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och\OneDrive\Рабочий стол\CMV\"/>
    </mc:Choice>
  </mc:AlternateContent>
  <xr:revisionPtr revIDLastSave="0" documentId="13_ncr:1_{D725E79A-BCE5-4BDB-9FC7-40C926F3B30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General Table" sheetId="1" r:id="rId1"/>
    <sheet name="types by months" sheetId="2" r:id="rId2"/>
    <sheet name="calc tbm" sheetId="5" r:id="rId3"/>
    <sheet name="repeat clients|unique " sheetId="3" r:id="rId4"/>
    <sheet name="audit time calc" sheetId="6" r:id="rId5"/>
    <sheet name="average audit time" sheetId="4" r:id="rId6"/>
  </sheets>
  <definedNames>
    <definedName name="_xlnm._FilterDatabase" localSheetId="5" hidden="1">'average audit time'!$A$1:$K$491</definedName>
    <definedName name="_xlnm._FilterDatabase" localSheetId="2" hidden="1">'calc tbm'!$A$1:$A$503</definedName>
    <definedName name="_xlnm._FilterDatabase" localSheetId="3" hidden="1">'repeat clients|unique '!$B$1:$B$492</definedName>
    <definedName name="_xlnm._FilterDatabase" localSheetId="1" hidden="1">'types by months'!#REF!</definedName>
  </definedNames>
  <calcPr calcId="191029"/>
</workbook>
</file>

<file path=xl/calcChain.xml><?xml version="1.0" encoding="utf-8"?>
<calcChain xmlns="http://schemas.openxmlformats.org/spreadsheetml/2006/main">
  <c r="K2" i="4" l="1"/>
  <c r="L4" i="4" s="1"/>
  <c r="K4" i="4" l="1"/>
  <c r="K3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B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L491" i="6"/>
  <c r="K491" i="6"/>
  <c r="I491" i="6"/>
  <c r="J491" i="6" s="1"/>
  <c r="L490" i="6"/>
  <c r="K490" i="6"/>
  <c r="I490" i="6"/>
  <c r="J490" i="6" s="1"/>
  <c r="L489" i="6"/>
  <c r="K489" i="6"/>
  <c r="I489" i="6"/>
  <c r="J489" i="6" s="1"/>
  <c r="L488" i="6"/>
  <c r="K488" i="6"/>
  <c r="I488" i="6"/>
  <c r="J488" i="6" s="1"/>
  <c r="L487" i="6"/>
  <c r="K487" i="6"/>
  <c r="I487" i="6"/>
  <c r="J487" i="6" s="1"/>
  <c r="L486" i="6"/>
  <c r="K486" i="6"/>
  <c r="I486" i="6"/>
  <c r="J486" i="6" s="1"/>
  <c r="L485" i="6"/>
  <c r="K485" i="6"/>
  <c r="I485" i="6"/>
  <c r="J485" i="6" s="1"/>
  <c r="L484" i="6"/>
  <c r="K484" i="6"/>
  <c r="I484" i="6"/>
  <c r="J484" i="6" s="1"/>
  <c r="L483" i="6"/>
  <c r="K483" i="6"/>
  <c r="I483" i="6"/>
  <c r="J483" i="6" s="1"/>
  <c r="L482" i="6"/>
  <c r="K482" i="6"/>
  <c r="I482" i="6"/>
  <c r="J482" i="6" s="1"/>
  <c r="L481" i="6"/>
  <c r="K481" i="6"/>
  <c r="I481" i="6"/>
  <c r="J481" i="6" s="1"/>
  <c r="L480" i="6"/>
  <c r="K480" i="6"/>
  <c r="I480" i="6"/>
  <c r="J480" i="6" s="1"/>
  <c r="L479" i="6"/>
  <c r="K479" i="6"/>
  <c r="I479" i="6"/>
  <c r="J479" i="6" s="1"/>
  <c r="L478" i="6"/>
  <c r="K478" i="6"/>
  <c r="I478" i="6"/>
  <c r="J478" i="6" s="1"/>
  <c r="L477" i="6"/>
  <c r="K477" i="6"/>
  <c r="I477" i="6"/>
  <c r="J477" i="6" s="1"/>
  <c r="L476" i="6"/>
  <c r="K476" i="6"/>
  <c r="I476" i="6"/>
  <c r="J476" i="6" s="1"/>
  <c r="L475" i="6"/>
  <c r="K475" i="6"/>
  <c r="I475" i="6"/>
  <c r="J475" i="6" s="1"/>
  <c r="L474" i="6"/>
  <c r="K474" i="6"/>
  <c r="I474" i="6"/>
  <c r="J474" i="6" s="1"/>
  <c r="L473" i="6"/>
  <c r="K473" i="6"/>
  <c r="I473" i="6"/>
  <c r="J473" i="6" s="1"/>
  <c r="L472" i="6"/>
  <c r="K472" i="6"/>
  <c r="I472" i="6"/>
  <c r="J472" i="6" s="1"/>
  <c r="L471" i="6"/>
  <c r="K471" i="6"/>
  <c r="I471" i="6"/>
  <c r="J471" i="6" s="1"/>
  <c r="L470" i="6"/>
  <c r="K470" i="6"/>
  <c r="I470" i="6"/>
  <c r="J470" i="6" s="1"/>
  <c r="L469" i="6"/>
  <c r="K469" i="6"/>
  <c r="I469" i="6"/>
  <c r="J469" i="6" s="1"/>
  <c r="L468" i="6"/>
  <c r="K468" i="6"/>
  <c r="I468" i="6"/>
  <c r="J468" i="6" s="1"/>
  <c r="L467" i="6"/>
  <c r="K467" i="6"/>
  <c r="I467" i="6"/>
  <c r="J467" i="6" s="1"/>
  <c r="L466" i="6"/>
  <c r="K466" i="6"/>
  <c r="I466" i="6"/>
  <c r="J466" i="6" s="1"/>
  <c r="L465" i="6"/>
  <c r="K465" i="6"/>
  <c r="I465" i="6"/>
  <c r="J465" i="6" s="1"/>
  <c r="L464" i="6"/>
  <c r="K464" i="6"/>
  <c r="I464" i="6"/>
  <c r="J464" i="6" s="1"/>
  <c r="L463" i="6"/>
  <c r="K463" i="6"/>
  <c r="I463" i="6"/>
  <c r="J463" i="6" s="1"/>
  <c r="L462" i="6"/>
  <c r="K462" i="6"/>
  <c r="I462" i="6"/>
  <c r="J462" i="6" s="1"/>
  <c r="L461" i="6"/>
  <c r="K461" i="6"/>
  <c r="I461" i="6"/>
  <c r="J461" i="6" s="1"/>
  <c r="L460" i="6"/>
  <c r="K460" i="6"/>
  <c r="I460" i="6"/>
  <c r="J460" i="6" s="1"/>
  <c r="L459" i="6"/>
  <c r="K459" i="6"/>
  <c r="I459" i="6"/>
  <c r="J459" i="6" s="1"/>
  <c r="L458" i="6"/>
  <c r="K458" i="6"/>
  <c r="I458" i="6"/>
  <c r="J458" i="6" s="1"/>
  <c r="L457" i="6"/>
  <c r="K457" i="6"/>
  <c r="I457" i="6"/>
  <c r="J457" i="6" s="1"/>
  <c r="L456" i="6"/>
  <c r="K456" i="6"/>
  <c r="I456" i="6"/>
  <c r="J456" i="6" s="1"/>
  <c r="L455" i="6"/>
  <c r="K455" i="6"/>
  <c r="I455" i="6"/>
  <c r="J455" i="6" s="1"/>
  <c r="L454" i="6"/>
  <c r="K454" i="6"/>
  <c r="I454" i="6"/>
  <c r="J454" i="6" s="1"/>
  <c r="L453" i="6"/>
  <c r="K453" i="6"/>
  <c r="I453" i="6"/>
  <c r="J453" i="6" s="1"/>
  <c r="L452" i="6"/>
  <c r="K452" i="6"/>
  <c r="I452" i="6"/>
  <c r="J452" i="6" s="1"/>
  <c r="L451" i="6"/>
  <c r="K451" i="6"/>
  <c r="I451" i="6"/>
  <c r="J451" i="6" s="1"/>
  <c r="L450" i="6"/>
  <c r="K450" i="6"/>
  <c r="I450" i="6"/>
  <c r="J450" i="6" s="1"/>
  <c r="L449" i="6"/>
  <c r="K449" i="6"/>
  <c r="I449" i="6"/>
  <c r="J449" i="6" s="1"/>
  <c r="L448" i="6"/>
  <c r="K448" i="6"/>
  <c r="I448" i="6"/>
  <c r="J448" i="6" s="1"/>
  <c r="L447" i="6"/>
  <c r="K447" i="6"/>
  <c r="I447" i="6"/>
  <c r="J447" i="6" s="1"/>
  <c r="L446" i="6"/>
  <c r="K446" i="6"/>
  <c r="I446" i="6"/>
  <c r="J446" i="6" s="1"/>
  <c r="L445" i="6"/>
  <c r="K445" i="6"/>
  <c r="I445" i="6"/>
  <c r="J445" i="6" s="1"/>
  <c r="L444" i="6"/>
  <c r="K444" i="6"/>
  <c r="I444" i="6"/>
  <c r="J444" i="6" s="1"/>
  <c r="L443" i="6"/>
  <c r="K443" i="6"/>
  <c r="I443" i="6"/>
  <c r="J443" i="6" s="1"/>
  <c r="L442" i="6"/>
  <c r="K442" i="6"/>
  <c r="I442" i="6"/>
  <c r="J442" i="6" s="1"/>
  <c r="L441" i="6"/>
  <c r="K441" i="6"/>
  <c r="I441" i="6"/>
  <c r="J441" i="6" s="1"/>
  <c r="L440" i="6"/>
  <c r="K440" i="6"/>
  <c r="I440" i="6"/>
  <c r="J440" i="6" s="1"/>
  <c r="L439" i="6"/>
  <c r="K439" i="6"/>
  <c r="I439" i="6"/>
  <c r="J439" i="6" s="1"/>
  <c r="L438" i="6"/>
  <c r="K438" i="6"/>
  <c r="I438" i="6"/>
  <c r="J438" i="6" s="1"/>
  <c r="L437" i="6"/>
  <c r="K437" i="6"/>
  <c r="I437" i="6"/>
  <c r="J437" i="6" s="1"/>
  <c r="L436" i="6"/>
  <c r="K436" i="6"/>
  <c r="I436" i="6"/>
  <c r="J436" i="6" s="1"/>
  <c r="L435" i="6"/>
  <c r="K435" i="6"/>
  <c r="I435" i="6"/>
  <c r="J435" i="6" s="1"/>
  <c r="L434" i="6"/>
  <c r="K434" i="6"/>
  <c r="I434" i="6"/>
  <c r="J434" i="6" s="1"/>
  <c r="L433" i="6"/>
  <c r="K433" i="6"/>
  <c r="I433" i="6"/>
  <c r="J433" i="6" s="1"/>
  <c r="L432" i="6"/>
  <c r="K432" i="6"/>
  <c r="I432" i="6"/>
  <c r="J432" i="6" s="1"/>
  <c r="L431" i="6"/>
  <c r="K431" i="6"/>
  <c r="I431" i="6"/>
  <c r="J431" i="6" s="1"/>
  <c r="L430" i="6"/>
  <c r="K430" i="6"/>
  <c r="I430" i="6"/>
  <c r="J430" i="6" s="1"/>
  <c r="L429" i="6"/>
  <c r="K429" i="6"/>
  <c r="I429" i="6"/>
  <c r="J429" i="6" s="1"/>
  <c r="L428" i="6"/>
  <c r="K428" i="6"/>
  <c r="I428" i="6"/>
  <c r="J428" i="6" s="1"/>
  <c r="L427" i="6"/>
  <c r="K427" i="6"/>
  <c r="I427" i="6"/>
  <c r="J427" i="6" s="1"/>
  <c r="L426" i="6"/>
  <c r="K426" i="6"/>
  <c r="I426" i="6"/>
  <c r="J426" i="6" s="1"/>
  <c r="L425" i="6"/>
  <c r="K425" i="6"/>
  <c r="I425" i="6"/>
  <c r="J425" i="6" s="1"/>
  <c r="L424" i="6"/>
  <c r="K424" i="6"/>
  <c r="I424" i="6"/>
  <c r="J424" i="6" s="1"/>
  <c r="L423" i="6"/>
  <c r="K423" i="6"/>
  <c r="I423" i="6"/>
  <c r="J423" i="6" s="1"/>
  <c r="L422" i="6"/>
  <c r="K422" i="6"/>
  <c r="I422" i="6"/>
  <c r="J422" i="6" s="1"/>
  <c r="L421" i="6"/>
  <c r="K421" i="6"/>
  <c r="I421" i="6"/>
  <c r="J421" i="6" s="1"/>
  <c r="L420" i="6"/>
  <c r="K420" i="6"/>
  <c r="I420" i="6"/>
  <c r="J420" i="6" s="1"/>
  <c r="L419" i="6"/>
  <c r="K419" i="6"/>
  <c r="I419" i="6"/>
  <c r="J419" i="6" s="1"/>
  <c r="L418" i="6"/>
  <c r="K418" i="6"/>
  <c r="I418" i="6"/>
  <c r="J418" i="6" s="1"/>
  <c r="L417" i="6"/>
  <c r="K417" i="6"/>
  <c r="I417" i="6"/>
  <c r="J417" i="6" s="1"/>
  <c r="L416" i="6"/>
  <c r="K416" i="6"/>
  <c r="I416" i="6"/>
  <c r="J416" i="6" s="1"/>
  <c r="L415" i="6"/>
  <c r="K415" i="6"/>
  <c r="I415" i="6"/>
  <c r="J415" i="6" s="1"/>
  <c r="L414" i="6"/>
  <c r="K414" i="6"/>
  <c r="I414" i="6"/>
  <c r="J414" i="6" s="1"/>
  <c r="L413" i="6"/>
  <c r="K413" i="6"/>
  <c r="I413" i="6"/>
  <c r="J413" i="6" s="1"/>
  <c r="L412" i="6"/>
  <c r="K412" i="6"/>
  <c r="I412" i="6"/>
  <c r="J412" i="6" s="1"/>
  <c r="L411" i="6"/>
  <c r="K411" i="6"/>
  <c r="I411" i="6"/>
  <c r="J411" i="6" s="1"/>
  <c r="L410" i="6"/>
  <c r="K410" i="6"/>
  <c r="I410" i="6"/>
  <c r="J410" i="6" s="1"/>
  <c r="L409" i="6"/>
  <c r="K409" i="6"/>
  <c r="I409" i="6"/>
  <c r="J409" i="6" s="1"/>
  <c r="L408" i="6"/>
  <c r="K408" i="6"/>
  <c r="I408" i="6"/>
  <c r="J408" i="6" s="1"/>
  <c r="L407" i="6"/>
  <c r="K407" i="6"/>
  <c r="I407" i="6"/>
  <c r="J407" i="6" s="1"/>
  <c r="L406" i="6"/>
  <c r="K406" i="6"/>
  <c r="I406" i="6"/>
  <c r="J406" i="6" s="1"/>
  <c r="L405" i="6"/>
  <c r="K405" i="6"/>
  <c r="I405" i="6"/>
  <c r="J405" i="6" s="1"/>
  <c r="L404" i="6"/>
  <c r="K404" i="6"/>
  <c r="I404" i="6"/>
  <c r="J404" i="6" s="1"/>
  <c r="L403" i="6"/>
  <c r="K403" i="6"/>
  <c r="I403" i="6"/>
  <c r="J403" i="6" s="1"/>
  <c r="L402" i="6"/>
  <c r="K402" i="6"/>
  <c r="I402" i="6"/>
  <c r="J402" i="6" s="1"/>
  <c r="L401" i="6"/>
  <c r="K401" i="6"/>
  <c r="I401" i="6"/>
  <c r="J401" i="6" s="1"/>
  <c r="L400" i="6"/>
  <c r="K400" i="6"/>
  <c r="I400" i="6"/>
  <c r="J400" i="6" s="1"/>
  <c r="L399" i="6"/>
  <c r="K399" i="6"/>
  <c r="I399" i="6"/>
  <c r="J399" i="6" s="1"/>
  <c r="L398" i="6"/>
  <c r="K398" i="6"/>
  <c r="I398" i="6"/>
  <c r="J398" i="6" s="1"/>
  <c r="L397" i="6"/>
  <c r="K397" i="6"/>
  <c r="I397" i="6"/>
  <c r="J397" i="6" s="1"/>
  <c r="L396" i="6"/>
  <c r="K396" i="6"/>
  <c r="I396" i="6"/>
  <c r="J396" i="6" s="1"/>
  <c r="L395" i="6"/>
  <c r="K395" i="6"/>
  <c r="I395" i="6"/>
  <c r="J395" i="6" s="1"/>
  <c r="L394" i="6"/>
  <c r="K394" i="6"/>
  <c r="I394" i="6"/>
  <c r="J394" i="6" s="1"/>
  <c r="L393" i="6"/>
  <c r="K393" i="6"/>
  <c r="I393" i="6"/>
  <c r="J393" i="6" s="1"/>
  <c r="L392" i="6"/>
  <c r="K392" i="6"/>
  <c r="I392" i="6"/>
  <c r="J392" i="6" s="1"/>
  <c r="L391" i="6"/>
  <c r="K391" i="6"/>
  <c r="I391" i="6"/>
  <c r="J391" i="6" s="1"/>
  <c r="L390" i="6"/>
  <c r="K390" i="6"/>
  <c r="I390" i="6"/>
  <c r="J390" i="6" s="1"/>
  <c r="L389" i="6"/>
  <c r="K389" i="6"/>
  <c r="I389" i="6"/>
  <c r="J389" i="6" s="1"/>
  <c r="L388" i="6"/>
  <c r="K388" i="6"/>
  <c r="I388" i="6"/>
  <c r="J388" i="6" s="1"/>
  <c r="L387" i="6"/>
  <c r="K387" i="6"/>
  <c r="I387" i="6"/>
  <c r="J387" i="6" s="1"/>
  <c r="L386" i="6"/>
  <c r="K386" i="6"/>
  <c r="I386" i="6"/>
  <c r="J386" i="6" s="1"/>
  <c r="L385" i="6"/>
  <c r="K385" i="6"/>
  <c r="I385" i="6"/>
  <c r="J385" i="6" s="1"/>
  <c r="L384" i="6"/>
  <c r="K384" i="6"/>
  <c r="I384" i="6"/>
  <c r="J384" i="6" s="1"/>
  <c r="L383" i="6"/>
  <c r="K383" i="6"/>
  <c r="I383" i="6"/>
  <c r="J383" i="6" s="1"/>
  <c r="L382" i="6"/>
  <c r="K382" i="6"/>
  <c r="I382" i="6"/>
  <c r="J382" i="6" s="1"/>
  <c r="L381" i="6"/>
  <c r="K381" i="6"/>
  <c r="I381" i="6"/>
  <c r="J381" i="6" s="1"/>
  <c r="L380" i="6"/>
  <c r="K380" i="6"/>
  <c r="I380" i="6"/>
  <c r="J380" i="6" s="1"/>
  <c r="L379" i="6"/>
  <c r="K379" i="6"/>
  <c r="I379" i="6"/>
  <c r="J379" i="6" s="1"/>
  <c r="L378" i="6"/>
  <c r="K378" i="6"/>
  <c r="I378" i="6"/>
  <c r="J378" i="6" s="1"/>
  <c r="L377" i="6"/>
  <c r="K377" i="6"/>
  <c r="I377" i="6"/>
  <c r="J377" i="6" s="1"/>
  <c r="L376" i="6"/>
  <c r="K376" i="6"/>
  <c r="I376" i="6"/>
  <c r="J376" i="6" s="1"/>
  <c r="L375" i="6"/>
  <c r="K375" i="6"/>
  <c r="I375" i="6"/>
  <c r="J375" i="6" s="1"/>
  <c r="L374" i="6"/>
  <c r="K374" i="6"/>
  <c r="I374" i="6"/>
  <c r="J374" i="6" s="1"/>
  <c r="L373" i="6"/>
  <c r="K373" i="6"/>
  <c r="I373" i="6"/>
  <c r="J373" i="6" s="1"/>
  <c r="L372" i="6"/>
  <c r="K372" i="6"/>
  <c r="I372" i="6"/>
  <c r="J372" i="6" s="1"/>
  <c r="L371" i="6"/>
  <c r="K371" i="6"/>
  <c r="I371" i="6"/>
  <c r="J371" i="6" s="1"/>
  <c r="L370" i="6"/>
  <c r="K370" i="6"/>
  <c r="I370" i="6"/>
  <c r="J370" i="6" s="1"/>
  <c r="L369" i="6"/>
  <c r="K369" i="6"/>
  <c r="I369" i="6"/>
  <c r="J369" i="6" s="1"/>
  <c r="L368" i="6"/>
  <c r="K368" i="6"/>
  <c r="I368" i="6"/>
  <c r="J368" i="6" s="1"/>
  <c r="L367" i="6"/>
  <c r="K367" i="6"/>
  <c r="I367" i="6"/>
  <c r="J367" i="6" s="1"/>
  <c r="L366" i="6"/>
  <c r="K366" i="6"/>
  <c r="I366" i="6"/>
  <c r="J366" i="6" s="1"/>
  <c r="L365" i="6"/>
  <c r="K365" i="6"/>
  <c r="I365" i="6"/>
  <c r="J365" i="6" s="1"/>
  <c r="L364" i="6"/>
  <c r="K364" i="6"/>
  <c r="I364" i="6"/>
  <c r="J364" i="6" s="1"/>
  <c r="L363" i="6"/>
  <c r="K363" i="6"/>
  <c r="I363" i="6"/>
  <c r="J363" i="6" s="1"/>
  <c r="L362" i="6"/>
  <c r="K362" i="6"/>
  <c r="I362" i="6"/>
  <c r="J362" i="6" s="1"/>
  <c r="L361" i="6"/>
  <c r="K361" i="6"/>
  <c r="I361" i="6"/>
  <c r="J361" i="6" s="1"/>
  <c r="L360" i="6"/>
  <c r="K360" i="6"/>
  <c r="I360" i="6"/>
  <c r="J360" i="6" s="1"/>
  <c r="L359" i="6"/>
  <c r="K359" i="6"/>
  <c r="I359" i="6"/>
  <c r="J359" i="6" s="1"/>
  <c r="L358" i="6"/>
  <c r="K358" i="6"/>
  <c r="I358" i="6"/>
  <c r="J358" i="6" s="1"/>
  <c r="L357" i="6"/>
  <c r="K357" i="6"/>
  <c r="I357" i="6"/>
  <c r="J357" i="6" s="1"/>
  <c r="L356" i="6"/>
  <c r="K356" i="6"/>
  <c r="I356" i="6"/>
  <c r="J356" i="6" s="1"/>
  <c r="L355" i="6"/>
  <c r="K355" i="6"/>
  <c r="I355" i="6"/>
  <c r="J355" i="6" s="1"/>
  <c r="L354" i="6"/>
  <c r="K354" i="6"/>
  <c r="I354" i="6"/>
  <c r="J354" i="6" s="1"/>
  <c r="L353" i="6"/>
  <c r="K353" i="6"/>
  <c r="I353" i="6"/>
  <c r="J353" i="6" s="1"/>
  <c r="L352" i="6"/>
  <c r="K352" i="6"/>
  <c r="I352" i="6"/>
  <c r="J352" i="6" s="1"/>
  <c r="L351" i="6"/>
  <c r="K351" i="6"/>
  <c r="I351" i="6"/>
  <c r="J351" i="6" s="1"/>
  <c r="L350" i="6"/>
  <c r="K350" i="6"/>
  <c r="I350" i="6"/>
  <c r="J350" i="6" s="1"/>
  <c r="L349" i="6"/>
  <c r="K349" i="6"/>
  <c r="I349" i="6"/>
  <c r="J349" i="6" s="1"/>
  <c r="L348" i="6"/>
  <c r="K348" i="6"/>
  <c r="I348" i="6"/>
  <c r="J348" i="6" s="1"/>
  <c r="L347" i="6"/>
  <c r="K347" i="6"/>
  <c r="I347" i="6"/>
  <c r="J347" i="6" s="1"/>
  <c r="L346" i="6"/>
  <c r="K346" i="6"/>
  <c r="I346" i="6"/>
  <c r="J346" i="6" s="1"/>
  <c r="L345" i="6"/>
  <c r="K345" i="6"/>
  <c r="I345" i="6"/>
  <c r="J345" i="6" s="1"/>
  <c r="L344" i="6"/>
  <c r="K344" i="6"/>
  <c r="I344" i="6"/>
  <c r="J344" i="6" s="1"/>
  <c r="L343" i="6"/>
  <c r="K343" i="6"/>
  <c r="I343" i="6"/>
  <c r="J343" i="6" s="1"/>
  <c r="L342" i="6"/>
  <c r="K342" i="6"/>
  <c r="I342" i="6"/>
  <c r="J342" i="6" s="1"/>
  <c r="L341" i="6"/>
  <c r="K341" i="6"/>
  <c r="I341" i="6"/>
  <c r="J341" i="6" s="1"/>
  <c r="L340" i="6"/>
  <c r="K340" i="6"/>
  <c r="I340" i="6"/>
  <c r="J340" i="6" s="1"/>
  <c r="L339" i="6"/>
  <c r="K339" i="6"/>
  <c r="I339" i="6"/>
  <c r="J339" i="6" s="1"/>
  <c r="L338" i="6"/>
  <c r="K338" i="6"/>
  <c r="I338" i="6"/>
  <c r="J338" i="6" s="1"/>
  <c r="L337" i="6"/>
  <c r="K337" i="6"/>
  <c r="I337" i="6"/>
  <c r="J337" i="6" s="1"/>
  <c r="L336" i="6"/>
  <c r="K336" i="6"/>
  <c r="I336" i="6"/>
  <c r="J336" i="6" s="1"/>
  <c r="L335" i="6"/>
  <c r="K335" i="6"/>
  <c r="I335" i="6"/>
  <c r="J335" i="6" s="1"/>
  <c r="L334" i="6"/>
  <c r="K334" i="6"/>
  <c r="I334" i="6"/>
  <c r="J334" i="6" s="1"/>
  <c r="L333" i="6"/>
  <c r="K333" i="6"/>
  <c r="I333" i="6"/>
  <c r="J333" i="6" s="1"/>
  <c r="L332" i="6"/>
  <c r="K332" i="6"/>
  <c r="I332" i="6"/>
  <c r="J332" i="6" s="1"/>
  <c r="L331" i="6"/>
  <c r="K331" i="6"/>
  <c r="I331" i="6"/>
  <c r="J331" i="6" s="1"/>
  <c r="L330" i="6"/>
  <c r="K330" i="6"/>
  <c r="I330" i="6"/>
  <c r="J330" i="6" s="1"/>
  <c r="L329" i="6"/>
  <c r="K329" i="6"/>
  <c r="I329" i="6"/>
  <c r="J329" i="6" s="1"/>
  <c r="L328" i="6"/>
  <c r="K328" i="6"/>
  <c r="I328" i="6"/>
  <c r="J328" i="6" s="1"/>
  <c r="L327" i="6"/>
  <c r="K327" i="6"/>
  <c r="I327" i="6"/>
  <c r="J327" i="6" s="1"/>
  <c r="L326" i="6"/>
  <c r="K326" i="6"/>
  <c r="I326" i="6"/>
  <c r="J326" i="6" s="1"/>
  <c r="L325" i="6"/>
  <c r="K325" i="6"/>
  <c r="I325" i="6"/>
  <c r="J325" i="6" s="1"/>
  <c r="L324" i="6"/>
  <c r="K324" i="6"/>
  <c r="I324" i="6"/>
  <c r="J324" i="6" s="1"/>
  <c r="L323" i="6"/>
  <c r="K323" i="6"/>
  <c r="I323" i="6"/>
  <c r="J323" i="6" s="1"/>
  <c r="L322" i="6"/>
  <c r="K322" i="6"/>
  <c r="I322" i="6"/>
  <c r="J322" i="6" s="1"/>
  <c r="L321" i="6"/>
  <c r="K321" i="6"/>
  <c r="I321" i="6"/>
  <c r="J321" i="6" s="1"/>
  <c r="L320" i="6"/>
  <c r="K320" i="6"/>
  <c r="I320" i="6"/>
  <c r="J320" i="6" s="1"/>
  <c r="L319" i="6"/>
  <c r="K319" i="6"/>
  <c r="I319" i="6"/>
  <c r="J319" i="6" s="1"/>
  <c r="L318" i="6"/>
  <c r="K318" i="6"/>
  <c r="I318" i="6"/>
  <c r="J318" i="6" s="1"/>
  <c r="L317" i="6"/>
  <c r="K317" i="6"/>
  <c r="I317" i="6"/>
  <c r="J317" i="6" s="1"/>
  <c r="L316" i="6"/>
  <c r="K316" i="6"/>
  <c r="I316" i="6"/>
  <c r="J316" i="6" s="1"/>
  <c r="L315" i="6"/>
  <c r="K315" i="6"/>
  <c r="I315" i="6"/>
  <c r="J315" i="6" s="1"/>
  <c r="L314" i="6"/>
  <c r="K314" i="6"/>
  <c r="I314" i="6"/>
  <c r="J314" i="6" s="1"/>
  <c r="L313" i="6"/>
  <c r="K313" i="6"/>
  <c r="I313" i="6"/>
  <c r="J313" i="6" s="1"/>
  <c r="L312" i="6"/>
  <c r="K312" i="6"/>
  <c r="I312" i="6"/>
  <c r="J312" i="6" s="1"/>
  <c r="L311" i="6"/>
  <c r="K311" i="6"/>
  <c r="I311" i="6"/>
  <c r="J311" i="6" s="1"/>
  <c r="L310" i="6"/>
  <c r="K310" i="6"/>
  <c r="I310" i="6"/>
  <c r="J310" i="6" s="1"/>
  <c r="L309" i="6"/>
  <c r="K309" i="6"/>
  <c r="I309" i="6"/>
  <c r="J309" i="6" s="1"/>
  <c r="L308" i="6"/>
  <c r="K308" i="6"/>
  <c r="I308" i="6"/>
  <c r="J308" i="6" s="1"/>
  <c r="L307" i="6"/>
  <c r="K307" i="6"/>
  <c r="I307" i="6"/>
  <c r="J307" i="6" s="1"/>
  <c r="L306" i="6"/>
  <c r="K306" i="6"/>
  <c r="I306" i="6"/>
  <c r="J306" i="6" s="1"/>
  <c r="L305" i="6"/>
  <c r="K305" i="6"/>
  <c r="I305" i="6"/>
  <c r="J305" i="6" s="1"/>
  <c r="L304" i="6"/>
  <c r="K304" i="6"/>
  <c r="I304" i="6"/>
  <c r="J304" i="6" s="1"/>
  <c r="L303" i="6"/>
  <c r="K303" i="6"/>
  <c r="I303" i="6"/>
  <c r="J303" i="6" s="1"/>
  <c r="L302" i="6"/>
  <c r="K302" i="6"/>
  <c r="I302" i="6"/>
  <c r="J302" i="6" s="1"/>
  <c r="L301" i="6"/>
  <c r="K301" i="6"/>
  <c r="I301" i="6"/>
  <c r="J301" i="6" s="1"/>
  <c r="L300" i="6"/>
  <c r="K300" i="6"/>
  <c r="I300" i="6"/>
  <c r="J300" i="6" s="1"/>
  <c r="L299" i="6"/>
  <c r="K299" i="6"/>
  <c r="I299" i="6"/>
  <c r="J299" i="6" s="1"/>
  <c r="L298" i="6"/>
  <c r="K298" i="6"/>
  <c r="I298" i="6"/>
  <c r="J298" i="6" s="1"/>
  <c r="L297" i="6"/>
  <c r="K297" i="6"/>
  <c r="I297" i="6"/>
  <c r="J297" i="6" s="1"/>
  <c r="L296" i="6"/>
  <c r="K296" i="6"/>
  <c r="I296" i="6"/>
  <c r="J296" i="6" s="1"/>
  <c r="L295" i="6"/>
  <c r="K295" i="6"/>
  <c r="I295" i="6"/>
  <c r="J295" i="6" s="1"/>
  <c r="L294" i="6"/>
  <c r="K294" i="6"/>
  <c r="I294" i="6"/>
  <c r="J294" i="6" s="1"/>
  <c r="L293" i="6"/>
  <c r="K293" i="6"/>
  <c r="I293" i="6"/>
  <c r="J293" i="6" s="1"/>
  <c r="L292" i="6"/>
  <c r="K292" i="6"/>
  <c r="I292" i="6"/>
  <c r="J292" i="6" s="1"/>
  <c r="L291" i="6"/>
  <c r="K291" i="6"/>
  <c r="I291" i="6"/>
  <c r="J291" i="6" s="1"/>
  <c r="L290" i="6"/>
  <c r="K290" i="6"/>
  <c r="I290" i="6"/>
  <c r="J290" i="6" s="1"/>
  <c r="L289" i="6"/>
  <c r="K289" i="6"/>
  <c r="I289" i="6"/>
  <c r="J289" i="6" s="1"/>
  <c r="L288" i="6"/>
  <c r="K288" i="6"/>
  <c r="I288" i="6"/>
  <c r="J288" i="6" s="1"/>
  <c r="L287" i="6"/>
  <c r="K287" i="6"/>
  <c r="I287" i="6"/>
  <c r="J287" i="6" s="1"/>
  <c r="L286" i="6"/>
  <c r="K286" i="6"/>
  <c r="I286" i="6"/>
  <c r="J286" i="6" s="1"/>
  <c r="L285" i="6"/>
  <c r="K285" i="6"/>
  <c r="I285" i="6"/>
  <c r="J285" i="6" s="1"/>
  <c r="L284" i="6"/>
  <c r="K284" i="6"/>
  <c r="I284" i="6"/>
  <c r="J284" i="6" s="1"/>
  <c r="L283" i="6"/>
  <c r="K283" i="6"/>
  <c r="I283" i="6"/>
  <c r="J283" i="6" s="1"/>
  <c r="L282" i="6"/>
  <c r="K282" i="6"/>
  <c r="I282" i="6"/>
  <c r="J282" i="6" s="1"/>
  <c r="L281" i="6"/>
  <c r="K281" i="6"/>
  <c r="I281" i="6"/>
  <c r="J281" i="6" s="1"/>
  <c r="L280" i="6"/>
  <c r="K280" i="6"/>
  <c r="I280" i="6"/>
  <c r="J280" i="6" s="1"/>
  <c r="L279" i="6"/>
  <c r="K279" i="6"/>
  <c r="I279" i="6"/>
  <c r="J279" i="6" s="1"/>
  <c r="L278" i="6"/>
  <c r="K278" i="6"/>
  <c r="I278" i="6"/>
  <c r="J278" i="6" s="1"/>
  <c r="L277" i="6"/>
  <c r="K277" i="6"/>
  <c r="I277" i="6"/>
  <c r="J277" i="6" s="1"/>
  <c r="L276" i="6"/>
  <c r="K276" i="6"/>
  <c r="I276" i="6"/>
  <c r="J276" i="6" s="1"/>
  <c r="L275" i="6"/>
  <c r="K275" i="6"/>
  <c r="I275" i="6"/>
  <c r="J275" i="6" s="1"/>
  <c r="L274" i="6"/>
  <c r="K274" i="6"/>
  <c r="I274" i="6"/>
  <c r="J274" i="6" s="1"/>
  <c r="L273" i="6"/>
  <c r="K273" i="6"/>
  <c r="I273" i="6"/>
  <c r="J273" i="6" s="1"/>
  <c r="L272" i="6"/>
  <c r="K272" i="6"/>
  <c r="I272" i="6"/>
  <c r="J272" i="6" s="1"/>
  <c r="L271" i="6"/>
  <c r="K271" i="6"/>
  <c r="I271" i="6"/>
  <c r="J271" i="6" s="1"/>
  <c r="L270" i="6"/>
  <c r="K270" i="6"/>
  <c r="I270" i="6"/>
  <c r="J270" i="6" s="1"/>
  <c r="L269" i="6"/>
  <c r="K269" i="6"/>
  <c r="I269" i="6"/>
  <c r="J269" i="6" s="1"/>
  <c r="L268" i="6"/>
  <c r="K268" i="6"/>
  <c r="I268" i="6"/>
  <c r="J268" i="6" s="1"/>
  <c r="L267" i="6"/>
  <c r="K267" i="6"/>
  <c r="I267" i="6"/>
  <c r="J267" i="6" s="1"/>
  <c r="L266" i="6"/>
  <c r="K266" i="6"/>
  <c r="I266" i="6"/>
  <c r="J266" i="6" s="1"/>
  <c r="L265" i="6"/>
  <c r="K265" i="6"/>
  <c r="I265" i="6"/>
  <c r="J265" i="6" s="1"/>
  <c r="L264" i="6"/>
  <c r="K264" i="6"/>
  <c r="I264" i="6"/>
  <c r="J264" i="6" s="1"/>
  <c r="L263" i="6"/>
  <c r="K263" i="6"/>
  <c r="I263" i="6"/>
  <c r="J263" i="6" s="1"/>
  <c r="L262" i="6"/>
  <c r="K262" i="6"/>
  <c r="I262" i="6"/>
  <c r="J262" i="6" s="1"/>
  <c r="L261" i="6"/>
  <c r="K261" i="6"/>
  <c r="I261" i="6"/>
  <c r="J261" i="6" s="1"/>
  <c r="L260" i="6"/>
  <c r="K260" i="6"/>
  <c r="I260" i="6"/>
  <c r="J260" i="6" s="1"/>
  <c r="L259" i="6"/>
  <c r="K259" i="6"/>
  <c r="I259" i="6"/>
  <c r="J259" i="6" s="1"/>
  <c r="L258" i="6"/>
  <c r="K258" i="6"/>
  <c r="I258" i="6"/>
  <c r="J258" i="6" s="1"/>
  <c r="L257" i="6"/>
  <c r="K257" i="6"/>
  <c r="I257" i="6"/>
  <c r="J257" i="6" s="1"/>
  <c r="L256" i="6"/>
  <c r="K256" i="6"/>
  <c r="I256" i="6"/>
  <c r="J256" i="6" s="1"/>
  <c r="L255" i="6"/>
  <c r="K255" i="6"/>
  <c r="I255" i="6"/>
  <c r="J255" i="6" s="1"/>
  <c r="L254" i="6"/>
  <c r="K254" i="6"/>
  <c r="I254" i="6"/>
  <c r="J254" i="6" s="1"/>
  <c r="L253" i="6"/>
  <c r="K253" i="6"/>
  <c r="I253" i="6"/>
  <c r="J253" i="6" s="1"/>
  <c r="L252" i="6"/>
  <c r="K252" i="6"/>
  <c r="I252" i="6"/>
  <c r="J252" i="6" s="1"/>
  <c r="L251" i="6"/>
  <c r="K251" i="6"/>
  <c r="I251" i="6"/>
  <c r="J251" i="6" s="1"/>
  <c r="L250" i="6"/>
  <c r="K250" i="6"/>
  <c r="I250" i="6"/>
  <c r="J250" i="6" s="1"/>
  <c r="L249" i="6"/>
  <c r="K249" i="6"/>
  <c r="I249" i="6"/>
  <c r="J249" i="6" s="1"/>
  <c r="L248" i="6"/>
  <c r="K248" i="6"/>
  <c r="I248" i="6"/>
  <c r="J248" i="6" s="1"/>
  <c r="L247" i="6"/>
  <c r="K247" i="6"/>
  <c r="I247" i="6"/>
  <c r="J247" i="6" s="1"/>
  <c r="L246" i="6"/>
  <c r="K246" i="6"/>
  <c r="I246" i="6"/>
  <c r="J246" i="6" s="1"/>
  <c r="L245" i="6"/>
  <c r="K245" i="6"/>
  <c r="I245" i="6"/>
  <c r="J245" i="6" s="1"/>
  <c r="L244" i="6"/>
  <c r="K244" i="6"/>
  <c r="I244" i="6"/>
  <c r="J244" i="6" s="1"/>
  <c r="L243" i="6"/>
  <c r="K243" i="6"/>
  <c r="I243" i="6"/>
  <c r="J243" i="6" s="1"/>
  <c r="L242" i="6"/>
  <c r="K242" i="6"/>
  <c r="I242" i="6"/>
  <c r="J242" i="6" s="1"/>
  <c r="L241" i="6"/>
  <c r="K241" i="6"/>
  <c r="I241" i="6"/>
  <c r="J241" i="6" s="1"/>
  <c r="L240" i="6"/>
  <c r="K240" i="6"/>
  <c r="I240" i="6"/>
  <c r="J240" i="6" s="1"/>
  <c r="L239" i="6"/>
  <c r="K239" i="6"/>
  <c r="I239" i="6"/>
  <c r="J239" i="6" s="1"/>
  <c r="L238" i="6"/>
  <c r="K238" i="6"/>
  <c r="I238" i="6"/>
  <c r="J238" i="6" s="1"/>
  <c r="L237" i="6"/>
  <c r="K237" i="6"/>
  <c r="I237" i="6"/>
  <c r="J237" i="6" s="1"/>
  <c r="L236" i="6"/>
  <c r="K236" i="6"/>
  <c r="I236" i="6"/>
  <c r="J236" i="6" s="1"/>
  <c r="L235" i="6"/>
  <c r="K235" i="6"/>
  <c r="I235" i="6"/>
  <c r="J235" i="6" s="1"/>
  <c r="L234" i="6"/>
  <c r="K234" i="6"/>
  <c r="I234" i="6"/>
  <c r="J234" i="6" s="1"/>
  <c r="L233" i="6"/>
  <c r="K233" i="6"/>
  <c r="I233" i="6"/>
  <c r="J233" i="6" s="1"/>
  <c r="L232" i="6"/>
  <c r="K232" i="6"/>
  <c r="I232" i="6"/>
  <c r="J232" i="6" s="1"/>
  <c r="L231" i="6"/>
  <c r="K231" i="6"/>
  <c r="I231" i="6"/>
  <c r="J231" i="6" s="1"/>
  <c r="L230" i="6"/>
  <c r="K230" i="6"/>
  <c r="I230" i="6"/>
  <c r="J230" i="6" s="1"/>
  <c r="L229" i="6"/>
  <c r="K229" i="6"/>
  <c r="I229" i="6"/>
  <c r="J229" i="6" s="1"/>
  <c r="L228" i="6"/>
  <c r="K228" i="6"/>
  <c r="I228" i="6"/>
  <c r="J228" i="6" s="1"/>
  <c r="L227" i="6"/>
  <c r="K227" i="6"/>
  <c r="I227" i="6"/>
  <c r="J227" i="6" s="1"/>
  <c r="L226" i="6"/>
  <c r="K226" i="6"/>
  <c r="I226" i="6"/>
  <c r="J226" i="6" s="1"/>
  <c r="L225" i="6"/>
  <c r="K225" i="6"/>
  <c r="I225" i="6"/>
  <c r="J225" i="6" s="1"/>
  <c r="L224" i="6"/>
  <c r="K224" i="6"/>
  <c r="I224" i="6"/>
  <c r="J224" i="6" s="1"/>
  <c r="L223" i="6"/>
  <c r="K223" i="6"/>
  <c r="I223" i="6"/>
  <c r="J223" i="6" s="1"/>
  <c r="L222" i="6"/>
  <c r="K222" i="6"/>
  <c r="I222" i="6"/>
  <c r="J222" i="6" s="1"/>
  <c r="L221" i="6"/>
  <c r="K221" i="6"/>
  <c r="I221" i="6"/>
  <c r="J221" i="6" s="1"/>
  <c r="L220" i="6"/>
  <c r="K220" i="6"/>
  <c r="I220" i="6"/>
  <c r="J220" i="6" s="1"/>
  <c r="L219" i="6"/>
  <c r="K219" i="6"/>
  <c r="I219" i="6"/>
  <c r="J219" i="6" s="1"/>
  <c r="L218" i="6"/>
  <c r="K218" i="6"/>
  <c r="I218" i="6"/>
  <c r="J218" i="6" s="1"/>
  <c r="L217" i="6"/>
  <c r="K217" i="6"/>
  <c r="I217" i="6"/>
  <c r="J217" i="6" s="1"/>
  <c r="L216" i="6"/>
  <c r="K216" i="6"/>
  <c r="I216" i="6"/>
  <c r="J216" i="6" s="1"/>
  <c r="L215" i="6"/>
  <c r="K215" i="6"/>
  <c r="I215" i="6"/>
  <c r="J215" i="6" s="1"/>
  <c r="L214" i="6"/>
  <c r="K214" i="6"/>
  <c r="I214" i="6"/>
  <c r="J214" i="6" s="1"/>
  <c r="L213" i="6"/>
  <c r="K213" i="6"/>
  <c r="I213" i="6"/>
  <c r="J213" i="6" s="1"/>
  <c r="L212" i="6"/>
  <c r="K212" i="6"/>
  <c r="I212" i="6"/>
  <c r="J212" i="6" s="1"/>
  <c r="L211" i="6"/>
  <c r="K211" i="6"/>
  <c r="I211" i="6"/>
  <c r="J211" i="6" s="1"/>
  <c r="L210" i="6"/>
  <c r="K210" i="6"/>
  <c r="I210" i="6"/>
  <c r="J210" i="6" s="1"/>
  <c r="L209" i="6"/>
  <c r="K209" i="6"/>
  <c r="I209" i="6"/>
  <c r="J209" i="6" s="1"/>
  <c r="L208" i="6"/>
  <c r="K208" i="6"/>
  <c r="I208" i="6"/>
  <c r="J208" i="6" s="1"/>
  <c r="L207" i="6"/>
  <c r="K207" i="6"/>
  <c r="I207" i="6"/>
  <c r="J207" i="6" s="1"/>
  <c r="L206" i="6"/>
  <c r="K206" i="6"/>
  <c r="I206" i="6"/>
  <c r="J206" i="6" s="1"/>
  <c r="L205" i="6"/>
  <c r="K205" i="6"/>
  <c r="I205" i="6"/>
  <c r="J205" i="6" s="1"/>
  <c r="L204" i="6"/>
  <c r="K204" i="6"/>
  <c r="I204" i="6"/>
  <c r="J204" i="6" s="1"/>
  <c r="L203" i="6"/>
  <c r="K203" i="6"/>
  <c r="I203" i="6"/>
  <c r="J203" i="6" s="1"/>
  <c r="L202" i="6"/>
  <c r="K202" i="6"/>
  <c r="I202" i="6"/>
  <c r="J202" i="6" s="1"/>
  <c r="L201" i="6"/>
  <c r="K201" i="6"/>
  <c r="I201" i="6"/>
  <c r="J201" i="6" s="1"/>
  <c r="L200" i="6"/>
  <c r="K200" i="6"/>
  <c r="I200" i="6"/>
  <c r="J200" i="6" s="1"/>
  <c r="L199" i="6"/>
  <c r="K199" i="6"/>
  <c r="I199" i="6"/>
  <c r="J199" i="6" s="1"/>
  <c r="L198" i="6"/>
  <c r="K198" i="6"/>
  <c r="I198" i="6"/>
  <c r="J198" i="6" s="1"/>
  <c r="L197" i="6"/>
  <c r="K197" i="6"/>
  <c r="I197" i="6"/>
  <c r="J197" i="6" s="1"/>
  <c r="L196" i="6"/>
  <c r="K196" i="6"/>
  <c r="I196" i="6"/>
  <c r="J196" i="6" s="1"/>
  <c r="L195" i="6"/>
  <c r="K195" i="6"/>
  <c r="I195" i="6"/>
  <c r="J195" i="6" s="1"/>
  <c r="L194" i="6"/>
  <c r="K194" i="6"/>
  <c r="I194" i="6"/>
  <c r="J194" i="6" s="1"/>
  <c r="L193" i="6"/>
  <c r="K193" i="6"/>
  <c r="I193" i="6"/>
  <c r="J193" i="6" s="1"/>
  <c r="L192" i="6"/>
  <c r="K192" i="6"/>
  <c r="I192" i="6"/>
  <c r="J192" i="6" s="1"/>
  <c r="L191" i="6"/>
  <c r="K191" i="6"/>
  <c r="I191" i="6"/>
  <c r="J191" i="6" s="1"/>
  <c r="L190" i="6"/>
  <c r="K190" i="6"/>
  <c r="I190" i="6"/>
  <c r="J190" i="6" s="1"/>
  <c r="L189" i="6"/>
  <c r="K189" i="6"/>
  <c r="I189" i="6"/>
  <c r="J189" i="6" s="1"/>
  <c r="L188" i="6"/>
  <c r="K188" i="6"/>
  <c r="I188" i="6"/>
  <c r="J188" i="6" s="1"/>
  <c r="L187" i="6"/>
  <c r="K187" i="6"/>
  <c r="I187" i="6"/>
  <c r="J187" i="6" s="1"/>
  <c r="L186" i="6"/>
  <c r="K186" i="6"/>
  <c r="I186" i="6"/>
  <c r="J186" i="6" s="1"/>
  <c r="L185" i="6"/>
  <c r="K185" i="6"/>
  <c r="I185" i="6"/>
  <c r="J185" i="6" s="1"/>
  <c r="L184" i="6"/>
  <c r="K184" i="6"/>
  <c r="I184" i="6"/>
  <c r="J184" i="6" s="1"/>
  <c r="L183" i="6"/>
  <c r="K183" i="6"/>
  <c r="I183" i="6"/>
  <c r="J183" i="6" s="1"/>
  <c r="L182" i="6"/>
  <c r="K182" i="6"/>
  <c r="I182" i="6"/>
  <c r="J182" i="6" s="1"/>
  <c r="L181" i="6"/>
  <c r="K181" i="6"/>
  <c r="I181" i="6"/>
  <c r="J181" i="6" s="1"/>
  <c r="L180" i="6"/>
  <c r="K180" i="6"/>
  <c r="I180" i="6"/>
  <c r="J180" i="6" s="1"/>
  <c r="L179" i="6"/>
  <c r="K179" i="6"/>
  <c r="I179" i="6"/>
  <c r="J179" i="6" s="1"/>
  <c r="L178" i="6"/>
  <c r="K178" i="6"/>
  <c r="I178" i="6"/>
  <c r="J178" i="6" s="1"/>
  <c r="L177" i="6"/>
  <c r="K177" i="6"/>
  <c r="I177" i="6"/>
  <c r="J177" i="6" s="1"/>
  <c r="L176" i="6"/>
  <c r="K176" i="6"/>
  <c r="I176" i="6"/>
  <c r="J176" i="6" s="1"/>
  <c r="L175" i="6"/>
  <c r="K175" i="6"/>
  <c r="I175" i="6"/>
  <c r="J175" i="6" s="1"/>
  <c r="L174" i="6"/>
  <c r="K174" i="6"/>
  <c r="I174" i="6"/>
  <c r="J174" i="6" s="1"/>
  <c r="L173" i="6"/>
  <c r="K173" i="6"/>
  <c r="I173" i="6"/>
  <c r="J173" i="6" s="1"/>
  <c r="L172" i="6"/>
  <c r="K172" i="6"/>
  <c r="I172" i="6"/>
  <c r="J172" i="6" s="1"/>
  <c r="L171" i="6"/>
  <c r="K171" i="6"/>
  <c r="I171" i="6"/>
  <c r="J171" i="6" s="1"/>
  <c r="L170" i="6"/>
  <c r="K170" i="6"/>
  <c r="I170" i="6"/>
  <c r="J170" i="6" s="1"/>
  <c r="L169" i="6"/>
  <c r="K169" i="6"/>
  <c r="I169" i="6"/>
  <c r="J169" i="6" s="1"/>
  <c r="M168" i="6"/>
  <c r="L168" i="6"/>
  <c r="K168" i="6"/>
  <c r="I168" i="6"/>
  <c r="J168" i="6" s="1"/>
  <c r="L167" i="6"/>
  <c r="K167" i="6"/>
  <c r="I167" i="6"/>
  <c r="J167" i="6" s="1"/>
  <c r="L166" i="6"/>
  <c r="K166" i="6"/>
  <c r="I166" i="6"/>
  <c r="J166" i="6" s="1"/>
  <c r="L165" i="6"/>
  <c r="K165" i="6"/>
  <c r="I165" i="6"/>
  <c r="J165" i="6" s="1"/>
  <c r="L164" i="6"/>
  <c r="K164" i="6"/>
  <c r="I164" i="6"/>
  <c r="J164" i="6" s="1"/>
  <c r="L163" i="6"/>
  <c r="K163" i="6"/>
  <c r="I163" i="6"/>
  <c r="J163" i="6" s="1"/>
  <c r="L162" i="6"/>
  <c r="K162" i="6"/>
  <c r="I162" i="6"/>
  <c r="J162" i="6" s="1"/>
  <c r="L161" i="6"/>
  <c r="K161" i="6"/>
  <c r="I161" i="6"/>
  <c r="J161" i="6" s="1"/>
  <c r="L160" i="6"/>
  <c r="K160" i="6"/>
  <c r="I160" i="6"/>
  <c r="J160" i="6" s="1"/>
  <c r="L159" i="6"/>
  <c r="K159" i="6"/>
  <c r="I159" i="6"/>
  <c r="J159" i="6" s="1"/>
  <c r="L158" i="6"/>
  <c r="K158" i="6"/>
  <c r="I158" i="6"/>
  <c r="J158" i="6" s="1"/>
  <c r="L157" i="6"/>
  <c r="K157" i="6"/>
  <c r="I157" i="6"/>
  <c r="J157" i="6" s="1"/>
  <c r="L156" i="6"/>
  <c r="K156" i="6"/>
  <c r="I156" i="6"/>
  <c r="J156" i="6" s="1"/>
  <c r="L155" i="6"/>
  <c r="K155" i="6"/>
  <c r="I155" i="6"/>
  <c r="J155" i="6" s="1"/>
  <c r="L154" i="6"/>
  <c r="K154" i="6"/>
  <c r="I154" i="6"/>
  <c r="J154" i="6" s="1"/>
  <c r="L153" i="6"/>
  <c r="K153" i="6"/>
  <c r="I153" i="6"/>
  <c r="J153" i="6" s="1"/>
  <c r="L152" i="6"/>
  <c r="K152" i="6"/>
  <c r="I152" i="6"/>
  <c r="J152" i="6" s="1"/>
  <c r="L151" i="6"/>
  <c r="K151" i="6"/>
  <c r="I151" i="6"/>
  <c r="J151" i="6" s="1"/>
  <c r="L150" i="6"/>
  <c r="K150" i="6"/>
  <c r="I150" i="6"/>
  <c r="J150" i="6" s="1"/>
  <c r="L149" i="6"/>
  <c r="K149" i="6"/>
  <c r="I149" i="6"/>
  <c r="J149" i="6" s="1"/>
  <c r="L148" i="6"/>
  <c r="K148" i="6"/>
  <c r="I148" i="6"/>
  <c r="J148" i="6" s="1"/>
  <c r="L147" i="6"/>
  <c r="K147" i="6"/>
  <c r="I147" i="6"/>
  <c r="J147" i="6" s="1"/>
  <c r="L146" i="6"/>
  <c r="K146" i="6"/>
  <c r="I146" i="6"/>
  <c r="J146" i="6" s="1"/>
  <c r="L145" i="6"/>
  <c r="K145" i="6"/>
  <c r="I145" i="6"/>
  <c r="J145" i="6" s="1"/>
  <c r="L144" i="6"/>
  <c r="K144" i="6"/>
  <c r="I144" i="6"/>
  <c r="J144" i="6" s="1"/>
  <c r="L143" i="6"/>
  <c r="K143" i="6"/>
  <c r="I143" i="6"/>
  <c r="J143" i="6" s="1"/>
  <c r="L142" i="6"/>
  <c r="K142" i="6"/>
  <c r="I142" i="6"/>
  <c r="J142" i="6" s="1"/>
  <c r="L141" i="6"/>
  <c r="K141" i="6"/>
  <c r="I141" i="6"/>
  <c r="J141" i="6" s="1"/>
  <c r="L140" i="6"/>
  <c r="K140" i="6"/>
  <c r="I140" i="6"/>
  <c r="J140" i="6" s="1"/>
  <c r="L139" i="6"/>
  <c r="K139" i="6"/>
  <c r="I139" i="6"/>
  <c r="J139" i="6" s="1"/>
  <c r="L138" i="6"/>
  <c r="K138" i="6"/>
  <c r="I138" i="6"/>
  <c r="J138" i="6" s="1"/>
  <c r="L137" i="6"/>
  <c r="K137" i="6"/>
  <c r="I137" i="6"/>
  <c r="J137" i="6" s="1"/>
  <c r="L136" i="6"/>
  <c r="K136" i="6"/>
  <c r="I136" i="6"/>
  <c r="J136" i="6" s="1"/>
  <c r="L135" i="6"/>
  <c r="K135" i="6"/>
  <c r="I135" i="6"/>
  <c r="J135" i="6" s="1"/>
  <c r="L134" i="6"/>
  <c r="K134" i="6"/>
  <c r="I134" i="6"/>
  <c r="J134" i="6" s="1"/>
  <c r="L133" i="6"/>
  <c r="K133" i="6"/>
  <c r="I133" i="6"/>
  <c r="J133" i="6" s="1"/>
  <c r="L132" i="6"/>
  <c r="K132" i="6"/>
  <c r="I132" i="6"/>
  <c r="J132" i="6" s="1"/>
  <c r="L131" i="6"/>
  <c r="K131" i="6"/>
  <c r="I131" i="6"/>
  <c r="J131" i="6" s="1"/>
  <c r="L130" i="6"/>
  <c r="K130" i="6"/>
  <c r="I130" i="6"/>
  <c r="J130" i="6" s="1"/>
  <c r="L129" i="6"/>
  <c r="K129" i="6"/>
  <c r="I129" i="6"/>
  <c r="J129" i="6" s="1"/>
  <c r="L128" i="6"/>
  <c r="K128" i="6"/>
  <c r="I128" i="6"/>
  <c r="J128" i="6" s="1"/>
  <c r="L127" i="6"/>
  <c r="K127" i="6"/>
  <c r="I127" i="6"/>
  <c r="J127" i="6" s="1"/>
  <c r="L126" i="6"/>
  <c r="K126" i="6"/>
  <c r="I126" i="6"/>
  <c r="J126" i="6" s="1"/>
  <c r="M125" i="6"/>
  <c r="L125" i="6"/>
  <c r="K125" i="6"/>
  <c r="I125" i="6"/>
  <c r="L124" i="6"/>
  <c r="K124" i="6"/>
  <c r="I124" i="6"/>
  <c r="J124" i="6" s="1"/>
  <c r="L123" i="6"/>
  <c r="K123" i="6"/>
  <c r="I123" i="6"/>
  <c r="J123" i="6" s="1"/>
  <c r="L122" i="6"/>
  <c r="K122" i="6"/>
  <c r="I122" i="6"/>
  <c r="J122" i="6" s="1"/>
  <c r="L121" i="6"/>
  <c r="K121" i="6"/>
  <c r="I121" i="6"/>
  <c r="J121" i="6" s="1"/>
  <c r="L120" i="6"/>
  <c r="K120" i="6"/>
  <c r="I120" i="6"/>
  <c r="J120" i="6" s="1"/>
  <c r="L119" i="6"/>
  <c r="K119" i="6"/>
  <c r="I119" i="6"/>
  <c r="J119" i="6" s="1"/>
  <c r="L118" i="6"/>
  <c r="K118" i="6"/>
  <c r="I118" i="6"/>
  <c r="J118" i="6" s="1"/>
  <c r="L117" i="6"/>
  <c r="K117" i="6"/>
  <c r="I117" i="6"/>
  <c r="J117" i="6" s="1"/>
  <c r="L116" i="6"/>
  <c r="K116" i="6"/>
  <c r="I116" i="6"/>
  <c r="J116" i="6" s="1"/>
  <c r="L115" i="6"/>
  <c r="K115" i="6"/>
  <c r="I115" i="6"/>
  <c r="J115" i="6" s="1"/>
  <c r="L114" i="6"/>
  <c r="K114" i="6"/>
  <c r="I114" i="6"/>
  <c r="J114" i="6" s="1"/>
  <c r="L113" i="6"/>
  <c r="K113" i="6"/>
  <c r="I113" i="6"/>
  <c r="J113" i="6" s="1"/>
  <c r="L112" i="6"/>
  <c r="K112" i="6"/>
  <c r="I112" i="6"/>
  <c r="J112" i="6" s="1"/>
  <c r="L111" i="6"/>
  <c r="K111" i="6"/>
  <c r="I111" i="6"/>
  <c r="J111" i="6" s="1"/>
  <c r="L110" i="6"/>
  <c r="K110" i="6"/>
  <c r="I110" i="6"/>
  <c r="J110" i="6" s="1"/>
  <c r="L109" i="6"/>
  <c r="K109" i="6"/>
  <c r="I109" i="6"/>
  <c r="J109" i="6" s="1"/>
  <c r="L108" i="6"/>
  <c r="K108" i="6"/>
  <c r="I108" i="6"/>
  <c r="J108" i="6" s="1"/>
  <c r="L107" i="6"/>
  <c r="K107" i="6"/>
  <c r="I107" i="6"/>
  <c r="J107" i="6" s="1"/>
  <c r="L106" i="6"/>
  <c r="K106" i="6"/>
  <c r="I106" i="6"/>
  <c r="J106" i="6" s="1"/>
  <c r="L105" i="6"/>
  <c r="K105" i="6"/>
  <c r="I105" i="6"/>
  <c r="J105" i="6" s="1"/>
  <c r="L104" i="6"/>
  <c r="K104" i="6"/>
  <c r="I104" i="6"/>
  <c r="J104" i="6" s="1"/>
  <c r="L103" i="6"/>
  <c r="K103" i="6"/>
  <c r="I103" i="6"/>
  <c r="J103" i="6" s="1"/>
  <c r="L102" i="6"/>
  <c r="K102" i="6"/>
  <c r="I102" i="6"/>
  <c r="J102" i="6" s="1"/>
  <c r="L101" i="6"/>
  <c r="K101" i="6"/>
  <c r="I101" i="6"/>
  <c r="J101" i="6" s="1"/>
  <c r="L100" i="6"/>
  <c r="K100" i="6"/>
  <c r="I100" i="6"/>
  <c r="J100" i="6" s="1"/>
  <c r="L99" i="6"/>
  <c r="K99" i="6"/>
  <c r="I99" i="6"/>
  <c r="J99" i="6" s="1"/>
  <c r="L98" i="6"/>
  <c r="K98" i="6"/>
  <c r="I98" i="6"/>
  <c r="J98" i="6" s="1"/>
  <c r="L97" i="6"/>
  <c r="K97" i="6"/>
  <c r="I97" i="6"/>
  <c r="J97" i="6" s="1"/>
  <c r="L96" i="6"/>
  <c r="K96" i="6"/>
  <c r="I96" i="6"/>
  <c r="J96" i="6" s="1"/>
  <c r="L95" i="6"/>
  <c r="K95" i="6"/>
  <c r="I95" i="6"/>
  <c r="J95" i="6" s="1"/>
  <c r="L94" i="6"/>
  <c r="K94" i="6"/>
  <c r="I94" i="6"/>
  <c r="J94" i="6" s="1"/>
  <c r="L93" i="6"/>
  <c r="K93" i="6"/>
  <c r="I93" i="6"/>
  <c r="J93" i="6" s="1"/>
  <c r="L92" i="6"/>
  <c r="K92" i="6"/>
  <c r="I92" i="6"/>
  <c r="J92" i="6" s="1"/>
  <c r="L91" i="6"/>
  <c r="K91" i="6"/>
  <c r="I91" i="6"/>
  <c r="J91" i="6" s="1"/>
  <c r="L90" i="6"/>
  <c r="K90" i="6"/>
  <c r="I90" i="6"/>
  <c r="J90" i="6" s="1"/>
  <c r="L89" i="6"/>
  <c r="K89" i="6"/>
  <c r="I89" i="6"/>
  <c r="J89" i="6" s="1"/>
  <c r="L88" i="6"/>
  <c r="K88" i="6"/>
  <c r="I88" i="6"/>
  <c r="J88" i="6" s="1"/>
  <c r="L87" i="6"/>
  <c r="K87" i="6"/>
  <c r="I87" i="6"/>
  <c r="J87" i="6" s="1"/>
  <c r="L86" i="6"/>
  <c r="K86" i="6"/>
  <c r="I86" i="6"/>
  <c r="J86" i="6" s="1"/>
  <c r="L85" i="6"/>
  <c r="K85" i="6"/>
  <c r="I85" i="6"/>
  <c r="J85" i="6" s="1"/>
  <c r="L84" i="6"/>
  <c r="K84" i="6"/>
  <c r="I84" i="6"/>
  <c r="J84" i="6" s="1"/>
  <c r="L83" i="6"/>
  <c r="K83" i="6"/>
  <c r="I83" i="6"/>
  <c r="J83" i="6" s="1"/>
  <c r="L82" i="6"/>
  <c r="K82" i="6"/>
  <c r="I82" i="6"/>
  <c r="J82" i="6" s="1"/>
  <c r="L81" i="6"/>
  <c r="K81" i="6"/>
  <c r="I81" i="6"/>
  <c r="J81" i="6" s="1"/>
  <c r="L80" i="6"/>
  <c r="K80" i="6"/>
  <c r="I80" i="6"/>
  <c r="J80" i="6" s="1"/>
  <c r="L79" i="6"/>
  <c r="K79" i="6"/>
  <c r="I79" i="6"/>
  <c r="J79" i="6" s="1"/>
  <c r="L78" i="6"/>
  <c r="K78" i="6"/>
  <c r="I78" i="6"/>
  <c r="J78" i="6" s="1"/>
  <c r="M77" i="6"/>
  <c r="L77" i="6"/>
  <c r="K77" i="6"/>
  <c r="I77" i="6"/>
  <c r="J77" i="6" s="1"/>
  <c r="L76" i="6"/>
  <c r="K76" i="6"/>
  <c r="I76" i="6"/>
  <c r="J76" i="6" s="1"/>
  <c r="L75" i="6"/>
  <c r="K75" i="6"/>
  <c r="I75" i="6"/>
  <c r="J75" i="6" s="1"/>
  <c r="L74" i="6"/>
  <c r="K74" i="6"/>
  <c r="I74" i="6"/>
  <c r="J74" i="6" s="1"/>
  <c r="L73" i="6"/>
  <c r="K73" i="6"/>
  <c r="I73" i="6"/>
  <c r="J73" i="6" s="1"/>
  <c r="L72" i="6"/>
  <c r="K72" i="6"/>
  <c r="I72" i="6"/>
  <c r="J72" i="6" s="1"/>
  <c r="L71" i="6"/>
  <c r="K71" i="6"/>
  <c r="I71" i="6"/>
  <c r="J71" i="6" s="1"/>
  <c r="L70" i="6"/>
  <c r="K70" i="6"/>
  <c r="I70" i="6"/>
  <c r="J70" i="6" s="1"/>
  <c r="L69" i="6"/>
  <c r="K69" i="6"/>
  <c r="I69" i="6"/>
  <c r="J69" i="6" s="1"/>
  <c r="L68" i="6"/>
  <c r="K68" i="6"/>
  <c r="I68" i="6"/>
  <c r="J68" i="6" s="1"/>
  <c r="L67" i="6"/>
  <c r="K67" i="6"/>
  <c r="I67" i="6"/>
  <c r="J67" i="6" s="1"/>
  <c r="L66" i="6"/>
  <c r="K66" i="6"/>
  <c r="I66" i="6"/>
  <c r="J66" i="6" s="1"/>
  <c r="L65" i="6"/>
  <c r="K65" i="6"/>
  <c r="I65" i="6"/>
  <c r="J65" i="6" s="1"/>
  <c r="L64" i="6"/>
  <c r="K64" i="6"/>
  <c r="I64" i="6"/>
  <c r="J64" i="6" s="1"/>
  <c r="L63" i="6"/>
  <c r="K63" i="6"/>
  <c r="I63" i="6"/>
  <c r="J63" i="6" s="1"/>
  <c r="L62" i="6"/>
  <c r="K62" i="6"/>
  <c r="I62" i="6"/>
  <c r="J62" i="6" s="1"/>
  <c r="L61" i="6"/>
  <c r="K61" i="6"/>
  <c r="I61" i="6"/>
  <c r="J61" i="6" s="1"/>
  <c r="L60" i="6"/>
  <c r="K60" i="6"/>
  <c r="I60" i="6"/>
  <c r="J60" i="6" s="1"/>
  <c r="L59" i="6"/>
  <c r="K59" i="6"/>
  <c r="I59" i="6"/>
  <c r="J59" i="6" s="1"/>
  <c r="L58" i="6"/>
  <c r="K58" i="6"/>
  <c r="I58" i="6"/>
  <c r="J58" i="6" s="1"/>
  <c r="L57" i="6"/>
  <c r="K57" i="6"/>
  <c r="I57" i="6"/>
  <c r="J57" i="6" s="1"/>
  <c r="L56" i="6"/>
  <c r="K56" i="6"/>
  <c r="I56" i="6"/>
  <c r="J56" i="6" s="1"/>
  <c r="L55" i="6"/>
  <c r="K55" i="6"/>
  <c r="I55" i="6"/>
  <c r="J55" i="6" s="1"/>
  <c r="L54" i="6"/>
  <c r="K54" i="6"/>
  <c r="I54" i="6"/>
  <c r="J54" i="6" s="1"/>
  <c r="L53" i="6"/>
  <c r="K53" i="6"/>
  <c r="I53" i="6"/>
  <c r="J53" i="6" s="1"/>
  <c r="L52" i="6"/>
  <c r="K52" i="6"/>
  <c r="I52" i="6"/>
  <c r="J52" i="6" s="1"/>
  <c r="L51" i="6"/>
  <c r="K51" i="6"/>
  <c r="I51" i="6"/>
  <c r="J51" i="6" s="1"/>
  <c r="L50" i="6"/>
  <c r="K50" i="6"/>
  <c r="I50" i="6"/>
  <c r="J50" i="6" s="1"/>
  <c r="L49" i="6"/>
  <c r="K49" i="6"/>
  <c r="I49" i="6"/>
  <c r="J49" i="6" s="1"/>
  <c r="L48" i="6"/>
  <c r="K48" i="6"/>
  <c r="I48" i="6"/>
  <c r="J48" i="6" s="1"/>
  <c r="L47" i="6"/>
  <c r="K47" i="6"/>
  <c r="I47" i="6"/>
  <c r="J47" i="6" s="1"/>
  <c r="L46" i="6"/>
  <c r="K46" i="6"/>
  <c r="I46" i="6"/>
  <c r="J46" i="6" s="1"/>
  <c r="L45" i="6"/>
  <c r="K45" i="6"/>
  <c r="I45" i="6"/>
  <c r="J45" i="6" s="1"/>
  <c r="L44" i="6"/>
  <c r="K44" i="6"/>
  <c r="I44" i="6"/>
  <c r="J44" i="6" s="1"/>
  <c r="L43" i="6"/>
  <c r="K43" i="6"/>
  <c r="I43" i="6"/>
  <c r="J43" i="6" s="1"/>
  <c r="L42" i="6"/>
  <c r="K42" i="6"/>
  <c r="I42" i="6"/>
  <c r="J42" i="6" s="1"/>
  <c r="L41" i="6"/>
  <c r="K41" i="6"/>
  <c r="I41" i="6"/>
  <c r="J41" i="6" s="1"/>
  <c r="L40" i="6"/>
  <c r="K40" i="6"/>
  <c r="I40" i="6"/>
  <c r="J40" i="6" s="1"/>
  <c r="L39" i="6"/>
  <c r="K39" i="6"/>
  <c r="I39" i="6"/>
  <c r="J39" i="6" s="1"/>
  <c r="L38" i="6"/>
  <c r="K38" i="6"/>
  <c r="I38" i="6"/>
  <c r="J38" i="6" s="1"/>
  <c r="L37" i="6"/>
  <c r="K37" i="6"/>
  <c r="I37" i="6"/>
  <c r="J37" i="6" s="1"/>
  <c r="L36" i="6"/>
  <c r="K36" i="6"/>
  <c r="I36" i="6"/>
  <c r="J36" i="6" s="1"/>
  <c r="L35" i="6"/>
  <c r="K35" i="6"/>
  <c r="I35" i="6"/>
  <c r="J35" i="6" s="1"/>
  <c r="L34" i="6"/>
  <c r="K34" i="6"/>
  <c r="I34" i="6"/>
  <c r="J34" i="6" s="1"/>
  <c r="L33" i="6"/>
  <c r="K33" i="6"/>
  <c r="I33" i="6"/>
  <c r="J33" i="6" s="1"/>
  <c r="L32" i="6"/>
  <c r="K32" i="6"/>
  <c r="I32" i="6"/>
  <c r="J32" i="6" s="1"/>
  <c r="L31" i="6"/>
  <c r="K31" i="6"/>
  <c r="I31" i="6"/>
  <c r="J31" i="6" s="1"/>
  <c r="L30" i="6"/>
  <c r="K30" i="6"/>
  <c r="I30" i="6"/>
  <c r="J30" i="6" s="1"/>
  <c r="L29" i="6"/>
  <c r="K29" i="6"/>
  <c r="I29" i="6"/>
  <c r="J29" i="6" s="1"/>
  <c r="L28" i="6"/>
  <c r="K28" i="6"/>
  <c r="I28" i="6"/>
  <c r="J28" i="6" s="1"/>
  <c r="L27" i="6"/>
  <c r="K27" i="6"/>
  <c r="I27" i="6"/>
  <c r="J27" i="6" s="1"/>
  <c r="L26" i="6"/>
  <c r="K26" i="6"/>
  <c r="I26" i="6"/>
  <c r="J26" i="6" s="1"/>
  <c r="L25" i="6"/>
  <c r="K25" i="6"/>
  <c r="I25" i="6"/>
  <c r="J25" i="6" s="1"/>
  <c r="M24" i="6"/>
  <c r="L24" i="6"/>
  <c r="K24" i="6"/>
  <c r="I24" i="6"/>
  <c r="L23" i="6"/>
  <c r="K23" i="6"/>
  <c r="I23" i="6"/>
  <c r="J23" i="6" s="1"/>
  <c r="L22" i="6"/>
  <c r="K22" i="6"/>
  <c r="I22" i="6"/>
  <c r="J22" i="6" s="1"/>
  <c r="L21" i="6"/>
  <c r="K21" i="6"/>
  <c r="I21" i="6"/>
  <c r="J21" i="6" s="1"/>
  <c r="L20" i="6"/>
  <c r="K20" i="6"/>
  <c r="I20" i="6"/>
  <c r="J20" i="6" s="1"/>
  <c r="L19" i="6"/>
  <c r="K19" i="6"/>
  <c r="I19" i="6"/>
  <c r="J19" i="6" s="1"/>
  <c r="L18" i="6"/>
  <c r="K18" i="6"/>
  <c r="I18" i="6"/>
  <c r="J18" i="6" s="1"/>
  <c r="L17" i="6"/>
  <c r="K17" i="6"/>
  <c r="I17" i="6"/>
  <c r="J17" i="6" s="1"/>
  <c r="L16" i="6"/>
  <c r="K16" i="6"/>
  <c r="I16" i="6"/>
  <c r="J16" i="6" s="1"/>
  <c r="L15" i="6"/>
  <c r="K15" i="6"/>
  <c r="I15" i="6"/>
  <c r="J15" i="6" s="1"/>
  <c r="L14" i="6"/>
  <c r="K14" i="6"/>
  <c r="I14" i="6"/>
  <c r="J14" i="6" s="1"/>
  <c r="L13" i="6"/>
  <c r="K13" i="6"/>
  <c r="I13" i="6"/>
  <c r="J13" i="6" s="1"/>
  <c r="L12" i="6"/>
  <c r="K12" i="6"/>
  <c r="I12" i="6"/>
  <c r="J12" i="6" s="1"/>
  <c r="L11" i="6"/>
  <c r="K11" i="6"/>
  <c r="I11" i="6"/>
  <c r="J11" i="6" s="1"/>
  <c r="M10" i="6"/>
  <c r="K10" i="6"/>
  <c r="I10" i="6"/>
  <c r="M9" i="6"/>
  <c r="I9" i="6"/>
  <c r="M8" i="6"/>
  <c r="I8" i="6"/>
  <c r="M7" i="6"/>
  <c r="K7" i="6"/>
  <c r="I7" i="6"/>
  <c r="M6" i="6"/>
  <c r="K6" i="6"/>
  <c r="I6" i="6"/>
  <c r="L5" i="6"/>
  <c r="K5" i="6"/>
  <c r="I5" i="6"/>
  <c r="J5" i="6" s="1"/>
  <c r="L4" i="6"/>
  <c r="K4" i="6"/>
  <c r="I4" i="6"/>
  <c r="J4" i="6" s="1"/>
  <c r="B4" i="3"/>
  <c r="L4" i="3" s="1"/>
  <c r="B2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L260" i="2"/>
  <c r="K260" i="2"/>
  <c r="I260" i="2"/>
  <c r="J260" i="2" s="1"/>
  <c r="L248" i="2"/>
  <c r="K248" i="2"/>
  <c r="I248" i="2"/>
  <c r="J248" i="2" s="1"/>
  <c r="L230" i="2"/>
  <c r="K230" i="2"/>
  <c r="I230" i="2"/>
  <c r="J230" i="2" s="1"/>
  <c r="L221" i="2"/>
  <c r="K221" i="2"/>
  <c r="I221" i="2"/>
  <c r="J221" i="2" s="1"/>
  <c r="L196" i="2"/>
  <c r="K196" i="2"/>
  <c r="I196" i="2"/>
  <c r="J196" i="2" s="1"/>
  <c r="L197" i="2"/>
  <c r="K197" i="2"/>
  <c r="I197" i="2"/>
  <c r="J197" i="2" s="1"/>
  <c r="L189" i="2"/>
  <c r="K189" i="2"/>
  <c r="I189" i="2"/>
  <c r="J189" i="2" s="1"/>
  <c r="L170" i="2"/>
  <c r="K170" i="2"/>
  <c r="I170" i="2"/>
  <c r="J170" i="2" s="1"/>
  <c r="L171" i="2"/>
  <c r="K171" i="2"/>
  <c r="I171" i="2"/>
  <c r="J171" i="2" s="1"/>
  <c r="L158" i="2"/>
  <c r="K158" i="2"/>
  <c r="I158" i="2"/>
  <c r="J158" i="2" s="1"/>
  <c r="L114" i="2"/>
  <c r="K114" i="2"/>
  <c r="I114" i="2"/>
  <c r="J114" i="2" s="1"/>
  <c r="L116" i="2"/>
  <c r="K116" i="2"/>
  <c r="I116" i="2"/>
  <c r="J116" i="2" s="1"/>
  <c r="I115" i="2"/>
  <c r="J115" i="2" s="1"/>
  <c r="K115" i="2"/>
  <c r="L115" i="2"/>
  <c r="L104" i="2"/>
  <c r="K104" i="2"/>
  <c r="I104" i="2"/>
  <c r="J104" i="2" s="1"/>
  <c r="L57" i="2"/>
  <c r="K57" i="2"/>
  <c r="I57" i="2"/>
  <c r="J57" i="2" s="1"/>
  <c r="M31" i="2"/>
  <c r="M32" i="2"/>
  <c r="M33" i="2"/>
  <c r="M34" i="2"/>
  <c r="M35" i="2"/>
  <c r="M49" i="2"/>
  <c r="M103" i="2"/>
  <c r="M154" i="2"/>
  <c r="M203" i="2"/>
  <c r="A969" i="5" s="1"/>
  <c r="L3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2" i="3"/>
  <c r="L69" i="2"/>
  <c r="L70" i="2"/>
  <c r="L71" i="2"/>
  <c r="L68" i="2"/>
  <c r="L54" i="2"/>
  <c r="L55" i="2"/>
  <c r="L53" i="2"/>
  <c r="L43" i="2"/>
  <c r="L44" i="2"/>
  <c r="L42" i="2"/>
  <c r="K42" i="2"/>
  <c r="K43" i="2"/>
  <c r="K44" i="2"/>
  <c r="K53" i="2"/>
  <c r="K54" i="2"/>
  <c r="K55" i="2"/>
  <c r="K68" i="2"/>
  <c r="K69" i="2"/>
  <c r="K70" i="2"/>
  <c r="K71" i="2"/>
  <c r="K72" i="2"/>
  <c r="K83" i="2"/>
  <c r="K95" i="2"/>
  <c r="K96" i="2"/>
  <c r="K112" i="2"/>
  <c r="K119" i="2"/>
  <c r="K120" i="2"/>
  <c r="K121" i="2"/>
  <c r="K124" i="2"/>
  <c r="L72" i="2"/>
  <c r="L83" i="2"/>
  <c r="L96" i="2"/>
  <c r="L95" i="2"/>
  <c r="L112" i="2"/>
  <c r="L120" i="2"/>
  <c r="L121" i="2"/>
  <c r="L119" i="2"/>
  <c r="L124" i="2"/>
  <c r="L127" i="2"/>
  <c r="L126" i="2"/>
  <c r="L138" i="2"/>
  <c r="L141" i="2"/>
  <c r="L142" i="2"/>
  <c r="L143" i="2"/>
  <c r="L144" i="2"/>
  <c r="L140" i="2"/>
  <c r="L151" i="2"/>
  <c r="L160" i="2"/>
  <c r="L159" i="2"/>
  <c r="L163" i="2"/>
  <c r="L162" i="2"/>
  <c r="L173" i="2"/>
  <c r="L174" i="2"/>
  <c r="L172" i="2"/>
  <c r="L178" i="2"/>
  <c r="L179" i="2"/>
  <c r="L180" i="2"/>
  <c r="L181" i="2"/>
  <c r="L177" i="2"/>
  <c r="L192" i="2"/>
  <c r="L193" i="2"/>
  <c r="L191" i="2"/>
  <c r="L201" i="2"/>
  <c r="L200" i="2"/>
  <c r="L212" i="2"/>
  <c r="L211" i="2"/>
  <c r="L227" i="2"/>
  <c r="L226" i="2"/>
  <c r="L236" i="2"/>
  <c r="L237" i="2"/>
  <c r="L235" i="2"/>
  <c r="L279" i="2"/>
  <c r="L278" i="2"/>
  <c r="L295" i="2"/>
  <c r="L294" i="2"/>
  <c r="L310" i="2"/>
  <c r="L316" i="2"/>
  <c r="L318" i="2"/>
  <c r="L319" i="2"/>
  <c r="L339" i="2"/>
  <c r="L352" i="2"/>
  <c r="L351" i="2"/>
  <c r="L383" i="2"/>
  <c r="L407" i="2"/>
  <c r="L472" i="2"/>
  <c r="L476" i="2"/>
  <c r="L491" i="2"/>
  <c r="L496" i="2"/>
  <c r="L503" i="2"/>
  <c r="L504" i="2"/>
  <c r="L508" i="2"/>
  <c r="L509" i="2"/>
  <c r="L515" i="2"/>
  <c r="L37" i="2"/>
  <c r="L38" i="2"/>
  <c r="L39" i="2"/>
  <c r="L40" i="2"/>
  <c r="L41" i="2"/>
  <c r="L45" i="2"/>
  <c r="L46" i="2"/>
  <c r="L47" i="2"/>
  <c r="L48" i="2"/>
  <c r="L49" i="2"/>
  <c r="L50" i="2"/>
  <c r="L51" i="2"/>
  <c r="L52" i="2"/>
  <c r="L56" i="2"/>
  <c r="L58" i="2"/>
  <c r="L59" i="2"/>
  <c r="L60" i="2"/>
  <c r="L61" i="2"/>
  <c r="L62" i="2"/>
  <c r="L63" i="2"/>
  <c r="L64" i="2"/>
  <c r="L65" i="2"/>
  <c r="L66" i="2"/>
  <c r="L67" i="2"/>
  <c r="L73" i="2"/>
  <c r="L74" i="2"/>
  <c r="L75" i="2"/>
  <c r="L76" i="2"/>
  <c r="L77" i="2"/>
  <c r="L78" i="2"/>
  <c r="L79" i="2"/>
  <c r="L80" i="2"/>
  <c r="L81" i="2"/>
  <c r="L82" i="2"/>
  <c r="L84" i="2"/>
  <c r="L85" i="2"/>
  <c r="L86" i="2"/>
  <c r="L87" i="2"/>
  <c r="L88" i="2"/>
  <c r="L89" i="2"/>
  <c r="L90" i="2"/>
  <c r="L91" i="2"/>
  <c r="L92" i="2"/>
  <c r="L93" i="2"/>
  <c r="L94" i="2"/>
  <c r="L97" i="2"/>
  <c r="L98" i="2"/>
  <c r="L99" i="2"/>
  <c r="L100" i="2"/>
  <c r="L101" i="2"/>
  <c r="L102" i="2"/>
  <c r="L103" i="2"/>
  <c r="L105" i="2"/>
  <c r="L106" i="2"/>
  <c r="L107" i="2"/>
  <c r="L108" i="2"/>
  <c r="L109" i="2"/>
  <c r="L110" i="2"/>
  <c r="L111" i="2"/>
  <c r="L113" i="2"/>
  <c r="L117" i="2"/>
  <c r="L118" i="2"/>
  <c r="L122" i="2"/>
  <c r="L123" i="2"/>
  <c r="L125" i="2"/>
  <c r="L128" i="2"/>
  <c r="L129" i="2"/>
  <c r="L130" i="2"/>
  <c r="L131" i="2"/>
  <c r="L132" i="2"/>
  <c r="L133" i="2"/>
  <c r="L134" i="2"/>
  <c r="L135" i="2"/>
  <c r="L136" i="2"/>
  <c r="L137" i="2"/>
  <c r="L139" i="2"/>
  <c r="L145" i="2"/>
  <c r="L146" i="2"/>
  <c r="L147" i="2"/>
  <c r="L148" i="2"/>
  <c r="L149" i="2"/>
  <c r="L150" i="2"/>
  <c r="L152" i="2"/>
  <c r="L153" i="2"/>
  <c r="L154" i="2"/>
  <c r="L155" i="2"/>
  <c r="L156" i="2"/>
  <c r="L157" i="2"/>
  <c r="L161" i="2"/>
  <c r="L164" i="2"/>
  <c r="L165" i="2"/>
  <c r="L166" i="2"/>
  <c r="L167" i="2"/>
  <c r="L168" i="2"/>
  <c r="L169" i="2"/>
  <c r="L175" i="2"/>
  <c r="L176" i="2"/>
  <c r="L182" i="2"/>
  <c r="L183" i="2"/>
  <c r="L184" i="2"/>
  <c r="L185" i="2"/>
  <c r="L186" i="2"/>
  <c r="L187" i="2"/>
  <c r="L188" i="2"/>
  <c r="L190" i="2"/>
  <c r="L194" i="2"/>
  <c r="L195" i="2"/>
  <c r="L198" i="2"/>
  <c r="L199" i="2"/>
  <c r="L202" i="2"/>
  <c r="L203" i="2"/>
  <c r="L204" i="2"/>
  <c r="L205" i="2"/>
  <c r="L206" i="2"/>
  <c r="L207" i="2"/>
  <c r="L208" i="2"/>
  <c r="L209" i="2"/>
  <c r="L210" i="2"/>
  <c r="L213" i="2"/>
  <c r="L214" i="2"/>
  <c r="L215" i="2"/>
  <c r="L216" i="2"/>
  <c r="L217" i="2"/>
  <c r="L218" i="2"/>
  <c r="L219" i="2"/>
  <c r="L220" i="2"/>
  <c r="L222" i="2"/>
  <c r="L223" i="2"/>
  <c r="L224" i="2"/>
  <c r="L225" i="2"/>
  <c r="L228" i="2"/>
  <c r="L229" i="2"/>
  <c r="L231" i="2"/>
  <c r="L232" i="2"/>
  <c r="L233" i="2"/>
  <c r="L234" i="2"/>
  <c r="L238" i="2"/>
  <c r="L239" i="2"/>
  <c r="L240" i="2"/>
  <c r="L241" i="2"/>
  <c r="L242" i="2"/>
  <c r="L243" i="2"/>
  <c r="L244" i="2"/>
  <c r="L245" i="2"/>
  <c r="L246" i="2"/>
  <c r="L247" i="2"/>
  <c r="L249" i="2"/>
  <c r="L250" i="2"/>
  <c r="L251" i="2"/>
  <c r="L252" i="2"/>
  <c r="L253" i="2"/>
  <c r="L254" i="2"/>
  <c r="L255" i="2"/>
  <c r="L256" i="2"/>
  <c r="L257" i="2"/>
  <c r="L258" i="2"/>
  <c r="L259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1" i="2"/>
  <c r="L312" i="2"/>
  <c r="L313" i="2"/>
  <c r="L314" i="2"/>
  <c r="L315" i="2"/>
  <c r="L317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40" i="2"/>
  <c r="L341" i="2"/>
  <c r="L342" i="2"/>
  <c r="L343" i="2"/>
  <c r="L344" i="2"/>
  <c r="L345" i="2"/>
  <c r="L346" i="2"/>
  <c r="L347" i="2"/>
  <c r="L348" i="2"/>
  <c r="L349" i="2"/>
  <c r="L350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3" i="2"/>
  <c r="L474" i="2"/>
  <c r="L475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2" i="2"/>
  <c r="L493" i="2"/>
  <c r="L494" i="2"/>
  <c r="L495" i="2"/>
  <c r="L497" i="2"/>
  <c r="L498" i="2"/>
  <c r="L499" i="2"/>
  <c r="L500" i="2"/>
  <c r="L501" i="2"/>
  <c r="L502" i="2"/>
  <c r="L505" i="2"/>
  <c r="L506" i="2"/>
  <c r="L507" i="2"/>
  <c r="L510" i="2"/>
  <c r="L511" i="2"/>
  <c r="L512" i="2"/>
  <c r="L513" i="2"/>
  <c r="L514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36" i="2"/>
  <c r="L30" i="2"/>
  <c r="L29" i="2"/>
  <c r="K126" i="2"/>
  <c r="K127" i="2"/>
  <c r="K138" i="2"/>
  <c r="K140" i="2"/>
  <c r="K141" i="2"/>
  <c r="K142" i="2"/>
  <c r="K143" i="2"/>
  <c r="K144" i="2"/>
  <c r="K151" i="2"/>
  <c r="K159" i="2"/>
  <c r="K160" i="2"/>
  <c r="K162" i="2"/>
  <c r="K163" i="2"/>
  <c r="K172" i="2"/>
  <c r="K173" i="2"/>
  <c r="K174" i="2"/>
  <c r="K177" i="2"/>
  <c r="K178" i="2"/>
  <c r="K179" i="2"/>
  <c r="K180" i="2"/>
  <c r="K181" i="2"/>
  <c r="K191" i="2"/>
  <c r="K192" i="2"/>
  <c r="K193" i="2"/>
  <c r="K200" i="2"/>
  <c r="K201" i="2"/>
  <c r="K211" i="2"/>
  <c r="K212" i="2"/>
  <c r="K226" i="2"/>
  <c r="K227" i="2"/>
  <c r="K235" i="2"/>
  <c r="K236" i="2"/>
  <c r="K237" i="2"/>
  <c r="K278" i="2"/>
  <c r="K279" i="2"/>
  <c r="K294" i="2"/>
  <c r="K295" i="2"/>
  <c r="K310" i="2"/>
  <c r="K316" i="2"/>
  <c r="K319" i="2"/>
  <c r="K318" i="2"/>
  <c r="K339" i="2"/>
  <c r="K351" i="2"/>
  <c r="K352" i="2"/>
  <c r="K383" i="2"/>
  <c r="K407" i="2"/>
  <c r="K472" i="2"/>
  <c r="K476" i="2"/>
  <c r="K491" i="2"/>
  <c r="K496" i="2"/>
  <c r="K503" i="2"/>
  <c r="K504" i="2"/>
  <c r="K508" i="2"/>
  <c r="K509" i="2"/>
  <c r="K515" i="2"/>
  <c r="K31" i="2"/>
  <c r="K32" i="2"/>
  <c r="K35" i="2"/>
  <c r="K36" i="2"/>
  <c r="K37" i="2"/>
  <c r="K38" i="2"/>
  <c r="K39" i="2"/>
  <c r="K40" i="2"/>
  <c r="K41" i="2"/>
  <c r="K45" i="2"/>
  <c r="K46" i="2"/>
  <c r="K47" i="2"/>
  <c r="K48" i="2"/>
  <c r="K49" i="2"/>
  <c r="K50" i="2"/>
  <c r="K51" i="2"/>
  <c r="K52" i="2"/>
  <c r="K56" i="2"/>
  <c r="K58" i="2"/>
  <c r="K59" i="2"/>
  <c r="K60" i="2"/>
  <c r="K61" i="2"/>
  <c r="K62" i="2"/>
  <c r="K63" i="2"/>
  <c r="K64" i="2"/>
  <c r="K65" i="2"/>
  <c r="K66" i="2"/>
  <c r="K67" i="2"/>
  <c r="K73" i="2"/>
  <c r="K74" i="2"/>
  <c r="K75" i="2"/>
  <c r="K76" i="2"/>
  <c r="K77" i="2"/>
  <c r="K78" i="2"/>
  <c r="K79" i="2"/>
  <c r="K80" i="2"/>
  <c r="K81" i="2"/>
  <c r="K82" i="2"/>
  <c r="K84" i="2"/>
  <c r="K85" i="2"/>
  <c r="K86" i="2"/>
  <c r="K87" i="2"/>
  <c r="K88" i="2"/>
  <c r="K89" i="2"/>
  <c r="K90" i="2"/>
  <c r="K91" i="2"/>
  <c r="K92" i="2"/>
  <c r="K93" i="2"/>
  <c r="K94" i="2"/>
  <c r="K97" i="2"/>
  <c r="K98" i="2"/>
  <c r="K99" i="2"/>
  <c r="K100" i="2"/>
  <c r="K101" i="2"/>
  <c r="K102" i="2"/>
  <c r="K103" i="2"/>
  <c r="K105" i="2"/>
  <c r="K106" i="2"/>
  <c r="K107" i="2"/>
  <c r="K108" i="2"/>
  <c r="K109" i="2"/>
  <c r="K110" i="2"/>
  <c r="K111" i="2"/>
  <c r="K113" i="2"/>
  <c r="K117" i="2"/>
  <c r="K118" i="2"/>
  <c r="K122" i="2"/>
  <c r="K123" i="2"/>
  <c r="K125" i="2"/>
  <c r="K128" i="2"/>
  <c r="K129" i="2"/>
  <c r="K130" i="2"/>
  <c r="K131" i="2"/>
  <c r="K132" i="2"/>
  <c r="K133" i="2"/>
  <c r="K134" i="2"/>
  <c r="K135" i="2"/>
  <c r="K136" i="2"/>
  <c r="K137" i="2"/>
  <c r="K139" i="2"/>
  <c r="K145" i="2"/>
  <c r="K146" i="2"/>
  <c r="K147" i="2"/>
  <c r="K148" i="2"/>
  <c r="K149" i="2"/>
  <c r="K150" i="2"/>
  <c r="K152" i="2"/>
  <c r="K153" i="2"/>
  <c r="K154" i="2"/>
  <c r="K155" i="2"/>
  <c r="K156" i="2"/>
  <c r="K157" i="2"/>
  <c r="K161" i="2"/>
  <c r="K164" i="2"/>
  <c r="K165" i="2"/>
  <c r="K166" i="2"/>
  <c r="K167" i="2"/>
  <c r="K168" i="2"/>
  <c r="K169" i="2"/>
  <c r="K175" i="2"/>
  <c r="K176" i="2"/>
  <c r="K182" i="2"/>
  <c r="K183" i="2"/>
  <c r="K184" i="2"/>
  <c r="K185" i="2"/>
  <c r="K186" i="2"/>
  <c r="K187" i="2"/>
  <c r="K188" i="2"/>
  <c r="K190" i="2"/>
  <c r="K194" i="2"/>
  <c r="K195" i="2"/>
  <c r="K198" i="2"/>
  <c r="K199" i="2"/>
  <c r="K202" i="2"/>
  <c r="K203" i="2"/>
  <c r="K204" i="2"/>
  <c r="K205" i="2"/>
  <c r="K206" i="2"/>
  <c r="K207" i="2"/>
  <c r="K208" i="2"/>
  <c r="K209" i="2"/>
  <c r="K210" i="2"/>
  <c r="K213" i="2"/>
  <c r="K214" i="2"/>
  <c r="K215" i="2"/>
  <c r="K216" i="2"/>
  <c r="K217" i="2"/>
  <c r="K218" i="2"/>
  <c r="K219" i="2"/>
  <c r="K220" i="2"/>
  <c r="K222" i="2"/>
  <c r="K223" i="2"/>
  <c r="K224" i="2"/>
  <c r="K225" i="2"/>
  <c r="K228" i="2"/>
  <c r="K229" i="2"/>
  <c r="K231" i="2"/>
  <c r="K232" i="2"/>
  <c r="K233" i="2"/>
  <c r="K234" i="2"/>
  <c r="K238" i="2"/>
  <c r="K239" i="2"/>
  <c r="K240" i="2"/>
  <c r="K241" i="2"/>
  <c r="K242" i="2"/>
  <c r="K243" i="2"/>
  <c r="K244" i="2"/>
  <c r="K245" i="2"/>
  <c r="K246" i="2"/>
  <c r="K247" i="2"/>
  <c r="K249" i="2"/>
  <c r="K250" i="2"/>
  <c r="K251" i="2"/>
  <c r="K252" i="2"/>
  <c r="K253" i="2"/>
  <c r="K254" i="2"/>
  <c r="K255" i="2"/>
  <c r="K256" i="2"/>
  <c r="K257" i="2"/>
  <c r="K258" i="2"/>
  <c r="K259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1" i="2"/>
  <c r="K312" i="2"/>
  <c r="K313" i="2"/>
  <c r="K314" i="2"/>
  <c r="K315" i="2"/>
  <c r="K317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40" i="2"/>
  <c r="K341" i="2"/>
  <c r="K342" i="2"/>
  <c r="K343" i="2"/>
  <c r="K344" i="2"/>
  <c r="K345" i="2"/>
  <c r="K346" i="2"/>
  <c r="K347" i="2"/>
  <c r="K348" i="2"/>
  <c r="K349" i="2"/>
  <c r="K350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3" i="2"/>
  <c r="K474" i="2"/>
  <c r="K475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2" i="2"/>
  <c r="K493" i="2"/>
  <c r="K494" i="2"/>
  <c r="K495" i="2"/>
  <c r="K497" i="2"/>
  <c r="K498" i="2"/>
  <c r="K499" i="2"/>
  <c r="K500" i="2"/>
  <c r="K501" i="2"/>
  <c r="K502" i="2"/>
  <c r="K505" i="2"/>
  <c r="K506" i="2"/>
  <c r="K507" i="2"/>
  <c r="K510" i="2"/>
  <c r="K511" i="2"/>
  <c r="K512" i="2"/>
  <c r="K513" i="2"/>
  <c r="K514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30" i="2"/>
  <c r="K29" i="2"/>
  <c r="B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2" i="3"/>
  <c r="I69" i="2"/>
  <c r="J69" i="2" s="1"/>
  <c r="I70" i="2"/>
  <c r="J70" i="2" s="1"/>
  <c r="I71" i="2"/>
  <c r="J71" i="2" s="1"/>
  <c r="I72" i="2"/>
  <c r="J72" i="2" s="1"/>
  <c r="I68" i="2"/>
  <c r="J68" i="2" s="1"/>
  <c r="I54" i="2"/>
  <c r="J54" i="2" s="1"/>
  <c r="I55" i="2"/>
  <c r="J55" i="2" s="1"/>
  <c r="I53" i="2"/>
  <c r="J53" i="2" s="1"/>
  <c r="I43" i="2"/>
  <c r="J43" i="2" s="1"/>
  <c r="I44" i="2"/>
  <c r="J44" i="2" s="1"/>
  <c r="I42" i="2"/>
  <c r="J42" i="2" s="1"/>
  <c r="I29" i="2"/>
  <c r="J29" i="2" s="1"/>
  <c r="I83" i="2"/>
  <c r="J83" i="2" s="1"/>
  <c r="I96" i="2"/>
  <c r="J96" i="2" s="1"/>
  <c r="I95" i="2"/>
  <c r="J95" i="2" s="1"/>
  <c r="I112" i="2"/>
  <c r="J112" i="2" s="1"/>
  <c r="I120" i="2"/>
  <c r="J120" i="2" s="1"/>
  <c r="I121" i="2"/>
  <c r="J121" i="2" s="1"/>
  <c r="I119" i="2"/>
  <c r="J119" i="2" s="1"/>
  <c r="I125" i="2"/>
  <c r="J125" i="2" s="1"/>
  <c r="I124" i="2"/>
  <c r="J124" i="2" s="1"/>
  <c r="I127" i="2"/>
  <c r="J127" i="2" s="1"/>
  <c r="I126" i="2"/>
  <c r="J126" i="2" s="1"/>
  <c r="I138" i="2"/>
  <c r="J138" i="2" s="1"/>
  <c r="I141" i="2"/>
  <c r="J141" i="2" s="1"/>
  <c r="I142" i="2"/>
  <c r="J142" i="2" s="1"/>
  <c r="I143" i="2"/>
  <c r="J143" i="2" s="1"/>
  <c r="I144" i="2"/>
  <c r="J144" i="2" s="1"/>
  <c r="I140" i="2"/>
  <c r="J140" i="2" s="1"/>
  <c r="I151" i="2"/>
  <c r="J151" i="2" s="1"/>
  <c r="I160" i="2"/>
  <c r="J160" i="2" s="1"/>
  <c r="I159" i="2"/>
  <c r="J159" i="2" s="1"/>
  <c r="I163" i="2"/>
  <c r="J163" i="2" s="1"/>
  <c r="I162" i="2"/>
  <c r="J162" i="2" s="1"/>
  <c r="I173" i="2"/>
  <c r="J173" i="2" s="1"/>
  <c r="I174" i="2"/>
  <c r="J174" i="2" s="1"/>
  <c r="I172" i="2"/>
  <c r="J172" i="2" s="1"/>
  <c r="I178" i="2"/>
  <c r="J178" i="2" s="1"/>
  <c r="I179" i="2"/>
  <c r="J179" i="2" s="1"/>
  <c r="I180" i="2"/>
  <c r="J180" i="2" s="1"/>
  <c r="I181" i="2"/>
  <c r="J181" i="2" s="1"/>
  <c r="I177" i="2"/>
  <c r="J177" i="2" s="1"/>
  <c r="I192" i="2"/>
  <c r="J192" i="2" s="1"/>
  <c r="I193" i="2"/>
  <c r="J193" i="2" s="1"/>
  <c r="I191" i="2"/>
  <c r="J191" i="2" s="1"/>
  <c r="I201" i="2"/>
  <c r="J201" i="2" s="1"/>
  <c r="I200" i="2"/>
  <c r="J200" i="2" s="1"/>
  <c r="I212" i="2"/>
  <c r="J212" i="2" s="1"/>
  <c r="I211" i="2"/>
  <c r="J211" i="2" s="1"/>
  <c r="I227" i="2"/>
  <c r="J227" i="2" s="1"/>
  <c r="I226" i="2"/>
  <c r="J226" i="2" s="1"/>
  <c r="I236" i="2"/>
  <c r="J236" i="2" s="1"/>
  <c r="I237" i="2"/>
  <c r="J237" i="2" s="1"/>
  <c r="I235" i="2"/>
  <c r="J235" i="2" s="1"/>
  <c r="I279" i="2"/>
  <c r="J279" i="2" s="1"/>
  <c r="I278" i="2"/>
  <c r="J278" i="2" s="1"/>
  <c r="I295" i="2"/>
  <c r="J295" i="2" s="1"/>
  <c r="I294" i="2"/>
  <c r="J294" i="2" s="1"/>
  <c r="I310" i="2"/>
  <c r="J310" i="2" s="1"/>
  <c r="I316" i="2"/>
  <c r="J316" i="2" s="1"/>
  <c r="I319" i="2"/>
  <c r="J319" i="2" s="1"/>
  <c r="I318" i="2"/>
  <c r="J318" i="2" s="1"/>
  <c r="I339" i="2"/>
  <c r="J339" i="2" s="1"/>
  <c r="I351" i="2"/>
  <c r="J351" i="2" s="1"/>
  <c r="I352" i="2"/>
  <c r="J352" i="2" s="1"/>
  <c r="I383" i="2"/>
  <c r="J383" i="2" s="1"/>
  <c r="I407" i="2"/>
  <c r="J407" i="2" s="1"/>
  <c r="I472" i="2"/>
  <c r="J472" i="2" s="1"/>
  <c r="I476" i="2"/>
  <c r="J476" i="2" s="1"/>
  <c r="I491" i="2"/>
  <c r="J491" i="2" s="1"/>
  <c r="I496" i="2"/>
  <c r="J496" i="2" s="1"/>
  <c r="I503" i="2"/>
  <c r="J503" i="2" s="1"/>
  <c r="I509" i="2"/>
  <c r="J509" i="2" s="1"/>
  <c r="I508" i="2"/>
  <c r="J508" i="2" s="1"/>
  <c r="I515" i="2"/>
  <c r="J515" i="2" s="1"/>
  <c r="I30" i="2"/>
  <c r="J30" i="2" s="1"/>
  <c r="I31" i="2"/>
  <c r="I32" i="2"/>
  <c r="I33" i="2"/>
  <c r="I34" i="2"/>
  <c r="I35" i="2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5" i="2"/>
  <c r="J45" i="2" s="1"/>
  <c r="I46" i="2"/>
  <c r="J46" i="2" s="1"/>
  <c r="I47" i="2"/>
  <c r="J47" i="2" s="1"/>
  <c r="I48" i="2"/>
  <c r="J48" i="2" s="1"/>
  <c r="I49" i="2"/>
  <c r="I50" i="2"/>
  <c r="J50" i="2" s="1"/>
  <c r="I51" i="2"/>
  <c r="J51" i="2" s="1"/>
  <c r="I52" i="2"/>
  <c r="J52" i="2" s="1"/>
  <c r="I56" i="2"/>
  <c r="J56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3" i="2"/>
  <c r="J113" i="2" s="1"/>
  <c r="I117" i="2"/>
  <c r="J117" i="2" s="1"/>
  <c r="I118" i="2"/>
  <c r="J118" i="2" s="1"/>
  <c r="I122" i="2"/>
  <c r="J122" i="2" s="1"/>
  <c r="I123" i="2"/>
  <c r="J123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9" i="2"/>
  <c r="J139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2" i="2"/>
  <c r="J152" i="2" s="1"/>
  <c r="I153" i="2"/>
  <c r="J153" i="2" s="1"/>
  <c r="I154" i="2"/>
  <c r="I155" i="2"/>
  <c r="J155" i="2" s="1"/>
  <c r="I156" i="2"/>
  <c r="J156" i="2" s="1"/>
  <c r="I157" i="2"/>
  <c r="J157" i="2" s="1"/>
  <c r="I161" i="2"/>
  <c r="J161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5" i="2"/>
  <c r="J175" i="2" s="1"/>
  <c r="I176" i="2"/>
  <c r="J176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90" i="2"/>
  <c r="J190" i="2" s="1"/>
  <c r="I194" i="2"/>
  <c r="J194" i="2" s="1"/>
  <c r="I195" i="2"/>
  <c r="J195" i="2" s="1"/>
  <c r="I198" i="2"/>
  <c r="J198" i="2" s="1"/>
  <c r="I199" i="2"/>
  <c r="J199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2" i="2"/>
  <c r="J222" i="2" s="1"/>
  <c r="I223" i="2"/>
  <c r="J223" i="2" s="1"/>
  <c r="I224" i="2"/>
  <c r="J224" i="2" s="1"/>
  <c r="I225" i="2"/>
  <c r="J225" i="2" s="1"/>
  <c r="I228" i="2"/>
  <c r="J228" i="2" s="1"/>
  <c r="I229" i="2"/>
  <c r="J229" i="2" s="1"/>
  <c r="I231" i="2"/>
  <c r="J231" i="2" s="1"/>
  <c r="I232" i="2"/>
  <c r="J232" i="2" s="1"/>
  <c r="I233" i="2"/>
  <c r="J233" i="2" s="1"/>
  <c r="I234" i="2"/>
  <c r="J234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1" i="2"/>
  <c r="J311" i="2" s="1"/>
  <c r="I312" i="2"/>
  <c r="J312" i="2" s="1"/>
  <c r="I313" i="2"/>
  <c r="J313" i="2" s="1"/>
  <c r="I314" i="2"/>
  <c r="J314" i="2" s="1"/>
  <c r="I315" i="2"/>
  <c r="J315" i="2" s="1"/>
  <c r="I317" i="2"/>
  <c r="J317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3" i="2"/>
  <c r="J473" i="2" s="1"/>
  <c r="I474" i="2"/>
  <c r="J474" i="2" s="1"/>
  <c r="I475" i="2"/>
  <c r="J475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2" i="2"/>
  <c r="J492" i="2" s="1"/>
  <c r="I493" i="2"/>
  <c r="J493" i="2" s="1"/>
  <c r="I494" i="2"/>
  <c r="J494" i="2" s="1"/>
  <c r="I495" i="2"/>
  <c r="J495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4" i="2"/>
  <c r="J504" i="2" s="1"/>
  <c r="I505" i="2"/>
  <c r="J505" i="2" s="1"/>
  <c r="I506" i="2"/>
  <c r="J506" i="2" s="1"/>
  <c r="I507" i="2"/>
  <c r="J507" i="2" s="1"/>
  <c r="I510" i="2"/>
  <c r="J510" i="2" s="1"/>
  <c r="I511" i="2"/>
  <c r="J511" i="2" s="1"/>
  <c r="I512" i="2"/>
  <c r="J512" i="2" s="1"/>
  <c r="I513" i="2"/>
  <c r="J513" i="2" s="1"/>
  <c r="I514" i="2"/>
  <c r="J514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M131" i="6" l="1"/>
  <c r="M166" i="6"/>
  <c r="M362" i="6"/>
  <c r="M300" i="6"/>
  <c r="M123" i="6"/>
  <c r="M160" i="6"/>
  <c r="M336" i="6"/>
  <c r="M414" i="6"/>
  <c r="M113" i="6"/>
  <c r="M219" i="6"/>
  <c r="M318" i="6"/>
  <c r="M450" i="6"/>
  <c r="M268" i="6"/>
  <c r="M358" i="6"/>
  <c r="M374" i="6"/>
  <c r="M41" i="6"/>
  <c r="M70" i="6"/>
  <c r="M83" i="6"/>
  <c r="M186" i="6"/>
  <c r="M200" i="6"/>
  <c r="M162" i="6"/>
  <c r="M344" i="6"/>
  <c r="M156" i="6"/>
  <c r="M230" i="6"/>
  <c r="M288" i="6"/>
  <c r="M66" i="6"/>
  <c r="M91" i="6"/>
  <c r="M149" i="6"/>
  <c r="M321" i="6"/>
  <c r="M368" i="6"/>
  <c r="M436" i="6"/>
  <c r="M456" i="6"/>
  <c r="M53" i="6"/>
  <c r="M138" i="6"/>
  <c r="M392" i="6"/>
  <c r="M454" i="6"/>
  <c r="M234" i="6"/>
  <c r="M80" i="6"/>
  <c r="M232" i="6"/>
  <c r="M312" i="6"/>
  <c r="M396" i="6"/>
  <c r="M480" i="6"/>
  <c r="M50" i="6"/>
  <c r="M57" i="6"/>
  <c r="M60" i="6"/>
  <c r="M103" i="6"/>
  <c r="M110" i="6"/>
  <c r="M240" i="6"/>
  <c r="M262" i="6"/>
  <c r="M486" i="6"/>
  <c r="M135" i="6"/>
  <c r="M14" i="6"/>
  <c r="M32" i="6"/>
  <c r="M84" i="6"/>
  <c r="M100" i="6"/>
  <c r="M102" i="6"/>
  <c r="M117" i="6"/>
  <c r="M129" i="6"/>
  <c r="M130" i="6"/>
  <c r="M143" i="6"/>
  <c r="M178" i="6"/>
  <c r="M215" i="6"/>
  <c r="M298" i="6"/>
  <c r="M340" i="6"/>
  <c r="M352" i="6"/>
  <c r="M379" i="6"/>
  <c r="M402" i="6"/>
  <c r="M412" i="6"/>
  <c r="M432" i="6"/>
  <c r="M470" i="6"/>
  <c r="M489" i="6"/>
  <c r="M87" i="6"/>
  <c r="M98" i="6"/>
  <c r="M204" i="6"/>
  <c r="M213" i="6"/>
  <c r="M248" i="6"/>
  <c r="M265" i="6"/>
  <c r="M286" i="6"/>
  <c r="M328" i="6"/>
  <c r="M338" i="6"/>
  <c r="M378" i="6"/>
  <c r="M420" i="6"/>
  <c r="M430" i="6"/>
  <c r="M468" i="6"/>
  <c r="M22" i="6"/>
  <c r="M31" i="6"/>
  <c r="M58" i="6"/>
  <c r="M99" i="6"/>
  <c r="M128" i="6"/>
  <c r="M171" i="6"/>
  <c r="M236" i="6"/>
  <c r="M238" i="6"/>
  <c r="M244" i="6"/>
  <c r="M263" i="6"/>
  <c r="M283" i="6"/>
  <c r="M356" i="6"/>
  <c r="M397" i="6"/>
  <c r="M417" i="6"/>
  <c r="M440" i="6"/>
  <c r="M448" i="6"/>
  <c r="M488" i="6"/>
  <c r="M33" i="6"/>
  <c r="M36" i="6"/>
  <c r="M65" i="6"/>
  <c r="M73" i="6"/>
  <c r="M81" i="6"/>
  <c r="M121" i="6"/>
  <c r="M147" i="6"/>
  <c r="M152" i="6"/>
  <c r="M155" i="6"/>
  <c r="M174" i="6"/>
  <c r="M184" i="6"/>
  <c r="M246" i="6"/>
  <c r="M301" i="6"/>
  <c r="M324" i="6"/>
  <c r="M415" i="6"/>
  <c r="M15" i="6"/>
  <c r="M20" i="6"/>
  <c r="M264" i="6"/>
  <c r="M341" i="6"/>
  <c r="M376" i="6"/>
  <c r="M433" i="6"/>
  <c r="M471" i="6"/>
  <c r="M13" i="6"/>
  <c r="M189" i="6"/>
  <c r="M198" i="6"/>
  <c r="M226" i="6"/>
  <c r="M242" i="6"/>
  <c r="M260" i="6"/>
  <c r="M272" i="6"/>
  <c r="M280" i="6"/>
  <c r="M320" i="6"/>
  <c r="M359" i="6"/>
  <c r="M382" i="6"/>
  <c r="M394" i="6"/>
  <c r="M416" i="6"/>
  <c r="M451" i="6"/>
  <c r="M464" i="6"/>
  <c r="M4" i="6"/>
  <c r="M49" i="6"/>
  <c r="M61" i="6"/>
  <c r="M21" i="6"/>
  <c r="M118" i="6"/>
  <c r="M144" i="6"/>
  <c r="M158" i="6"/>
  <c r="M12" i="6"/>
  <c r="M38" i="6"/>
  <c r="M40" i="6"/>
  <c r="M45" i="6"/>
  <c r="M64" i="6"/>
  <c r="M94" i="6"/>
  <c r="M116" i="6"/>
  <c r="M400" i="6"/>
  <c r="M28" i="6"/>
  <c r="M35" i="6"/>
  <c r="M67" i="6"/>
  <c r="M88" i="6"/>
  <c r="M107" i="6"/>
  <c r="M304" i="6"/>
  <c r="M18" i="6"/>
  <c r="M26" i="6"/>
  <c r="M48" i="6"/>
  <c r="M104" i="6"/>
  <c r="M132" i="6"/>
  <c r="M27" i="6"/>
  <c r="M44" i="6"/>
  <c r="M16" i="6"/>
  <c r="M29" i="6"/>
  <c r="M37" i="6"/>
  <c r="M42" i="6"/>
  <c r="M55" i="6"/>
  <c r="M59" i="6"/>
  <c r="M62" i="6"/>
  <c r="M82" i="6"/>
  <c r="M85" i="6"/>
  <c r="M105" i="6"/>
  <c r="M109" i="6"/>
  <c r="M122" i="6"/>
  <c r="M133" i="6"/>
  <c r="M137" i="6"/>
  <c r="M148" i="6"/>
  <c r="M153" i="6"/>
  <c r="M161" i="6"/>
  <c r="M169" i="6"/>
  <c r="M172" i="6"/>
  <c r="M187" i="6"/>
  <c r="M202" i="6"/>
  <c r="M217" i="6"/>
  <c r="M243" i="6"/>
  <c r="M261" i="6"/>
  <c r="M266" i="6"/>
  <c r="M281" i="6"/>
  <c r="M284" i="6"/>
  <c r="M299" i="6"/>
  <c r="M302" i="6"/>
  <c r="M319" i="6"/>
  <c r="M322" i="6"/>
  <c r="M339" i="6"/>
  <c r="M342" i="6"/>
  <c r="M357" i="6"/>
  <c r="M360" i="6"/>
  <c r="M377" i="6"/>
  <c r="M380" i="6"/>
  <c r="M395" i="6"/>
  <c r="M398" i="6"/>
  <c r="M413" i="6"/>
  <c r="M431" i="6"/>
  <c r="M449" i="6"/>
  <c r="M452" i="6"/>
  <c r="M469" i="6"/>
  <c r="M472" i="6"/>
  <c r="M487" i="6"/>
  <c r="M120" i="6"/>
  <c r="M127" i="6"/>
  <c r="M142" i="6"/>
  <c r="M146" i="6"/>
  <c r="M229" i="6"/>
  <c r="M231" i="6"/>
  <c r="M233" i="6"/>
  <c r="M235" i="6"/>
  <c r="M259" i="6"/>
  <c r="M297" i="6"/>
  <c r="M317" i="6"/>
  <c r="M337" i="6"/>
  <c r="M355" i="6"/>
  <c r="M373" i="6"/>
  <c r="M393" i="6"/>
  <c r="M411" i="6"/>
  <c r="M429" i="6"/>
  <c r="M447" i="6"/>
  <c r="M467" i="6"/>
  <c r="M485" i="6"/>
  <c r="M75" i="6"/>
  <c r="M96" i="6"/>
  <c r="M151" i="6"/>
  <c r="M163" i="6"/>
  <c r="M227" i="6"/>
  <c r="M257" i="6"/>
  <c r="M277" i="6"/>
  <c r="M295" i="6"/>
  <c r="M315" i="6"/>
  <c r="M333" i="6"/>
  <c r="M353" i="6"/>
  <c r="M371" i="6"/>
  <c r="M389" i="6"/>
  <c r="M409" i="6"/>
  <c r="M427" i="6"/>
  <c r="M445" i="6"/>
  <c r="M465" i="6"/>
  <c r="M483" i="6"/>
  <c r="M19" i="6"/>
  <c r="M23" i="6"/>
  <c r="M25" i="6"/>
  <c r="M34" i="6"/>
  <c r="M47" i="6"/>
  <c r="M51" i="6"/>
  <c r="M54" i="6"/>
  <c r="M76" i="6"/>
  <c r="M78" i="6"/>
  <c r="M97" i="6"/>
  <c r="M101" i="6"/>
  <c r="M114" i="6"/>
  <c r="M119" i="6"/>
  <c r="M126" i="6"/>
  <c r="M145" i="6"/>
  <c r="M164" i="6"/>
  <c r="M170" i="6"/>
  <c r="M182" i="6"/>
  <c r="M196" i="6"/>
  <c r="M225" i="6"/>
  <c r="M255" i="6"/>
  <c r="M258" i="6"/>
  <c r="M275" i="6"/>
  <c r="M278" i="6"/>
  <c r="M293" i="6"/>
  <c r="M296" i="6"/>
  <c r="M313" i="6"/>
  <c r="M316" i="6"/>
  <c r="M331" i="6"/>
  <c r="M334" i="6"/>
  <c r="M349" i="6"/>
  <c r="M354" i="6"/>
  <c r="M367" i="6"/>
  <c r="M369" i="6"/>
  <c r="M372" i="6"/>
  <c r="M387" i="6"/>
  <c r="M390" i="6"/>
  <c r="M407" i="6"/>
  <c r="M425" i="6"/>
  <c r="M428" i="6"/>
  <c r="M443" i="6"/>
  <c r="M446" i="6"/>
  <c r="M461" i="6"/>
  <c r="M466" i="6"/>
  <c r="M479" i="6"/>
  <c r="M481" i="6"/>
  <c r="M484" i="6"/>
  <c r="M52" i="6"/>
  <c r="M56" i="6"/>
  <c r="M69" i="6"/>
  <c r="M74" i="6"/>
  <c r="M79" i="6"/>
  <c r="M90" i="6"/>
  <c r="M95" i="6"/>
  <c r="M112" i="6"/>
  <c r="M115" i="6"/>
  <c r="M140" i="6"/>
  <c r="M141" i="6"/>
  <c r="M180" i="6"/>
  <c r="M210" i="6"/>
  <c r="M222" i="6"/>
  <c r="M223" i="6"/>
  <c r="M253" i="6"/>
  <c r="M256" i="6"/>
  <c r="M273" i="6"/>
  <c r="M276" i="6"/>
  <c r="M291" i="6"/>
  <c r="M294" i="6"/>
  <c r="M309" i="6"/>
  <c r="M327" i="6"/>
  <c r="M329" i="6"/>
  <c r="M332" i="6"/>
  <c r="M347" i="6"/>
  <c r="M350" i="6"/>
  <c r="M365" i="6"/>
  <c r="M385" i="6"/>
  <c r="M388" i="6"/>
  <c r="M405" i="6"/>
  <c r="M408" i="6"/>
  <c r="M423" i="6"/>
  <c r="M441" i="6"/>
  <c r="M444" i="6"/>
  <c r="M459" i="6"/>
  <c r="M462" i="6"/>
  <c r="M477" i="6"/>
  <c r="M193" i="6"/>
  <c r="M208" i="6"/>
  <c r="M251" i="6"/>
  <c r="M254" i="6"/>
  <c r="M269" i="6"/>
  <c r="M274" i="6"/>
  <c r="M289" i="6"/>
  <c r="M292" i="6"/>
  <c r="M307" i="6"/>
  <c r="M310" i="6"/>
  <c r="M325" i="6"/>
  <c r="M330" i="6"/>
  <c r="M345" i="6"/>
  <c r="M348" i="6"/>
  <c r="M363" i="6"/>
  <c r="M366" i="6"/>
  <c r="M383" i="6"/>
  <c r="M386" i="6"/>
  <c r="M403" i="6"/>
  <c r="M406" i="6"/>
  <c r="M421" i="6"/>
  <c r="M424" i="6"/>
  <c r="M437" i="6"/>
  <c r="M442" i="6"/>
  <c r="M457" i="6"/>
  <c r="M460" i="6"/>
  <c r="M475" i="6"/>
  <c r="M478" i="6"/>
  <c r="M30" i="6"/>
  <c r="M39" i="6"/>
  <c r="M43" i="6"/>
  <c r="M46" i="6"/>
  <c r="M68" i="6"/>
  <c r="M72" i="6"/>
  <c r="M89" i="6"/>
  <c r="M93" i="6"/>
  <c r="M106" i="6"/>
  <c r="M111" i="6"/>
  <c r="M124" i="6"/>
  <c r="M134" i="6"/>
  <c r="M139" i="6"/>
  <c r="M150" i="6"/>
  <c r="M154" i="6"/>
  <c r="M157" i="6"/>
  <c r="M167" i="6"/>
  <c r="M176" i="6"/>
  <c r="M191" i="6"/>
  <c r="M206" i="6"/>
  <c r="M224" i="6"/>
  <c r="M252" i="6"/>
  <c r="M267" i="6"/>
  <c r="M270" i="6"/>
  <c r="M285" i="6"/>
  <c r="M290" i="6"/>
  <c r="M303" i="6"/>
  <c r="M305" i="6"/>
  <c r="M308" i="6"/>
  <c r="M323" i="6"/>
  <c r="M326" i="6"/>
  <c r="M361" i="6"/>
  <c r="M364" i="6"/>
  <c r="M381" i="6"/>
  <c r="M384" i="6"/>
  <c r="M401" i="6"/>
  <c r="M404" i="6"/>
  <c r="M419" i="6"/>
  <c r="M422" i="6"/>
  <c r="M435" i="6"/>
  <c r="M438" i="6"/>
  <c r="M453" i="6"/>
  <c r="M458" i="6"/>
  <c r="M473" i="6"/>
  <c r="M476" i="6"/>
  <c r="M491" i="6"/>
  <c r="M17" i="6"/>
  <c r="M71" i="6"/>
  <c r="M92" i="6"/>
  <c r="M5" i="6"/>
  <c r="M11" i="6"/>
  <c r="M108" i="6"/>
  <c r="M136" i="6"/>
  <c r="M63" i="6"/>
  <c r="M86" i="6"/>
  <c r="M271" i="6"/>
  <c r="M335" i="6"/>
  <c r="M399" i="6"/>
  <c r="M426" i="6"/>
  <c r="M463" i="6"/>
  <c r="M490" i="6"/>
  <c r="M165" i="6"/>
  <c r="M245" i="6"/>
  <c r="M247" i="6"/>
  <c r="M249" i="6"/>
  <c r="M311" i="6"/>
  <c r="M375" i="6"/>
  <c r="M439" i="6"/>
  <c r="M237" i="6"/>
  <c r="M239" i="6"/>
  <c r="M241" i="6"/>
  <c r="M250" i="6"/>
  <c r="M287" i="6"/>
  <c r="M314" i="6"/>
  <c r="M351" i="6"/>
  <c r="M391" i="6"/>
  <c r="M418" i="6"/>
  <c r="M455" i="6"/>
  <c r="M482" i="6"/>
  <c r="M159" i="6"/>
  <c r="M173" i="6"/>
  <c r="M175" i="6"/>
  <c r="M177" i="6"/>
  <c r="M179" i="6"/>
  <c r="M181" i="6"/>
  <c r="M183" i="6"/>
  <c r="M185" i="6"/>
  <c r="M188" i="6"/>
  <c r="M190" i="6"/>
  <c r="M192" i="6"/>
  <c r="M194" i="6"/>
  <c r="M195" i="6"/>
  <c r="M197" i="6"/>
  <c r="M199" i="6"/>
  <c r="M201" i="6"/>
  <c r="M203" i="6"/>
  <c r="M205" i="6"/>
  <c r="M207" i="6"/>
  <c r="M209" i="6"/>
  <c r="M211" i="6"/>
  <c r="M212" i="6"/>
  <c r="M214" i="6"/>
  <c r="M216" i="6"/>
  <c r="M218" i="6"/>
  <c r="M220" i="6"/>
  <c r="M228" i="6"/>
  <c r="M279" i="6"/>
  <c r="M306" i="6"/>
  <c r="M343" i="6"/>
  <c r="M370" i="6"/>
  <c r="M434" i="6"/>
  <c r="M221" i="6"/>
  <c r="M282" i="6"/>
  <c r="M346" i="6"/>
  <c r="M410" i="6"/>
  <c r="M474" i="6"/>
  <c r="L5" i="3"/>
  <c r="N4" i="3" s="1"/>
  <c r="O4" i="3" s="1"/>
  <c r="P4" i="3" s="1"/>
  <c r="M260" i="2"/>
  <c r="M248" i="2"/>
  <c r="M230" i="2"/>
  <c r="M196" i="2"/>
  <c r="M221" i="2"/>
  <c r="M197" i="2"/>
  <c r="M170" i="2"/>
  <c r="M189" i="2"/>
  <c r="M171" i="2"/>
  <c r="M158" i="2"/>
  <c r="M114" i="2"/>
  <c r="M116" i="2"/>
  <c r="M115" i="2"/>
  <c r="M57" i="2"/>
  <c r="M104" i="2"/>
  <c r="H168" i="3"/>
  <c r="M530" i="2"/>
  <c r="H491" i="3" s="1"/>
  <c r="M522" i="2"/>
  <c r="H483" i="3" s="1"/>
  <c r="M513" i="2"/>
  <c r="M501" i="2"/>
  <c r="M492" i="2"/>
  <c r="M483" i="2"/>
  <c r="H444" i="3" s="1"/>
  <c r="M474" i="2"/>
  <c r="M465" i="2"/>
  <c r="M457" i="2"/>
  <c r="H418" i="3" s="1"/>
  <c r="M449" i="2"/>
  <c r="M441" i="2"/>
  <c r="M433" i="2"/>
  <c r="H394" i="3" s="1"/>
  <c r="M425" i="2"/>
  <c r="M417" i="2"/>
  <c r="M409" i="2"/>
  <c r="M400" i="2"/>
  <c r="M392" i="2"/>
  <c r="M384" i="2"/>
  <c r="M375" i="2"/>
  <c r="M367" i="2"/>
  <c r="M359" i="2"/>
  <c r="M349" i="2"/>
  <c r="H310" i="3" s="1"/>
  <c r="M341" i="2"/>
  <c r="M332" i="2"/>
  <c r="M324" i="2"/>
  <c r="M313" i="2"/>
  <c r="M304" i="2"/>
  <c r="M296" i="2"/>
  <c r="M286" i="2"/>
  <c r="H247" i="3" s="1"/>
  <c r="M276" i="2"/>
  <c r="M268" i="2"/>
  <c r="H229" i="3" s="1"/>
  <c r="M259" i="2"/>
  <c r="M251" i="2"/>
  <c r="M242" i="2"/>
  <c r="M231" i="2"/>
  <c r="M219" i="2"/>
  <c r="M209" i="2"/>
  <c r="M199" i="2"/>
  <c r="M185" i="2"/>
  <c r="M167" i="2"/>
  <c r="H137" i="3" s="1"/>
  <c r="M145" i="2"/>
  <c r="H116" i="3" s="1"/>
  <c r="M131" i="2"/>
  <c r="M117" i="2"/>
  <c r="M105" i="2"/>
  <c r="M94" i="2"/>
  <c r="H68" i="3" s="1"/>
  <c r="M86" i="2"/>
  <c r="M77" i="2"/>
  <c r="M64" i="2"/>
  <c r="M211" i="2"/>
  <c r="M529" i="2"/>
  <c r="M521" i="2"/>
  <c r="M512" i="2"/>
  <c r="M500" i="2"/>
  <c r="M490" i="2"/>
  <c r="M482" i="2"/>
  <c r="M473" i="2"/>
  <c r="M464" i="2"/>
  <c r="M456" i="2"/>
  <c r="M448" i="2"/>
  <c r="M440" i="2"/>
  <c r="M432" i="2"/>
  <c r="M424" i="2"/>
  <c r="M416" i="2"/>
  <c r="M408" i="2"/>
  <c r="M399" i="2"/>
  <c r="M391" i="2"/>
  <c r="M382" i="2"/>
  <c r="M374" i="2"/>
  <c r="M366" i="2"/>
  <c r="M358" i="2"/>
  <c r="M348" i="2"/>
  <c r="M340" i="2"/>
  <c r="M331" i="2"/>
  <c r="M323" i="2"/>
  <c r="M312" i="2"/>
  <c r="M303" i="2"/>
  <c r="M293" i="2"/>
  <c r="M285" i="2"/>
  <c r="M275" i="2"/>
  <c r="M267" i="2"/>
  <c r="M258" i="2"/>
  <c r="M250" i="2"/>
  <c r="M241" i="2"/>
  <c r="M229" i="2"/>
  <c r="M218" i="2"/>
  <c r="M208" i="2"/>
  <c r="M198" i="2"/>
  <c r="M184" i="2"/>
  <c r="M166" i="2"/>
  <c r="M153" i="2"/>
  <c r="M139" i="2"/>
  <c r="M130" i="2"/>
  <c r="M113" i="2"/>
  <c r="M93" i="2"/>
  <c r="M51" i="2"/>
  <c r="M528" i="2"/>
  <c r="M520" i="2"/>
  <c r="M511" i="2"/>
  <c r="M499" i="2"/>
  <c r="M489" i="2"/>
  <c r="M481" i="2"/>
  <c r="M471" i="2"/>
  <c r="M463" i="2"/>
  <c r="M455" i="2"/>
  <c r="M447" i="2"/>
  <c r="M439" i="2"/>
  <c r="M431" i="2"/>
  <c r="M423" i="2"/>
  <c r="M415" i="2"/>
  <c r="M406" i="2"/>
  <c r="M398" i="2"/>
  <c r="M390" i="2"/>
  <c r="M381" i="2"/>
  <c r="M373" i="2"/>
  <c r="M365" i="2"/>
  <c r="M357" i="2"/>
  <c r="M347" i="2"/>
  <c r="M338" i="2"/>
  <c r="M330" i="2"/>
  <c r="M322" i="2"/>
  <c r="M311" i="2"/>
  <c r="M302" i="2"/>
  <c r="M292" i="2"/>
  <c r="M284" i="2"/>
  <c r="H245" i="3" s="1"/>
  <c r="M274" i="2"/>
  <c r="M266" i="2"/>
  <c r="M257" i="2"/>
  <c r="M249" i="2"/>
  <c r="M240" i="2"/>
  <c r="M228" i="2"/>
  <c r="M217" i="2"/>
  <c r="M207" i="2"/>
  <c r="M195" i="2"/>
  <c r="M183" i="2"/>
  <c r="M165" i="2"/>
  <c r="M152" i="2"/>
  <c r="M137" i="2"/>
  <c r="M129" i="2"/>
  <c r="M111" i="2"/>
  <c r="M102" i="2"/>
  <c r="M92" i="2"/>
  <c r="M84" i="2"/>
  <c r="M75" i="2"/>
  <c r="M62" i="2"/>
  <c r="M50" i="2"/>
  <c r="M39" i="2"/>
  <c r="M496" i="2"/>
  <c r="M339" i="2"/>
  <c r="M279" i="2"/>
  <c r="M200" i="2"/>
  <c r="M179" i="2"/>
  <c r="M160" i="2"/>
  <c r="M126" i="2"/>
  <c r="M95" i="2"/>
  <c r="M42" i="2"/>
  <c r="M70" i="2"/>
  <c r="H164" i="3"/>
  <c r="M527" i="2"/>
  <c r="M519" i="2"/>
  <c r="M510" i="2"/>
  <c r="M498" i="2"/>
  <c r="M488" i="2"/>
  <c r="M480" i="2"/>
  <c r="M470" i="2"/>
  <c r="M462" i="2"/>
  <c r="M454" i="2"/>
  <c r="M446" i="2"/>
  <c r="M438" i="2"/>
  <c r="M430" i="2"/>
  <c r="M422" i="2"/>
  <c r="M414" i="2"/>
  <c r="M405" i="2"/>
  <c r="M397" i="2"/>
  <c r="M389" i="2"/>
  <c r="M380" i="2"/>
  <c r="M372" i="2"/>
  <c r="M364" i="2"/>
  <c r="M356" i="2"/>
  <c r="M346" i="2"/>
  <c r="M337" i="2"/>
  <c r="M329" i="2"/>
  <c r="M321" i="2"/>
  <c r="M309" i="2"/>
  <c r="M301" i="2"/>
  <c r="M291" i="2"/>
  <c r="M283" i="2"/>
  <c r="M273" i="2"/>
  <c r="M265" i="2"/>
  <c r="M256" i="2"/>
  <c r="M247" i="2"/>
  <c r="M239" i="2"/>
  <c r="M225" i="2"/>
  <c r="M216" i="2"/>
  <c r="M206" i="2"/>
  <c r="M194" i="2"/>
  <c r="M319" i="2"/>
  <c r="M178" i="2"/>
  <c r="M526" i="2"/>
  <c r="M518" i="2"/>
  <c r="M507" i="2"/>
  <c r="M497" i="2"/>
  <c r="M487" i="2"/>
  <c r="M479" i="2"/>
  <c r="M469" i="2"/>
  <c r="M461" i="2"/>
  <c r="M453" i="2"/>
  <c r="M445" i="2"/>
  <c r="M437" i="2"/>
  <c r="M429" i="2"/>
  <c r="M421" i="2"/>
  <c r="M413" i="2"/>
  <c r="M404" i="2"/>
  <c r="M396" i="2"/>
  <c r="H357" i="3" s="1"/>
  <c r="M388" i="2"/>
  <c r="M379" i="2"/>
  <c r="M371" i="2"/>
  <c r="M363" i="2"/>
  <c r="M355" i="2"/>
  <c r="M345" i="2"/>
  <c r="M336" i="2"/>
  <c r="M328" i="2"/>
  <c r="M320" i="2"/>
  <c r="M308" i="2"/>
  <c r="M300" i="2"/>
  <c r="M290" i="2"/>
  <c r="M282" i="2"/>
  <c r="M272" i="2"/>
  <c r="M264" i="2"/>
  <c r="M255" i="2"/>
  <c r="M246" i="2"/>
  <c r="M238" i="2"/>
  <c r="M224" i="2"/>
  <c r="M215" i="2"/>
  <c r="M205" i="2"/>
  <c r="M190" i="2"/>
  <c r="M176" i="2"/>
  <c r="M161" i="2"/>
  <c r="M149" i="2"/>
  <c r="M135" i="2"/>
  <c r="M125" i="2"/>
  <c r="M109" i="2"/>
  <c r="M100" i="2"/>
  <c r="M90" i="2"/>
  <c r="M81" i="2"/>
  <c r="M73" i="2"/>
  <c r="M60" i="2"/>
  <c r="M48" i="2"/>
  <c r="M37" i="2"/>
  <c r="M476" i="2"/>
  <c r="M318" i="2"/>
  <c r="M237" i="2"/>
  <c r="M191" i="2"/>
  <c r="M351" i="2"/>
  <c r="M29" i="2"/>
  <c r="M525" i="2"/>
  <c r="M517" i="2"/>
  <c r="M506" i="2"/>
  <c r="M495" i="2"/>
  <c r="M486" i="2"/>
  <c r="M478" i="2"/>
  <c r="M468" i="2"/>
  <c r="M460" i="2"/>
  <c r="M452" i="2"/>
  <c r="M444" i="2"/>
  <c r="M436" i="2"/>
  <c r="H397" i="3" s="1"/>
  <c r="M428" i="2"/>
  <c r="H389" i="3" s="1"/>
  <c r="M420" i="2"/>
  <c r="M412" i="2"/>
  <c r="M403" i="2"/>
  <c r="M395" i="2"/>
  <c r="M387" i="2"/>
  <c r="M378" i="2"/>
  <c r="M370" i="2"/>
  <c r="M362" i="2"/>
  <c r="M354" i="2"/>
  <c r="M344" i="2"/>
  <c r="M335" i="2"/>
  <c r="M327" i="2"/>
  <c r="M317" i="2"/>
  <c r="M307" i="2"/>
  <c r="M299" i="2"/>
  <c r="M289" i="2"/>
  <c r="M281" i="2"/>
  <c r="M271" i="2"/>
  <c r="M263" i="2"/>
  <c r="M254" i="2"/>
  <c r="M245" i="2"/>
  <c r="M234" i="2"/>
  <c r="M223" i="2"/>
  <c r="M214" i="2"/>
  <c r="M204" i="2"/>
  <c r="M188" i="2"/>
  <c r="M175" i="2"/>
  <c r="M157" i="2"/>
  <c r="M148" i="2"/>
  <c r="M134" i="2"/>
  <c r="M123" i="2"/>
  <c r="M108" i="2"/>
  <c r="M99" i="2"/>
  <c r="M89" i="2"/>
  <c r="M80" i="2"/>
  <c r="M67" i="2"/>
  <c r="M59" i="2"/>
  <c r="M47" i="2"/>
  <c r="M515" i="2"/>
  <c r="M472" i="2"/>
  <c r="M316" i="2"/>
  <c r="M236" i="2"/>
  <c r="M193" i="2"/>
  <c r="M174" i="2"/>
  <c r="M144" i="2"/>
  <c r="M119" i="2"/>
  <c r="M72" i="2"/>
  <c r="M53" i="2"/>
  <c r="M30" i="2"/>
  <c r="M524" i="2"/>
  <c r="M516" i="2"/>
  <c r="M505" i="2"/>
  <c r="M494" i="2"/>
  <c r="M485" i="2"/>
  <c r="M477" i="2"/>
  <c r="M467" i="2"/>
  <c r="M459" i="2"/>
  <c r="M451" i="2"/>
  <c r="M443" i="2"/>
  <c r="M435" i="2"/>
  <c r="M427" i="2"/>
  <c r="M419" i="2"/>
  <c r="M411" i="2"/>
  <c r="M402" i="2"/>
  <c r="M394" i="2"/>
  <c r="M386" i="2"/>
  <c r="M377" i="2"/>
  <c r="M369" i="2"/>
  <c r="M361" i="2"/>
  <c r="M353" i="2"/>
  <c r="M343" i="2"/>
  <c r="M334" i="2"/>
  <c r="M326" i="2"/>
  <c r="M315" i="2"/>
  <c r="M306" i="2"/>
  <c r="M298" i="2"/>
  <c r="M288" i="2"/>
  <c r="M280" i="2"/>
  <c r="M270" i="2"/>
  <c r="M262" i="2"/>
  <c r="M253" i="2"/>
  <c r="M244" i="2"/>
  <c r="M233" i="2"/>
  <c r="M222" i="2"/>
  <c r="M213" i="2"/>
  <c r="M310" i="2"/>
  <c r="M36" i="2"/>
  <c r="M523" i="2"/>
  <c r="M514" i="2"/>
  <c r="M502" i="2"/>
  <c r="M493" i="2"/>
  <c r="M484" i="2"/>
  <c r="M475" i="2"/>
  <c r="M466" i="2"/>
  <c r="M458" i="2"/>
  <c r="M450" i="2"/>
  <c r="M442" i="2"/>
  <c r="M434" i="2"/>
  <c r="M426" i="2"/>
  <c r="M418" i="2"/>
  <c r="M410" i="2"/>
  <c r="M401" i="2"/>
  <c r="M393" i="2"/>
  <c r="M385" i="2"/>
  <c r="M376" i="2"/>
  <c r="M368" i="2"/>
  <c r="M360" i="2"/>
  <c r="M350" i="2"/>
  <c r="M342" i="2"/>
  <c r="M333" i="2"/>
  <c r="M325" i="2"/>
  <c r="M314" i="2"/>
  <c r="M305" i="2"/>
  <c r="M297" i="2"/>
  <c r="M287" i="2"/>
  <c r="M277" i="2"/>
  <c r="M269" i="2"/>
  <c r="M261" i="2"/>
  <c r="M252" i="2"/>
  <c r="M243" i="2"/>
  <c r="M232" i="2"/>
  <c r="M220" i="2"/>
  <c r="M210" i="2"/>
  <c r="M202" i="2"/>
  <c r="M186" i="2"/>
  <c r="M168" i="2"/>
  <c r="M132" i="2"/>
  <c r="M383" i="2"/>
  <c r="M187" i="2"/>
  <c r="M169" i="2"/>
  <c r="M156" i="2"/>
  <c r="M147" i="2"/>
  <c r="M133" i="2"/>
  <c r="M122" i="2"/>
  <c r="M107" i="2"/>
  <c r="M98" i="2"/>
  <c r="M88" i="2"/>
  <c r="M79" i="2"/>
  <c r="M66" i="2"/>
  <c r="M58" i="2"/>
  <c r="M46" i="2"/>
  <c r="M509" i="2"/>
  <c r="M407" i="2"/>
  <c r="M226" i="2"/>
  <c r="M192" i="2"/>
  <c r="M173" i="2"/>
  <c r="M143" i="2"/>
  <c r="M121" i="2"/>
  <c r="H92" i="3" s="1"/>
  <c r="M55" i="2"/>
  <c r="AA5" i="2"/>
  <c r="S5" i="2"/>
  <c r="K5" i="2"/>
  <c r="C5" i="2"/>
  <c r="B5" i="2"/>
  <c r="AB5" i="2"/>
  <c r="T5" i="2"/>
  <c r="L5" i="2"/>
  <c r="D5" i="2"/>
  <c r="AC5" i="2"/>
  <c r="U5" i="2"/>
  <c r="M5" i="2"/>
  <c r="E5" i="2"/>
  <c r="V5" i="2"/>
  <c r="N5" i="2"/>
  <c r="F5" i="2"/>
  <c r="W5" i="2"/>
  <c r="O5" i="2"/>
  <c r="G5" i="2"/>
  <c r="J5" i="2"/>
  <c r="I5" i="2"/>
  <c r="H5" i="2"/>
  <c r="R5" i="2"/>
  <c r="Q5" i="2"/>
  <c r="P5" i="2"/>
  <c r="Z5" i="2"/>
  <c r="Y5" i="2"/>
  <c r="X5" i="2"/>
  <c r="AB12" i="2"/>
  <c r="T12" i="2"/>
  <c r="L12" i="2"/>
  <c r="D12" i="2"/>
  <c r="AC12" i="2"/>
  <c r="U12" i="2"/>
  <c r="M12" i="2"/>
  <c r="E12" i="2"/>
  <c r="V12" i="2"/>
  <c r="N12" i="2"/>
  <c r="F12" i="2"/>
  <c r="W12" i="2"/>
  <c r="O12" i="2"/>
  <c r="G12" i="2"/>
  <c r="X12" i="2"/>
  <c r="P12" i="2"/>
  <c r="H12" i="2"/>
  <c r="C12" i="2"/>
  <c r="AA12" i="2"/>
  <c r="Z12" i="2"/>
  <c r="Y12" i="2"/>
  <c r="B12" i="2"/>
  <c r="K12" i="2"/>
  <c r="J12" i="2"/>
  <c r="I12" i="2"/>
  <c r="R12" i="2"/>
  <c r="Q12" i="2"/>
  <c r="S12" i="2"/>
  <c r="M155" i="2"/>
  <c r="M146" i="2"/>
  <c r="M118" i="2"/>
  <c r="M106" i="2"/>
  <c r="M97" i="2"/>
  <c r="M87" i="2"/>
  <c r="H61" i="3" s="1"/>
  <c r="M78" i="2"/>
  <c r="M65" i="2"/>
  <c r="M56" i="2"/>
  <c r="M45" i="2"/>
  <c r="M508" i="2"/>
  <c r="M294" i="2"/>
  <c r="M227" i="2"/>
  <c r="M177" i="2"/>
  <c r="M162" i="2"/>
  <c r="M142" i="2"/>
  <c r="M120" i="2"/>
  <c r="H91" i="3" s="1"/>
  <c r="M54" i="2"/>
  <c r="AC3" i="2"/>
  <c r="U3" i="2"/>
  <c r="M3" i="2"/>
  <c r="E3" i="2"/>
  <c r="V3" i="2"/>
  <c r="N3" i="2"/>
  <c r="F3" i="2"/>
  <c r="W3" i="2"/>
  <c r="O3" i="2"/>
  <c r="G3" i="2"/>
  <c r="X3" i="2"/>
  <c r="P3" i="2"/>
  <c r="H3" i="2"/>
  <c r="Y3" i="2"/>
  <c r="Q3" i="2"/>
  <c r="I3" i="2"/>
  <c r="T3" i="2"/>
  <c r="S3" i="2"/>
  <c r="R3" i="2"/>
  <c r="D3" i="2"/>
  <c r="C3" i="2"/>
  <c r="AB3" i="2"/>
  <c r="K3" i="2"/>
  <c r="AA3" i="2"/>
  <c r="J3" i="2"/>
  <c r="B3" i="2"/>
  <c r="Z3" i="2"/>
  <c r="L3" i="2"/>
  <c r="AA13" i="2"/>
  <c r="S13" i="2"/>
  <c r="K13" i="2"/>
  <c r="C13" i="2"/>
  <c r="B13" i="2"/>
  <c r="AB13" i="2"/>
  <c r="T13" i="2"/>
  <c r="L13" i="2"/>
  <c r="D13" i="2"/>
  <c r="AC13" i="2"/>
  <c r="U13" i="2"/>
  <c r="M13" i="2"/>
  <c r="E13" i="2"/>
  <c r="V13" i="2"/>
  <c r="N13" i="2"/>
  <c r="F13" i="2"/>
  <c r="W13" i="2"/>
  <c r="O13" i="2"/>
  <c r="G13" i="2"/>
  <c r="Z13" i="2"/>
  <c r="Y13" i="2"/>
  <c r="X13" i="2"/>
  <c r="J13" i="2"/>
  <c r="I13" i="2"/>
  <c r="H13" i="2"/>
  <c r="P13" i="2"/>
  <c r="R13" i="2"/>
  <c r="Q13" i="2"/>
  <c r="M52" i="2"/>
  <c r="M41" i="2"/>
  <c r="M504" i="2"/>
  <c r="M295" i="2"/>
  <c r="M181" i="2"/>
  <c r="M163" i="2"/>
  <c r="M141" i="2"/>
  <c r="M68" i="2"/>
  <c r="AB4" i="2"/>
  <c r="T4" i="2"/>
  <c r="L4" i="2"/>
  <c r="D4" i="2"/>
  <c r="AC4" i="2"/>
  <c r="U4" i="2"/>
  <c r="M4" i="2"/>
  <c r="E4" i="2"/>
  <c r="V4" i="2"/>
  <c r="N4" i="2"/>
  <c r="F4" i="2"/>
  <c r="W4" i="2"/>
  <c r="O4" i="2"/>
  <c r="G4" i="2"/>
  <c r="X4" i="2"/>
  <c r="P4" i="2"/>
  <c r="H4" i="2"/>
  <c r="K4" i="2"/>
  <c r="J4" i="2"/>
  <c r="I4" i="2"/>
  <c r="S4" i="2"/>
  <c r="R4" i="2"/>
  <c r="Q4" i="2"/>
  <c r="C4" i="2"/>
  <c r="Y4" i="2"/>
  <c r="AA4" i="2"/>
  <c r="Z4" i="2"/>
  <c r="B4" i="2"/>
  <c r="Z14" i="2"/>
  <c r="R14" i="2"/>
  <c r="J14" i="2"/>
  <c r="AA14" i="2"/>
  <c r="S14" i="2"/>
  <c r="K14" i="2"/>
  <c r="C14" i="2"/>
  <c r="B14" i="2"/>
  <c r="AB14" i="2"/>
  <c r="T14" i="2"/>
  <c r="L14" i="2"/>
  <c r="D14" i="2"/>
  <c r="AC14" i="2"/>
  <c r="U14" i="2"/>
  <c r="M14" i="2"/>
  <c r="E14" i="2"/>
  <c r="V14" i="2"/>
  <c r="N14" i="2"/>
  <c r="F14" i="2"/>
  <c r="Q14" i="2"/>
  <c r="P14" i="2"/>
  <c r="O14" i="2"/>
  <c r="Y14" i="2"/>
  <c r="X14" i="2"/>
  <c r="W14" i="2"/>
  <c r="H14" i="2"/>
  <c r="G14" i="2"/>
  <c r="I14" i="2"/>
  <c r="M85" i="2"/>
  <c r="M76" i="2"/>
  <c r="M63" i="2"/>
  <c r="H37" i="3" s="1"/>
  <c r="M40" i="2"/>
  <c r="M503" i="2"/>
  <c r="M352" i="2"/>
  <c r="M278" i="2"/>
  <c r="M212" i="2"/>
  <c r="M180" i="2"/>
  <c r="M159" i="2"/>
  <c r="M138" i="2"/>
  <c r="M112" i="2"/>
  <c r="M71" i="2"/>
  <c r="Y7" i="2"/>
  <c r="Q7" i="2"/>
  <c r="I7" i="2"/>
  <c r="Z7" i="2"/>
  <c r="R7" i="2"/>
  <c r="J7" i="2"/>
  <c r="AA7" i="2"/>
  <c r="S7" i="2"/>
  <c r="K7" i="2"/>
  <c r="C7" i="2"/>
  <c r="B7" i="2"/>
  <c r="AB7" i="2"/>
  <c r="T7" i="2"/>
  <c r="L7" i="2"/>
  <c r="D7" i="2"/>
  <c r="AC7" i="2"/>
  <c r="U7" i="2"/>
  <c r="M7" i="2"/>
  <c r="E7" i="2"/>
  <c r="X7" i="2"/>
  <c r="W7" i="2"/>
  <c r="V7" i="2"/>
  <c r="H7" i="2"/>
  <c r="G7" i="2"/>
  <c r="F7" i="2"/>
  <c r="P7" i="2"/>
  <c r="O7" i="2"/>
  <c r="N7" i="2"/>
  <c r="Y15" i="2"/>
  <c r="Q15" i="2"/>
  <c r="I15" i="2"/>
  <c r="Z15" i="2"/>
  <c r="R15" i="2"/>
  <c r="J15" i="2"/>
  <c r="AA15" i="2"/>
  <c r="S15" i="2"/>
  <c r="K15" i="2"/>
  <c r="C15" i="2"/>
  <c r="B15" i="2"/>
  <c r="AB15" i="2"/>
  <c r="T15" i="2"/>
  <c r="L15" i="2"/>
  <c r="D15" i="2"/>
  <c r="AC15" i="2"/>
  <c r="U15" i="2"/>
  <c r="M15" i="2"/>
  <c r="E15" i="2"/>
  <c r="P15" i="2"/>
  <c r="O15" i="2"/>
  <c r="N15" i="2"/>
  <c r="X15" i="2"/>
  <c r="W15" i="2"/>
  <c r="V15" i="2"/>
  <c r="F15" i="2"/>
  <c r="H15" i="2"/>
  <c r="G15" i="2"/>
  <c r="X8" i="2"/>
  <c r="P8" i="2"/>
  <c r="H8" i="2"/>
  <c r="Y8" i="2"/>
  <c r="Q8" i="2"/>
  <c r="I8" i="2"/>
  <c r="Z8" i="2"/>
  <c r="R8" i="2"/>
  <c r="J8" i="2"/>
  <c r="AA8" i="2"/>
  <c r="S8" i="2"/>
  <c r="K8" i="2"/>
  <c r="C8" i="2"/>
  <c r="B8" i="2"/>
  <c r="AB8" i="2"/>
  <c r="T8" i="2"/>
  <c r="L8" i="2"/>
  <c r="D8" i="2"/>
  <c r="AC8" i="2"/>
  <c r="W8" i="2"/>
  <c r="V8" i="2"/>
  <c r="U8" i="2"/>
  <c r="G8" i="2"/>
  <c r="F8" i="2"/>
  <c r="E8" i="2"/>
  <c r="M8" i="2"/>
  <c r="O8" i="2"/>
  <c r="N8" i="2"/>
  <c r="X16" i="2"/>
  <c r="P16" i="2"/>
  <c r="H16" i="2"/>
  <c r="Y16" i="2"/>
  <c r="Q16" i="2"/>
  <c r="I16" i="2"/>
  <c r="Z16" i="2"/>
  <c r="R16" i="2"/>
  <c r="J16" i="2"/>
  <c r="AA16" i="2"/>
  <c r="S16" i="2"/>
  <c r="K16" i="2"/>
  <c r="C16" i="2"/>
  <c r="B16" i="2"/>
  <c r="AB16" i="2"/>
  <c r="T16" i="2"/>
  <c r="L16" i="2"/>
  <c r="D16" i="2"/>
  <c r="AC16" i="2"/>
  <c r="O16" i="2"/>
  <c r="N16" i="2"/>
  <c r="M16" i="2"/>
  <c r="U16" i="2"/>
  <c r="W16" i="2"/>
  <c r="F16" i="2"/>
  <c r="G16" i="2"/>
  <c r="E16" i="2"/>
  <c r="V16" i="2"/>
  <c r="M182" i="2"/>
  <c r="M164" i="2"/>
  <c r="M150" i="2"/>
  <c r="M136" i="2"/>
  <c r="M128" i="2"/>
  <c r="M110" i="2"/>
  <c r="M101" i="2"/>
  <c r="M91" i="2"/>
  <c r="M82" i="2"/>
  <c r="M74" i="2"/>
  <c r="M61" i="2"/>
  <c r="M38" i="2"/>
  <c r="M491" i="2"/>
  <c r="M235" i="2"/>
  <c r="M201" i="2"/>
  <c r="M151" i="2"/>
  <c r="M127" i="2"/>
  <c r="M96" i="2"/>
  <c r="M44" i="2"/>
  <c r="M69" i="2"/>
  <c r="W9" i="2"/>
  <c r="O9" i="2"/>
  <c r="G9" i="2"/>
  <c r="X9" i="2"/>
  <c r="P9" i="2"/>
  <c r="H9" i="2"/>
  <c r="Y9" i="2"/>
  <c r="Q9" i="2"/>
  <c r="I9" i="2"/>
  <c r="Z9" i="2"/>
  <c r="R9" i="2"/>
  <c r="J9" i="2"/>
  <c r="AA9" i="2"/>
  <c r="S9" i="2"/>
  <c r="K9" i="2"/>
  <c r="C9" i="2"/>
  <c r="B9" i="2"/>
  <c r="AC9" i="2"/>
  <c r="N9" i="2"/>
  <c r="M9" i="2"/>
  <c r="L9" i="2"/>
  <c r="V9" i="2"/>
  <c r="U9" i="2"/>
  <c r="T9" i="2"/>
  <c r="F9" i="2"/>
  <c r="AB9" i="2"/>
  <c r="E9" i="2"/>
  <c r="D9" i="2"/>
  <c r="W17" i="2"/>
  <c r="O17" i="2"/>
  <c r="G17" i="2"/>
  <c r="X17" i="2"/>
  <c r="P17" i="2"/>
  <c r="H17" i="2"/>
  <c r="Y17" i="2"/>
  <c r="Q17" i="2"/>
  <c r="I17" i="2"/>
  <c r="Z17" i="2"/>
  <c r="R17" i="2"/>
  <c r="J17" i="2"/>
  <c r="AA17" i="2"/>
  <c r="S17" i="2"/>
  <c r="K17" i="2"/>
  <c r="C17" i="2"/>
  <c r="B17" i="2"/>
  <c r="F17" i="2"/>
  <c r="E17" i="2"/>
  <c r="D17" i="2"/>
  <c r="AC17" i="2"/>
  <c r="AB17" i="2"/>
  <c r="N17" i="2"/>
  <c r="M17" i="2"/>
  <c r="L17" i="2"/>
  <c r="U17" i="2"/>
  <c r="T17" i="2"/>
  <c r="V17" i="2"/>
  <c r="M172" i="2"/>
  <c r="M140" i="2"/>
  <c r="M124" i="2"/>
  <c r="M83" i="2"/>
  <c r="M43" i="2"/>
  <c r="W2" i="2"/>
  <c r="O2" i="2"/>
  <c r="G2" i="2"/>
  <c r="X2" i="2"/>
  <c r="P2" i="2"/>
  <c r="H2" i="2"/>
  <c r="Y2" i="2"/>
  <c r="Q2" i="2"/>
  <c r="I2" i="2"/>
  <c r="Z2" i="2"/>
  <c r="R2" i="2"/>
  <c r="J2" i="2"/>
  <c r="AA2" i="2"/>
  <c r="S2" i="2"/>
  <c r="K2" i="2"/>
  <c r="C2" i="2"/>
  <c r="V2" i="2"/>
  <c r="U2" i="2"/>
  <c r="T2" i="2"/>
  <c r="F2" i="2"/>
  <c r="E2" i="2"/>
  <c r="D2" i="2"/>
  <c r="AC2" i="2"/>
  <c r="AB2" i="2"/>
  <c r="N2" i="2"/>
  <c r="M2" i="2"/>
  <c r="L2" i="2"/>
  <c r="V10" i="2"/>
  <c r="N10" i="2"/>
  <c r="F10" i="2"/>
  <c r="W10" i="2"/>
  <c r="O10" i="2"/>
  <c r="G10" i="2"/>
  <c r="X10" i="2"/>
  <c r="P10" i="2"/>
  <c r="H10" i="2"/>
  <c r="Y10" i="2"/>
  <c r="Q10" i="2"/>
  <c r="I10" i="2"/>
  <c r="Z10" i="2"/>
  <c r="R10" i="2"/>
  <c r="J10" i="2"/>
  <c r="AC10" i="2"/>
  <c r="M10" i="2"/>
  <c r="L10" i="2"/>
  <c r="K10" i="2"/>
  <c r="U10" i="2"/>
  <c r="T10" i="2"/>
  <c r="S10" i="2"/>
  <c r="AB10" i="2"/>
  <c r="C10" i="2"/>
  <c r="E10" i="2"/>
  <c r="B10" i="2"/>
  <c r="AA10" i="2"/>
  <c r="D10" i="2"/>
  <c r="V18" i="2"/>
  <c r="N18" i="2"/>
  <c r="F18" i="2"/>
  <c r="W18" i="2"/>
  <c r="O18" i="2"/>
  <c r="G18" i="2"/>
  <c r="X18" i="2"/>
  <c r="P18" i="2"/>
  <c r="H18" i="2"/>
  <c r="Y18" i="2"/>
  <c r="Q18" i="2"/>
  <c r="I18" i="2"/>
  <c r="Z18" i="2"/>
  <c r="R18" i="2"/>
  <c r="J18" i="2"/>
  <c r="E18" i="2"/>
  <c r="D18" i="2"/>
  <c r="C18" i="2"/>
  <c r="AC18" i="2"/>
  <c r="AB18" i="2"/>
  <c r="AA18" i="2"/>
  <c r="B18" i="2"/>
  <c r="M18" i="2"/>
  <c r="L18" i="2"/>
  <c r="K18" i="2"/>
  <c r="S18" i="2"/>
  <c r="U18" i="2"/>
  <c r="T18" i="2"/>
  <c r="Z6" i="2"/>
  <c r="R6" i="2"/>
  <c r="J6" i="2"/>
  <c r="AA6" i="2"/>
  <c r="S6" i="2"/>
  <c r="K6" i="2"/>
  <c r="C6" i="2"/>
  <c r="B6" i="2"/>
  <c r="AB6" i="2"/>
  <c r="T6" i="2"/>
  <c r="L6" i="2"/>
  <c r="D6" i="2"/>
  <c r="AC6" i="2"/>
  <c r="U6" i="2"/>
  <c r="M6" i="2"/>
  <c r="E6" i="2"/>
  <c r="V6" i="2"/>
  <c r="N6" i="2"/>
  <c r="F6" i="2"/>
  <c r="Y6" i="2"/>
  <c r="X6" i="2"/>
  <c r="W6" i="2"/>
  <c r="I6" i="2"/>
  <c r="H6" i="2"/>
  <c r="G6" i="2"/>
  <c r="O6" i="2"/>
  <c r="Q6" i="2"/>
  <c r="P6" i="2"/>
  <c r="AC11" i="2"/>
  <c r="U11" i="2"/>
  <c r="M11" i="2"/>
  <c r="E11" i="2"/>
  <c r="V11" i="2"/>
  <c r="N11" i="2"/>
  <c r="F11" i="2"/>
  <c r="W11" i="2"/>
  <c r="O11" i="2"/>
  <c r="G11" i="2"/>
  <c r="X11" i="2"/>
  <c r="P11" i="2"/>
  <c r="H11" i="2"/>
  <c r="Y11" i="2"/>
  <c r="Q11" i="2"/>
  <c r="I11" i="2"/>
  <c r="AB11" i="2"/>
  <c r="AA11" i="2"/>
  <c r="Z11" i="2"/>
  <c r="B11" i="2"/>
  <c r="L11" i="2"/>
  <c r="K11" i="2"/>
  <c r="J11" i="2"/>
  <c r="D11" i="2"/>
  <c r="R11" i="2"/>
  <c r="T11" i="2"/>
  <c r="C11" i="2"/>
  <c r="S11" i="2"/>
  <c r="H60" i="3"/>
  <c r="H437" i="3"/>
  <c r="H413" i="3"/>
  <c r="H381" i="3"/>
  <c r="H341" i="3"/>
  <c r="H317" i="3"/>
  <c r="H301" i="3"/>
  <c r="H277" i="3"/>
  <c r="H261" i="3"/>
  <c r="H221" i="3"/>
  <c r="H205" i="3"/>
  <c r="H189" i="3"/>
  <c r="H165" i="3"/>
  <c r="A970" i="5"/>
  <c r="H77" i="3"/>
  <c r="H53" i="3"/>
  <c r="H29" i="3"/>
  <c r="H429" i="3"/>
  <c r="H373" i="3"/>
  <c r="H349" i="3"/>
  <c r="H325" i="3"/>
  <c r="H309" i="3"/>
  <c r="H285" i="3"/>
  <c r="H269" i="3"/>
  <c r="H253" i="3"/>
  <c r="H237" i="3"/>
  <c r="H213" i="3"/>
  <c r="H197" i="3"/>
  <c r="H181" i="3"/>
  <c r="H157" i="3"/>
  <c r="H141" i="3"/>
  <c r="H101" i="3"/>
  <c r="H69" i="3"/>
  <c r="H445" i="3"/>
  <c r="H365" i="3"/>
  <c r="H333" i="3"/>
  <c r="H293" i="3"/>
  <c r="H405" i="3"/>
  <c r="H117" i="3"/>
  <c r="H485" i="3"/>
  <c r="H477" i="3"/>
  <c r="H21" i="3"/>
  <c r="H435" i="3" l="1"/>
  <c r="H45" i="3"/>
  <c r="H462" i="3"/>
  <c r="H302" i="3"/>
  <c r="H353" i="3"/>
  <c r="H176" i="3"/>
  <c r="H378" i="3"/>
  <c r="H361" i="3"/>
  <c r="H426" i="3"/>
  <c r="H38" i="3"/>
  <c r="H93" i="3"/>
  <c r="H51" i="3"/>
  <c r="H109" i="3"/>
  <c r="H402" i="3"/>
  <c r="H461" i="3"/>
  <c r="H410" i="3"/>
  <c r="H85" i="3"/>
  <c r="H184" i="3"/>
  <c r="H274" i="3"/>
  <c r="H88" i="3"/>
  <c r="H345" i="3"/>
  <c r="H453" i="3"/>
  <c r="H133" i="3"/>
  <c r="H194" i="3"/>
  <c r="H421" i="3"/>
  <c r="H474" i="3"/>
  <c r="H336" i="3"/>
  <c r="H102" i="3"/>
  <c r="H265" i="3"/>
  <c r="H4" i="3"/>
  <c r="H173" i="3"/>
  <c r="H13" i="3"/>
  <c r="H320" i="3"/>
  <c r="H328" i="3"/>
  <c r="H174" i="3"/>
  <c r="H78" i="3"/>
  <c r="H370" i="3"/>
  <c r="H469" i="3"/>
  <c r="H149" i="3"/>
  <c r="H153" i="3"/>
  <c r="H386" i="3"/>
  <c r="H257" i="3"/>
  <c r="H140" i="3"/>
  <c r="H452" i="3"/>
  <c r="H99" i="3"/>
  <c r="H129" i="3"/>
  <c r="H50" i="3"/>
  <c r="H112" i="3"/>
  <c r="H191" i="3"/>
  <c r="H71" i="3"/>
  <c r="H470" i="3"/>
  <c r="H138" i="3"/>
  <c r="H222" i="3"/>
  <c r="H294" i="3"/>
  <c r="H362" i="3"/>
  <c r="H427" i="3"/>
  <c r="H271" i="3"/>
  <c r="H241" i="3"/>
  <c r="H314" i="3"/>
  <c r="H380" i="3"/>
  <c r="H446" i="3"/>
  <c r="H199" i="3"/>
  <c r="H63" i="3"/>
  <c r="H156" i="3"/>
  <c r="H232" i="3"/>
  <c r="H305" i="3"/>
  <c r="H439" i="3"/>
  <c r="H12" i="3"/>
  <c r="H96" i="3"/>
  <c r="H188" i="3"/>
  <c r="H332" i="3"/>
  <c r="H398" i="3"/>
  <c r="H468" i="3"/>
  <c r="H280" i="3"/>
  <c r="H226" i="3"/>
  <c r="H298" i="3"/>
  <c r="H366" i="3"/>
  <c r="H431" i="3"/>
  <c r="H97" i="3"/>
  <c r="H25" i="3"/>
  <c r="H108" i="3"/>
  <c r="H203" i="3"/>
  <c r="H272" i="3"/>
  <c r="H342" i="3"/>
  <c r="H408" i="3"/>
  <c r="H481" i="3"/>
  <c r="H110" i="3"/>
  <c r="H204" i="3"/>
  <c r="H273" i="3"/>
  <c r="H343" i="3"/>
  <c r="H409" i="3"/>
  <c r="H482" i="3"/>
  <c r="H43" i="3"/>
  <c r="H107" i="3"/>
  <c r="H148" i="3"/>
  <c r="H59" i="3"/>
  <c r="H255" i="3"/>
  <c r="H79" i="3"/>
  <c r="H30" i="3"/>
  <c r="H104" i="3"/>
  <c r="H154" i="3"/>
  <c r="H230" i="3"/>
  <c r="H303" i="3"/>
  <c r="H371" i="3"/>
  <c r="H436" i="3"/>
  <c r="H178" i="3"/>
  <c r="H249" i="3"/>
  <c r="H322" i="3"/>
  <c r="H388" i="3"/>
  <c r="H455" i="3"/>
  <c r="H73" i="3"/>
  <c r="H169" i="3"/>
  <c r="H242" i="3"/>
  <c r="H315" i="3"/>
  <c r="H447" i="3"/>
  <c r="H23" i="3"/>
  <c r="H106" i="3"/>
  <c r="H201" i="3"/>
  <c r="H340" i="3"/>
  <c r="H406" i="3"/>
  <c r="H479" i="3"/>
  <c r="H161" i="3"/>
  <c r="H234" i="3"/>
  <c r="H307" i="3"/>
  <c r="H375" i="3"/>
  <c r="H441" i="3"/>
  <c r="H130" i="3"/>
  <c r="H36" i="3"/>
  <c r="H123" i="3"/>
  <c r="H211" i="3"/>
  <c r="H283" i="3"/>
  <c r="H351" i="3"/>
  <c r="H416" i="3"/>
  <c r="H489" i="3"/>
  <c r="H124" i="3"/>
  <c r="H212" i="3"/>
  <c r="H284" i="3"/>
  <c r="H352" i="3"/>
  <c r="H417" i="3"/>
  <c r="H490" i="3"/>
  <c r="H19" i="3"/>
  <c r="H35" i="3"/>
  <c r="H121" i="3"/>
  <c r="H177" i="3"/>
  <c r="C495" i="5"/>
  <c r="B495" i="5"/>
  <c r="H89" i="3"/>
  <c r="H32" i="3"/>
  <c r="H118" i="3"/>
  <c r="H167" i="3"/>
  <c r="H238" i="3"/>
  <c r="H311" i="3"/>
  <c r="H379" i="3"/>
  <c r="H186" i="3"/>
  <c r="H259" i="3"/>
  <c r="H330" i="3"/>
  <c r="H396" i="3"/>
  <c r="H466" i="3"/>
  <c r="H28" i="3"/>
  <c r="H433" i="3"/>
  <c r="H81" i="3"/>
  <c r="H179" i="3"/>
  <c r="H250" i="3"/>
  <c r="H323" i="3"/>
  <c r="H456" i="3"/>
  <c r="H34" i="3"/>
  <c r="H120" i="3"/>
  <c r="H209" i="3"/>
  <c r="H281" i="3"/>
  <c r="H414" i="3"/>
  <c r="H487" i="3"/>
  <c r="H171" i="3"/>
  <c r="H244" i="3"/>
  <c r="H383" i="3"/>
  <c r="H449" i="3"/>
  <c r="H147" i="3"/>
  <c r="H49" i="3"/>
  <c r="H135" i="3"/>
  <c r="H219" i="3"/>
  <c r="H291" i="3"/>
  <c r="H359" i="3"/>
  <c r="H424" i="3"/>
  <c r="H136" i="3"/>
  <c r="H220" i="3"/>
  <c r="H292" i="3"/>
  <c r="H360" i="3"/>
  <c r="H425" i="3"/>
  <c r="H111" i="3"/>
  <c r="H70" i="3"/>
  <c r="H48" i="3"/>
  <c r="H134" i="3"/>
  <c r="H239" i="3"/>
  <c r="H256" i="3"/>
  <c r="H20" i="3"/>
  <c r="H114" i="3"/>
  <c r="H40" i="3"/>
  <c r="H127" i="3"/>
  <c r="H175" i="3"/>
  <c r="H248" i="3"/>
  <c r="H321" i="3"/>
  <c r="H387" i="3"/>
  <c r="H454" i="3"/>
  <c r="H196" i="3"/>
  <c r="H267" i="3"/>
  <c r="H338" i="3"/>
  <c r="H404" i="3"/>
  <c r="H46" i="3"/>
  <c r="H476" i="3"/>
  <c r="H94" i="3"/>
  <c r="H187" i="3"/>
  <c r="H260" i="3"/>
  <c r="H331" i="3"/>
  <c r="H467" i="3"/>
  <c r="H47" i="3"/>
  <c r="H131" i="3"/>
  <c r="H217" i="3"/>
  <c r="H289" i="3"/>
  <c r="H422" i="3"/>
  <c r="H252" i="3"/>
  <c r="H391" i="3"/>
  <c r="H459" i="3"/>
  <c r="H58" i="3"/>
  <c r="H151" i="3"/>
  <c r="H227" i="3"/>
  <c r="H299" i="3"/>
  <c r="H367" i="3"/>
  <c r="H432" i="3"/>
  <c r="H152" i="3"/>
  <c r="H228" i="3"/>
  <c r="H369" i="3"/>
  <c r="H434" i="3"/>
  <c r="H18" i="3"/>
  <c r="H98" i="3"/>
  <c r="H56" i="3"/>
  <c r="H150" i="3"/>
  <c r="H313" i="3"/>
  <c r="H465" i="3"/>
  <c r="H31" i="3"/>
  <c r="H126" i="3"/>
  <c r="H139" i="3"/>
  <c r="H185" i="3"/>
  <c r="H258" i="3"/>
  <c r="H329" i="3"/>
  <c r="H395" i="3"/>
  <c r="H463" i="3"/>
  <c r="H207" i="3"/>
  <c r="H276" i="3"/>
  <c r="H347" i="3"/>
  <c r="H412" i="3"/>
  <c r="C501" i="5"/>
  <c r="B501" i="5"/>
  <c r="H90" i="3"/>
  <c r="H22" i="3"/>
  <c r="H105" i="3"/>
  <c r="H268" i="3"/>
  <c r="H339" i="3"/>
  <c r="H478" i="3"/>
  <c r="H158" i="3"/>
  <c r="H55" i="3"/>
  <c r="H144" i="3"/>
  <c r="H225" i="3"/>
  <c r="H297" i="3"/>
  <c r="H430" i="3"/>
  <c r="H262" i="3"/>
  <c r="H399" i="3"/>
  <c r="H471" i="3"/>
  <c r="C490" i="5"/>
  <c r="B490" i="5"/>
  <c r="H240" i="3"/>
  <c r="H66" i="3"/>
  <c r="H162" i="3"/>
  <c r="H235" i="3"/>
  <c r="H308" i="3"/>
  <c r="H376" i="3"/>
  <c r="H442" i="3"/>
  <c r="H26" i="3"/>
  <c r="H163" i="3"/>
  <c r="H236" i="3"/>
  <c r="H377" i="3"/>
  <c r="H443" i="3"/>
  <c r="H57" i="3"/>
  <c r="H122" i="3"/>
  <c r="H65" i="3"/>
  <c r="H464" i="3"/>
  <c r="H16" i="3"/>
  <c r="H113" i="3"/>
  <c r="H39" i="3"/>
  <c r="H159" i="3"/>
  <c r="H62" i="3"/>
  <c r="H155" i="3"/>
  <c r="H195" i="3"/>
  <c r="H266" i="3"/>
  <c r="H337" i="3"/>
  <c r="H403" i="3"/>
  <c r="H475" i="3"/>
  <c r="H215" i="3"/>
  <c r="H287" i="3"/>
  <c r="H355" i="3"/>
  <c r="H420" i="3"/>
  <c r="H5" i="3"/>
  <c r="H115" i="3"/>
  <c r="H33" i="3"/>
  <c r="H119" i="3"/>
  <c r="H208" i="3"/>
  <c r="H278" i="3"/>
  <c r="H348" i="3"/>
  <c r="H486" i="3"/>
  <c r="H200" i="3"/>
  <c r="H64" i="3"/>
  <c r="H233" i="3"/>
  <c r="H306" i="3"/>
  <c r="H374" i="3"/>
  <c r="H440" i="3"/>
  <c r="H202" i="3"/>
  <c r="H270" i="3"/>
  <c r="H407" i="3"/>
  <c r="H480" i="3"/>
  <c r="H44" i="3"/>
  <c r="H300" i="3"/>
  <c r="H76" i="3"/>
  <c r="H172" i="3"/>
  <c r="H318" i="3"/>
  <c r="H384" i="3"/>
  <c r="H450" i="3"/>
  <c r="H67" i="3"/>
  <c r="H246" i="3"/>
  <c r="H319" i="3"/>
  <c r="H385" i="3"/>
  <c r="H451" i="3"/>
  <c r="H95" i="3"/>
  <c r="H166" i="3"/>
  <c r="H75" i="3"/>
  <c r="H15" i="3"/>
  <c r="H42" i="3"/>
  <c r="H27" i="3"/>
  <c r="H132" i="3"/>
  <c r="H52" i="3"/>
  <c r="H190" i="3"/>
  <c r="H72" i="3"/>
  <c r="H344" i="3"/>
  <c r="H206" i="3"/>
  <c r="H275" i="3"/>
  <c r="H346" i="3"/>
  <c r="H411" i="3"/>
  <c r="H484" i="3"/>
  <c r="H223" i="3"/>
  <c r="H295" i="3"/>
  <c r="H363" i="3"/>
  <c r="H428" i="3"/>
  <c r="H142" i="3"/>
  <c r="H41" i="3"/>
  <c r="H128" i="3"/>
  <c r="H216" i="3"/>
  <c r="H288" i="3"/>
  <c r="H356" i="3"/>
  <c r="H279" i="3"/>
  <c r="H74" i="3"/>
  <c r="H170" i="3"/>
  <c r="H243" i="3"/>
  <c r="H316" i="3"/>
  <c r="H382" i="3"/>
  <c r="H448" i="3"/>
  <c r="H210" i="3"/>
  <c r="H282" i="3"/>
  <c r="H350" i="3"/>
  <c r="H415" i="3"/>
  <c r="H488" i="3"/>
  <c r="H17" i="3"/>
  <c r="H457" i="3"/>
  <c r="H84" i="3"/>
  <c r="H182" i="3"/>
  <c r="H326" i="3"/>
  <c r="H392" i="3"/>
  <c r="H460" i="3"/>
  <c r="H86" i="3"/>
  <c r="H183" i="3"/>
  <c r="H254" i="3"/>
  <c r="H327" i="3"/>
  <c r="H393" i="3"/>
  <c r="H198" i="3"/>
  <c r="H83" i="3"/>
  <c r="H87" i="3"/>
  <c r="H145" i="3"/>
  <c r="H368" i="3"/>
  <c r="H80" i="3"/>
  <c r="H103" i="3"/>
  <c r="H214" i="3"/>
  <c r="H286" i="3"/>
  <c r="H354" i="3"/>
  <c r="H419" i="3"/>
  <c r="H11" i="3"/>
  <c r="H231" i="3"/>
  <c r="H304" i="3"/>
  <c r="H372" i="3"/>
  <c r="H438" i="3"/>
  <c r="H160" i="3"/>
  <c r="H54" i="3"/>
  <c r="H143" i="3"/>
  <c r="H224" i="3"/>
  <c r="H296" i="3"/>
  <c r="H364" i="3"/>
  <c r="H312" i="3"/>
  <c r="H82" i="3"/>
  <c r="H180" i="3"/>
  <c r="H251" i="3"/>
  <c r="H324" i="3"/>
  <c r="H390" i="3"/>
  <c r="H458" i="3"/>
  <c r="H146" i="3"/>
  <c r="H218" i="3"/>
  <c r="H290" i="3"/>
  <c r="H358" i="3"/>
  <c r="H423" i="3"/>
  <c r="H14" i="3"/>
  <c r="H100" i="3"/>
  <c r="H192" i="3"/>
  <c r="H263" i="3"/>
  <c r="H334" i="3"/>
  <c r="H400" i="3"/>
  <c r="H472" i="3"/>
  <c r="H193" i="3"/>
  <c r="H264" i="3"/>
  <c r="H335" i="3"/>
  <c r="H401" i="3"/>
  <c r="H473" i="3"/>
  <c r="C502" i="5" l="1"/>
  <c r="B502" i="5"/>
  <c r="C494" i="5"/>
  <c r="B494" i="5"/>
  <c r="B492" i="5"/>
  <c r="C492" i="5"/>
  <c r="C498" i="5"/>
  <c r="B498" i="5"/>
  <c r="C500" i="5"/>
  <c r="B500" i="5"/>
  <c r="C503" i="5"/>
  <c r="B503" i="5"/>
  <c r="C496" i="5"/>
  <c r="B496" i="5"/>
  <c r="C497" i="5"/>
  <c r="B497" i="5"/>
  <c r="C491" i="5"/>
  <c r="B491" i="5"/>
  <c r="C499" i="5"/>
  <c r="B499" i="5"/>
</calcChain>
</file>

<file path=xl/sharedStrings.xml><?xml version="1.0" encoding="utf-8"?>
<sst xmlns="http://schemas.openxmlformats.org/spreadsheetml/2006/main" count="15311" uniqueCount="1623">
  <si>
    <t>Title</t>
  </si>
  <si>
    <t>Title_URL</t>
  </si>
  <si>
    <t>Type</t>
  </si>
  <si>
    <t>Status</t>
  </si>
  <si>
    <t>War Space</t>
  </si>
  <si>
    <t>https://warspace.io/</t>
  </si>
  <si>
    <t>Audit</t>
  </si>
  <si>
    <t>Other</t>
  </si>
  <si>
    <t>In progress</t>
  </si>
  <si>
    <t>NECO FUN</t>
  </si>
  <si>
    <t>https://www.necofun.com/</t>
  </si>
  <si>
    <t>Token</t>
  </si>
  <si>
    <t>Dexalot</t>
  </si>
  <si>
    <t>https://dexalot.com/</t>
  </si>
  <si>
    <t>Exchange</t>
  </si>
  <si>
    <t>Audited</t>
  </si>
  <si>
    <t>Phantasma 
Phantasma</t>
  </si>
  <si>
    <t>https://phantasma.io/</t>
  </si>
  <si>
    <t>L1 protocol</t>
  </si>
  <si>
    <t>HELO</t>
  </si>
  <si>
    <t>https://hacken.io/audits/#</t>
  </si>
  <si>
    <t>NXT Technologies Inc.</t>
  </si>
  <si>
    <t>https://www.nxttechnologies.io/</t>
  </si>
  <si>
    <t>Cookies 
EVM</t>
  </si>
  <si>
    <t>FairFi 
EVM</t>
  </si>
  <si>
    <t>https://frfi.io/</t>
  </si>
  <si>
    <t>on
Dec 08,2022</t>
  </si>
  <si>
    <t>mStable</t>
  </si>
  <si>
    <t>https://mstable.org/</t>
  </si>
  <si>
    <t>on
Dec 06,2022</t>
  </si>
  <si>
    <t>Cirus</t>
  </si>
  <si>
    <t>on
Dec 02,2022</t>
  </si>
  <si>
    <t>Megatech</t>
  </si>
  <si>
    <t>https://www.megatechmgt.co.za/</t>
  </si>
  <si>
    <t>ERC20 token</t>
  </si>
  <si>
    <t>on
Dec 01,2022</t>
  </si>
  <si>
    <t>Medieval Empires</t>
  </si>
  <si>
    <t>https://hacken.io/audits/</t>
  </si>
  <si>
    <t>on
Nov 30,2022</t>
  </si>
  <si>
    <t>ReduX Technologies AG 
EVM</t>
  </si>
  <si>
    <t>https://redux-technologies.com/</t>
  </si>
  <si>
    <t>BEP20 Token</t>
  </si>
  <si>
    <t>on
Nov 25,2022</t>
  </si>
  <si>
    <t>SaucerSwap</t>
  </si>
  <si>
    <t>http://saucerswap.finance/</t>
  </si>
  <si>
    <t>Staking</t>
  </si>
  <si>
    <t>MRHB 
EVM</t>
  </si>
  <si>
    <t>https://www.mrhb.network/</t>
  </si>
  <si>
    <t>on
Nov 24,2022</t>
  </si>
  <si>
    <t>Ethlas</t>
  </si>
  <si>
    <t>on
Nov 23,2022</t>
  </si>
  <si>
    <t>OnlyStables</t>
  </si>
  <si>
    <t>https://onlystables.finance/</t>
  </si>
  <si>
    <t>on
Nov 17,2022</t>
  </si>
  <si>
    <t>PreSend 
EVM</t>
  </si>
  <si>
    <t>https://presend.io/</t>
  </si>
  <si>
    <t/>
  </si>
  <si>
    <t>TiTi Protocol</t>
  </si>
  <si>
    <t>https://titi.finance/</t>
  </si>
  <si>
    <t>on
Nov 15,2022</t>
  </si>
  <si>
    <t>Lattice Gateway 
EVM</t>
  </si>
  <si>
    <t>https://lattice.is/</t>
  </si>
  <si>
    <t>on
Nov 14,2022</t>
  </si>
  <si>
    <t>Bictory Finance</t>
  </si>
  <si>
    <t>https://bictory.io/</t>
  </si>
  <si>
    <t>on
Nov 11,2022</t>
  </si>
  <si>
    <t>MAJR 
EVM</t>
  </si>
  <si>
    <t>https://majr.io/</t>
  </si>
  <si>
    <t>Erc721</t>
  </si>
  <si>
    <t>PlayEstates</t>
  </si>
  <si>
    <t>https://www.playestates.com/</t>
  </si>
  <si>
    <t>on
Nov 08,2022</t>
  </si>
  <si>
    <t>Cowrie</t>
  </si>
  <si>
    <t>https://mycowrie.org/</t>
  </si>
  <si>
    <t>Staking, ERC-20 token vesting</t>
  </si>
  <si>
    <t>on
Oct 29,2022</t>
  </si>
  <si>
    <t>XETA</t>
  </si>
  <si>
    <t>https://www.xetacapital.com/</t>
  </si>
  <si>
    <t>on
Oct 27,2022</t>
  </si>
  <si>
    <t>PRIMAL</t>
  </si>
  <si>
    <t>https://hacken.io/audits/getprimal.com</t>
  </si>
  <si>
    <t>on
Oct 26,2022</t>
  </si>
  <si>
    <t>Avatea 
EVM</t>
  </si>
  <si>
    <t>https://avatea.io/</t>
  </si>
  <si>
    <t>Colony Lab</t>
  </si>
  <si>
    <t>https://hacken.io/audits/www.colonylab.io</t>
  </si>
  <si>
    <t>ERC-20 token vesting</t>
  </si>
  <si>
    <t>on
Oct 24,2022</t>
  </si>
  <si>
    <t>WeSendit 
EVM</t>
  </si>
  <si>
    <t>https://wesendit.io/</t>
  </si>
  <si>
    <t>on
Oct 20,2022</t>
  </si>
  <si>
    <t>IMPT.io</t>
  </si>
  <si>
    <t>https://impt.io/</t>
  </si>
  <si>
    <t>on
Oct 17,2022</t>
  </si>
  <si>
    <t>GTON Capital 
EVM</t>
  </si>
  <si>
    <t>https://gton.capital/</t>
  </si>
  <si>
    <t>on
Oct 12,2022</t>
  </si>
  <si>
    <t>BattleCraft</t>
  </si>
  <si>
    <t>https://battlecraft.space/</t>
  </si>
  <si>
    <t>on
Oct 11,2022</t>
  </si>
  <si>
    <t>Metis</t>
  </si>
  <si>
    <t>https://portal.metis.io/</t>
  </si>
  <si>
    <t>on
Oct 10,2022</t>
  </si>
  <si>
    <t>SingularityDAO</t>
  </si>
  <si>
    <t>https://singularitydao.ai/</t>
  </si>
  <si>
    <t>on
Sep 30,2022</t>
  </si>
  <si>
    <t>Salvor</t>
  </si>
  <si>
    <t>https://salvor.io/</t>
  </si>
  <si>
    <t>on
Sep 28,2022</t>
  </si>
  <si>
    <t>Thrupenny 
EVM</t>
  </si>
  <si>
    <t>http://thrupenny.io/</t>
  </si>
  <si>
    <t>Vesting</t>
  </si>
  <si>
    <t>on
Sep 26,2022</t>
  </si>
  <si>
    <t>Vault Hill 
EVM</t>
  </si>
  <si>
    <t>https://www.vaulthill.io/</t>
  </si>
  <si>
    <t>ERC-1155 system</t>
  </si>
  <si>
    <t>on
Sep 22,2022</t>
  </si>
  <si>
    <t>Hedgey</t>
  </si>
  <si>
    <t>https://hedgey.finance/</t>
  </si>
  <si>
    <t>Hyperlane</t>
  </si>
  <si>
    <t>on
Sep 19,2022</t>
  </si>
  <si>
    <t>Wanderverse</t>
  </si>
  <si>
    <t>https://www.wanderverse.app/</t>
  </si>
  <si>
    <t>Enjinstarter 
EVM</t>
  </si>
  <si>
    <t>https://enjinstarter.com/</t>
  </si>
  <si>
    <t>on
Sep 09,2022</t>
  </si>
  <si>
    <t>Lunabets 
EVM</t>
  </si>
  <si>
    <t>https://liongaming.io/</t>
  </si>
  <si>
    <t>LunaFi</t>
  </si>
  <si>
    <t>https://www.lunafi.io/</t>
  </si>
  <si>
    <t>WhiteBIT</t>
  </si>
  <si>
    <t>https://whitebit.com/</t>
  </si>
  <si>
    <t>on
Aug 31,2022</t>
  </si>
  <si>
    <t>lif3</t>
  </si>
  <si>
    <t>https://lif3.com/</t>
  </si>
  <si>
    <t>on
Aug 30,2022</t>
  </si>
  <si>
    <t>BEPRO</t>
  </si>
  <si>
    <t>https://bepro.network/</t>
  </si>
  <si>
    <t>XTblock</t>
  </si>
  <si>
    <t>on
Aug 25,2022</t>
  </si>
  <si>
    <t>Marhaba DeFi 
EVM</t>
  </si>
  <si>
    <t>on
Aug 22,2022</t>
  </si>
  <si>
    <t>SeaSide Club</t>
  </si>
  <si>
    <t>https://seaside.club/</t>
  </si>
  <si>
    <t>on
Aug 19,2022</t>
  </si>
  <si>
    <t>Wombat</t>
  </si>
  <si>
    <t>https://www.wombat.app/</t>
  </si>
  <si>
    <t>on
Aug 18,2022</t>
  </si>
  <si>
    <t>Astra DAO 
EVM</t>
  </si>
  <si>
    <t>https://astradao.org/</t>
  </si>
  <si>
    <t>on
Aug 15,2022</t>
  </si>
  <si>
    <t>ITHEUM</t>
  </si>
  <si>
    <t>https://www.itheum.io/</t>
  </si>
  <si>
    <t>on
Aug 10,2022</t>
  </si>
  <si>
    <t>iRocket 
EVM</t>
  </si>
  <si>
    <t>https://irocket.io/</t>
  </si>
  <si>
    <t>on
Aug 03,2022</t>
  </si>
  <si>
    <t>CLABS 
EVM</t>
  </si>
  <si>
    <t>https://clabs.co/</t>
  </si>
  <si>
    <t>on
Jul 29,2022</t>
  </si>
  <si>
    <t>DEFIAI</t>
  </si>
  <si>
    <t>https://dfai.app/</t>
  </si>
  <si>
    <t>Swap farming</t>
  </si>
  <si>
    <t>Web3 Bazaar 
EVM</t>
  </si>
  <si>
    <t>https://web3bazaar.org/</t>
  </si>
  <si>
    <t>on
Jul 27,2022</t>
  </si>
  <si>
    <t>Tapioca</t>
  </si>
  <si>
    <t>http://tapioca.loan/</t>
  </si>
  <si>
    <t>Will be audited</t>
  </si>
  <si>
    <t>on
Jul 22,2022</t>
  </si>
  <si>
    <t>Staking, ERC20 token</t>
  </si>
  <si>
    <t>on
Jul 20,2022</t>
  </si>
  <si>
    <t>RAT Finance 
EVM</t>
  </si>
  <si>
    <t>https://therat.finance/</t>
  </si>
  <si>
    <t>on
Jul 18,2022</t>
  </si>
  <si>
    <t>NeoNomad</t>
  </si>
  <si>
    <t>https://www.neonomad.finance/</t>
  </si>
  <si>
    <t>VCRED 
EVM</t>
  </si>
  <si>
    <t>https://vcred.trade/</t>
  </si>
  <si>
    <t>on
Jul 15,2022</t>
  </si>
  <si>
    <t>UFO Gaming 
EVM</t>
  </si>
  <si>
    <t>https://ufogaming.io/</t>
  </si>
  <si>
    <t>on
Jul 13,2022</t>
  </si>
  <si>
    <t>GeniusAssets 
EVM</t>
  </si>
  <si>
    <t>https://genius-assets.com/</t>
  </si>
  <si>
    <t>Matic token</t>
  </si>
  <si>
    <t>Yokai 
EVM</t>
  </si>
  <si>
    <t>https://twitter.com/YokaiVerseIO</t>
  </si>
  <si>
    <t>on
Jul 08,2022</t>
  </si>
  <si>
    <t>PAID Network</t>
  </si>
  <si>
    <t>https://paidnetwork.com/</t>
  </si>
  <si>
    <t>on
Jul 06,2022</t>
  </si>
  <si>
    <t>Blocksquare</t>
  </si>
  <si>
    <t>https://blocksquare.io/</t>
  </si>
  <si>
    <t>Crystals of Naramunz</t>
  </si>
  <si>
    <t>https://whitepaper.naramunz.com/token</t>
  </si>
  <si>
    <t>on
Jul 05,2022</t>
  </si>
  <si>
    <t>Embr</t>
  </si>
  <si>
    <t>https://joinembr.com/</t>
  </si>
  <si>
    <t>on
Jul 04,2022</t>
  </si>
  <si>
    <t>Embr 
EVM</t>
  </si>
  <si>
    <t>Ethereum Towers</t>
  </si>
  <si>
    <t>https://ethereumtowers.com/</t>
  </si>
  <si>
    <t>Powerbomb</t>
  </si>
  <si>
    <t>https://www.powerbomb.finance/</t>
  </si>
  <si>
    <t>on
Jul 01,2022</t>
  </si>
  <si>
    <t>LITH Token 
EVM</t>
  </si>
  <si>
    <t>https://lithtoken.io/</t>
  </si>
  <si>
    <t>on
Jun 29,2022</t>
  </si>
  <si>
    <t>Trivians</t>
  </si>
  <si>
    <t>https://trivians.io/</t>
  </si>
  <si>
    <t>Alt.xyz 
EVM</t>
  </si>
  <si>
    <t>https://www.alt.xyz/</t>
  </si>
  <si>
    <t>on
Jun 28,2022</t>
  </si>
  <si>
    <t>CryptoCookies 
EVM</t>
  </si>
  <si>
    <t>https://www.cryptocookies.com/</t>
  </si>
  <si>
    <t>ShopX 
EVM</t>
  </si>
  <si>
    <t>https://shopx.co/</t>
  </si>
  <si>
    <t>on
Jun 27,2022</t>
  </si>
  <si>
    <t>Ikonic 
EVM</t>
  </si>
  <si>
    <t>https://www.ikonic.gg/</t>
  </si>
  <si>
    <t>Race Kingdom 
EVM</t>
  </si>
  <si>
    <t>https://racekingdom.io/</t>
  </si>
  <si>
    <t>on
Jun 24,2022</t>
  </si>
  <si>
    <t>VENOM Blockchain 
EVM</t>
  </si>
  <si>
    <t>https://venom.foundation/</t>
  </si>
  <si>
    <t>on
Jun 21,2022</t>
  </si>
  <si>
    <t>Openware 
EVM</t>
  </si>
  <si>
    <t>https://www.openware.com/</t>
  </si>
  <si>
    <t>Fidometa 
EVM</t>
  </si>
  <si>
    <t>https://fidometa.io/</t>
  </si>
  <si>
    <t>on
Jun 15,2022</t>
  </si>
  <si>
    <t>RedFox</t>
  </si>
  <si>
    <t>https://www.rfox.com/</t>
  </si>
  <si>
    <t>on
Jun 14,2022</t>
  </si>
  <si>
    <t>Aurora Labs 
EVM</t>
  </si>
  <si>
    <t>https://aurora.dev/</t>
  </si>
  <si>
    <t>on
Jun 08,2022</t>
  </si>
  <si>
    <t>Hyksos 
EVM</t>
  </si>
  <si>
    <t>https://www.hyksos.fi/</t>
  </si>
  <si>
    <t>Bolide 
EVM</t>
  </si>
  <si>
    <t>https://bolide.fi/</t>
  </si>
  <si>
    <t>Summoners Arena</t>
  </si>
  <si>
    <t>https://summonersarena.io/</t>
  </si>
  <si>
    <t>on
Jun 01,2022</t>
  </si>
  <si>
    <t>VYNKSAFE 
EVM</t>
  </si>
  <si>
    <t>https://vynksafe.com/</t>
  </si>
  <si>
    <t>on
May 31,2022</t>
  </si>
  <si>
    <t>Game of Silks</t>
  </si>
  <si>
    <t>https://www.silks.io/</t>
  </si>
  <si>
    <t>THE NEXT WORLD 
EVM</t>
  </si>
  <si>
    <t>https://hacken.io/audits/www.thenextworld.io</t>
  </si>
  <si>
    <t>on
May 25,2022</t>
  </si>
  <si>
    <t>Paribus 
EVM</t>
  </si>
  <si>
    <t>https://paribus.io/</t>
  </si>
  <si>
    <t>on
May 24,2022</t>
  </si>
  <si>
    <t>Headstarter</t>
  </si>
  <si>
    <t>https://headstarter.org/</t>
  </si>
  <si>
    <t>on
May 23,2022</t>
  </si>
  <si>
    <t>Acta Finance 
EVM</t>
  </si>
  <si>
    <t>https://actafi.org/</t>
  </si>
  <si>
    <t>Token, Staking</t>
  </si>
  <si>
    <t>on
May 18,2022</t>
  </si>
  <si>
    <t>DeRace</t>
  </si>
  <si>
    <t>https://derace.com/</t>
  </si>
  <si>
    <t>on
May 17,2022</t>
  </si>
  <si>
    <t>SuperVet</t>
  </si>
  <si>
    <t>https://supervet.io/</t>
  </si>
  <si>
    <t>Arkania Protocol 
EVM</t>
  </si>
  <si>
    <t>https://arkania.io/</t>
  </si>
  <si>
    <t>on
May 13,2022</t>
  </si>
  <si>
    <t>KaglaFi LTD 
EVM</t>
  </si>
  <si>
    <t>https://kagla.finance/</t>
  </si>
  <si>
    <t>Metapool</t>
  </si>
  <si>
    <t>on
May 11,2022</t>
  </si>
  <si>
    <t>Codex on Althash 
EVM</t>
  </si>
  <si>
    <t>https://www.codexonalthash.com/</t>
  </si>
  <si>
    <t>on
May 09,2022</t>
  </si>
  <si>
    <t>Ground Zero 
EVM</t>
  </si>
  <si>
    <t>https://ground-zero.io/</t>
  </si>
  <si>
    <t>on
May 03,2022</t>
  </si>
  <si>
    <t>Meta History: Museum of War 
EVM</t>
  </si>
  <si>
    <t>https://metahistory.gallery/</t>
  </si>
  <si>
    <t>Token Sale, Erc721, ERC-1155 system</t>
  </si>
  <si>
    <t>on
Apr 29,2022</t>
  </si>
  <si>
    <t>DeHealth HLT Network 
EVM</t>
  </si>
  <si>
    <t>https://www.hlt.network/</t>
  </si>
  <si>
    <t>TrustSwap</t>
  </si>
  <si>
    <t>https://trustswap.org/</t>
  </si>
  <si>
    <t>on
Apr 28,2022</t>
  </si>
  <si>
    <t>Basketballverse</t>
  </si>
  <si>
    <t>https://basketballverse.gg/</t>
  </si>
  <si>
    <t>on
Apr 27,2022</t>
  </si>
  <si>
    <t>TSC Network Limited</t>
  </si>
  <si>
    <t>https://transientnetwork.io/</t>
  </si>
  <si>
    <t>My Liquidity Partner 
EVM</t>
  </si>
  <si>
    <t>https://myliquiditypartner.com/</t>
  </si>
  <si>
    <t>on
Apr 26,2022</t>
  </si>
  <si>
    <t>RichQUACK</t>
  </si>
  <si>
    <t>https://www.richquack.com/</t>
  </si>
  <si>
    <t>Amoss</t>
  </si>
  <si>
    <t>https://amoss.ai/</t>
  </si>
  <si>
    <t>Zone of Avoidance</t>
  </si>
  <si>
    <t>https://zoa.game/</t>
  </si>
  <si>
    <t>Tenderize</t>
  </si>
  <si>
    <t>https://www.tenderize.me/</t>
  </si>
  <si>
    <t>on
Apr 22,2022</t>
  </si>
  <si>
    <t>TeraBlock</t>
  </si>
  <si>
    <t>https://terablock.ai/</t>
  </si>
  <si>
    <t>on
Apr 20,2022</t>
  </si>
  <si>
    <t>Wombat Exchange</t>
  </si>
  <si>
    <t>https://www.wombat.exchange/</t>
  </si>
  <si>
    <t>Exchange, Staking, ERC20 token</t>
  </si>
  <si>
    <t>OBRok Token</t>
  </si>
  <si>
    <t>https://obroktoken.com/</t>
  </si>
  <si>
    <t>on
Apr 19,2022</t>
  </si>
  <si>
    <t>Gains Associates</t>
  </si>
  <si>
    <t>https://www.gains-associates.com/</t>
  </si>
  <si>
    <t>on
Apr 18,2022</t>
  </si>
  <si>
    <t>Froyo Venture Lab</t>
  </si>
  <si>
    <t>https://hacken.io/audits/froyo.games</t>
  </si>
  <si>
    <t>Prom</t>
  </si>
  <si>
    <t>on
Apr 15,2022</t>
  </si>
  <si>
    <t>BreederDAO</t>
  </si>
  <si>
    <t>https://breederdao.io/</t>
  </si>
  <si>
    <t>on
Apr 14,2022</t>
  </si>
  <si>
    <t>Minterest</t>
  </si>
  <si>
    <t>https://www.minterest.com/</t>
  </si>
  <si>
    <t>on
Apr 13,2022</t>
  </si>
  <si>
    <t>thrivecoin</t>
  </si>
  <si>
    <t>https://app.thrivecoin.com/</t>
  </si>
  <si>
    <t>GovWorld</t>
  </si>
  <si>
    <t>https://www.govworld.io/</t>
  </si>
  <si>
    <t>MemeBank</t>
  </si>
  <si>
    <t>https://www.memebank.com/</t>
  </si>
  <si>
    <t>Request Network</t>
  </si>
  <si>
    <t>https://request.network/en/</t>
  </si>
  <si>
    <t>on
Apr 07,2022</t>
  </si>
  <si>
    <t>Bot Planet</t>
  </si>
  <si>
    <t>https://www.botpla.net/</t>
  </si>
  <si>
    <t>FTX Token</t>
  </si>
  <si>
    <t>https://ftx.com/</t>
  </si>
  <si>
    <t>on
Apr 06,2022</t>
  </si>
  <si>
    <t>SubQuery Network</t>
  </si>
  <si>
    <t>https://subquery.network/</t>
  </si>
  <si>
    <t>HederaPad</t>
  </si>
  <si>
    <t>https://www.hederastarter.fi/</t>
  </si>
  <si>
    <t>Kitsumon</t>
  </si>
  <si>
    <t>https://kitsumon.com/</t>
  </si>
  <si>
    <t>QANplatform</t>
  </si>
  <si>
    <t>https://www.qanplatform.com/</t>
  </si>
  <si>
    <t>SnapEx</t>
  </si>
  <si>
    <t>https://www.snapex.com/</t>
  </si>
  <si>
    <t>DiamondBack 
EVM</t>
  </si>
  <si>
    <t>https://diamondback.io/</t>
  </si>
  <si>
    <t>on
Apr 05,2022</t>
  </si>
  <si>
    <t>Pera Finance</t>
  </si>
  <si>
    <t>https://pera.finance/</t>
  </si>
  <si>
    <t>TOYO</t>
  </si>
  <si>
    <t>https://toyoverse.com/</t>
  </si>
  <si>
    <t>Formless.me 
EVM</t>
  </si>
  <si>
    <t>https://www.formless.me/</t>
  </si>
  <si>
    <t>on
Apr 04,2022</t>
  </si>
  <si>
    <t>Hedgey Finance</t>
  </si>
  <si>
    <t>on
Mar 31,2022</t>
  </si>
  <si>
    <t>ASYAGRO</t>
  </si>
  <si>
    <t>https://www.asyagro.io/</t>
  </si>
  <si>
    <t>on
Mar 30,2022</t>
  </si>
  <si>
    <t>Rand Network</t>
  </si>
  <si>
    <t>https://www.rand.network/</t>
  </si>
  <si>
    <t>on
Mar 29,2022</t>
  </si>
  <si>
    <t>metacloud</t>
  </si>
  <si>
    <t>https://meta-cloud.io/</t>
  </si>
  <si>
    <t>MetaFi</t>
  </si>
  <si>
    <t>https://metafi.org/</t>
  </si>
  <si>
    <t>TOMB Finance</t>
  </si>
  <si>
    <t>https://tomb.finance/</t>
  </si>
  <si>
    <t>Strongblock</t>
  </si>
  <si>
    <t>https://strongblock.com/index.html</t>
  </si>
  <si>
    <t>on
Mar 25,2022</t>
  </si>
  <si>
    <t>Edain Technologies AG</t>
  </si>
  <si>
    <t>https://edain.ai/</t>
  </si>
  <si>
    <t>ZIXXAR INTERNATIONAL DISTRIBUTION SRL</t>
  </si>
  <si>
    <t>https://xiden.com/</t>
  </si>
  <si>
    <t>Valhalla</t>
  </si>
  <si>
    <t>https://valhalla.land/</t>
  </si>
  <si>
    <t>SafeGram</t>
  </si>
  <si>
    <t>https://safegram.tech/</t>
  </si>
  <si>
    <t>on
Mar 24,2022</t>
  </si>
  <si>
    <t>Peoplez</t>
  </si>
  <si>
    <t>https://www.peoplez.io/</t>
  </si>
  <si>
    <t>on
Mar 21,2022</t>
  </si>
  <si>
    <t>Huobi Token</t>
  </si>
  <si>
    <t>https://www.huobi.com/</t>
  </si>
  <si>
    <t>on
Mar 18,2022</t>
  </si>
  <si>
    <t>Huobi BTC</t>
  </si>
  <si>
    <t>https://www.hbtc.finance/</t>
  </si>
  <si>
    <t>Lugh</t>
  </si>
  <si>
    <t>https://www.lugh.io/</t>
  </si>
  <si>
    <t>on
Mar 16,2022</t>
  </si>
  <si>
    <t>Kyte.One</t>
  </si>
  <si>
    <t>https://www.airlyft.one/</t>
  </si>
  <si>
    <t>on
Mar 15,2022</t>
  </si>
  <si>
    <t>AAG Ventures</t>
  </si>
  <si>
    <t>https://aag.ventures/</t>
  </si>
  <si>
    <t>Golden Haven Games</t>
  </si>
  <si>
    <t>https://www.pathofalchemist.com/</t>
  </si>
  <si>
    <t>on
Mar 14,2022</t>
  </si>
  <si>
    <t>Splash</t>
  </si>
  <si>
    <t>https://nftcoach.io/</t>
  </si>
  <si>
    <t>on
Mar 11,2022</t>
  </si>
  <si>
    <t>SharkRace</t>
  </si>
  <si>
    <t>https://sharkrace.com/</t>
  </si>
  <si>
    <t>on
Mar 10,2022</t>
  </si>
  <si>
    <t>Gate.io</t>
  </si>
  <si>
    <t>https://www.gate.io/</t>
  </si>
  <si>
    <t>Slavi Coin</t>
  </si>
  <si>
    <t>https://slavi.io/</t>
  </si>
  <si>
    <t>Kasta</t>
  </si>
  <si>
    <t>https://www.kasta.io/</t>
  </si>
  <si>
    <t>on
Mar 07,2022</t>
  </si>
  <si>
    <t>Grizzly.fi</t>
  </si>
  <si>
    <t>https://grizzly.fi/</t>
  </si>
  <si>
    <t>on
Mar 04,2022</t>
  </si>
  <si>
    <t>Samurai Legends</t>
  </si>
  <si>
    <t>https://samurailegends.io/</t>
  </si>
  <si>
    <t>on
Mar 01,2022</t>
  </si>
  <si>
    <t>Travelcare</t>
  </si>
  <si>
    <t>https://travelcare.io/</t>
  </si>
  <si>
    <t>A2DAO</t>
  </si>
  <si>
    <t>https://a2dao.com/</t>
  </si>
  <si>
    <t>on
Feb 28,2022</t>
  </si>
  <si>
    <t>CryptoToday</t>
  </si>
  <si>
    <t>https://cryptotoday.com/</t>
  </si>
  <si>
    <t>Token, ERC20 token</t>
  </si>
  <si>
    <t>on
Feb 27,2022</t>
  </si>
  <si>
    <t>Bizverse</t>
  </si>
  <si>
    <t>https://bizverse.io/</t>
  </si>
  <si>
    <t>on
Feb 25,2022</t>
  </si>
  <si>
    <t>LeagueDAO</t>
  </si>
  <si>
    <t>https://leaguedao.com/</t>
  </si>
  <si>
    <t>on
Feb 21,2022</t>
  </si>
  <si>
    <t>Inventuna Teknoloji A.S.</t>
  </si>
  <si>
    <t>https://heroeschained.com/</t>
  </si>
  <si>
    <t>MetagamZ</t>
  </si>
  <si>
    <t>https://www.metagamz.io/</t>
  </si>
  <si>
    <t>on
Feb 18,2022</t>
  </si>
  <si>
    <t>Yield Optimization Platform &amp; Protocol (YOP)</t>
  </si>
  <si>
    <t>https://yop.finance/</t>
  </si>
  <si>
    <t>on
Feb 17,2022</t>
  </si>
  <si>
    <t>Pirate X Pirate</t>
  </si>
  <si>
    <t>https://piratexpirate.io/</t>
  </si>
  <si>
    <t>MinimaxFinance</t>
  </si>
  <si>
    <t>http://minimax.finance/</t>
  </si>
  <si>
    <t>on
Feb 16,2022</t>
  </si>
  <si>
    <t>FantOHM</t>
  </si>
  <si>
    <t>https://app.fantohm.com/#/stake</t>
  </si>
  <si>
    <t>on
Feb 15,2022</t>
  </si>
  <si>
    <t>MooningMonkey.com</t>
  </si>
  <si>
    <t>https://mooningmonkey.com/</t>
  </si>
  <si>
    <t>on
Feb 14,2022</t>
  </si>
  <si>
    <t>GOGOcoin</t>
  </si>
  <si>
    <t>https://www.gogocoin.io/</t>
  </si>
  <si>
    <t>MetaWear</t>
  </si>
  <si>
    <t>https://www.metaversewear.io/</t>
  </si>
  <si>
    <t>on
Feb 11,2022</t>
  </si>
  <si>
    <t>Lucrosus Capital</t>
  </si>
  <si>
    <t>https://www.lucrosus.capital/</t>
  </si>
  <si>
    <t>Ferrum Network</t>
  </si>
  <si>
    <t>https://ferrum.network/</t>
  </si>
  <si>
    <t>Oracula</t>
  </si>
  <si>
    <t>https://oracula.io/</t>
  </si>
  <si>
    <t>Galeon</t>
  </si>
  <si>
    <t>https://hacken.io/audits/www.galeon.care</t>
  </si>
  <si>
    <t>R e:w a t e r</t>
  </si>
  <si>
    <t>https://www.rewater.io/about</t>
  </si>
  <si>
    <t>on
Feb 10,2022</t>
  </si>
  <si>
    <t>Fish Crypto</t>
  </si>
  <si>
    <t>https://fishcrypto.io/</t>
  </si>
  <si>
    <t>CoinsPaid</t>
  </si>
  <si>
    <t>on
Feb 08,2022</t>
  </si>
  <si>
    <t>Ambrosus (AMB)</t>
  </si>
  <si>
    <t>https://ambrosus.io/</t>
  </si>
  <si>
    <t>on
Feb 04,2022</t>
  </si>
  <si>
    <t>Engines of Fury</t>
  </si>
  <si>
    <t>https://www.eof.gg/</t>
  </si>
  <si>
    <t>on
Feb 03,2022</t>
  </si>
  <si>
    <t>Overnight</t>
  </si>
  <si>
    <t>https://overnight.fi/</t>
  </si>
  <si>
    <t>Syntropy Network</t>
  </si>
  <si>
    <t>https://www.syntropynet.com/</t>
  </si>
  <si>
    <t>Hydraverse</t>
  </si>
  <si>
    <t>http://hydraverse.io/</t>
  </si>
  <si>
    <t>on
Jan 27,2022</t>
  </si>
  <si>
    <t>PolkaBridge</t>
  </si>
  <si>
    <t>http://polkabridge.org/</t>
  </si>
  <si>
    <t>on
Jan 26,2022</t>
  </si>
  <si>
    <t>CraftyFi</t>
  </si>
  <si>
    <t>https://craftyfi.io/</t>
  </si>
  <si>
    <t>on
Jan 25,2022</t>
  </si>
  <si>
    <t>HODLVERSE</t>
  </si>
  <si>
    <t>https://hodlverse.com/</t>
  </si>
  <si>
    <t>on
Jan 24,2022</t>
  </si>
  <si>
    <t>Green House</t>
  </si>
  <si>
    <t>https://greenhousestaking.io/</t>
  </si>
  <si>
    <t>on
Jan 21,2022</t>
  </si>
  <si>
    <t>RM STUDIO LTD</t>
  </si>
  <si>
    <t>https://racemaster.io/</t>
  </si>
  <si>
    <t>Token Sale</t>
  </si>
  <si>
    <t>on
Jan 17,2022</t>
  </si>
  <si>
    <t>Marvelousnfts</t>
  </si>
  <si>
    <t>https://marvelousnfts.com/</t>
  </si>
  <si>
    <t>XP Network</t>
  </si>
  <si>
    <t>https://xp.network/</t>
  </si>
  <si>
    <t>on
Jan 14,2022</t>
  </si>
  <si>
    <t>XTsunami</t>
  </si>
  <si>
    <t>XTTP</t>
  </si>
  <si>
    <t>Dios Finance</t>
  </si>
  <si>
    <t>https://hacken.io/audits/#https://dios.finance/</t>
  </si>
  <si>
    <t>on
Jan 12,2022</t>
  </si>
  <si>
    <t>Unilab Network</t>
  </si>
  <si>
    <t>https://unilab.network/</t>
  </si>
  <si>
    <t>on
Jan 11,2022</t>
  </si>
  <si>
    <t>Constitution DAO</t>
  </si>
  <si>
    <t>https://www.constitutiondao.com/</t>
  </si>
  <si>
    <t>Gaimin</t>
  </si>
  <si>
    <t>https://gaimin.io/</t>
  </si>
  <si>
    <t>on
Jan 10,2022</t>
  </si>
  <si>
    <t>Titan Hunters</t>
  </si>
  <si>
    <t>https://titanhunters.io/</t>
  </si>
  <si>
    <t>https://www.naramunz.com/</t>
  </si>
  <si>
    <t>on
Jan 05,2022</t>
  </si>
  <si>
    <t>Forbitspace</t>
  </si>
  <si>
    <t>https://forbitspace.com/</t>
  </si>
  <si>
    <t>on
Jan 04,2022</t>
  </si>
  <si>
    <t>SyncDAO</t>
  </si>
  <si>
    <t>https://syncdao.com/</t>
  </si>
  <si>
    <t>on
Dec 30,2021</t>
  </si>
  <si>
    <t>Torekko</t>
  </si>
  <si>
    <t>https://torekko.com/</t>
  </si>
  <si>
    <t>Cesta Finance</t>
  </si>
  <si>
    <t>https://cesta.finance/</t>
  </si>
  <si>
    <t>PhantomDAO</t>
  </si>
  <si>
    <t>https://phantomdao.xyz/</t>
  </si>
  <si>
    <t>Wonder Hero</t>
  </si>
  <si>
    <t>https://www.wonderhero.io/</t>
  </si>
  <si>
    <t>on
Dec 24,2021</t>
  </si>
  <si>
    <t>Coinweb</t>
  </si>
  <si>
    <t>https://coinweb.io/</t>
  </si>
  <si>
    <t>on
Dec 22,2021</t>
  </si>
  <si>
    <t>Para NFT</t>
  </si>
  <si>
    <t>https://para-nft.com/</t>
  </si>
  <si>
    <t>Platypus Finance</t>
  </si>
  <si>
    <t>https://platypus.finance/</t>
  </si>
  <si>
    <t>CryptoVsZombie</t>
  </si>
  <si>
    <t>https://cryptovszombie.com/</t>
  </si>
  <si>
    <t>Xpocket</t>
  </si>
  <si>
    <t>https://xpocket.finance/</t>
  </si>
  <si>
    <t>on
Dec 21,2021</t>
  </si>
  <si>
    <t>Meta Soccer</t>
  </si>
  <si>
    <t>https://metasoccer.com/</t>
  </si>
  <si>
    <t>on
Dec 20,2021</t>
  </si>
  <si>
    <t>CGU</t>
  </si>
  <si>
    <t>https://www.cgu.io/</t>
  </si>
  <si>
    <t>ChronoTech</t>
  </si>
  <si>
    <t>https://chrono.tech/</t>
  </si>
  <si>
    <t>Liquidus Finance</t>
  </si>
  <si>
    <t>https://liquidus.finance/</t>
  </si>
  <si>
    <t>CollectCoin</t>
  </si>
  <si>
    <t>https://www.skylight.solutions/</t>
  </si>
  <si>
    <t>on
Dec 17,2021</t>
  </si>
  <si>
    <t>Plant Exodus</t>
  </si>
  <si>
    <t>https://www.plantexodus.com/</t>
  </si>
  <si>
    <t>Vmates</t>
  </si>
  <si>
    <t>https://vmates.io/</t>
  </si>
  <si>
    <t>Paribus</t>
  </si>
  <si>
    <t>CryptoTanks</t>
  </si>
  <si>
    <t>https://cryptotanks.com/</t>
  </si>
  <si>
    <t>on
Dec 16,2021</t>
  </si>
  <si>
    <t>Fancy Bird</t>
  </si>
  <si>
    <t>https://fancybirds.io/</t>
  </si>
  <si>
    <t>Kingdom Raids</t>
  </si>
  <si>
    <t>https://www.kingdomraids.io/</t>
  </si>
  <si>
    <t>on
Dec 15,2021</t>
  </si>
  <si>
    <t>Hunter Token</t>
  </si>
  <si>
    <t>https://www.hunter-token.com/</t>
  </si>
  <si>
    <t>Algebra Finance</t>
  </si>
  <si>
    <t>https://algebra.finance/</t>
  </si>
  <si>
    <t>CFC</t>
  </si>
  <si>
    <t>https://www.cryptofightclub.io/</t>
  </si>
  <si>
    <t>on
Dec 13,2021</t>
  </si>
  <si>
    <t>Spellfire</t>
  </si>
  <si>
    <t>https://spellfire.com/</t>
  </si>
  <si>
    <t>EX-sports</t>
  </si>
  <si>
    <t>https://www.ex-sports.io/</t>
  </si>
  <si>
    <t>on
Dec 10,2021</t>
  </si>
  <si>
    <t>Cowswap</t>
  </si>
  <si>
    <t>https://cowswap.exchange/#/swap</t>
  </si>
  <si>
    <t>Ertha</t>
  </si>
  <si>
    <t>https://ertha.io/</t>
  </si>
  <si>
    <t>Colexion</t>
  </si>
  <si>
    <t>https://colexion.io/</t>
  </si>
  <si>
    <t>Deflyball</t>
  </si>
  <si>
    <t>https://deflyball.com/</t>
  </si>
  <si>
    <t>BRing Finance</t>
  </si>
  <si>
    <t>https://bring.finance/</t>
  </si>
  <si>
    <t>TGB Finance</t>
  </si>
  <si>
    <t>https://tgb.finance/</t>
  </si>
  <si>
    <t>on
Dec 09,2021</t>
  </si>
  <si>
    <t>Xtra</t>
  </si>
  <si>
    <t>https://www.xtra.fund/</t>
  </si>
  <si>
    <t>on
Dec 08,2021</t>
  </si>
  <si>
    <t>MetaLaunch (Asva)</t>
  </si>
  <si>
    <t>https://www.metalaunch.io/</t>
  </si>
  <si>
    <t>on
Dec 07,2021</t>
  </si>
  <si>
    <t>Daoland</t>
  </si>
  <si>
    <t>https://daoland.io/</t>
  </si>
  <si>
    <t>Street Runner</t>
  </si>
  <si>
    <t>https://streetrunner.site/</t>
  </si>
  <si>
    <t>UniX Gaming</t>
  </si>
  <si>
    <t>https://www.unixgaming.org/unix</t>
  </si>
  <si>
    <t>Cornucopias</t>
  </si>
  <si>
    <t>https://www.cornucopias.io/</t>
  </si>
  <si>
    <t>Humans</t>
  </si>
  <si>
    <t>https://humans.ai/</t>
  </si>
  <si>
    <t>on
Dec 06,2021</t>
  </si>
  <si>
    <t>DeltaTheta</t>
  </si>
  <si>
    <t>https://deltatheta.tech/</t>
  </si>
  <si>
    <t>Plethori</t>
  </si>
  <si>
    <t>https://www.plethori.com/</t>
  </si>
  <si>
    <t>Metafluence</t>
  </si>
  <si>
    <t>https://metafluence.com/</t>
  </si>
  <si>
    <t>on
Dec 02,2021</t>
  </si>
  <si>
    <t>Marhaba</t>
  </si>
  <si>
    <t>https://marhabadefi.com/</t>
  </si>
  <si>
    <t>Metagods</t>
  </si>
  <si>
    <t>https://metagods.gg/</t>
  </si>
  <si>
    <t>on
Dec 01,2021</t>
  </si>
  <si>
    <t>Meta Spatial</t>
  </si>
  <si>
    <t>https://metaspatial.io/</t>
  </si>
  <si>
    <t>Punkscomic</t>
  </si>
  <si>
    <t>https://punkscomic.com/</t>
  </si>
  <si>
    <t>Mafagafo</t>
  </si>
  <si>
    <t>https://mafagafo.com/</t>
  </si>
  <si>
    <t>Shibu Foundation</t>
  </si>
  <si>
    <t>https://www.shibu.foundation/</t>
  </si>
  <si>
    <t>Gunstar</t>
  </si>
  <si>
    <t>https://gunstar.io/</t>
  </si>
  <si>
    <t>Codyfight</t>
  </si>
  <si>
    <t>https://codyfight.com/</t>
  </si>
  <si>
    <t>on
Nov 25,2021</t>
  </si>
  <si>
    <t>Aspo World</t>
  </si>
  <si>
    <t>https://aspo.world/</t>
  </si>
  <si>
    <t>Cryptia</t>
  </si>
  <si>
    <t>https://cryptia.io/</t>
  </si>
  <si>
    <t>on
Nov 24,2021</t>
  </si>
  <si>
    <t>Crodex</t>
  </si>
  <si>
    <t>https://crodex.app/</t>
  </si>
  <si>
    <t>on
Nov 23,2021</t>
  </si>
  <si>
    <t>Pocket Arena</t>
  </si>
  <si>
    <t>https://pocketarena.com/</t>
  </si>
  <si>
    <t>on
Nov 22,2021</t>
  </si>
  <si>
    <t>Solarminex</t>
  </si>
  <si>
    <t>https://solarminex.com/</t>
  </si>
  <si>
    <t>FintapCoin</t>
  </si>
  <si>
    <t>https://exscudo.com/</t>
  </si>
  <si>
    <t>on
Nov 19,2021</t>
  </si>
  <si>
    <t>Naga</t>
  </si>
  <si>
    <t>https://naga.com/</t>
  </si>
  <si>
    <t>Tr3zor</t>
  </si>
  <si>
    <t>https://tr3zor.io/en</t>
  </si>
  <si>
    <t>Pieme</t>
  </si>
  <si>
    <t>https://pieme.io/</t>
  </si>
  <si>
    <t>on
Nov 17,2021</t>
  </si>
  <si>
    <t>Shkooby Inu</t>
  </si>
  <si>
    <t>https://shkoobyinu.com/</t>
  </si>
  <si>
    <t>on
Nov 16,2021</t>
  </si>
  <si>
    <t>FOTA</t>
  </si>
  <si>
    <t>https://fota.io/</t>
  </si>
  <si>
    <t>on
Nov 15,2021</t>
  </si>
  <si>
    <t>Omnia Protocol</t>
  </si>
  <si>
    <t>https://omniatech.io/</t>
  </si>
  <si>
    <t>Trickle</t>
  </si>
  <si>
    <t>https://trickle.cloud/</t>
  </si>
  <si>
    <t>Splinterlands</t>
  </si>
  <si>
    <t>https://splinterlands.com/</t>
  </si>
  <si>
    <t>on
Nov 12,2021</t>
  </si>
  <si>
    <t>Crypto Stake</t>
  </si>
  <si>
    <t>https://crypto-stake.org/</t>
  </si>
  <si>
    <t>on
Nov 11,2021</t>
  </si>
  <si>
    <t>Unipilot</t>
  </si>
  <si>
    <t>https://unipilot.io/</t>
  </si>
  <si>
    <t>ChainWars Gaming</t>
  </si>
  <si>
    <t>https://chainwars.gg/</t>
  </si>
  <si>
    <t>on
Nov 10,2021</t>
  </si>
  <si>
    <t>HeroVerse</t>
  </si>
  <si>
    <t>https://heroverse.io/</t>
  </si>
  <si>
    <t>O-mee</t>
  </si>
  <si>
    <t>http://o-mee.io/</t>
  </si>
  <si>
    <t>Launch Zone</t>
  </si>
  <si>
    <t>https://lz.finance/</t>
  </si>
  <si>
    <t>Bent Finance</t>
  </si>
  <si>
    <t>https://bentfinance.com/</t>
  </si>
  <si>
    <t>on
Nov 09,2021</t>
  </si>
  <si>
    <t>Retreeb</t>
  </si>
  <si>
    <t>https://retreeb.io/</t>
  </si>
  <si>
    <t>Teneo Finance</t>
  </si>
  <si>
    <t>https://teneo.finance/</t>
  </si>
  <si>
    <t>Crypto Dragons</t>
  </si>
  <si>
    <t>https://cryptodragons.com/</t>
  </si>
  <si>
    <t>on
Nov 05,2021</t>
  </si>
  <si>
    <t>Localtrade</t>
  </si>
  <si>
    <t>https://localtrade.cc/</t>
  </si>
  <si>
    <t>on
Nov 04,2021</t>
  </si>
  <si>
    <t>Oneworldplan</t>
  </si>
  <si>
    <t>https://oneworldplan.com/</t>
  </si>
  <si>
    <t>on
Nov 01,2021</t>
  </si>
  <si>
    <t>Fear</t>
  </si>
  <si>
    <t>https://www.fear.io/</t>
  </si>
  <si>
    <t>on
Oct 29,2021</t>
  </si>
  <si>
    <t>Chimeras</t>
  </si>
  <si>
    <t>https://chimeras.io/</t>
  </si>
  <si>
    <t>Dafi Protocol</t>
  </si>
  <si>
    <t>https://www.dafiprotocol.io/</t>
  </si>
  <si>
    <t>on
Oct 28,2021</t>
  </si>
  <si>
    <t>SpaceDoge</t>
  </si>
  <si>
    <t>https://www.spacedogecoin.io/</t>
  </si>
  <si>
    <t>on
Oct 27,2021</t>
  </si>
  <si>
    <t>Arata</t>
  </si>
  <si>
    <t>https://arata.io/</t>
  </si>
  <si>
    <t>on
Oct 26,2021</t>
  </si>
  <si>
    <t>BST</t>
  </si>
  <si>
    <t>https://www.bst-coin.com/</t>
  </si>
  <si>
    <t>Artwallet</t>
  </si>
  <si>
    <t>https://artwallet.co/</t>
  </si>
  <si>
    <t>on
Oct 25,2021</t>
  </si>
  <si>
    <t>Mech Master</t>
  </si>
  <si>
    <t>https://mechmaster.io/</t>
  </si>
  <si>
    <t>MetaWars</t>
  </si>
  <si>
    <t>https://metawars.gg/</t>
  </si>
  <si>
    <t>on
Oct 22,2021</t>
  </si>
  <si>
    <t>GameFI</t>
  </si>
  <si>
    <t>https://gamefi.org/</t>
  </si>
  <si>
    <t>Yoshi Exchange</t>
  </si>
  <si>
    <t>ColdStack</t>
  </si>
  <si>
    <t>https://coldstack.io/</t>
  </si>
  <si>
    <t>on
Oct 20,2021</t>
  </si>
  <si>
    <t>Mt Pelerin</t>
  </si>
  <si>
    <t>https://www.mtpelerin.com/</t>
  </si>
  <si>
    <t>Mate</t>
  </si>
  <si>
    <t>https://usemate.com/</t>
  </si>
  <si>
    <t>Decentraweb</t>
  </si>
  <si>
    <t>https://decentraweb.org/</t>
  </si>
  <si>
    <t>on
Oct 18,2021</t>
  </si>
  <si>
    <t>LTO Network</t>
  </si>
  <si>
    <t>https://www.ltonetwork.com/</t>
  </si>
  <si>
    <t>on
Oct 15,2021</t>
  </si>
  <si>
    <t>King Defi</t>
  </si>
  <si>
    <t>https://kingdefi.io/king-farms</t>
  </si>
  <si>
    <t>Fintropy</t>
  </si>
  <si>
    <t>https://fintropy.io/</t>
  </si>
  <si>
    <t>on
Oct 14,2021</t>
  </si>
  <si>
    <t>Liquidrium</t>
  </si>
  <si>
    <t>https://app.liquidrium.com/</t>
  </si>
  <si>
    <t>on
Oct 13,2021</t>
  </si>
  <si>
    <t>Vault Hill</t>
  </si>
  <si>
    <t>on
Oct 12,2021</t>
  </si>
  <si>
    <t>Bitcoin SB</t>
  </si>
  <si>
    <t>https://bitcoinsb.org/</t>
  </si>
  <si>
    <t>on
Oct 11,2021</t>
  </si>
  <si>
    <t>Bemil</t>
  </si>
  <si>
    <t>https://bemil.io/</t>
  </si>
  <si>
    <t>Solace</t>
  </si>
  <si>
    <t>https://solace.fi/</t>
  </si>
  <si>
    <t>PureFi</t>
  </si>
  <si>
    <t>https://purefi.io/</t>
  </si>
  <si>
    <t>Heroes &amp; Empires</t>
  </si>
  <si>
    <t>https://heroesempires.com/</t>
  </si>
  <si>
    <t>on
Oct 08,2021</t>
  </si>
  <si>
    <t>Leonicorn Swap</t>
  </si>
  <si>
    <t>https://www.leonicornswap.com/</t>
  </si>
  <si>
    <t>Binosaur</t>
  </si>
  <si>
    <t>https://binosaur.finance/</t>
  </si>
  <si>
    <t>Centrality</t>
  </si>
  <si>
    <t>https://centrality.ai/</t>
  </si>
  <si>
    <t>on
Oct 07,2021</t>
  </si>
  <si>
    <t>The Three Kingdoms</t>
  </si>
  <si>
    <t>https://ttk.gg/</t>
  </si>
  <si>
    <t>Polkamarkets</t>
  </si>
  <si>
    <t>https://www.polkamarkets.com/</t>
  </si>
  <si>
    <t>on
Oct 06,2021</t>
  </si>
  <si>
    <t>Talent Protocol</t>
  </si>
  <si>
    <t>https://www.talentprotocol.com/</t>
  </si>
  <si>
    <t>on
Oct 04,2021</t>
  </si>
  <si>
    <t>DAOventures</t>
  </si>
  <si>
    <t>https://www.daoventures.co/</t>
  </si>
  <si>
    <t>Nasdex</t>
  </si>
  <si>
    <t>https://www.nasdex.xyz/</t>
  </si>
  <si>
    <t>Vidya Games Incorporated</t>
  </si>
  <si>
    <t>https://team3d.io/</t>
  </si>
  <si>
    <t>Automatic.network</t>
  </si>
  <si>
    <t>https://www.automatic.network/</t>
  </si>
  <si>
    <t>on
Oct 01,2021</t>
  </si>
  <si>
    <t>Blizzard</t>
  </si>
  <si>
    <t>https://www.blizzard.network/</t>
  </si>
  <si>
    <t>DefiWarrior</t>
  </si>
  <si>
    <t>https://defiwarrior.io/</t>
  </si>
  <si>
    <t>on
Sep 29,2021</t>
  </si>
  <si>
    <t>Dot Finance</t>
  </si>
  <si>
    <t>https://dot.finance/</t>
  </si>
  <si>
    <t>on
Sep 28,2021</t>
  </si>
  <si>
    <t>Ariva Co.</t>
  </si>
  <si>
    <t>https://ariva.digital/</t>
  </si>
  <si>
    <t>on
Sep 24,2021</t>
  </si>
  <si>
    <t>ATBFIG (Financial Intelligence Group)</t>
  </si>
  <si>
    <t>https://figtoken.com/</t>
  </si>
  <si>
    <t>on
Sep 23,2021</t>
  </si>
  <si>
    <t>Promodio</t>
  </si>
  <si>
    <t>https://promodio.io/</t>
  </si>
  <si>
    <t>on
Sep 20,2021</t>
  </si>
  <si>
    <t>Brokoli</t>
  </si>
  <si>
    <t>https://brokoli.network/</t>
  </si>
  <si>
    <t>on
Sep 17,2021</t>
  </si>
  <si>
    <t>Unore</t>
  </si>
  <si>
    <t>https://unore.io/</t>
  </si>
  <si>
    <t>on
Sep 16,2021</t>
  </si>
  <si>
    <t>SolidState</t>
  </si>
  <si>
    <t>https://github.com/solidstate-network/solidstate-solidity</t>
  </si>
  <si>
    <t>on
Sep 15,2021</t>
  </si>
  <si>
    <t>Winding tree</t>
  </si>
  <si>
    <t>https://windingtree.com/</t>
  </si>
  <si>
    <t>Premia Finance</t>
  </si>
  <si>
    <t>https://premia.finance/</t>
  </si>
  <si>
    <t>on
Sep 09,2021</t>
  </si>
  <si>
    <t>Gamico</t>
  </si>
  <si>
    <t>https://gamico.gg/</t>
  </si>
  <si>
    <t>Allbridge</t>
  </si>
  <si>
    <t>https://allbridge.io/</t>
  </si>
  <si>
    <t>on
Sep 08,2021</t>
  </si>
  <si>
    <t>Trava Finance</t>
  </si>
  <si>
    <t>https://trava.finance/</t>
  </si>
  <si>
    <t>on
Sep 06,2021</t>
  </si>
  <si>
    <t>Vent</t>
  </si>
  <si>
    <t>https://www.vent.finance/</t>
  </si>
  <si>
    <t>Strip Coin</t>
  </si>
  <si>
    <t>https://thestripcoin.com/</t>
  </si>
  <si>
    <t>on
Sep 03,2021</t>
  </si>
  <si>
    <t>FoilNetwork</t>
  </si>
  <si>
    <t>https://foil.network/</t>
  </si>
  <si>
    <t>xDAO</t>
  </si>
  <si>
    <t>https://app.xdao.app/</t>
  </si>
  <si>
    <t>Lithium</t>
  </si>
  <si>
    <t>https://lithium.ventures/</t>
  </si>
  <si>
    <t>on
Aug 31,2021</t>
  </si>
  <si>
    <t>Multigame</t>
  </si>
  <si>
    <t>https://multigame.org/</t>
  </si>
  <si>
    <t>on
Aug 28,2021</t>
  </si>
  <si>
    <t>Theos</t>
  </si>
  <si>
    <t>https://theos.fi/</t>
  </si>
  <si>
    <t>on
Aug 24,2021</t>
  </si>
  <si>
    <t>BetU</t>
  </si>
  <si>
    <t>https://www.betu.io/</t>
  </si>
  <si>
    <t>on
Aug 23,2021</t>
  </si>
  <si>
    <t>TBOT</t>
  </si>
  <si>
    <t>https://tbot.fi/</t>
  </si>
  <si>
    <t>Monsters Clan</t>
  </si>
  <si>
    <t>https://monstersclan.com/</t>
  </si>
  <si>
    <t>on
Aug 20,2021</t>
  </si>
  <si>
    <t>Red Kite</t>
  </si>
  <si>
    <t>https://polkafoundry.com/</t>
  </si>
  <si>
    <t>Madhouse</t>
  </si>
  <si>
    <t>http://www.madhousetoken.com/</t>
  </si>
  <si>
    <t>DYNXT</t>
  </si>
  <si>
    <t>https://dynxt.com/</t>
  </si>
  <si>
    <t>on
Aug 18,2021</t>
  </si>
  <si>
    <t>Gamestarter</t>
  </si>
  <si>
    <t>https://www.gamestarter.co/</t>
  </si>
  <si>
    <t>on
Aug 17,2021</t>
  </si>
  <si>
    <t>Dehive</t>
  </si>
  <si>
    <t>https://dehive.finance/</t>
  </si>
  <si>
    <t>Step Hero</t>
  </si>
  <si>
    <t>https://stephero.io/</t>
  </si>
  <si>
    <t>on
Aug 16,2021</t>
  </si>
  <si>
    <t>CDz Exchange</t>
  </si>
  <si>
    <t>https://cdz.exchange/</t>
  </si>
  <si>
    <t>on
Aug 02,2021</t>
  </si>
  <si>
    <t>Morbex Finance</t>
  </si>
  <si>
    <t>https://morbex.finance/</t>
  </si>
  <si>
    <t>on
Jul 26,2021</t>
  </si>
  <si>
    <t>Fanadise</t>
  </si>
  <si>
    <t>https://fanadise.com/</t>
  </si>
  <si>
    <t>on
Jul 21,2021</t>
  </si>
  <si>
    <t>Disciplina</t>
  </si>
  <si>
    <t>https://www.disciplina.io/</t>
  </si>
  <si>
    <t>Review</t>
  </si>
  <si>
    <t>on
Jul 14,2021</t>
  </si>
  <si>
    <t>The Truth</t>
  </si>
  <si>
    <t>https://www.ufotoken.io/</t>
  </si>
  <si>
    <t>Minto</t>
  </si>
  <si>
    <t>https://minto.finance/</t>
  </si>
  <si>
    <t>on
Jul 12,2021</t>
  </si>
  <si>
    <t>Constellation Network</t>
  </si>
  <si>
    <t>https://constellationnetwork.io/</t>
  </si>
  <si>
    <t>on
Jul 09,2021</t>
  </si>
  <si>
    <t>NFTb</t>
  </si>
  <si>
    <t>https://nftb.io/</t>
  </si>
  <si>
    <t>on
Jul 07,2021</t>
  </si>
  <si>
    <t>Sylo</t>
  </si>
  <si>
    <t>https://www.sylo.io/</t>
  </si>
  <si>
    <t>Victoria VR</t>
  </si>
  <si>
    <t>https://victoriavr.com/</t>
  </si>
  <si>
    <t>on
Jun 30,2021</t>
  </si>
  <si>
    <t>BullRun Finance</t>
  </si>
  <si>
    <t>https://app.br.finance/</t>
  </si>
  <si>
    <t>on
Jun 25,2021</t>
  </si>
  <si>
    <t>Harvester DAO</t>
  </si>
  <si>
    <t>https://harvester.app/</t>
  </si>
  <si>
    <t>on
Jun 24,2021</t>
  </si>
  <si>
    <t>IQ Alliance Incorporated</t>
  </si>
  <si>
    <t>http://iqalliance.com/</t>
  </si>
  <si>
    <t>on
Jun 23,2021</t>
  </si>
  <si>
    <t>BullPerks</t>
  </si>
  <si>
    <t>https://bullperks.com/</t>
  </si>
  <si>
    <t>on
Jun 22,2021</t>
  </si>
  <si>
    <t>TribeOne</t>
  </si>
  <si>
    <t>https://www.tribeone.io/</t>
  </si>
  <si>
    <t>on
Jun 16,2021</t>
  </si>
  <si>
    <t>FireBird Finance</t>
  </si>
  <si>
    <t>https://firebird.finance/</t>
  </si>
  <si>
    <t>Ally DRCT Token</t>
  </si>
  <si>
    <t>https://direct.allynow.com/</t>
  </si>
  <si>
    <t>on
Jun 15,2021</t>
  </si>
  <si>
    <t>Bunicorn</t>
  </si>
  <si>
    <t>https://buni.finance/</t>
  </si>
  <si>
    <t>on
Jun 11,2021</t>
  </si>
  <si>
    <t>Rikkei</t>
  </si>
  <si>
    <t>https://rikkei.finance/</t>
  </si>
  <si>
    <t>on
Jun 10,2021</t>
  </si>
  <si>
    <t>SMEGMARS</t>
  </si>
  <si>
    <t>https://www.smegmars.space/</t>
  </si>
  <si>
    <t>on
Jun 08,2021</t>
  </si>
  <si>
    <t>Mozart Finance</t>
  </si>
  <si>
    <t>https://www.mozartfinance.io/</t>
  </si>
  <si>
    <t>Eu21.football</t>
  </si>
  <si>
    <t>https://eu21.football/</t>
  </si>
  <si>
    <t>on
Jun 06,2021</t>
  </si>
  <si>
    <t>Bobo</t>
  </si>
  <si>
    <t>https://bobocash.com/</t>
  </si>
  <si>
    <t>on
Jun 01,2021</t>
  </si>
  <si>
    <t>ALPHR Finance</t>
  </si>
  <si>
    <t>https://www.alphr.finance/</t>
  </si>
  <si>
    <t>Etherlite</t>
  </si>
  <si>
    <t>https://etherlite.org/</t>
  </si>
  <si>
    <t>Nimbus</t>
  </si>
  <si>
    <t>https://nimbusplatform.io/</t>
  </si>
  <si>
    <t>on
May 30,2021</t>
  </si>
  <si>
    <t>Mogul</t>
  </si>
  <si>
    <t>https://www.mogulproductions.com/</t>
  </si>
  <si>
    <t>Argon Foundation</t>
  </si>
  <si>
    <t>https://argon.run/</t>
  </si>
  <si>
    <t>on
May 25,2021</t>
  </si>
  <si>
    <t>Scotcoin</t>
  </si>
  <si>
    <t>https://scotcoinproject.com/</t>
  </si>
  <si>
    <t>BarnBridge</t>
  </si>
  <si>
    <t>https://barnbridge.com/</t>
  </si>
  <si>
    <t>on
May 21,2021</t>
  </si>
  <si>
    <t>Kyber Network</t>
  </si>
  <si>
    <t>https://kyber.network/</t>
  </si>
  <si>
    <t>on
May 18,2021</t>
  </si>
  <si>
    <t>Lossless</t>
  </si>
  <si>
    <t>https://lossless.cash/</t>
  </si>
  <si>
    <t>on
May 17,2021</t>
  </si>
  <si>
    <t>Merlin</t>
  </si>
  <si>
    <t>on
May 15,2021</t>
  </si>
  <si>
    <t>Ridotto</t>
  </si>
  <si>
    <t>https://ridotto.io/</t>
  </si>
  <si>
    <t>on
May 07,2021</t>
  </si>
  <si>
    <t>https://cirusfoundation.com/</t>
  </si>
  <si>
    <t>on
May 05,2021</t>
  </si>
  <si>
    <t>Sekuritance</t>
  </si>
  <si>
    <t>https://www.sekuritance.com/</t>
  </si>
  <si>
    <t>on
May 04,2021</t>
  </si>
  <si>
    <t>PEAKDEFI</t>
  </si>
  <si>
    <t>https://peakdefi.com/</t>
  </si>
  <si>
    <t>on
 Apr 26,2021</t>
  </si>
  <si>
    <t>RAMP DeFi</t>
  </si>
  <si>
    <t>https://www.rampdefi.com/</t>
  </si>
  <si>
    <t>on
Apr 09,2021</t>
  </si>
  <si>
    <t>Orakuru</t>
  </si>
  <si>
    <t>https://orakuru.io/</t>
  </si>
  <si>
    <t>on
Apr 08,2021</t>
  </si>
  <si>
    <t>StudentCoin</t>
  </si>
  <si>
    <t>https://www.studentcoin.org/</t>
  </si>
  <si>
    <t>Tosdis Finance</t>
  </si>
  <si>
    <t>https://tosdis.finance/</t>
  </si>
  <si>
    <t>on
Apr 07,2021</t>
  </si>
  <si>
    <t>ORAO Network</t>
  </si>
  <si>
    <t>https://orao.network/</t>
  </si>
  <si>
    <t>on
Apr 05,2021</t>
  </si>
  <si>
    <t>Mist</t>
  </si>
  <si>
    <t>https://www.mist-game.com/</t>
  </si>
  <si>
    <t>on
Apr 04,2021</t>
  </si>
  <si>
    <t>Refinable</t>
  </si>
  <si>
    <t>https://app.refinable.com/</t>
  </si>
  <si>
    <t>AnyStake</t>
  </si>
  <si>
    <t>https://defiat.net/</t>
  </si>
  <si>
    <t>on
Apr 01,2021</t>
  </si>
  <si>
    <t>SOAR</t>
  </si>
  <si>
    <t>https://soar.fi/</t>
  </si>
  <si>
    <t>on
Mar 30,2021</t>
  </si>
  <si>
    <t>unFederalReserve</t>
  </si>
  <si>
    <t>https://unfederalreserve.com/</t>
  </si>
  <si>
    <t>on
Mar 23,2021</t>
  </si>
  <si>
    <t>Seedefi Fund</t>
  </si>
  <si>
    <t>https://launchpad.seedify.fund/</t>
  </si>
  <si>
    <t>on
Mar 18,2021</t>
  </si>
  <si>
    <t>Kickpad</t>
  </si>
  <si>
    <t>https://thekickpad.com/</t>
  </si>
  <si>
    <t>on
Mar 09,2021</t>
  </si>
  <si>
    <t>DAO Maker</t>
  </si>
  <si>
    <t>https://daomaker.com/</t>
  </si>
  <si>
    <t>Reward pool</t>
  </si>
  <si>
    <t>on
Mar 08,2021</t>
  </si>
  <si>
    <t>JulSwap</t>
  </si>
  <si>
    <t>https://julswap.com/</t>
  </si>
  <si>
    <t>on
Feb 25,2021</t>
  </si>
  <si>
    <t>WOWSwap</t>
  </si>
  <si>
    <t>https://wowswap.io/swap</t>
  </si>
  <si>
    <t>on
 Feb 24,2021</t>
  </si>
  <si>
    <t>goosedefi</t>
  </si>
  <si>
    <t>https://www.goosedefi.com/</t>
  </si>
  <si>
    <t>on
Feb 21,2021</t>
  </si>
  <si>
    <t>YFD Finance</t>
  </si>
  <si>
    <t>https://yfd.io/</t>
  </si>
  <si>
    <t>on
Jan 15,2021</t>
  </si>
  <si>
    <t>Populous</t>
  </si>
  <si>
    <t>on
Dec 31,2020</t>
  </si>
  <si>
    <t>YVS Finance</t>
  </si>
  <si>
    <t>https://yvs.finance/</t>
  </si>
  <si>
    <t>on
Dec 15,2020</t>
  </si>
  <si>
    <t>1INCH</t>
  </si>
  <si>
    <t>https://1inch.io/</t>
  </si>
  <si>
    <t>on
Nov 04,2020</t>
  </si>
  <si>
    <t>DeXe Network</t>
  </si>
  <si>
    <t>https://dexe.network/</t>
  </si>
  <si>
    <t>on
Sep 20,2020</t>
  </si>
  <si>
    <t>CoverCompared</t>
  </si>
  <si>
    <t>https://covercompared.com/</t>
  </si>
  <si>
    <t>on
Jan 17,2020</t>
  </si>
  <si>
    <t>Number</t>
  </si>
  <si>
    <t>Benchmark</t>
  </si>
  <si>
    <t>Audit Data</t>
  </si>
  <si>
    <t>onApr 13,2022</t>
  </si>
  <si>
    <t>on Oct 11,2022</t>
  </si>
  <si>
    <t>Initial assessment</t>
  </si>
  <si>
    <t>https://hacken.io/wp-content/uploads/2022/05/Dexalot_13042022_SCAudit_Report_10.pdf</t>
  </si>
  <si>
    <t>https://hacken.io/wp-content/uploads/2022/05/Dexalot_20072022_SCAudit_Report5-1.pdf</t>
  </si>
  <si>
    <t>https://hacken.io/wp-content/uploads/2022/12/FairFi_08.12.2022_SCAudit_Report-1.pdf</t>
  </si>
  <si>
    <t>https://hacken.io/wp-content/uploads/2022/12/mStable_01122022_SCAudit_Report.pdf</t>
  </si>
  <si>
    <t>https://hacken.io/wp-content/uploads/2022/12/Cirus_SCAudit_Report.pdf</t>
  </si>
  <si>
    <t>https://hacken.io/wp-content/uploads/2022/12/MGT-Solar_SCAudit-Report-1.pdf</t>
  </si>
  <si>
    <t>https://hacken.io/wp-content/uploads/2022/12/MedievalEmpires_01012021_SCAudit_Report-2.pdf</t>
  </si>
  <si>
    <t>https://hacken.io/wp-content/uploads/2022/11/ReduX-Technologies-AG_03112022_SCAudit_Report2-2-1.pdf</t>
  </si>
  <si>
    <t>onJul 12,2022</t>
  </si>
  <si>
    <t>https://hacken.io/wp-content/uploads/2022/07/SaucerSwap_25052022_SCAudit_Report2-1.pdf</t>
  </si>
  <si>
    <t>https://hacken.io/wp-content/uploads/2022/07/Farm-repo-SaucerSwap_25052022_01012021_SCAudit_Report2.pdf</t>
  </si>
  <si>
    <t>https://hacken.io/wp-content/uploads/2022/07/SaucerSwap_25052022_SCAudit_Report.pdf</t>
  </si>
  <si>
    <t>https://hacken.io/wp-content/uploads/2022/07/SaucerSwap_09122022_SCAudit_Report-2.pdf</t>
  </si>
  <si>
    <t>https://hacken.io/wp-content/uploads/2022/11/MRHB_SC_Audit_Report4.pdf</t>
  </si>
  <si>
    <t>https://hacken.io/wp-content/uploads/2022/12/Eleos-Ventures_SCAudit_Report-1.pdf</t>
  </si>
  <si>
    <t>https://hacken.io/wp-content/uploads/2022/11/WT-WORLDWIDE-TECH-PTE.-LTD-SCAudit_Report-2.pdf</t>
  </si>
  <si>
    <t>https://hacken.io/wp-content/uploads/2022/11/TiTi-PROTOCOL-FOUNDATION-LTD-08092022_SCAudit_Report_-1.pdf</t>
  </si>
  <si>
    <t>https://hacken.io/wp-content/uploads/2022/11/Constellation-Network_02112022_SCAudit_Report-1.pdf</t>
  </si>
  <si>
    <t>https://hacken.io/wp-content/uploads/2022/11/Bictory_Finance_10102022_SCAudit_Report2_Solana.docx-1.pdf</t>
  </si>
  <si>
    <t>https://hacken.io/wp-content/uploads/2022/09/MAJR_INC_SCAudit_Report2.docx.pdf</t>
  </si>
  <si>
    <t>https://hacken.io/wp-content/uploads/2022/09/Majr_Dao_512857947_SCAudit_Report_4.docx.pdf</t>
  </si>
  <si>
    <t>https://hacken.io/wp-content/uploads/2022/09/MAJR-INC_09-19-2022_SCAudit_Report3-1.pdf</t>
  </si>
  <si>
    <t>https://hacken.io/wp-content/uploads/2022/11/PlayEstates-_SCAudit_Report-2-1.pdf</t>
  </si>
  <si>
    <t>https://hacken.io/wp-content/uploads/2022/07/MyCowrie_01062022_SCAudit_Report_final.pdf</t>
  </si>
  <si>
    <t>https://hacken.io/wp-content/uploads/2022/10/XETA-Capital-LLC_30082022_SCAudit_Report-2.pdf</t>
  </si>
  <si>
    <t>https://hacken.io/wp-content/uploads/2022/12/NFT-Boxing-Digital-OU_SCAudit_Report.pdf</t>
  </si>
  <si>
    <t>https://hacken.io/wp-content/uploads/2022/12/Avatea_31082022_SCAudit_Report.pdf</t>
  </si>
  <si>
    <t>https://hacken.io/wp-content/uploads/2022/10/ColonyLab_30092022_SCAudit_Report2-1.pdf</t>
  </si>
  <si>
    <t>https://hacken.io/wp-content/uploads/2022/10/WeSendit_SCAudit_Report2-1.pdf</t>
  </si>
  <si>
    <t>https://hacken.io/wp-content/uploads/2022/10/IMPT.io_09082022-_SCAudit_Report.pdf</t>
  </si>
  <si>
    <t>https://hacken.io/wp-content/uploads/2022/11/G21_CAPITAL_MARKETING_280722_SCAudit_Report-1.pdf</t>
  </si>
  <si>
    <t>https://hacken.io/wp-content/uploads/2022/10/BattleCraft_13102022_SCAudit_Report.pdf</t>
  </si>
  <si>
    <t>https://hacken.io/wp-content/uploads/2022/10/DAC_Portal_09062022_SCAudit_Report.pdf</t>
  </si>
  <si>
    <t>onJul 14,2022</t>
  </si>
  <si>
    <t>onJul 26,2022</t>
  </si>
  <si>
    <t>onSep 01,2022</t>
  </si>
  <si>
    <t>onNov 11,2022</t>
  </si>
  <si>
    <t>onMar 16,2022</t>
  </si>
  <si>
    <t>onMar 10,2022</t>
  </si>
  <si>
    <t>onDec 15,2021</t>
  </si>
  <si>
    <t>onJan 14,2022</t>
  </si>
  <si>
    <t>onSep 30,2022</t>
  </si>
  <si>
    <t>https://hacken.io/wp-content/uploads/2022/04/SDAO-TokenConversion_16032022SCAudit_Report_3.pdf</t>
  </si>
  <si>
    <t>https://hacken.io/wp-content/uploads/2022/04/SDAO-UpgradableTokens_10032022SCAudit_Report.pdf</t>
  </si>
  <si>
    <t>https://hacken.io/wp-content/uploads/2022/04/SDAO-Dynaset_15122021SCAudit_Report_2.pdf</t>
  </si>
  <si>
    <t>https://hacken.io/wp-content/uploads/2022/04/SDAO-Airdrop_14012022SCAudit_Report_3.pdf</t>
  </si>
  <si>
    <t>https://hacken.io/wp-content/uploads/2022/04/SDAO_30082022_SCAudit_Report-2.pdf</t>
  </si>
  <si>
    <t>https://hacken.io/wp-content/uploads/2022/04/SDAO_Dydx_30082022_SCAudit_Report-2.pdf</t>
  </si>
  <si>
    <t>https://hacken.io/wp-content/uploads/2022/11/Salvor_15082022_SCAudit_Report.pdf</t>
  </si>
  <si>
    <t>https://hacken.io/wp-content/uploads/2022/09/Smart-Contract-Code-Review-and-Security-Analysis-Report-for-Thrupenny-Project.pdf</t>
  </si>
  <si>
    <t>https://hacken.io/wp-content/uploads/2022/10/Vault_Hill_Limited_08262022_SCAudit_Report-1.pdf</t>
  </si>
  <si>
    <t>on Aug 10,2022</t>
  </si>
  <si>
    <t>https://hacken.io/wp-content/uploads/2022/09/Hedgey_22072022_SCAudit_Report.pdf</t>
  </si>
  <si>
    <t>https://hacken.io/wp-content/uploads/2022/09/Hedgey_24082022_SCAudit_Report.pdf</t>
  </si>
  <si>
    <t>https://hacken.io/wp-content/uploads/2022/10/Abacus-12.08.2022-SC_Audit_Report.pdf</t>
  </si>
  <si>
    <t>https://hacken.io/wp-content/uploads/2022/09/Wanderverse_Adactive_Asia_Pte_Ltd_13072022_SCAudit_Report.pdf</t>
  </si>
  <si>
    <t>https://hacken.io/wp-content/uploads/2022/09/Enjinstarter_SCAudit_Report3.pdf</t>
  </si>
  <si>
    <t>https://hacken.io/wp-content/uploads/2022/09/Lunabets_22062022_SCAudit_Report_3.pdf</t>
  </si>
  <si>
    <t>onApr 18,2022</t>
  </si>
  <si>
    <t>https://hacken.io/wp-content/uploads/2022/04/LunaFi_Technologies_Ltd_23022022SCAudit_Report_3.pdf</t>
  </si>
  <si>
    <t>https://hacken.io/wp-content/uploads/2022/09/LunaFi-Technologies-Ltd-22062022_SCAudit_Report_3-2.pdf</t>
  </si>
  <si>
    <t>TRC20</t>
  </si>
  <si>
    <t>on Aug 19,2022</t>
  </si>
  <si>
    <t>on Aug 19,2023</t>
  </si>
  <si>
    <t>on Aug 25,2024</t>
  </si>
  <si>
    <t>https://hacken.io/wp-content/uploads/2022/09/WhiteBIT_06052022_ETH_SCAudit_Report_3.pdf</t>
  </si>
  <si>
    <t>https://hacken.io/wp-content/uploads/2022/09/WhiteBIT_06052022_TRC_SCAudit_Report_3.pdf</t>
  </si>
  <si>
    <t>https://hacken.io/wp-content/uploads/2022/09/WhiteBIT_22072022_SCAudit_Report-.pdf</t>
  </si>
  <si>
    <t>https://hacken.io/wp-content/uploads/2022/09/WhiteBIT_13072022_SCAudit_Report_2.docx.pdf</t>
  </si>
  <si>
    <t>https://hacken.io/wp-content/uploads/2022/09/Tomb_SCAudit_Report.pdf</t>
  </si>
  <si>
    <t>https://hacken.io/wp-content/uploads/2022/09/TAIKAI-S.A._19072022_SCAudit_Report.pdf</t>
  </si>
  <si>
    <t>https://hacken.io/wp-content/uploads/2022/12/XtblockXTT_25082021SCAudit_Report.pdf</t>
  </si>
  <si>
    <t>https://hacken.io/wp-content/uploads/2022/08/Marhaba-DeFi-_05072022_SCAudit_Report3-.pdf</t>
  </si>
  <si>
    <t>https://hacken.io/wp-content/uploads/2022/10/Seaside-Club-22062022_SCAudit_Report-.pdf</t>
  </si>
  <si>
    <t>https://hacken.io/wp-content/uploads/2022/09/Wombat_04082022_SCAudit_Report.docx.pdf</t>
  </si>
  <si>
    <t>onJun 10,2022</t>
  </si>
  <si>
    <t>onAug 29,2022</t>
  </si>
  <si>
    <t>https://hacken.io/wp-content/uploads/2022/09/AstraTokenStaking_10062022_SCAudit_Report_3-1.pdf</t>
  </si>
  <si>
    <t>https://hacken.io/wp-content/uploads/2022/09/AstraVesting_10062022_SC_Audit_Report_2.pdf</t>
  </si>
  <si>
    <t>https://hacken.io/wp-content/uploads/2022/09/Astrobot_SCAudit_Report_2.pdf</t>
  </si>
  <si>
    <t>https://hacken.io/wp-content/uploads/2022/09/Itheum_SCAudit_Preliminary_Report_2.docx.pdf</t>
  </si>
  <si>
    <t>https://hacken.io/wp-content/uploads/2022/08/iRocket-_SCAudit_Report_3.pdf</t>
  </si>
  <si>
    <t>https://hacken.io/wp-content/uploads/2022/08/CLABS_04072022_SCAudit_Report2-5.pdf</t>
  </si>
  <si>
    <t>https://hacken.io/wp-content/uploads/2022/08/DEFIAI-20052022_SCAudit_Report-5.pdf</t>
  </si>
  <si>
    <t>https://hacken.io/wp-content/uploads/2022/07/Web3-Bazaar_SCAudit_Report2.docx.pdf</t>
  </si>
  <si>
    <t>https://hacken.io/wp-content/uploads/2022/07/Wombat_20072022_SCAudit_Report_2.pdf</t>
  </si>
  <si>
    <t>https://hacken.io/wp-content/uploads/2022/07/RAT-Finance_18072022_SCAudit_Report.pdf</t>
  </si>
  <si>
    <t>https://hacken.io/wp-content/uploads/2022/05/NeoNomad-Audit-d7206d9bc7c09ab32825c9658404e7dec4b558f0-1.pdf</t>
  </si>
  <si>
    <t>https://hacken.io/wp-content/uploads/2022/07/Vcred-17052022_SCAudit_Report_4.docx.pdf</t>
  </si>
  <si>
    <t>https://hacken.io/wp-content/uploads/2022/07/UFOGaming_22062022_2.pdf</t>
  </si>
  <si>
    <t>https://hacken.io/wp-content/uploads/2022/07/GeniusAssets_SCAudit_Report_2.pdf</t>
  </si>
  <si>
    <t>https://hacken.io/wp-content/uploads/2022/07/Yokai_08072022_SCAudit_Report_2.pdf</t>
  </si>
  <si>
    <t>onSep 30,2021</t>
  </si>
  <si>
    <t>https://hacken.io/wp-content/uploads/2021/09/MasterVentures_30092021SCAudit_Report_2.pdf</t>
  </si>
  <si>
    <t>https://hacken.io/wp-content/uploads/2022/07/Master-Ventures-_-PAID-Network_06072022_SCAudit_Report_2.pdf</t>
  </si>
  <si>
    <t>onMar 28,2022</t>
  </si>
  <si>
    <t>https://hacken.io/wp-content/uploads/2022/03/Block_Square_28032022_SCAudit_Report2-1.pdf</t>
  </si>
  <si>
    <t>https://hacken.io/wp-content/uploads/2022/03/Blocksquare_06072022_SCAudit_Report_2.pdf</t>
  </si>
  <si>
    <t>https://hacken.io/wp-content/uploads/2022/07/Crystals-of-Naramunz-and-Narz05072022Audit_Report4.pdf</t>
  </si>
  <si>
    <t>onNov 09,2021</t>
  </si>
  <si>
    <t>https://hacken.io/wp-content/uploads/2021/11/EmbrHoldingsLimited_BEP20Token_09112021SCAudit_Report_3.pdf</t>
  </si>
  <si>
    <t>onNov 09,2022</t>
  </si>
  <si>
    <t>onNov 09,2023</t>
  </si>
  <si>
    <t>https://hacken.io/wp-content/uploads/2021/11/EmbrHoldingsLimited_Crowdsale_09112021SCAudit_Report_3.pdf</t>
  </si>
  <si>
    <t>https://hacken.io/wp-content/uploads/2021/11/EmbrHoldingsLimited_Vault_09112021SCAudit_Report_3.pdf</t>
  </si>
  <si>
    <t>https://hacken.io/wp-content/uploads/2022/07/Embr-18052022_SCAudit_Report-2.pdf</t>
  </si>
  <si>
    <t>https://hacken.io/wp-content/uploads/2022/07/Embr-18052022_SCAudit_Report-1.pdf</t>
  </si>
  <si>
    <t>onApr 21,2022</t>
  </si>
  <si>
    <t>https://hacken.io/wp-content/uploads/2022/04/Ethereum_Towers_EWS_Labs_21042022_SCAudit_Report.pdf</t>
  </si>
  <si>
    <t>https://hacken.io/wp-content/uploads/2022/04/EthereumTowers_04072022_SCAudit_Report_2.pdf</t>
  </si>
  <si>
    <t>https://hacken.io/wp-content/uploads/2022/03/PowerbombFinance_10032022SCAudit_Report_2.pdf</t>
  </si>
  <si>
    <t>onMay 03,2022</t>
  </si>
  <si>
    <t>https://hacken.io/wp-content/uploads/2022/03/Powerbomb-Finance_03052022_SCAudit_Report_3-.pdf</t>
  </si>
  <si>
    <t>https://hacken.io/wp-content/uploads/2022/03/Powerbomb_01072022_SCAudit_Report_2.pdf</t>
  </si>
  <si>
    <t>https://hacken.io/wp-content/uploads/2022/07/Lith-LCC-25052022_SCAudit_Report-1.pdf</t>
  </si>
  <si>
    <t>https://hacken.io/wp-content/uploads/2022/06/Trivians_29062022_SCAudit_Report_2.pdf</t>
  </si>
  <si>
    <t>https://hacken.io/wp-content/uploads/2022/08/Alt-Platform-13052022_SCAudit_Report-.pdf</t>
  </si>
  <si>
    <t>https://hacken.io/wp-content/uploads/2022/07/CryptoCookies-09062022_SCAudit_Report.pdf</t>
  </si>
  <si>
    <t>https://hacken.io/wp-content/uploads/2022/07/ShopX_27062022SCAudit_Report4.pdf</t>
  </si>
  <si>
    <t>https://hacken.io/wp-content/uploads/2022/06/Ikonic_27062022_SCAudit_Report_4.pdf</t>
  </si>
  <si>
    <t>https://hacken.io/wp-content/uploads/2022/09/RaceKingdom_14062022_SCAudit_Report-2.pdf</t>
  </si>
  <si>
    <t>https://hacken.io/wp-content/uploads/2022/11/VENOM_BLOCKCHAIN_HOLDING_LIMITED_20_05_2022_SC_Audit_Report.pdf</t>
  </si>
  <si>
    <t>https://hacken.io/wp-content/uploads/2022/07/Openware_21062022_SCAudit_Report.pdf</t>
  </si>
  <si>
    <t>onMay 17,2022</t>
  </si>
  <si>
    <t>https://hacken.io/wp-content/uploads/2022/05/Fidometa_01.04.2022_SC_Audit_Report-1.pdf</t>
  </si>
  <si>
    <t>https://hacken.io/wp-content/uploads/2022/05/Fidometa-01.04.2022-SC_Audit_Report-1.pdf</t>
  </si>
  <si>
    <t>onSep 09,2021</t>
  </si>
  <si>
    <t>onSep 23,2021</t>
  </si>
  <si>
    <t>onNov 08,2021</t>
  </si>
  <si>
    <t>https://hacken.io/wp-content/uploads/2021/12/RedFox_09092021SCAudit_Report_2.pdf</t>
  </si>
  <si>
    <t>https://hacken.io/wp-content/uploads/2021/12/RedFox-MissPH_23092021SCAudit_Report_2.pdf</t>
  </si>
  <si>
    <t>https://hacken.io/wp-content/uploads/2021/12/RedFox-SmartChefFactory_30092021SCAudit_Report_3.pdf</t>
  </si>
  <si>
    <t>https://hacken.io/wp-content/uploads/2021/12/RedFox_08112021SCAudit_Report.pdf</t>
  </si>
  <si>
    <t>https://hacken.io/wp-content/uploads/2021/12/RedFox_15122021SCAudit_Report_3.pdf</t>
  </si>
  <si>
    <t>https://hacken.io/wp-content/uploads/2022/06/RedFox_14062022_SCAudit_Report_2.pdf</t>
  </si>
  <si>
    <t>https://hacken.io/wp-content/uploads/2022/07/Aurora-08.06.2022-SC_Audit_Report_2.pdf</t>
  </si>
  <si>
    <t>https://hacken.io/wp-content/uploads/2022/06/Hyksos_08062022_SCAudit_Report.pdf</t>
  </si>
  <si>
    <t>https://hacken.io/wp-content/uploads/2022/06/Bolide-Farming_07072022_SCAudit_Report_4.pdf</t>
  </si>
  <si>
    <t>https://hacken.io/wp-content/uploads/2022/06/Bolide-Strategy_07072022_SCAudit_Report_4.pdf</t>
  </si>
  <si>
    <t>https://hacken.io/wp-content/uploads/2022/06/Bolide-TokenVesting_07072022_SCAudit_Report_4.pdf</t>
  </si>
  <si>
    <t>onDec 14,2021</t>
  </si>
  <si>
    <t>https://hacken.io/wp-content/uploads/2022/06/Summoners-Arena-_14122021SCAudit_Report_2_.pdf</t>
  </si>
  <si>
    <t>https://hacken.io/wp-content/uploads/2022/06/Summonersarena_01062022_SCAudit_Report.pdf</t>
  </si>
  <si>
    <t>https://hacken.io/wp-content/uploads/2022/05/VYNKSAFE_03052022SCAudit_Report1.pdf</t>
  </si>
  <si>
    <t>https://hacken.io/wp-content/uploads/2022/04/Game_of_Silks_15042022_SCAudit_Report-1.pdf</t>
  </si>
  <si>
    <t>https://hacken.io/wp-content/uploads/2022/05/The_Next_World_02042022_SCAudit_Report_1-2.pdf</t>
  </si>
  <si>
    <t>https://hacken.io/wp-content/uploads/2022/06/Paribus_25052022_SCAudit_Report_2.pdf</t>
  </si>
  <si>
    <t>https://hacken.io/wp-content/uploads/2022/06/Infinityness_21042022_SCAudit_Report-2.pdf</t>
  </si>
  <si>
    <t>onMay 13,2022</t>
  </si>
  <si>
    <t>onApr 15,2022</t>
  </si>
  <si>
    <t>https://hacken.io/wp-content/uploads/2022/03/Acta_Finance_P2P_Solutions_LTD_12042022SCAudit_Report.pdf</t>
  </si>
  <si>
    <t>https://hacken.io/wp-content/uploads/2022/03/Acta_Finance_P2P_Solutions_LTD_120420222SCAudit_Report.pdf</t>
  </si>
  <si>
    <t>https://hacken.io/wp-content/uploads/2022/03/Acta_Finance_P2P_Solutions_LTD_28032022SCAudit_Report.pdf</t>
  </si>
  <si>
    <t>onJul 27,2021</t>
  </si>
  <si>
    <t>https://hacken.io/wp-content/uploads/2021/07/DeRace_27072021SCAudit_Report.pdf</t>
  </si>
  <si>
    <t>https://hacken.io/wp-content/uploads/2022/07/DeRace-Bridge_17052022_SCAudit_Report_3.docx.pdf</t>
  </si>
  <si>
    <t>https://hacken.io/wp-content/uploads/2022/07/DeRace_17052022_SCAudit_SReport_2.pdf</t>
  </si>
  <si>
    <t>https://hacken.io/wp-content/uploads/2022/05/SuperVet_17052022_SCAudit_Report.pdf</t>
  </si>
  <si>
    <t>https://hacken.io/wp-content/uploads/2022/05/Arkania_13052022_SCAudit_Report2.pdf</t>
  </si>
  <si>
    <t>https://hacken.io/wp-content/uploads/2022/06/KaglaFi-Ltd-31022022_SCAudit_Report.pdf</t>
  </si>
  <si>
    <t>https://hacken.io/wp-content/uploads/2022/05/Codex_09.05.2022_SC_Audit_Report4.pdf</t>
  </si>
  <si>
    <t>https://hacken.io/wp-content/uploads/2022/05/Ground-Zero_03052022_SCAuditReport_3.pdf</t>
  </si>
  <si>
    <t>onMay 05,2022</t>
  </si>
  <si>
    <t>onMar 30,2022</t>
  </si>
  <si>
    <t>onMay 31,2022</t>
  </si>
  <si>
    <t>https://hacken.io/wp-content/uploads/2022/08/Drops-Collections-and-First-Drop-Merger-Audit.pdf</t>
  </si>
  <si>
    <t>https://hacken.io/wp-content/uploads/2022/08/First-Drop-Audit.pdf</t>
  </si>
  <si>
    <t>https://hacken.io/wp-content/uploads/2022/08/Single-Token-Audit.pdf</t>
  </si>
  <si>
    <t>https://hacken.io/wp-content/uploads/2022/08/The-Hall-Audit.pdf</t>
  </si>
  <si>
    <t>https://hacken.io/wp-content/uploads/2022/05/DeHealth_HLT_Network_Inc._19042022_SCAudit_Report_-1-1.pdf</t>
  </si>
  <si>
    <t>onApr 01,2021</t>
  </si>
  <si>
    <t>onFeb 02,2022</t>
  </si>
  <si>
    <t>https://hacken.io/wp-content/uploads/2021/04/31032021_TrustSwap_stakingPool_SC_Audit_Second_Review_Report.pdf</t>
  </si>
  <si>
    <t>https://hacken.io/wp-content/uploads/2022/02/TrustSwap_Mint_02022022SCAudit_Report-1.pdf</t>
  </si>
  <si>
    <t>https://hacken.io/wp-content/uploads/2022/02/TrustSwap_SwapBonding_02022022SCAudit_Report.pdf</t>
  </si>
  <si>
    <t>https://hacken.io/wp-content/uploads/2022/02/TrustSwap_TeamFinance_02022022SCAudit_Report.pdf</t>
  </si>
  <si>
    <t>https://hacken.io/wp-content/uploads/2022/03/TrustSwapSolana_16032022SCAudit_Report_2.pdf</t>
  </si>
  <si>
    <t>https://hacken.io/wp-content/uploads/2022/05/TrustSwap_28042022SCAudit_Report.pdf</t>
  </si>
  <si>
    <t>https://hacken.io/wp-content/uploads/2022/05/BasketballVerse_27042022_SCAudit_Report.pdf</t>
  </si>
  <si>
    <t>https://hacken.io/wp-content/uploads/2022/05/Transient-Network-Limited_SCAudit_Report-_2.pdf</t>
  </si>
  <si>
    <t>https://hacken.io/wp-content/uploads/2022/06/My-Liquidity-Partner_26042022-Audit_Report2.docx.pdf</t>
  </si>
  <si>
    <t>https://hacken.io/wp-content/uploads/2022/05/RichQuack_06042022_SCAudit_Report.pdf</t>
  </si>
  <si>
    <t>https://hacken.io/wp-content/uploads/2022/05/Amoss_01042022_SCAudit_Report-2-1.pdf</t>
  </si>
  <si>
    <t>https://hacken.io/wp-content/uploads/2022/04/ZOA_19042022SCAudit_Report.pdf</t>
  </si>
  <si>
    <t>https://hacken.io/wp-content/uploads/2022/04/Tenderize_22042022_SCAudit_Report2.pdf</t>
  </si>
  <si>
    <t>onJun 13,2021</t>
  </si>
  <si>
    <t>onSep 24,2021</t>
  </si>
  <si>
    <t>onJan 06,2022</t>
  </si>
  <si>
    <t>https://hacken.io/wp-content/uploads/2021/06/13062021_TeraBlock_SC_Audit_Report-1.pdf</t>
  </si>
  <si>
    <t>https://hacken.io/wp-content/uploads/2021/10/Terablock_24092021SCAudit_Report-Token.pdf</t>
  </si>
  <si>
    <t>https://hacken.io/wp-content/uploads/2022/01/Terablock_10012022SCAudit_Report_2.pdf</t>
  </si>
  <si>
    <t>https://hacken.io/wp-content/uploads/2022/04/TeraBlock_20042022_staking_SCAudit_Report_2.pdf</t>
  </si>
  <si>
    <t>https://hacken.io/wp-content/uploads/2022/04/TeraBlock_20042022_TBG_SCAudit_Report_2.pdf</t>
  </si>
  <si>
    <t>https://hacken.io/wp-content/uploads/2022/04/WombatExchange_20042022SCAudit_Report_3.pdf</t>
  </si>
  <si>
    <t>https://hacken.io/wp-content/uploads/2022/04/OBRok-Token_29032022-report.pdf</t>
  </si>
  <si>
    <t>onNov 04,2021</t>
  </si>
  <si>
    <t>https://hacken.io/wp-content/uploads/2021/11/GainsAssociates_04112021SCAudit_Report.pdf</t>
  </si>
  <si>
    <t>https://hacken.io/wp-content/uploads/2022/04/GainsAssociates_15122021SCAudit_Report.pdf</t>
  </si>
  <si>
    <t>https://hacken.io/wp-content/uploads/2022/05/Gains_Associates_18042022_SCAudit_Report_2.pdf</t>
  </si>
  <si>
    <t>https://hacken.io/wp-content/uploads/2022/10/PrometeusLabsVentures_05042022SCAudit_Report_3.pdf</t>
  </si>
  <si>
    <t>https://hacken.io/wp-content/uploads/2022/04/BreederDAO_14.04.2022_SC_Audit_Report2.pdf</t>
  </si>
  <si>
    <t>https://hacken.io/wp-content/uploads/2022/05/Minterest_13042022_SCAuditReport_2.pdf</t>
  </si>
  <si>
    <t>https://hacken.io/wp-content/uploads/2022/05/ThriveCoin_13.04.2022_SC_Audit_Report_2_1.pdf</t>
  </si>
  <si>
    <t>https://hacken.io/wp-content/uploads/2022/04/GovWorld_Smart_Contract_Security_Audit_Report_Hacken.pdf</t>
  </si>
  <si>
    <t>https://hacken.io/wp-content/uploads/2022/04/MemeBank_21032022_Hacken_SCAudit_Report.pdf</t>
  </si>
  <si>
    <t>https://hacken.io/wp-content/uploads/2022/05/Request_TokenSCAudit_Report.pdf</t>
  </si>
  <si>
    <t>onApr 04,2022</t>
  </si>
  <si>
    <t>onApr 06,2022</t>
  </si>
  <si>
    <t>https://hacken.io/wp-content/uploads/2022/03/BotPlanet-BotDex-Periphery_04042022SCAudit_Report_2.pdf</t>
  </si>
  <si>
    <t>https://hacken.io/wp-content/uploads/2022/03/BotPlanet-BotDex-Core_06042022SCAudit_Report_2.pdf</t>
  </si>
  <si>
    <t>https://hacken.io/wp-content/uploads/2022/03/BotPlanet-BotDex-Farm_06042022SCAudit_Report_2.pdf</t>
  </si>
  <si>
    <t>https://hacken.io/wp-content/uploads/2022/04/FTX_TokenSCAudit_Report.pdf</t>
  </si>
  <si>
    <t>https://hacken.io/wp-content/uploads/2022/04/SubQuery_Pte_Ltd_16022022SCAudit_Report_2.pdf</t>
  </si>
  <si>
    <t>https://hacken.io/wp-content/uploads/2022/04/HederaPad_06042022SCAudit_Report_2.pdf</t>
  </si>
  <si>
    <t>https://hacken.io/wp-content/uploads/2022/04/Kitsumon_06042022_SCAudit_Report_3.pdf</t>
  </si>
  <si>
    <t>https://hacken.io/wp-content/uploads/2022/03/QANplatform_29032022_report_final.pdf</t>
  </si>
  <si>
    <t>https://hacken.io/wp-content/uploads/2022/03/SnapEx_23032022_SCAudit_Report.pdf</t>
  </si>
  <si>
    <t>https://hacken.io/wp-content/uploads/2022/05/DiamondBack_05042022_SCAudit_Report.pdf</t>
  </si>
  <si>
    <t>https://hacken.io/wp-content/uploads/2022/04/PeraFinance_SCAudit_Report2_05042022.pdf</t>
  </si>
  <si>
    <t>https://hacken.io/wp-content/uploads/2022/04/ToyoVerse__05042022_SCAudit__Report_2.pdf</t>
  </si>
  <si>
    <t>https://hacken.io/wp-content/uploads/2022/07/Formless-Free-Market_04042022SCAudit_Report_2.pdf</t>
  </si>
  <si>
    <t>https://hacken.io/wp-content/uploads/2022/07/Formless-Official-Market_04042022SCAudit_Report_2.pdf</t>
  </si>
  <si>
    <t>onDec 10,2021</t>
  </si>
  <si>
    <t>onJan 27,2022</t>
  </si>
  <si>
    <t>https://hacken.io/wp-content/uploads/2021/12/Hedgey_10122021SCAudit_Report_2.pdf</t>
  </si>
  <si>
    <t>https://hacken.io/wp-content/uploads/2022/01/Hedgey_27012022SCAudit_Report_2.pdf</t>
  </si>
  <si>
    <t>https://hacken.io/wp-content/uploads/2022/03/Hedgey_31032022_SCAudit_Report_2.pdf</t>
  </si>
  <si>
    <t>https://hacken.io/wp-content/uploads/2022/03/Asyagro_30032022_Hacken_SCAudit_Report_2.pdf</t>
  </si>
  <si>
    <t>https://hacken.io/wp-content/uploads/2022/04/RandNetwork_29032022SCAudit_Report_2.pdf</t>
  </si>
  <si>
    <t>https://hacken.io/wp-content/uploads/2022/04/Metacloud_29032022_Hacken_SCAudit_Report_2-1.pdf</t>
  </si>
  <si>
    <t>https://hacken.io/wp-content/uploads/2022/03/MetaFi_29032022_SCA_Report.pdf</t>
  </si>
  <si>
    <t>https://hacken.io/wp-content/uploads/2022/03/TOMB-Token_29032022SCAudit_Report.pdf</t>
  </si>
  <si>
    <t>onNov 23,2021</t>
  </si>
  <si>
    <t>onSep 18,2020</t>
  </si>
  <si>
    <t>onDec 08,2021</t>
  </si>
  <si>
    <t>https://hacken.io/wp-content/uploads/2021/12/StrongBlock_23112021SCAudit_Report_3.pdf</t>
  </si>
  <si>
    <t>https://hacken.io/wp-content/uploads/2021/11/18092020-StrongDeFi_SC_Audit_Report.pdf</t>
  </si>
  <si>
    <t>https://hacken.io/wp-content/uploads/2021/12/StrongBlock_08122021SCAudit_Report_2.pdf</t>
  </si>
  <si>
    <t>https://hacken.io/wp-content/uploads/2022/03/StrongBlock_SCAudit_Report-2_25032022.pdf</t>
  </si>
  <si>
    <t>https://hacken.io/wp-content/uploads/2022/03/Edain-Technologies-AG_SCAudit_Report.pdf</t>
  </si>
  <si>
    <t>https://hacken.io/wp-content/uploads/2022/03/ZIXXAR-INTERNATIONAL-DISTRIBUTION-SRL-16032022_SCAudit_Report.docx.pdf</t>
  </si>
  <si>
    <t>https://hacken.io/wp-content/uploads/2022/03/Valhalla_25032022_SCAudit_Report_3.pdf</t>
  </si>
  <si>
    <t>https://hacken.io/wp-content/uploads/2022/03/SafeGram_10032022SCAudit_Report_2.pdf</t>
  </si>
  <si>
    <t>https://hacken.io/wp-content/uploads/2022/03/Peoplez_21032022_SCAudit_Report.pdf</t>
  </si>
  <si>
    <t>https://hacken.io/wp-content/uploads/2022/04/Huobi_TokenSCAudit_Report.pdf</t>
  </si>
  <si>
    <t>https://hacken.io/wp-content/uploads/2022/04/Huobi_BTC_TokenSCAudit_Report.pdf</t>
  </si>
  <si>
    <t>https://hacken.io/wp-content/uploads/2022/03/Lugh_16032022_SCAudit_Report_2.pdf</t>
  </si>
  <si>
    <t>https://hacken.io/wp-content/uploads/2022/03/Kyte.One_SCAudit_Report_2.pdf</t>
  </si>
  <si>
    <t>https://hacken.io/wp-content/uploads/2022/03/AAG_15032022_SCAudit_Report_3.pdf</t>
  </si>
  <si>
    <t>https://hacken.io/wp-content/uploads/2022/03/Golden_Haven_Games_SCAudit_Report_2.pdf</t>
  </si>
  <si>
    <t>https://hacken.io/wp-content/uploads/2022/03/Splash_11032022SCAudit_Report_2.pdf</t>
  </si>
  <si>
    <t>https://hacken.io/wp-content/uploads/2022/03/SharkRace_18032022SCAudit_Report_3-1.pdf</t>
  </si>
  <si>
    <t>https://hacken.io/wp-content/uploads/2022/03/Gate.io_TokenSCAudit_Report.pdf</t>
  </si>
  <si>
    <t>https://hacken.io/wp-content/uploads/2022/03/Slavi__10032022SCAudit_Report.pdf</t>
  </si>
  <si>
    <t>https://hacken.io/wp-content/uploads/2022/03/Kasta_07032022SCAudit_Report_2.pdf</t>
  </si>
  <si>
    <t>https://hacken.io/wp-content/uploads/2022/03/Grizzly_09032022-_SCAudit_Report_3.pdf</t>
  </si>
  <si>
    <t>https://hacken.io/wp-content/uploads/2022/03/SamuraiLegends_01032022SCAudit_Report3.pdf</t>
  </si>
  <si>
    <t>https://hacken.io/wp-content/uploads/2022/02/TravelCare_01032022_SCAudit_Report.pdf</t>
  </si>
  <si>
    <t>https://hacken.io/wp-content/uploads/2022/03/A2DAO_28022022SCAudit_Report.pdf</t>
  </si>
  <si>
    <t>https://hacken.io/wp-content/uploads/2022/03/CryptoToday_08032022_SCAudit_Report_2.pdf</t>
  </si>
  <si>
    <t>https://hacken.io/wp-content/uploads/2022/02/BizverseWorld_07032022_SCAudit_Report2.pdf</t>
  </si>
  <si>
    <t>https://hacken.io/wp-content/uploads/2022/03/LeagueDAO_starategy_21022022_SCAudit_Report_2-2.pdf</t>
  </si>
  <si>
    <t>https://hacken.io/wp-content/uploads/2022/03/LeagueDAO_protocol_21020222_SCAudit_Report_2-1.pdf</t>
  </si>
  <si>
    <t>https://hacken.io/wp-content/uploads/2022/02/InventunaTeknolojiA.S._21022022_SCAudit_Report_2.pdf</t>
  </si>
  <si>
    <t>https://hacken.io/wp-content/uploads/2022/03/Metagamz_18022022SCAudit_Report.pdf</t>
  </si>
  <si>
    <t>https://hacken.io/wp-content/uploads/2022/02/PlutoDigital_YOPprotocol_17022022SCAudit_Report_2.pdf</t>
  </si>
  <si>
    <t>https://hacken.io/wp-content/uploads/2022/02/ANKEGames_17022022_SCAudit_Report-1.pdf</t>
  </si>
  <si>
    <t>https://hacken.io/wp-content/uploads/2022/02/Minimax-Finance-16022022-_SCAudit_-Report3.pdf</t>
  </si>
  <si>
    <t>https://hacken.io/wp-content/uploads/2022/03/Fantohm_15022022_SCA_Report_2.pdf</t>
  </si>
  <si>
    <t>https://hacken.io/wp-content/uploads/2022/02/MooningMonkey.com_14022022_SCA_Report_2.pdf</t>
  </si>
  <si>
    <t>https://hacken.io/wp-content/uploads/2022/02/GogoProtocol_14022021-SCAudit_Report2.pdf</t>
  </si>
  <si>
    <t>https://hacken.io/wp-content/uploads/2022/02/MetaWear_11022022SCAudit_Report.pdf</t>
  </si>
  <si>
    <t>https://hacken.io/wp-content/uploads/2022/02/LucrosusCapital_1102022SCA_Report_2.pdf</t>
  </si>
  <si>
    <t>https://hacken.io/wp-content/uploads/2022/03/DLabs_DE_LLC_11022022_SCAudit_Report.pdf</t>
  </si>
  <si>
    <t>https://hacken.io/wp-content/uploads/2022/02/Oracula_11022022_SCAudit_Report.docx.pdf</t>
  </si>
  <si>
    <t>https://hacken.io/wp-content/uploads/2022/02/Galeon-_11022022_SCA_Report_2.pdf</t>
  </si>
  <si>
    <t>onFeb 07,2022</t>
  </si>
  <si>
    <t>https://hacken.io/wp-content/uploads/2022/02/Re_water_BridgeAssistB_07022022SCAudit_Report.pdf</t>
  </si>
  <si>
    <t>https://hacken.io/wp-content/uploads/2022/02/Re_water_TokenB_07022022SCAudit_Report.pdf</t>
  </si>
  <si>
    <t>https://hacken.io/wp-content/uploads/2022/02/Re_water_LiquidityRestrictor_10022022SCAudit_Report.pdf</t>
  </si>
  <si>
    <t>https://hacken.io/wp-content/uploads/2022/02/FishCrypto_SmartContract_Audit_Report-10022022.pdf</t>
  </si>
  <si>
    <t>https://hacken.io/wp-content/uploads/2022/10/3.5-Hacken-conclusion.pdf</t>
  </si>
  <si>
    <t>https://hacken.io/wp-content/uploads/2022/02/Ambrosus_Security_Review_Report_Final.pdf</t>
  </si>
  <si>
    <t>https://hacken.io/wp-content/uploads/2022/02/Engines-Of-Fury_02022022SCAudit_Report.pdf</t>
  </si>
  <si>
    <t>https://hacken.io/wp-content/uploads/2022/02/Overnight_03022022_SCAudit_Report_2.pdf</t>
  </si>
  <si>
    <t>https://hacken.io/wp-content/uploads/2022/03/HACKEN_SyntropyNetworkLimitedCompany_03022022SCAudit_Report.pdf</t>
  </si>
  <si>
    <t>https://hacken.io/wp-content/uploads/2022/01/ChainosSolutionHydra-Token_27012022SCAudit_Report.pdf</t>
  </si>
  <si>
    <t>https://hacken.io/wp-content/uploads/2022/01/PolkaBridge_26012022SCAudit_Report_2.pdf</t>
  </si>
  <si>
    <t>https://hacken.io/wp-content/uploads/2022/01/CraftyFi_25012022SCAudit_Report.pdf</t>
  </si>
  <si>
    <t>https://hacken.io/wp-content/uploads/2022/01/HODLVERSE_24012022SCAudit_Report_3.docx.pdf</t>
  </si>
  <si>
    <t>https://hacken.io/wp-content/uploads/2022/01/GreenHouse_21012022SCAudit_Report_2.pdf</t>
  </si>
  <si>
    <t>https://hacken.io/wp-content/uploads/2022/02/RM_STUDIO_LTD_17012022SCAudit_Report.pdf</t>
  </si>
  <si>
    <t>https://hacken.io/wp-content/uploads/2022/01/MarvelousNfts_17012022-SCAudit_Report.pdf</t>
  </si>
  <si>
    <t>onJul 05,2021</t>
  </si>
  <si>
    <t>onOct 14,2021</t>
  </si>
  <si>
    <t>https://hacken.io/wp-content/uploads/2021/10/06072021_XP_NET_TGE_Audit_Report_Second_Review-2.pdf</t>
  </si>
  <si>
    <t>https://hacken.io/wp-content/uploads/2021/10/XPNetwork_14102021SCAudit_Report_2-1.pdf</t>
  </si>
  <si>
    <t>https://hacken.io/wp-content/uploads/2022/01/XpNetwork_1401022SCAudit_Report_2.pdf</t>
  </si>
  <si>
    <t>https://hacken.io/wp-content/uploads/2022/11/Xtsunami_Subscription_14012022SCAudit_Report_3.pdf</t>
  </si>
  <si>
    <t>https://hacken.io/wp-content/uploads/2022/11/Xttp-Domain-NFT_14012022SCAudit_Report_3.pdf</t>
  </si>
  <si>
    <t>https://hacken.io/wp-content/uploads/2022/01/DiosFinance_1201022SCAudit_Report.pdf</t>
  </si>
  <si>
    <t>https://hacken.io/wp-content/uploads/2022/01/Unilab-Network_1012022SCAudit_Report_2.pdf</t>
  </si>
  <si>
    <t>https://hacken.io/wp-content/uploads/2022/01/%D0%A1onstitution-DAO_11012022Audit_Report.pdf</t>
  </si>
  <si>
    <t>https://hacken.io/wp-content/uploads/2022/01/Gaimin_10012022SCAudit_Report_2.pdf</t>
  </si>
  <si>
    <t>https://hacken.io/wp-content/uploads/2022/01/Titan-Hunters_10012022SCAudit_Report.pdf</t>
  </si>
  <si>
    <t>https://hacken.io/wp-content/uploads/2022/01/Crystals-of-Naramunz_05012022SCAudit_Report.pdf</t>
  </si>
  <si>
    <t>https://hacken.io/wp-content/uploads/2022/01/Forbitspace_04012022SCAudit_Report.pdf</t>
  </si>
  <si>
    <t>https://hacken.io/wp-content/uploads/2021/12/SyncDao_30122021SCAudit_Report.pdf</t>
  </si>
  <si>
    <t>https://hacken.io/wp-content/uploads/2021/12/Torekko_30122021SCAudit_Report-1.pdf</t>
  </si>
  <si>
    <t>https://hacken.io/wp-content/uploads/2022/01/Cesta-Finance_30122021SCAudit_Report.pdf</t>
  </si>
  <si>
    <t>https://hacken.io/wp-content/uploads/2022/01/PhantomDAO_30122021SCAudit_Report.pdf</t>
  </si>
  <si>
    <t>onOct 21,2021</t>
  </si>
  <si>
    <t>https://hacken.io/wp-content/uploads/2021/10/Wonder-Hero_21102021SCAudit_Report.pdf</t>
  </si>
  <si>
    <t>https://hacken.io/wp-content/uploads/2022/04/WonderHero_24122021_SCAudit_Report.pdf</t>
  </si>
  <si>
    <t>https://hacken.io/wp-content/uploads/2021/12/Coinweb_22122021SCAudit_Report_4.pdf</t>
  </si>
  <si>
    <t>https://hacken.io/wp-content/uploads/2021/12/Para_22122021SCAudit_Report_2.pdf</t>
  </si>
  <si>
    <t>https://hacken.io/wp-content/uploads/2021/12/PlatypusFinance_22122021SCAudit_Report_2.pdf</t>
  </si>
  <si>
    <t>https://hacken.io/wp-content/uploads/2021/12/CryptoVsZombie_22122021SCAudit_Report.pdf</t>
  </si>
  <si>
    <t>onAug 10,2021</t>
  </si>
  <si>
    <t>https://hacken.io/wp-content/uploads/2021/08/Xpocket_10082021SCAudit_Report_2.pdf</t>
  </si>
  <si>
    <t>https://hacken.io/wp-content/uploads/2021/12/xPocket_21122021SCAudit_Report_2.pdf</t>
  </si>
  <si>
    <t>onNov 16,2021</t>
  </si>
  <si>
    <t>https://hacken.io/wp-content/uploads/2021/12/ChampionGamesSL_16112021SCAudit_Report_2.pdf</t>
  </si>
  <si>
    <t>https://hacken.io/wp-content/uploads/2021/12/ChampionGamesSL_10122021SCAudit_Report_2.pdf</t>
  </si>
  <si>
    <t>https://hacken.io/wp-content/uploads/2021/12/ChampionGamesSL_20122021SCAudit_Report_3.pdf</t>
  </si>
  <si>
    <t>https://hacken.io/wp-content/uploads/2021/12/ChronoTech-CGU_20122021SCAudit_Report.pdf</t>
  </si>
  <si>
    <t>https://hacken.io/wp-content/uploads/2021/12/ChronoTech-Time_20122021SCAudit_Report.pdf</t>
  </si>
  <si>
    <t>https://hacken.io/wp-content/uploads/2021/12/Liquidus_20122021SCAudit_Report.pdf</t>
  </si>
  <si>
    <t>https://hacken.io/wp-content/uploads/2021/12/SkylightSolutions_17122021SCAudit_Report-1.pdf</t>
  </si>
  <si>
    <t>https://hacken.io/wp-content/uploads/2021/12/PlantExodus_17122021SCAudit_Report_2.pdf</t>
  </si>
  <si>
    <t>https://hacken.io/wp-content/uploads/2021/12/Vmates_17122021SCAudit_Report.pdf</t>
  </si>
  <si>
    <t>https://hacken.io/wp-content/uploads/2021/12/Paribus_17122021SCAudit_Report_2.pdf</t>
  </si>
  <si>
    <t>https://hacken.io/wp-content/uploads/2021/12/CryptoTank_28122021SCAudit_Report_2.pdf</t>
  </si>
  <si>
    <t>https://hacken.io/wp-content/uploads/2021/12/Fancy_16122021SCAudit_Report.pdf</t>
  </si>
  <si>
    <t>https://hacken.io/wp-content/uploads/2021/12/KingdomRaids_15122021SCAudit_Report_2.pdf</t>
  </si>
  <si>
    <t>https://hacken.io/wp-content/uploads/2021/12/DigitalArms_15122021SCAudit_Report_3.pdf</t>
  </si>
  <si>
    <t>https://hacken.io/wp-content/uploads/2021/12/AlgebraFinance_15122021SCAudit_Report_3.pdf</t>
  </si>
  <si>
    <t>https://hacken.io/wp-content/uploads/2021/12/CFC_13122021SCAudit_Report_2.pdf</t>
  </si>
  <si>
    <t>https://hacken.io/wp-content/uploads/2021/12/Spellfire_13122021SCAudit_Report.pdf</t>
  </si>
  <si>
    <t>https://hacken.io/wp-content/uploads/2021/12/EX-Sports_10122021SCAudit_Report.pdf</t>
  </si>
  <si>
    <t>https://hacken.io/wp-content/uploads/2021/12/Cowswap_10122021SCAudit_Report_2.pdf</t>
  </si>
  <si>
    <t>https://hacken.io/wp-content/uploads/2021/12/Ertha_10122021SCAudit_Report.pdf</t>
  </si>
  <si>
    <t>https://hacken.io/wp-content/uploads/2021/12/Colexion_10122021SCAudit_Report_4.pdf</t>
  </si>
  <si>
    <t>onNov 24,2021</t>
  </si>
  <si>
    <t>https://hacken.io/wp-content/uploads/2021/11/DeFlyBall_24112021SCAudit_Report-1.pdf</t>
  </si>
  <si>
    <t>https://hacken.io/wp-content/uploads/2021/12/DeFlyBall_10122021SCAudit_Report.pdf</t>
  </si>
  <si>
    <t>https://hacken.io/wp-content/uploads/2022/01/BRingFinance_10122021SCAudit_Report_2.pdf</t>
  </si>
  <si>
    <t>https://hacken.io/wp-content/uploads/2021/12/TGBFinance_09122021SCAudit_Report.pdf</t>
  </si>
  <si>
    <t>https://hacken.io/wp-content/uploads/2021/12/Xtra_08122021SCAudit_Report_2.pdf</t>
  </si>
  <si>
    <t>https://hacken.io/wp-content/uploads/2021/12/Asva-Labs_07122021SCAudit_Report_2.pdf</t>
  </si>
  <si>
    <t>https://hacken.io/wp-content/uploads/2021/12/DAO-Land_07122021SCAudit_Report_2.pdf</t>
  </si>
  <si>
    <t>https://hacken.io/wp-content/uploads/2021/12/StreetRunner_07122021SCAudit_Report.pdf</t>
  </si>
  <si>
    <t>https://hacken.io/wp-content/uploads/2021/12/UniX-Gaming_07122021SCAudit_Report.pdf</t>
  </si>
  <si>
    <t>https://hacken.io/wp-content/uploads/2021/12/Cornucopias_07122021SCAudit_Report-2.pdf</t>
  </si>
  <si>
    <t>https://hacken.io/wp-content/uploads/2021/12/HumansTokenAG_06122021SCAudit_Report_3.pdf</t>
  </si>
  <si>
    <t>https://hacken.io/wp-content/uploads/2021/12/DeltaTheta_06122021SCAudit_Report_2.pdf</t>
  </si>
  <si>
    <t>onJul 19,2021</t>
  </si>
  <si>
    <t>onNov 03,2021</t>
  </si>
  <si>
    <t>https://hacken.io/wp-content/uploads/2021/09/Plethori_19072021SCAudit_Report_2.pdf</t>
  </si>
  <si>
    <t>https://hacken.io/wp-content/uploads/2021/11/Plethori-Staking-v2_03112021SCAudit_Report_2.pdf</t>
  </si>
  <si>
    <t>https://hacken.io/wp-content/uploads/2021/12/Plethori-AVAX-Bridge_06122021SCAudit_Report_2.pdf</t>
  </si>
  <si>
    <t>https://hacken.io/wp-content/uploads/2021/12/Metafluence_02122021SCAudit_Report_2.pdf</t>
  </si>
  <si>
    <t>https://hacken.io/wp-content/uploads/2021/12/MRHBDefi_02122021SCAudit_Report.pdf</t>
  </si>
  <si>
    <t>https://hacken.io/wp-content/uploads/2022/05/MetaGods_01122021SCAudit_Report.pdf</t>
  </si>
  <si>
    <t>https://hacken.io/wp-content/uploads/2021/12/MetaSpatial_01122021SCAudit_Report.pdf</t>
  </si>
  <si>
    <t>https://hacken.io/wp-content/uploads/2021/12/PixelVault_01122021SCAudit_Report_2.pdf</t>
  </si>
  <si>
    <t>https://hacken.io/wp-content/uploads/2021/12/Mafagafo_01122021SCAudit_Report.pdf</t>
  </si>
  <si>
    <t>https://hacken.io/wp-content/uploads/2021/12/Shibu-Foundation_01122021SCAudit_Report_2.pdf</t>
  </si>
  <si>
    <t>https://hacken.io/wp-content/uploads/2021/12/GunstarLabs_01122021SCAudit_Report-1.pdf</t>
  </si>
  <si>
    <t>https://hacken.io/wp-content/uploads/2021/11/%D0%A1odyfight_25112021SCAudit_Report.pdf</t>
  </si>
  <si>
    <t>https://hacken.io/wp-content/uploads/2021/11/ASPO_25112021SCAudit_Report-1.pdf</t>
  </si>
  <si>
    <t>https://hacken.io/wp-content/uploads/2021/11/Cryptia_24112021SCAudit_Report.pdf</t>
  </si>
  <si>
    <t>https://hacken.io/wp-content/uploads/2021/11/Crodex_23112021SCAudit_Report.pdf</t>
  </si>
  <si>
    <t>https://hacken.io/wp-content/uploads/2021/11/PocketArena_23112021SCAudit_Report_3.pdf</t>
  </si>
  <si>
    <t>https://hacken.io/wp-content/uploads/2021/11/AAGVentures_22112021SCAudit_Report_2.pdf</t>
  </si>
  <si>
    <t>https://hacken.io/wp-content/uploads/2021/11/Solarminex_22112021SCAudit_Report_2.pdf</t>
  </si>
  <si>
    <t>https://hacken.io/wp-content/uploads/2021/11/FintapCoin_19112021SCAudit_Report.pdf</t>
  </si>
  <si>
    <t>https://hacken.io/wp-content/uploads/2021/11/Naga_19112021SCAudit_Report.pdf</t>
  </si>
  <si>
    <t>https://hacken.io/wp-content/uploads/2021/11/Tr3zor.io_19112021SCAudit_Report.pdf</t>
  </si>
  <si>
    <t>https://hacken.io/wp-content/uploads/2021/11/Pieme_17112021SCAudit_Report.pdf</t>
  </si>
  <si>
    <t>https://hacken.io/wp-content/uploads/2021/11/Shkoobiinu_16112021SCAudit_Report.pdf</t>
  </si>
  <si>
    <t>https://hacken.io/wp-content/uploads/2021/11/FOTA_15112021SCAudit_Report_2.pdf</t>
  </si>
  <si>
    <t>https://hacken.io/wp-content/uploads/2021/11/OmniaProtocol_15112021SCAudit_Report.pdf</t>
  </si>
  <si>
    <t>https://hacken.io/wp-content/uploads/2021/11/Trickle-Technologies-Inc_15112021SCAudit_Report_2.pdf</t>
  </si>
  <si>
    <t>https://hacken.io/wp-content/uploads/2021/11/Splinterlands_12112021SCAudit_Report.pdf</t>
  </si>
  <si>
    <t>https://hacken.io/wp-content/uploads/2021/11/CryptoStakeToken_11112021SCAudit_Report.pdf</t>
  </si>
  <si>
    <t>https://hacken.io/wp-content/uploads/2021/11/Unipilot_11112021SCAudit_Report_2.pdf</t>
  </si>
  <si>
    <t>https://hacken.io/wp-content/uploads/2021/11/ChainWars_10112021_SCAudit_Report.pdf</t>
  </si>
  <si>
    <t>https://hacken.io/wp-content/uploads/2021/11/HeroVerse_10112021SCAudit_Report_2.pdf</t>
  </si>
  <si>
    <t>https://hacken.io/wp-content/uploads/2022/01/O-MEE_10112021SCAudit_Report.pdf</t>
  </si>
  <si>
    <t>onOct 07,2021</t>
  </si>
  <si>
    <t>https://hacken.io/wp-content/uploads/2021/11/LaunchZone-BSCXNTS_07102021SCAudit_Report_2.pdf</t>
  </si>
  <si>
    <t>https://hacken.io/wp-content/uploads/2021/11/LaunchZone-StablecoinFarm_10112021SCAudit_Report_3.pdf</t>
  </si>
  <si>
    <t>https://hacken.io/wp-content/uploads/2021/12/Bent-Finance_09112021SCAudit_Report_2.pdf</t>
  </si>
  <si>
    <t>https://hacken.io/wp-content/uploads/2021/11/Retreeb_09112021SCAudit_Report_3.pdf</t>
  </si>
  <si>
    <t>https://hacken.io/wp-content/uploads/2021/11/Teneo_09112021SCAudit_Report_2.pdf</t>
  </si>
  <si>
    <t>https://hacken.io/wp-content/uploads/2021/11/CryptoDragons_05112021-SCAudit_Report_3.pdf</t>
  </si>
  <si>
    <t>https://hacken.io/wp-content/uploads/2021/12/LocalTrade_04112021SCAudit_Report.pdf</t>
  </si>
  <si>
    <t>https://hacken.io/wp-content/uploads/2021/12/Oneworldplan_01112021SCAudit_Report_2.pdf</t>
  </si>
  <si>
    <t>https://hacken.io/wp-content/uploads/2021/11/FEARFearPlayToEarn.sol_29102021SCAudit_Report.pdf</t>
  </si>
  <si>
    <t>https://hacken.io/wp-content/uploads/2021/10/Chimeras_29102021SCAudit_Report_2.pdf</t>
  </si>
  <si>
    <t>https://hacken.io/wp-content/uploads/2021/10/DAFIProtocol_28102021SCAudit_Report_2.pdf</t>
  </si>
  <si>
    <t>https://hacken.io/wp-content/uploads/2021/10/SpaceDoge_27102021SCAudit_Report.pdf</t>
  </si>
  <si>
    <t>https://hacken.io/wp-content/uploads/2021/10/Arata_26102021SCAudit_Report.pdf</t>
  </si>
  <si>
    <t>https://hacken.io/wp-content/uploads/2021/10/BST_26102021SCAudit_Report.pdf</t>
  </si>
  <si>
    <t>https://hacken.io/wp-content/uploads/2021/10/Artwallet_25102021SCAudit_Report.pdf</t>
  </si>
  <si>
    <t>https://hacken.io/wp-content/uploads/2021/10/Mech-Master_25102021SCAudit_Report_2.pdf</t>
  </si>
  <si>
    <t>https://hacken.io/wp-content/uploads/2021/11/MetaWars_22102021SCAudit_Report-.pdf</t>
  </si>
  <si>
    <t>https://hacken.io/wp-content/uploads/2021/10/GameFi_22102021SCAudit_Report.pdf</t>
  </si>
  <si>
    <t>https://hacken.io/wp-content/uploads/2021/10/Yoshi_22102021SCAudit_Report_2.pdf</t>
  </si>
  <si>
    <t>https://hacken.io/wp-content/uploads/2021/11/ColdStack_20102021SCAudit_Report.pdf</t>
  </si>
  <si>
    <t>https://hacken.io/wp-content/uploads/2021/11/MtPelerin_20102021SCAudit_Report_2.pdf</t>
  </si>
  <si>
    <t>https://hacken.io/wp-content/uploads/2021/10/Mate_20102021SCAudit_Report.pdf</t>
  </si>
  <si>
    <t>https://hacken.io/wp-content/uploads/2021/10/DWeb_18102021SCAudit_Report_2.pdf</t>
  </si>
  <si>
    <t>https://hacken.io/wp-content/uploads/2021/10/LTONetwork_15102021SCAudit_Report_3.pdf</t>
  </si>
  <si>
    <t>onSep 16,2021</t>
  </si>
  <si>
    <t>https://hacken.io/wp-content/uploads/2021/09/KingDefi_16092021_SCAudit_Report_4-1.pdf</t>
  </si>
  <si>
    <t>https://hacken.io/wp-content/uploads/2021/10/KingDeFi_15102021SCAudit_Report_2.pdf</t>
  </si>
  <si>
    <t>https://hacken.io/wp-content/uploads/2021/10/Fintropy_14102021SCAudit_Report.pdf</t>
  </si>
  <si>
    <t>https://hacken.io/wp-content/uploads/2021/10/Liquidrium_13102021SCAudit_Report.pdf</t>
  </si>
  <si>
    <t>https://hacken.io/wp-content/uploads/2021/10/Vault-Hill_12102021SCAudit_Report_2.pdf</t>
  </si>
  <si>
    <t>https://hacken.io/wp-content/uploads/2021/10/BitcoinSBtoken_11102021SCAudit_Report.pdf</t>
  </si>
  <si>
    <t>https://hacken.io/wp-content/uploads/2021/10/BitcoinSB-Staking_11102021SCAudit_Report.pdf</t>
  </si>
  <si>
    <t>https://hacken.io/wp-content/uploads/2021/10/Bemil_11102021SCAudit_Report_2-1.pdf</t>
  </si>
  <si>
    <t>https://hacken.io/wp-content/uploads/2021/10/Solace_11102021SCAudit_Report.pdf</t>
  </si>
  <si>
    <t>https://hacken.io/wp-content/uploads/2021/10/PureFi_11102021SCAudit_Report.pdf</t>
  </si>
  <si>
    <t>https://hacken.io/wp-content/uploads/2021/10/HeroesEmpires_08102021SCAudit_Report_2.pdf</t>
  </si>
  <si>
    <t>https://hacken.io/wp-content/uploads/2021/10/Leonicornswap_08102021SCAudit_Report_2.pdf</t>
  </si>
  <si>
    <t>https://hacken.io/wp-content/uploads/2021/10/XTblock-MasterChef_08102021SCAudit_Report_3.pdf</t>
  </si>
  <si>
    <t>https://hacken.io/wp-content/uploads/2021/10/0710021_Centrality_SC_Audit_Report.pdf</t>
  </si>
  <si>
    <t>https://hacken.io/wp-content/uploads/2021/10/TechnoscopeCompanyLimited_07102021SCAudit_Report.pdf</t>
  </si>
  <si>
    <t>https://hacken.io/wp-content/uploads/2021/10/Polkamarkets_06102021SCAudit_Report_2.pdf</t>
  </si>
  <si>
    <t>https://hacken.io/wp-content/uploads/2021/12/TalentProtocol_04102021SCAudit_Report.pdf</t>
  </si>
  <si>
    <t>https://hacken.io/wp-content/uploads/2021/10/DAOVentures_04102021SCAudit_Report_2.pdf</t>
  </si>
  <si>
    <t>https://hacken.io/wp-content/uploads/2022/02/NasDex_04102021SCAudit_Report_2.pdf</t>
  </si>
  <si>
    <t>https://hacken.io/wp-content/uploads/2022/02/Vidya-Games-Incorporated_04102021SCAudit_Report_2-2.pdf</t>
  </si>
  <si>
    <t>https://hacken.io/wp-content/uploads/2021/10/AutoMatic-_01102021SCAudit_Report_2.pdf</t>
  </si>
  <si>
    <t>https://hacken.io/wp-content/uploads/2021/10/Blizzard_01102021SCAudit_Report.pdf</t>
  </si>
  <si>
    <t>https://hacken.io/wp-content/uploads/2021/09/DefiWarrior_29092021SCAudit_Report_3.pdf</t>
  </si>
  <si>
    <t>https://hacken.io/wp-content/uploads/2021/09/DotFinance_28092021SCAudit_Report_2.pdf</t>
  </si>
  <si>
    <t>https://hacken.io/wp-content/uploads/2021/09/ARV_24092021SCAudit_Report_2-1.pdf</t>
  </si>
  <si>
    <t>https://hacken.io/wp-content/uploads/2021/09/ATBSOFTWARE_23092021SCAudit_Report.pdf</t>
  </si>
  <si>
    <t>https://hacken.io/wp-content/uploads/2021/09/Promodio_20092021SCAudit_Report.pdf</t>
  </si>
  <si>
    <t>https://hacken.io/wp-content/uploads/2021/09/Brokoli_17092021SCAudit_Report_3.pdf</t>
  </si>
  <si>
    <t>https://hacken.io/wp-content/uploads/2021/10/Unore-_16092021_SCAudit_Report-v2.pdf</t>
  </si>
  <si>
    <t>https://hacken.io/wp-content/uploads/2021/10/15092021_Premia_SC_Audit_Report.pdf</t>
  </si>
  <si>
    <t>https://hacken.io/wp-content/uploads/2021/09/WindingTree_15092021SCAudit_Report_2.pdf</t>
  </si>
  <si>
    <t>https://hacken.io/wp-content/uploads/2021/10/Premia_09092021SCAudit_Report.pdf</t>
  </si>
  <si>
    <t>https://hacken.io/wp-content/uploads/2021/09/Gamico_09092021SCAudit_Report_2.pdf</t>
  </si>
  <si>
    <t>https://hacken.io/wp-content/uploads/2021/09/Allbridge_08092021SCAudit_Report.pdf</t>
  </si>
  <si>
    <t>https://hacken.io/wp-content/uploads/2021/09/TravaFinance_06092021SCAudit_Report_3-1.pdf</t>
  </si>
  <si>
    <t>https://hacken.io/wp-content/uploads/2021/09/Vent_06092021SCAudit_Report.pdf</t>
  </si>
  <si>
    <t>https://hacken.io/wp-content/uploads/2021/11/StripCoin_03092021SCAudit_Report_2.pdf</t>
  </si>
  <si>
    <t>https://hacken.io/wp-content/uploads/2021/10/FoilNetwork_03092021SCAudit_Report_4.pdf</t>
  </si>
  <si>
    <t>https://hacken.io/wp-content/uploads/2021/09/xDAO_03092021SCAudit_Report_2.pdf</t>
  </si>
  <si>
    <t>https://hacken.io/wp-content/uploads/2021/08/Lithium_31082021SCAudit_Report_3-1.pdf</t>
  </si>
  <si>
    <t>https://hacken.io/wp-content/uploads/2021/08/Multigame_28082021SCAudit_Report_2.pdf</t>
  </si>
  <si>
    <t>https://hacken.io/wp-content/uploads/2021/08/Theos_24082021SCAudit_Report.pdf</t>
  </si>
  <si>
    <t>https://hacken.io/wp-content/uploads/2021/11/BetU_23082021SCAudit_Report_2.pdf</t>
  </si>
  <si>
    <t>https://hacken.io/wp-content/uploads/2022/01/TBOT_23082021SCAudit_Report.pdf</t>
  </si>
  <si>
    <t>https://hacken.io/wp-content/uploads/2021/08/MonstersClan_20082021SCAudit_Report.pdf</t>
  </si>
  <si>
    <t>https://hacken.io/wp-content/uploads/2021/08/RedKite_20082021SCAudit_Report_2.pdf</t>
  </si>
  <si>
    <t>https://hacken.io/wp-content/uploads/2021/08/Madhouse_20082021SCAudit_Report_2-2.pdf</t>
  </si>
  <si>
    <t>https://hacken.io/wp-content/uploads/2021/08/DYNXT_18082021SCAudit_Report.pdf</t>
  </si>
  <si>
    <t>https://hacken.io/wp-content/uploads/2021/08/Gamestarter_17082021SCAudit_Report_2.pdf</t>
  </si>
  <si>
    <t>https://hacken.io/wp-content/uploads/2021/08/Dehive_17082021_SCAudit_Report-v2.pdf</t>
  </si>
  <si>
    <t>https://hacken.io/wp-content/uploads/2021/08/Step-Hero_16082021SCAudit_Report.pdf</t>
  </si>
  <si>
    <t>https://hacken.io/wp-content/uploads/2021/08/CDzExchange_02082021SCAudit_Report.pdf</t>
  </si>
  <si>
    <t>https://hacken.io/wp-content/uploads/2021/07/Morbex_26072021SCAudit_Report.pdf</t>
  </si>
  <si>
    <t>https://hacken.io/wp-content/uploads/2021/07/Fanadise_21072021SCAudit_Report.pdf</t>
  </si>
  <si>
    <t>https://hacken.io/wp-content/uploads/2021/07/14072021_Disciplina_SC_Audit_Report.pdf</t>
  </si>
  <si>
    <t>https://hacken.io/wp-content/uploads/2021/07/TheTruth_14072021SCAudit_Report.pdf</t>
  </si>
  <si>
    <t>https://hacken.io/wp-content/uploads/2021/10/MintoAuditReport.pdf</t>
  </si>
  <si>
    <t>https://hacken.io/wp-content/uploads/2021/08/09072021_Lattice_SC_Audit_Report-1.pdf</t>
  </si>
  <si>
    <t>https://hacken.io/wp-content/uploads/2021/08/NFTB_07072021_SC_Audit_Report.pdf</t>
  </si>
  <si>
    <t>https://hacken.io/wp-content/uploads/2021/07/Sylo_07072021SC_Audit_Report.pdf</t>
  </si>
  <si>
    <t>https://hacken.io/wp-content/uploads/2021/07/30062021_VictoriaVR_SC_Audit_Report.pdf</t>
  </si>
  <si>
    <t>https://hacken.io/wp-content/uploads/2021/06/BullRunFinance_25062021SCAudit_Report_2.pdf</t>
  </si>
  <si>
    <t>https://hacken.io/wp-content/uploads/2021/07/HarvesterDAO_24062021SCAudit_Report.pdf</t>
  </si>
  <si>
    <t>https://hacken.io/wp-content/uploads/2021/06/23062021_iqAlliance_SecondReview_SC_Audit_Report-2.pdf</t>
  </si>
  <si>
    <t>https://hacken.io/wp-content/uploads/2022/03/22062021_BullPerks_SC_Audit_Report-2.pdf</t>
  </si>
  <si>
    <t>onJun 14,2021</t>
  </si>
  <si>
    <t>https://hacken.io/wp-content/uploads/2021/06/14062021_TribeOne_SC_Audit_Report.pdf</t>
  </si>
  <si>
    <t>https://hacken.io/wp-content/uploads/2021/06/16062021_TribeOne_SC_Audit_Report-v2.pdf</t>
  </si>
  <si>
    <t>https://hacken.io/wp-content/uploads/2021/06/Firebird_16062021SCAudit_Report_2.pdf</t>
  </si>
  <si>
    <t>https://hacken.io/wp-content/uploads/2021/06/15062021_Ally_DRCT_Token_SC_Audit_Report.pdf</t>
  </si>
  <si>
    <t>onMay 03,2021</t>
  </si>
  <si>
    <t>https://hacken.io/wp-content/uploads/2021/05/Bunicorndefi_03052021_SC_Audit_2Report.pdf</t>
  </si>
  <si>
    <t>https://hacken.io/wp-content/uploads/2021/06/Bunicorndefi_11062021SC_Audit_Report_2.pdf</t>
  </si>
  <si>
    <t>https://hacken.io/wp-content/uploads/2022/03/Rikkei_10062021SCAudit_Report_.pdf</t>
  </si>
  <si>
    <t>https://hacken.io/wp-content/uploads/2021/06/SMEGMARS_08062021SCAudit_Report.pdf</t>
  </si>
  <si>
    <t>https://hacken.io/wp-content/uploads/2021/06/Mozart-Finance_08062021SCAudit_Report.pdf</t>
  </si>
  <si>
    <t>https://hacken.io/wp-content/uploads/2021/06/eu21.football_06062021SCAudit_Report.pdf</t>
  </si>
  <si>
    <t>https://hacken.io/wp-content/uploads/2021/06/31052021_Bobo_SC_Audit_Report.pdf</t>
  </si>
  <si>
    <t>https://hacken.io/wp-content/uploads/2021/06/ALPHR-Finance_01062021SCAudit_Report.pdf</t>
  </si>
  <si>
    <t>https://hacken.io/wp-content/uploads/2021/06/01062021_Etherlite_ThirdReview_SC_Audit_Report.pdf</t>
  </si>
  <si>
    <t>https://hacken.io/wp-content/uploads/2021/07/30052021_Nimbus_Governance_Audit_Report.pdf</t>
  </si>
  <si>
    <t>https://hacken.io/wp-content/uploads/2021/07/16072021_Nimbus_dApps_Audit_Report.pdf</t>
  </si>
  <si>
    <t>https://hacken.io/wp-content/uploads/2021/07/16062021_Nimbus_Wrappers_Audit_Report.pdf</t>
  </si>
  <si>
    <t>https://hacken.io/wp-content/uploads/2021/07/30052021_Nimbus_Core_Audit_Report.pdf</t>
  </si>
  <si>
    <t>https://hacken.io/wp-content/uploads/2021/07/30052021_Nimbus_Staking_Audit_Report.pdf</t>
  </si>
  <si>
    <t>https://hacken.io/wp-content/uploads/2021/07/30052021_Nimbus_Swap_Audit_Report.pdf</t>
  </si>
  <si>
    <t>onApr 23,2021</t>
  </si>
  <si>
    <t>https://hacken.io/wp-content/uploads/2021/06/230432021_Mogul_SC_Second_Review_Audit_Report.pdf</t>
  </si>
  <si>
    <t>https://hacken.io/wp-content/uploads/2021/06/30052021_Mogul_MovieVoting_SecondReview_SC_Audit_Report.pdf</t>
  </si>
  <si>
    <t>https://hacken.io/wp-content/uploads/2021/05/25052021_Argon_ThirdReview_SC_Audit_Report.pdf</t>
  </si>
  <si>
    <t>https://hacken.io/wp-content/uploads/2022/01/25052021_Scotcoin_SC_Audit_Report.pdf</t>
  </si>
  <si>
    <t>https://hacken.io/wp-content/uploads/2021/07/21052021_BarnBridge_YieldFarmContinuous_SC_Audit_Report.pdf</t>
  </si>
  <si>
    <t>onApr 04,2021</t>
  </si>
  <si>
    <t>https://hacken.io/wp-content/uploads/2021/04/04042021_Kyber_SC_Audit_Report.pdf</t>
  </si>
  <si>
    <t>https://hacken.io/wp-content/uploads/2021/05/KyberNetwork_18052021SCAudit_Report.pdf</t>
  </si>
  <si>
    <t>https://hacken.io/wp-content/uploads/2021/05/Lossless_17052021SCAudit_Report.pdf</t>
  </si>
  <si>
    <t>https://hacken.io/wp-content/uploads/2021/05/15052021_Merlin_SC_SecondReview_Audit_Report.pdf</t>
  </si>
  <si>
    <t>https://hacken.io/wp-content/uploads/2021/05/07052021_Ridotto_SC_SecondReview_Audit_Report.pdf</t>
  </si>
  <si>
    <t>https://hacken.io/wp-content/uploads/2022/08/Cirus_05052021SCAudit_Report.pdf</t>
  </si>
  <si>
    <t>https://hacken.io/wp-content/uploads/2021/06/04052021_Sekuritance_SC_Audit_Report.pdf</t>
  </si>
  <si>
    <t>onMar 03,2021</t>
  </si>
  <si>
    <t>https://hacken.io/wp-content/uploads/2021/07/03032021_PeakDeFi_SC_Audit_Report.pdf</t>
  </si>
  <si>
    <t>https://hacken.io/wp-content/uploads/2021/07/26042021_PeakDeFi_SC_Audit_Report.pdf</t>
  </si>
  <si>
    <t>https://hacken.io/wp-content/uploads/2021/04/09042021_RAMP_SC_Audit_Report.pdf</t>
  </si>
  <si>
    <t>https://hacken.io/wp-content/uploads/2021/04/080432021_Orakuru_SC_Audit_Third_Review_Report.pdf</t>
  </si>
  <si>
    <t>https://hacken.io/wp-content/uploads/2021/04/080421StudentCoin_SC_Audit_Report.pdf</t>
  </si>
  <si>
    <t>onDec 16,2020</t>
  </si>
  <si>
    <t>onJan 19,2021</t>
  </si>
  <si>
    <t>https://hacken.io/wp-content/uploads/2021/06/12122020-SC-Audit-Report-for-Tosdis-Finance-v4.pdf</t>
  </si>
  <si>
    <t>https://hacken.io/wp-content/uploads/2021/06/19122021-ITOPool_Audit_Report-for-Tosdis-Finance-v3.pdf</t>
  </si>
  <si>
    <t>https://hacken.io/wp-content/uploads/2021/06/070432021_TosDis_SC_Audit_Second_Review_Report.pdf</t>
  </si>
  <si>
    <t>https://hacken.io/wp-content/uploads/2021/04/050432021_OraoToken_SC_Audit_Second_Review_Report-v2.pdf</t>
  </si>
  <si>
    <t>https://hacken.io/wp-content/uploads/2021/07/040421_Mist_Audit_Report.pdf</t>
  </si>
  <si>
    <t>https://hacken.io/wp-content/uploads/2021/04/04042021_Refinable_SC_Audit_Report.pdf</t>
  </si>
  <si>
    <t>https://hacken.io/wp-content/uploads/2021/04/AnyStake_Secondary_SC_Audit_Report.pdf</t>
  </si>
  <si>
    <t>onJan 27,2021</t>
  </si>
  <si>
    <t>https://hacken.io/wp-content/uploads/2021/01/SOAR_SC_Audit_Report270121.pdf</t>
  </si>
  <si>
    <t>https://hacken.io/wp-content/uploads/2021/03/30032021_Soar.FI_SC_Audit_Third_Review_Report-2.pdf</t>
  </si>
  <si>
    <t>https://hacken.io/wp-content/uploads/2021/11/23032021_UnFederalReserve_SC_Audit_Report.pdf</t>
  </si>
  <si>
    <t>https://hacken.io/wp-content/uploads/2021/03/18032021_Seedify.Fund_SC_Audit_Report-v2.pdf</t>
  </si>
  <si>
    <t>https://hacken.io/wp-content/uploads/2021/07/KickPad_Audit_Report090321.pdf</t>
  </si>
  <si>
    <t>https://hacken.io/wp-content/uploads/2021/03/08032021_Daomaker_Audit_Report.pdf</t>
  </si>
  <si>
    <t>https://hacken.io/wp-content/uploads/2021/07/25022021-JULSWAP_SC_Audit_Report.pdf</t>
  </si>
  <si>
    <t>onJun 03,2021</t>
  </si>
  <si>
    <t>https://hacken.io/wp-content/uploads/2021/06/WowSwap_03062021SCAudit_Report_2.pdf</t>
  </si>
  <si>
    <t>https://hacken.io/wp-content/uploads/2021/02/WOWToken_Secondary_SC_Audit_Report.pdf</t>
  </si>
  <si>
    <t>https://hacken.io/wp-content/uploads/2021/03/21022021_GooseDeFi_SC_Audit_Report.pdf</t>
  </si>
  <si>
    <t>https://hacken.io/wp-content/uploads/2021/01/YFDFI_Staking_Audit_Report-150121.pdf</t>
  </si>
  <si>
    <t>https://hacken.io/wp-content/uploads/2021/02/31122020_Populous_SC_Audit_Report.pdf</t>
  </si>
  <si>
    <t>https://hacken.io/wp-content/uploads/2021/02/YVS-SC-Audit-Report-151220v2.pdf</t>
  </si>
  <si>
    <t>https://hacken.io/wp-content/uploads/2022/02/04102020_OneInch_SC_Audit_Report.pdf</t>
  </si>
  <si>
    <t>https://hacken.io/wp-content/uploads/2022/10/Dexe_SC_Audit_Report.pdf</t>
  </si>
  <si>
    <t>https://hacken.io/wp-content/uploads/2021/10/17012020_Cover_SC_Audit_Report.pdf</t>
  </si>
  <si>
    <t>Link of Audit</t>
  </si>
  <si>
    <t>Coverage</t>
  </si>
  <si>
    <t>on Apr 13,2022</t>
  </si>
  <si>
    <t>on Jan 15,2021</t>
  </si>
  <si>
    <t>on Feb 21,2021</t>
  </si>
  <si>
    <t>on Feb 24,2021</t>
  </si>
  <si>
    <t>on Jun 03,2021</t>
  </si>
  <si>
    <t>Month</t>
  </si>
  <si>
    <t>Month (figures)</t>
  </si>
  <si>
    <t>Day</t>
  </si>
  <si>
    <t>Year</t>
  </si>
  <si>
    <t>Final date</t>
  </si>
  <si>
    <t>Count repeats</t>
  </si>
  <si>
    <t>All repeats</t>
  </si>
  <si>
    <t>Unique audits</t>
  </si>
  <si>
    <t>Repeats/Unique</t>
  </si>
  <si>
    <t>on Aug 25,2022</t>
  </si>
  <si>
    <t>Calc</t>
  </si>
  <si>
    <t>Average time between repeat audits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</si>
</sst>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\г/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2"/>
      <color rgb="FF0D0D0E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1" fillId="0" borderId="0" xfId="1" applyBorder="1"/>
    <xf numFmtId="16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7" fontId="0" fillId="0" borderId="0" xfId="0" applyNumberFormat="1" applyAlignment="1">
      <alignment horizontal="center" vertical="center"/>
    </xf>
    <xf numFmtId="1" fontId="0" fillId="0" borderId="1" xfId="0" applyNumberFormat="1" applyBorder="1"/>
    <xf numFmtId="1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Audit dates by types</a:t>
            </a:r>
            <a:endParaRPr lang="ru-R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'types by months'!$A$2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months'!$B$2:$AC$2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15</c:v>
                </c:pt>
                <c:pt idx="10">
                  <c:v>5</c:v>
                </c:pt>
                <c:pt idx="11">
                  <c:v>9</c:v>
                </c:pt>
                <c:pt idx="12">
                  <c:v>17</c:v>
                </c:pt>
                <c:pt idx="13">
                  <c:v>22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17</c:v>
                </c:pt>
                <c:pt idx="18">
                  <c:v>10</c:v>
                </c:pt>
                <c:pt idx="19">
                  <c:v>7</c:v>
                </c:pt>
                <c:pt idx="20">
                  <c:v>3</c:v>
                </c:pt>
                <c:pt idx="21">
                  <c:v>3</c:v>
                </c:pt>
                <c:pt idx="22">
                  <c:v>7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0-439F-885F-5E641FF8EFC8}"/>
            </c:ext>
          </c:extLst>
        </c:ser>
        <c:ser>
          <c:idx val="1"/>
          <c:order val="1"/>
          <c:tx>
            <c:strRef>
              <c:f>'types by months'!$A$3</c:f>
              <c:strCache>
                <c:ptCount val="1"/>
                <c:pt idx="0">
                  <c:v>Token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months'!$B$3:$AC$3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18</c:v>
                </c:pt>
                <c:pt idx="14">
                  <c:v>21</c:v>
                </c:pt>
                <c:pt idx="15">
                  <c:v>26</c:v>
                </c:pt>
                <c:pt idx="16">
                  <c:v>3</c:v>
                </c:pt>
                <c:pt idx="17">
                  <c:v>11</c:v>
                </c:pt>
                <c:pt idx="18">
                  <c:v>13</c:v>
                </c:pt>
                <c:pt idx="19">
                  <c:v>11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0-439F-885F-5E641FF8EFC8}"/>
            </c:ext>
          </c:extLst>
        </c:ser>
        <c:ser>
          <c:idx val="2"/>
          <c:order val="2"/>
          <c:tx>
            <c:strRef>
              <c:f>'types by months'!$A$4</c:f>
              <c:strCache>
                <c:ptCount val="1"/>
                <c:pt idx="0">
                  <c:v>Exchange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months'!$B$4:$AC$4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0-439F-885F-5E641FF8EFC8}"/>
            </c:ext>
          </c:extLst>
        </c:ser>
        <c:ser>
          <c:idx val="3"/>
          <c:order val="3"/>
          <c:tx>
            <c:strRef>
              <c:f>'types by months'!$A$5</c:f>
              <c:strCache>
                <c:ptCount val="1"/>
                <c:pt idx="0">
                  <c:v>ERC-20 token vesting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months'!$B$5:$AC$5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70-439F-885F-5E641FF8EFC8}"/>
            </c:ext>
          </c:extLst>
        </c:ser>
        <c:ser>
          <c:idx val="4"/>
          <c:order val="4"/>
          <c:tx>
            <c:strRef>
              <c:f>'types by months'!$A$6</c:f>
              <c:strCache>
                <c:ptCount val="1"/>
                <c:pt idx="0">
                  <c:v>L1 protocol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months'!$B$6:$AC$6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0-439F-885F-5E641FF8EFC8}"/>
            </c:ext>
          </c:extLst>
        </c:ser>
        <c:ser>
          <c:idx val="5"/>
          <c:order val="5"/>
          <c:tx>
            <c:strRef>
              <c:f>'types by months'!$A$7</c:f>
              <c:strCache>
                <c:ptCount val="1"/>
                <c:pt idx="0">
                  <c:v>ERC20 token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months'!$B$7:$AC$7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13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70-439F-885F-5E641FF8EFC8}"/>
            </c:ext>
          </c:extLst>
        </c:ser>
        <c:ser>
          <c:idx val="6"/>
          <c:order val="6"/>
          <c:tx>
            <c:strRef>
              <c:f>'types by months'!$A$8</c:f>
              <c:strCache>
                <c:ptCount val="1"/>
                <c:pt idx="0">
                  <c:v>BEP20 Token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months'!$B$8:$AC$8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0-439F-885F-5E641FF8EFC8}"/>
            </c:ext>
          </c:extLst>
        </c:ser>
        <c:ser>
          <c:idx val="7"/>
          <c:order val="7"/>
          <c:tx>
            <c:strRef>
              <c:f>'types by months'!$A$9</c:f>
              <c:strCache>
                <c:ptCount val="1"/>
                <c:pt idx="0">
                  <c:v>Staking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months'!$B$9:$AC$9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5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70-439F-885F-5E641FF8EFC8}"/>
            </c:ext>
          </c:extLst>
        </c:ser>
        <c:ser>
          <c:idx val="8"/>
          <c:order val="8"/>
          <c:tx>
            <c:strRef>
              <c:f>'types by months'!$A$10</c:f>
              <c:strCache>
                <c:ptCount val="1"/>
                <c:pt idx="0">
                  <c:v>Erc721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months'!$B$10:$AC$10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70-439F-885F-5E641FF8EFC8}"/>
            </c:ext>
          </c:extLst>
        </c:ser>
        <c:ser>
          <c:idx val="9"/>
          <c:order val="9"/>
          <c:tx>
            <c:strRef>
              <c:f>'types by months'!$A$11</c:f>
              <c:strCache>
                <c:ptCount val="1"/>
                <c:pt idx="0">
                  <c:v>Vesting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months'!$B$11:$AC$11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70-439F-885F-5E641FF8EFC8}"/>
            </c:ext>
          </c:extLst>
        </c:ser>
        <c:ser>
          <c:idx val="10"/>
          <c:order val="10"/>
          <c:tx>
            <c:strRef>
              <c:f>'types by months'!$A$12</c:f>
              <c:strCache>
                <c:ptCount val="1"/>
                <c:pt idx="0">
                  <c:v>ERC-1155 system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months'!$B$12:$AC$12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70-439F-885F-5E641FF8EFC8}"/>
            </c:ext>
          </c:extLst>
        </c:ser>
        <c:ser>
          <c:idx val="11"/>
          <c:order val="11"/>
          <c:tx>
            <c:strRef>
              <c:f>'types by months'!$A$13</c:f>
              <c:strCache>
                <c:ptCount val="1"/>
                <c:pt idx="0">
                  <c:v>TRC20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months'!$B$13:$AC$13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70-439F-885F-5E641FF8EFC8}"/>
            </c:ext>
          </c:extLst>
        </c:ser>
        <c:ser>
          <c:idx val="12"/>
          <c:order val="12"/>
          <c:tx>
            <c:strRef>
              <c:f>'types by months'!$A$14</c:f>
              <c:strCache>
                <c:ptCount val="1"/>
                <c:pt idx="0">
                  <c:v>Swap farming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months'!$B$14:$AC$14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70-439F-885F-5E641FF8EFC8}"/>
            </c:ext>
          </c:extLst>
        </c:ser>
        <c:ser>
          <c:idx val="13"/>
          <c:order val="13"/>
          <c:tx>
            <c:strRef>
              <c:f>'types by months'!$A$15</c:f>
              <c:strCache>
                <c:ptCount val="1"/>
                <c:pt idx="0">
                  <c:v>Matic token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months'!$B$15:$AC$15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70-439F-885F-5E641FF8EFC8}"/>
            </c:ext>
          </c:extLst>
        </c:ser>
        <c:ser>
          <c:idx val="14"/>
          <c:order val="14"/>
          <c:tx>
            <c:strRef>
              <c:f>'types by months'!$A$16</c:f>
              <c:strCache>
                <c:ptCount val="1"/>
                <c:pt idx="0">
                  <c:v>Metapool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months'!$B$16:$AC$16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70-439F-885F-5E641FF8EFC8}"/>
            </c:ext>
          </c:extLst>
        </c:ser>
        <c:ser>
          <c:idx val="15"/>
          <c:order val="15"/>
          <c:tx>
            <c:strRef>
              <c:f>'types by months'!$A$17</c:f>
              <c:strCache>
                <c:ptCount val="1"/>
                <c:pt idx="0">
                  <c:v>Token Sale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months'!$B$17:$AC$17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70-439F-885F-5E641FF8EFC8}"/>
            </c:ext>
          </c:extLst>
        </c:ser>
        <c:ser>
          <c:idx val="16"/>
          <c:order val="16"/>
          <c:tx>
            <c:strRef>
              <c:f>'types by months'!$A$18</c:f>
              <c:strCache>
                <c:ptCount val="1"/>
                <c:pt idx="0">
                  <c:v>Reward pool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'types by months'!$B$1:$AC$1</c:f>
              <c:numCache>
                <c:formatCode>mmm\-yy</c:formatCode>
                <c:ptCount val="28"/>
                <c:pt idx="0">
                  <c:v>43831</c:v>
                </c:pt>
                <c:pt idx="1">
                  <c:v>44075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</c:numCache>
            </c:numRef>
          </c:cat>
          <c:val>
            <c:numRef>
              <c:f>'types by months'!$B$18:$AC$18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B70-439F-885F-5E641FF8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27932544"/>
        <c:axId val="1527926720"/>
      </c:barChart>
      <c:dateAx>
        <c:axId val="1527932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26720"/>
        <c:crosses val="autoZero"/>
        <c:auto val="1"/>
        <c:lblOffset val="100"/>
        <c:baseTimeUnit val="months"/>
      </c:dateAx>
      <c:valAx>
        <c:axId val="15279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484154859673283E-2"/>
          <c:y val="0.96792327396057365"/>
          <c:w val="0.70693381901923058"/>
          <c:h val="2.9436434832910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146537</xdr:colOff>
      <xdr:row>1</xdr:row>
      <xdr:rowOff>163353</xdr:rowOff>
    </xdr:from>
    <xdr:to>
      <xdr:col>71</xdr:col>
      <xdr:colOff>165651</xdr:colOff>
      <xdr:row>49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9C8538-DED3-56FC-C8B4-678720E28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acken.io/wp-content/uploads/2022/05/The_Next_World_02042022_SCAudit_Report_1-2.pdf" TargetMode="External"/><Relationship Id="rId299" Type="http://schemas.openxmlformats.org/officeDocument/2006/relationships/hyperlink" Target="https://hacken.io/wp-content/uploads/2021/12/Cornucopias_07122021SCAudit_Report-2.pdf" TargetMode="External"/><Relationship Id="rId21" Type="http://schemas.openxmlformats.org/officeDocument/2006/relationships/hyperlink" Target="https://hacken.io/wp-content/uploads/2022/11/Constellation-Network_02112022_SCAudit_Report-1.pdf" TargetMode="External"/><Relationship Id="rId63" Type="http://schemas.openxmlformats.org/officeDocument/2006/relationships/hyperlink" Target="https://hacken.io/wp-content/uploads/2022/09/AstraVesting_10062022_SC_Audit_Report_2.pdf" TargetMode="External"/><Relationship Id="rId159" Type="http://schemas.openxmlformats.org/officeDocument/2006/relationships/hyperlink" Target="https://hacken.io/audits/" TargetMode="External"/><Relationship Id="rId324" Type="http://schemas.openxmlformats.org/officeDocument/2006/relationships/hyperlink" Target="https://hacken.io/wp-content/uploads/2021/11/Shkoobiinu_16112021SCAudit_Report.pdf" TargetMode="External"/><Relationship Id="rId366" Type="http://schemas.openxmlformats.org/officeDocument/2006/relationships/hyperlink" Target="https://hacken.io/wp-content/uploads/2021/10/Solace_11102021SCAudit_Report.pdf" TargetMode="External"/><Relationship Id="rId170" Type="http://schemas.openxmlformats.org/officeDocument/2006/relationships/hyperlink" Target="https://hacken.io/wp-content/uploads/2022/04/FTX_TokenSCAudit_Report.pdf" TargetMode="External"/><Relationship Id="rId226" Type="http://schemas.openxmlformats.org/officeDocument/2006/relationships/hyperlink" Target="https://hacken.io/wp-content/uploads/2022/02/LucrosusCapital_1102022SCA_Report_2.pdf" TargetMode="External"/><Relationship Id="rId433" Type="http://schemas.openxmlformats.org/officeDocument/2006/relationships/hyperlink" Target="https://hacken.io/wp-content/uploads/2021/06/31052021_Bobo_SC_Audit_Report.pdf" TargetMode="External"/><Relationship Id="rId268" Type="http://schemas.openxmlformats.org/officeDocument/2006/relationships/hyperlink" Target="https://hacken.io/wp-content/uploads/2021/12/xPocket_21122021SCAudit_Report_2.pdf" TargetMode="External"/><Relationship Id="rId475" Type="http://schemas.openxmlformats.org/officeDocument/2006/relationships/hyperlink" Target="https://hacken.io/wp-content/uploads/2021/03/21022021_GooseDeFi_SC_Audit_Report.pdf" TargetMode="External"/><Relationship Id="rId32" Type="http://schemas.openxmlformats.org/officeDocument/2006/relationships/hyperlink" Target="https://hacken.io/wp-content/uploads/2022/10/WeSendit_SCAudit_Report2-1.pdf" TargetMode="External"/><Relationship Id="rId74" Type="http://schemas.openxmlformats.org/officeDocument/2006/relationships/hyperlink" Target="https://hacken.io/wp-content/uploads/2022/07/Vcred-17052022_SCAudit_Report_4.docx.pdf" TargetMode="External"/><Relationship Id="rId128" Type="http://schemas.openxmlformats.org/officeDocument/2006/relationships/hyperlink" Target="https://hacken.io/wp-content/uploads/2022/06/KaglaFi-Ltd-31022022_SCAudit_Report.pdf" TargetMode="External"/><Relationship Id="rId335" Type="http://schemas.openxmlformats.org/officeDocument/2006/relationships/hyperlink" Target="https://hacken.io/wp-content/uploads/2021/11/LaunchZone-StablecoinFarm_10112021SCAudit_Report_3.pdf" TargetMode="External"/><Relationship Id="rId377" Type="http://schemas.openxmlformats.org/officeDocument/2006/relationships/hyperlink" Target="https://hacken.io/wp-content/uploads/2022/02/Vidya-Games-Incorporated_04102021SCAudit_Report_2-2.pdf" TargetMode="External"/><Relationship Id="rId5" Type="http://schemas.openxmlformats.org/officeDocument/2006/relationships/hyperlink" Target="https://hacken.io/audits/" TargetMode="External"/><Relationship Id="rId181" Type="http://schemas.openxmlformats.org/officeDocument/2006/relationships/hyperlink" Target="https://hacken.io/wp-content/uploads/2021/12/Hedgey_10122021SCAudit_Report_2.pdf" TargetMode="External"/><Relationship Id="rId237" Type="http://schemas.openxmlformats.org/officeDocument/2006/relationships/hyperlink" Target="https://hacken.io/wp-content/uploads/2022/02/Overnight_03022022_SCAudit_Report_2.pdf" TargetMode="External"/><Relationship Id="rId402" Type="http://schemas.openxmlformats.org/officeDocument/2006/relationships/hyperlink" Target="https://hacken.io/wp-content/uploads/2021/08/MonstersClan_20082021SCAudit_Report.pdf" TargetMode="External"/><Relationship Id="rId279" Type="http://schemas.openxmlformats.org/officeDocument/2006/relationships/hyperlink" Target="https://hacken.io/wp-content/uploads/2021/12/CryptoTank_28122021SCAudit_Report_2.pdf" TargetMode="External"/><Relationship Id="rId444" Type="http://schemas.openxmlformats.org/officeDocument/2006/relationships/hyperlink" Target="https://hacken.io/wp-content/uploads/2021/05/25052021_Argon_ThirdReview_SC_Audit_Report.pdf" TargetMode="External"/><Relationship Id="rId43" Type="http://schemas.openxmlformats.org/officeDocument/2006/relationships/hyperlink" Target="https://hacken.io/wp-content/uploads/2022/09/Smart-Contract-Code-Review-and-Security-Analysis-Report-for-Thrupenny-Project.pdf" TargetMode="External"/><Relationship Id="rId139" Type="http://schemas.openxmlformats.org/officeDocument/2006/relationships/hyperlink" Target="https://hacken.io/wp-content/uploads/2022/02/TrustSwap_TeamFinance_02022022SCAudit_Report.pdf" TargetMode="External"/><Relationship Id="rId290" Type="http://schemas.openxmlformats.org/officeDocument/2006/relationships/hyperlink" Target="https://hacken.io/wp-content/uploads/2021/11/DeFlyBall_24112021SCAudit_Report-1.pdf" TargetMode="External"/><Relationship Id="rId304" Type="http://schemas.openxmlformats.org/officeDocument/2006/relationships/hyperlink" Target="https://hacken.io/wp-content/uploads/2021/12/Plethori-AVAX-Bridge_06122021SCAudit_Report_2.pdf" TargetMode="External"/><Relationship Id="rId346" Type="http://schemas.openxmlformats.org/officeDocument/2006/relationships/hyperlink" Target="https://hacken.io/wp-content/uploads/2021/10/Arata_26102021SCAudit_Report.pdf" TargetMode="External"/><Relationship Id="rId388" Type="http://schemas.openxmlformats.org/officeDocument/2006/relationships/hyperlink" Target="https://hacken.io/wp-content/uploads/2021/09/WindingTree_15092021SCAudit_Report_2.pdf" TargetMode="External"/><Relationship Id="rId85" Type="http://schemas.openxmlformats.org/officeDocument/2006/relationships/hyperlink" Target="https://hacken.io/wp-content/uploads/2022/07/Embr-18052022_SCAudit_Report-2.pdf" TargetMode="External"/><Relationship Id="rId150" Type="http://schemas.openxmlformats.org/officeDocument/2006/relationships/hyperlink" Target="https://hacken.io/wp-content/uploads/2021/10/Terablock_24092021SCAudit_Report-Token.pdf" TargetMode="External"/><Relationship Id="rId192" Type="http://schemas.openxmlformats.org/officeDocument/2006/relationships/hyperlink" Target="https://hacken.io/wp-content/uploads/2022/03/StrongBlock_SCAudit_Report-2_25032022.pdf" TargetMode="External"/><Relationship Id="rId206" Type="http://schemas.openxmlformats.org/officeDocument/2006/relationships/hyperlink" Target="https://hacken.io/wp-content/uploads/2022/03/Gate.io_TokenSCAudit_Report.pdf" TargetMode="External"/><Relationship Id="rId413" Type="http://schemas.openxmlformats.org/officeDocument/2006/relationships/hyperlink" Target="https://hacken.io/wp-content/uploads/2021/07/TheTruth_14072021SCAudit_Report.pdf" TargetMode="External"/><Relationship Id="rId248" Type="http://schemas.openxmlformats.org/officeDocument/2006/relationships/hyperlink" Target="https://hacken.io/wp-content/uploads/2022/01/XpNetwork_1401022SCAudit_Report_2.pdf" TargetMode="External"/><Relationship Id="rId455" Type="http://schemas.openxmlformats.org/officeDocument/2006/relationships/hyperlink" Target="https://hacken.io/wp-content/uploads/2021/07/26042021_PeakDeFi_SC_Audit_Report.pdf" TargetMode="External"/><Relationship Id="rId12" Type="http://schemas.openxmlformats.org/officeDocument/2006/relationships/hyperlink" Target="https://hacken.io/wp-content/uploads/2022/07/SaucerSwap_25052022_SCAudit_Report2-1.pdf" TargetMode="External"/><Relationship Id="rId108" Type="http://schemas.openxmlformats.org/officeDocument/2006/relationships/hyperlink" Target="https://hacken.io/wp-content/uploads/2022/07/Aurora-08.06.2022-SC_Audit_Report_2.pdf" TargetMode="External"/><Relationship Id="rId315" Type="http://schemas.openxmlformats.org/officeDocument/2006/relationships/hyperlink" Target="https://hacken.io/wp-content/uploads/2021/11/Cryptia_24112021SCAudit_Report.pdf" TargetMode="External"/><Relationship Id="rId357" Type="http://schemas.openxmlformats.org/officeDocument/2006/relationships/hyperlink" Target="https://hacken.io/wp-content/uploads/2021/10/LTONetwork_15102021SCAudit_Report_3.pdf" TargetMode="External"/><Relationship Id="rId54" Type="http://schemas.openxmlformats.org/officeDocument/2006/relationships/hyperlink" Target="https://hacken.io/wp-content/uploads/2022/09/WhiteBIT_06052022_TRC_SCAudit_Report_3.pdf" TargetMode="External"/><Relationship Id="rId96" Type="http://schemas.openxmlformats.org/officeDocument/2006/relationships/hyperlink" Target="https://hacken.io/wp-content/uploads/2022/07/ShopX_27062022SCAudit_Report4.pdf" TargetMode="External"/><Relationship Id="rId161" Type="http://schemas.openxmlformats.org/officeDocument/2006/relationships/hyperlink" Target="https://hacken.io/wp-content/uploads/2022/04/BreederDAO_14.04.2022_SC_Audit_Report2.pdf" TargetMode="External"/><Relationship Id="rId217" Type="http://schemas.openxmlformats.org/officeDocument/2006/relationships/hyperlink" Target="https://hacken.io/wp-content/uploads/2022/02/InventunaTeknolojiA.S._21022022_SCAudit_Report_2.pdf" TargetMode="External"/><Relationship Id="rId399" Type="http://schemas.openxmlformats.org/officeDocument/2006/relationships/hyperlink" Target="https://hacken.io/wp-content/uploads/2021/08/Theos_24082021SCAudit_Report.pdf" TargetMode="External"/><Relationship Id="rId259" Type="http://schemas.openxmlformats.org/officeDocument/2006/relationships/hyperlink" Target="https://hacken.io/wp-content/uploads/2022/01/Cesta-Finance_30122021SCAudit_Report.pdf" TargetMode="External"/><Relationship Id="rId424" Type="http://schemas.openxmlformats.org/officeDocument/2006/relationships/hyperlink" Target="https://hacken.io/wp-content/uploads/2021/06/16062021_TribeOne_SC_Audit_Report-v2.pdf" TargetMode="External"/><Relationship Id="rId466" Type="http://schemas.openxmlformats.org/officeDocument/2006/relationships/hyperlink" Target="https://hacken.io/wp-content/uploads/2021/01/SOAR_SC_Audit_Report270121.pdf" TargetMode="External"/><Relationship Id="rId23" Type="http://schemas.openxmlformats.org/officeDocument/2006/relationships/hyperlink" Target="https://hacken.io/wp-content/uploads/2022/09/MAJR_INC_SCAudit_Report2.docx.pdf" TargetMode="External"/><Relationship Id="rId119" Type="http://schemas.openxmlformats.org/officeDocument/2006/relationships/hyperlink" Target="https://hacken.io/wp-content/uploads/2022/06/Infinityness_21042022_SCAudit_Report-2.pdf" TargetMode="External"/><Relationship Id="rId270" Type="http://schemas.openxmlformats.org/officeDocument/2006/relationships/hyperlink" Target="https://hacken.io/wp-content/uploads/2021/12/ChampionGamesSL_10122021SCAudit_Report_2.pdf" TargetMode="External"/><Relationship Id="rId326" Type="http://schemas.openxmlformats.org/officeDocument/2006/relationships/hyperlink" Target="https://hacken.io/wp-content/uploads/2021/11/OmniaProtocol_15112021SCAudit_Report.pdf" TargetMode="External"/><Relationship Id="rId65" Type="http://schemas.openxmlformats.org/officeDocument/2006/relationships/hyperlink" Target="https://hacken.io/wp-content/uploads/2022/09/Itheum_SCAudit_Preliminary_Report_2.docx.pdf" TargetMode="External"/><Relationship Id="rId130" Type="http://schemas.openxmlformats.org/officeDocument/2006/relationships/hyperlink" Target="https://hacken.io/wp-content/uploads/2022/05/Ground-Zero_03052022_SCAuditReport_3.pdf" TargetMode="External"/><Relationship Id="rId368" Type="http://schemas.openxmlformats.org/officeDocument/2006/relationships/hyperlink" Target="https://hacken.io/wp-content/uploads/2021/10/HeroesEmpires_08102021SCAudit_Report_2.pdf" TargetMode="External"/><Relationship Id="rId172" Type="http://schemas.openxmlformats.org/officeDocument/2006/relationships/hyperlink" Target="https://hacken.io/wp-content/uploads/2022/04/HederaPad_06042022SCAudit_Report_2.pdf" TargetMode="External"/><Relationship Id="rId228" Type="http://schemas.openxmlformats.org/officeDocument/2006/relationships/hyperlink" Target="https://hacken.io/wp-content/uploads/2022/02/Oracula_11022022_SCAudit_Report.docx.pdf" TargetMode="External"/><Relationship Id="rId435" Type="http://schemas.openxmlformats.org/officeDocument/2006/relationships/hyperlink" Target="https://hacken.io/wp-content/uploads/2021/06/01062021_Etherlite_ThirdReview_SC_Audit_Report.pdf" TargetMode="External"/><Relationship Id="rId477" Type="http://schemas.openxmlformats.org/officeDocument/2006/relationships/hyperlink" Target="https://hacken.io/wp-content/uploads/2021/02/31122020_Populous_SC_Audit_Report.pdf" TargetMode="External"/><Relationship Id="rId281" Type="http://schemas.openxmlformats.org/officeDocument/2006/relationships/hyperlink" Target="https://hacken.io/wp-content/uploads/2021/12/KingdomRaids_15122021SCAudit_Report_2.pdf" TargetMode="External"/><Relationship Id="rId337" Type="http://schemas.openxmlformats.org/officeDocument/2006/relationships/hyperlink" Target="https://hacken.io/wp-content/uploads/2021/11/Retreeb_09112021SCAudit_Report_3.pdf" TargetMode="External"/><Relationship Id="rId34" Type="http://schemas.openxmlformats.org/officeDocument/2006/relationships/hyperlink" Target="https://hacken.io/wp-content/uploads/2022/10/BattleCraft_13102022_SCAudit_Report.pdf" TargetMode="External"/><Relationship Id="rId76" Type="http://schemas.openxmlformats.org/officeDocument/2006/relationships/hyperlink" Target="https://hacken.io/wp-content/uploads/2022/07/GeniusAssets_SCAudit_Report_2.pdf" TargetMode="External"/><Relationship Id="rId141" Type="http://schemas.openxmlformats.org/officeDocument/2006/relationships/hyperlink" Target="https://hacken.io/wp-content/uploads/2022/05/TrustSwap_28042022SCAudit_Report.pdf" TargetMode="External"/><Relationship Id="rId379" Type="http://schemas.openxmlformats.org/officeDocument/2006/relationships/hyperlink" Target="https://hacken.io/wp-content/uploads/2021/10/Blizzard_01102021SCAudit_Report.pdf" TargetMode="External"/><Relationship Id="rId7" Type="http://schemas.openxmlformats.org/officeDocument/2006/relationships/hyperlink" Target="https://hacken.io/wp-content/uploads/2022/12/mStable_01122022_SCAudit_Report.pdf" TargetMode="External"/><Relationship Id="rId183" Type="http://schemas.openxmlformats.org/officeDocument/2006/relationships/hyperlink" Target="https://hacken.io/wp-content/uploads/2022/03/Hedgey_31032022_SCAudit_Report_2.pdf" TargetMode="External"/><Relationship Id="rId239" Type="http://schemas.openxmlformats.org/officeDocument/2006/relationships/hyperlink" Target="https://hacken.io/wp-content/uploads/2022/01/ChainosSolutionHydra-Token_27012022SCAudit_Report.pdf" TargetMode="External"/><Relationship Id="rId390" Type="http://schemas.openxmlformats.org/officeDocument/2006/relationships/hyperlink" Target="https://hacken.io/wp-content/uploads/2021/09/Gamico_09092021SCAudit_Report_2.pdf" TargetMode="External"/><Relationship Id="rId404" Type="http://schemas.openxmlformats.org/officeDocument/2006/relationships/hyperlink" Target="https://hacken.io/wp-content/uploads/2021/08/Madhouse_20082021SCAudit_Report_2-2.pdf" TargetMode="External"/><Relationship Id="rId446" Type="http://schemas.openxmlformats.org/officeDocument/2006/relationships/hyperlink" Target="https://hacken.io/wp-content/uploads/2021/07/21052021_BarnBridge_YieldFarmContinuous_SC_Audit_Report.pdf" TargetMode="External"/><Relationship Id="rId250" Type="http://schemas.openxmlformats.org/officeDocument/2006/relationships/hyperlink" Target="https://hacken.io/wp-content/uploads/2022/11/Xttp-Domain-NFT_14012022SCAudit_Report_3.pdf" TargetMode="External"/><Relationship Id="rId292" Type="http://schemas.openxmlformats.org/officeDocument/2006/relationships/hyperlink" Target="https://hacken.io/wp-content/uploads/2022/01/BRingFinance_10122021SCAudit_Report_2.pdf" TargetMode="External"/><Relationship Id="rId306" Type="http://schemas.openxmlformats.org/officeDocument/2006/relationships/hyperlink" Target="https://hacken.io/wp-content/uploads/2021/12/MRHBDefi_02122021SCAudit_Report.pdf" TargetMode="External"/><Relationship Id="rId45" Type="http://schemas.openxmlformats.org/officeDocument/2006/relationships/hyperlink" Target="https://hacken.io/wp-content/uploads/2022/09/Hedgey_22072022_SCAudit_Report.pdf" TargetMode="External"/><Relationship Id="rId87" Type="http://schemas.openxmlformats.org/officeDocument/2006/relationships/hyperlink" Target="https://hacken.io/wp-content/uploads/2022/04/Ethereum_Towers_EWS_Labs_21042022_SCAudit_Report.pdf" TargetMode="External"/><Relationship Id="rId110" Type="http://schemas.openxmlformats.org/officeDocument/2006/relationships/hyperlink" Target="https://hacken.io/wp-content/uploads/2022/06/Bolide-Farming_07072022_SCAudit_Report_4.pdf" TargetMode="External"/><Relationship Id="rId348" Type="http://schemas.openxmlformats.org/officeDocument/2006/relationships/hyperlink" Target="https://hacken.io/wp-content/uploads/2021/10/Artwallet_25102021SCAudit_Report.pdf" TargetMode="External"/><Relationship Id="rId152" Type="http://schemas.openxmlformats.org/officeDocument/2006/relationships/hyperlink" Target="https://hacken.io/wp-content/uploads/2022/04/TeraBlock_20042022_staking_SCAudit_Report_2.pdf" TargetMode="External"/><Relationship Id="rId194" Type="http://schemas.openxmlformats.org/officeDocument/2006/relationships/hyperlink" Target="https://hacken.io/wp-content/uploads/2022/03/ZIXXAR-INTERNATIONAL-DISTRIBUTION-SRL-16032022_SCAudit_Report.docx.pdf" TargetMode="External"/><Relationship Id="rId208" Type="http://schemas.openxmlformats.org/officeDocument/2006/relationships/hyperlink" Target="https://hacken.io/wp-content/uploads/2022/03/Kasta_07032022SCAudit_Report_2.pdf" TargetMode="External"/><Relationship Id="rId415" Type="http://schemas.openxmlformats.org/officeDocument/2006/relationships/hyperlink" Target="https://hacken.io/wp-content/uploads/2021/08/09072021_Lattice_SC_Audit_Report-1.pdf" TargetMode="External"/><Relationship Id="rId457" Type="http://schemas.openxmlformats.org/officeDocument/2006/relationships/hyperlink" Target="https://hacken.io/wp-content/uploads/2021/04/080432021_Orakuru_SC_Audit_Third_Review_Report.pdf" TargetMode="External"/><Relationship Id="rId261" Type="http://schemas.openxmlformats.org/officeDocument/2006/relationships/hyperlink" Target="https://hacken.io/wp-content/uploads/2021/10/Wonder-Hero_21102021SCAudit_Report.pdf" TargetMode="External"/><Relationship Id="rId14" Type="http://schemas.openxmlformats.org/officeDocument/2006/relationships/hyperlink" Target="https://hacken.io/wp-content/uploads/2022/07/SaucerSwap_25052022_SCAudit_Report.pdf" TargetMode="External"/><Relationship Id="rId56" Type="http://schemas.openxmlformats.org/officeDocument/2006/relationships/hyperlink" Target="https://hacken.io/wp-content/uploads/2022/09/WhiteBIT_13072022_SCAudit_Report_2.docx.pdf" TargetMode="External"/><Relationship Id="rId317" Type="http://schemas.openxmlformats.org/officeDocument/2006/relationships/hyperlink" Target="https://hacken.io/wp-content/uploads/2021/11/PocketArena_23112021SCAudit_Report_3.pdf" TargetMode="External"/><Relationship Id="rId359" Type="http://schemas.openxmlformats.org/officeDocument/2006/relationships/hyperlink" Target="https://hacken.io/wp-content/uploads/2021/10/KingDeFi_15102021SCAudit_Report_2.pdf" TargetMode="External"/><Relationship Id="rId98" Type="http://schemas.openxmlformats.org/officeDocument/2006/relationships/hyperlink" Target="https://hacken.io/wp-content/uploads/2022/09/RaceKingdom_14062022_SCAudit_Report-2.pdf" TargetMode="External"/><Relationship Id="rId121" Type="http://schemas.openxmlformats.org/officeDocument/2006/relationships/hyperlink" Target="https://hacken.io/wp-content/uploads/2022/03/Acta_Finance_P2P_Solutions_LTD_120420222SCAudit_Report.pdf" TargetMode="External"/><Relationship Id="rId163" Type="http://schemas.openxmlformats.org/officeDocument/2006/relationships/hyperlink" Target="https://hacken.io/wp-content/uploads/2022/05/ThriveCoin_13.04.2022_SC_Audit_Report_2_1.pdf" TargetMode="External"/><Relationship Id="rId219" Type="http://schemas.openxmlformats.org/officeDocument/2006/relationships/hyperlink" Target="https://hacken.io/wp-content/uploads/2022/02/PlutoDigital_YOPprotocol_17022022SCAudit_Report_2.pdf" TargetMode="External"/><Relationship Id="rId370" Type="http://schemas.openxmlformats.org/officeDocument/2006/relationships/hyperlink" Target="https://hacken.io/wp-content/uploads/2021/10/XTblock-MasterChef_08102021SCAudit_Report_3.pdf" TargetMode="External"/><Relationship Id="rId426" Type="http://schemas.openxmlformats.org/officeDocument/2006/relationships/hyperlink" Target="https://hacken.io/wp-content/uploads/2021/06/15062021_Ally_DRCT_Token_SC_Audit_Report.pdf" TargetMode="External"/><Relationship Id="rId230" Type="http://schemas.openxmlformats.org/officeDocument/2006/relationships/hyperlink" Target="https://hacken.io/wp-content/uploads/2022/02/Re_water_BridgeAssistB_07022022SCAudit_Report.pdf" TargetMode="External"/><Relationship Id="rId468" Type="http://schemas.openxmlformats.org/officeDocument/2006/relationships/hyperlink" Target="https://hacken.io/wp-content/uploads/2021/11/23032021_UnFederalReserve_SC_Audit_Report.pdf" TargetMode="External"/><Relationship Id="rId25" Type="http://schemas.openxmlformats.org/officeDocument/2006/relationships/hyperlink" Target="https://hacken.io/wp-content/uploads/2022/09/MAJR-INC_09-19-2022_SCAudit_Report3-1.pdf" TargetMode="External"/><Relationship Id="rId67" Type="http://schemas.openxmlformats.org/officeDocument/2006/relationships/hyperlink" Target="https://hacken.io/wp-content/uploads/2022/08/CLABS_04072022_SCAudit_Report2-5.pdf" TargetMode="External"/><Relationship Id="rId272" Type="http://schemas.openxmlformats.org/officeDocument/2006/relationships/hyperlink" Target="https://hacken.io/wp-content/uploads/2021/12/ChronoTech-CGU_20122021SCAudit_Report.pdf" TargetMode="External"/><Relationship Id="rId328" Type="http://schemas.openxmlformats.org/officeDocument/2006/relationships/hyperlink" Target="https://hacken.io/wp-content/uploads/2021/11/Splinterlands_12112021SCAudit_Report.pdf" TargetMode="External"/><Relationship Id="rId132" Type="http://schemas.openxmlformats.org/officeDocument/2006/relationships/hyperlink" Target="https://hacken.io/wp-content/uploads/2022/08/First-Drop-Audit.pdf" TargetMode="External"/><Relationship Id="rId174" Type="http://schemas.openxmlformats.org/officeDocument/2006/relationships/hyperlink" Target="https://hacken.io/wp-content/uploads/2022/03/QANplatform_29032022_report_final.pdf" TargetMode="External"/><Relationship Id="rId381" Type="http://schemas.openxmlformats.org/officeDocument/2006/relationships/hyperlink" Target="https://hacken.io/wp-content/uploads/2021/09/DotFinance_28092021SCAudit_Report_2.pdf" TargetMode="External"/><Relationship Id="rId241" Type="http://schemas.openxmlformats.org/officeDocument/2006/relationships/hyperlink" Target="https://hacken.io/wp-content/uploads/2022/01/CraftyFi_25012022SCAudit_Report.pdf" TargetMode="External"/><Relationship Id="rId437" Type="http://schemas.openxmlformats.org/officeDocument/2006/relationships/hyperlink" Target="https://hacken.io/wp-content/uploads/2021/07/16072021_Nimbus_dApps_Audit_Report.pdf" TargetMode="External"/><Relationship Id="rId479" Type="http://schemas.openxmlformats.org/officeDocument/2006/relationships/hyperlink" Target="https://hacken.io/wp-content/uploads/2022/02/04102020_OneInch_SC_Audit_Report.pdf" TargetMode="External"/><Relationship Id="rId36" Type="http://schemas.openxmlformats.org/officeDocument/2006/relationships/hyperlink" Target="https://hacken.io/wp-content/uploads/2022/04/SDAO-TokenConversion_16032022SCAudit_Report_3.pdf" TargetMode="External"/><Relationship Id="rId283" Type="http://schemas.openxmlformats.org/officeDocument/2006/relationships/hyperlink" Target="https://hacken.io/wp-content/uploads/2021/12/AlgebraFinance_15122021SCAudit_Report_3.pdf" TargetMode="External"/><Relationship Id="rId339" Type="http://schemas.openxmlformats.org/officeDocument/2006/relationships/hyperlink" Target="https://hacken.io/wp-content/uploads/2021/11/CryptoDragons_05112021-SCAudit_Report_3.pdf" TargetMode="External"/><Relationship Id="rId78" Type="http://schemas.openxmlformats.org/officeDocument/2006/relationships/hyperlink" Target="https://hacken.io/wp-content/uploads/2021/09/MasterVentures_30092021SCAudit_Report_2.pdf" TargetMode="External"/><Relationship Id="rId101" Type="http://schemas.openxmlformats.org/officeDocument/2006/relationships/hyperlink" Target="https://hacken.io/wp-content/uploads/2022/05/Fidometa-01.04.2022-SC_Audit_Report-1.pdf" TargetMode="External"/><Relationship Id="rId143" Type="http://schemas.openxmlformats.org/officeDocument/2006/relationships/hyperlink" Target="https://hacken.io/wp-content/uploads/2022/05/Transient-Network-Limited_SCAudit_Report-_2.pdf" TargetMode="External"/><Relationship Id="rId185" Type="http://schemas.openxmlformats.org/officeDocument/2006/relationships/hyperlink" Target="https://hacken.io/wp-content/uploads/2022/04/RandNetwork_29032022SCAudit_Report_2.pdf" TargetMode="External"/><Relationship Id="rId350" Type="http://schemas.openxmlformats.org/officeDocument/2006/relationships/hyperlink" Target="https://hacken.io/wp-content/uploads/2021/11/MetaWars_22102021SCAudit_Report-.pdf" TargetMode="External"/><Relationship Id="rId406" Type="http://schemas.openxmlformats.org/officeDocument/2006/relationships/hyperlink" Target="https://hacken.io/wp-content/uploads/2021/08/Gamestarter_17082021SCAudit_Report_2.pdf" TargetMode="External"/><Relationship Id="rId9" Type="http://schemas.openxmlformats.org/officeDocument/2006/relationships/hyperlink" Target="https://hacken.io/wp-content/uploads/2022/12/MGT-Solar_SCAudit-Report-1.pdf" TargetMode="External"/><Relationship Id="rId210" Type="http://schemas.openxmlformats.org/officeDocument/2006/relationships/hyperlink" Target="https://hacken.io/wp-content/uploads/2022/03/SamuraiLegends_01032022SCAudit_Report3.pdf" TargetMode="External"/><Relationship Id="rId392" Type="http://schemas.openxmlformats.org/officeDocument/2006/relationships/hyperlink" Target="https://hacken.io/wp-content/uploads/2021/09/TravaFinance_06092021SCAudit_Report_3-1.pdf" TargetMode="External"/><Relationship Id="rId448" Type="http://schemas.openxmlformats.org/officeDocument/2006/relationships/hyperlink" Target="https://hacken.io/wp-content/uploads/2021/05/KyberNetwork_18052021SCAudit_Report.pdf" TargetMode="External"/><Relationship Id="rId252" Type="http://schemas.openxmlformats.org/officeDocument/2006/relationships/hyperlink" Target="https://hacken.io/wp-content/uploads/2022/01/Unilab-Network_1012022SCAudit_Report_2.pdf" TargetMode="External"/><Relationship Id="rId294" Type="http://schemas.openxmlformats.org/officeDocument/2006/relationships/hyperlink" Target="https://hacken.io/wp-content/uploads/2021/12/Xtra_08122021SCAudit_Report_2.pdf" TargetMode="External"/><Relationship Id="rId308" Type="http://schemas.openxmlformats.org/officeDocument/2006/relationships/hyperlink" Target="https://hacken.io/wp-content/uploads/2021/12/MetaSpatial_01122021SCAudit_Report.pdf" TargetMode="External"/><Relationship Id="rId47" Type="http://schemas.openxmlformats.org/officeDocument/2006/relationships/hyperlink" Target="https://hacken.io/wp-content/uploads/2022/10/Abacus-12.08.2022-SC_Audit_Report.pdf" TargetMode="External"/><Relationship Id="rId89" Type="http://schemas.openxmlformats.org/officeDocument/2006/relationships/hyperlink" Target="https://hacken.io/wp-content/uploads/2022/03/PowerbombFinance_10032022SCAudit_Report_2.pdf" TargetMode="External"/><Relationship Id="rId112" Type="http://schemas.openxmlformats.org/officeDocument/2006/relationships/hyperlink" Target="https://hacken.io/wp-content/uploads/2022/06/Bolide-TokenVesting_07072022_SCAudit_Report_4.pdf" TargetMode="External"/><Relationship Id="rId154" Type="http://schemas.openxmlformats.org/officeDocument/2006/relationships/hyperlink" Target="https://hacken.io/wp-content/uploads/2022/04/WombatExchange_20042022SCAudit_Report_3.pdf" TargetMode="External"/><Relationship Id="rId361" Type="http://schemas.openxmlformats.org/officeDocument/2006/relationships/hyperlink" Target="https://hacken.io/wp-content/uploads/2021/10/Liquidrium_13102021SCAudit_Report.pdf" TargetMode="External"/><Relationship Id="rId196" Type="http://schemas.openxmlformats.org/officeDocument/2006/relationships/hyperlink" Target="https://hacken.io/wp-content/uploads/2022/03/SafeGram_10032022SCAudit_Report_2.pdf" TargetMode="External"/><Relationship Id="rId417" Type="http://schemas.openxmlformats.org/officeDocument/2006/relationships/hyperlink" Target="https://hacken.io/wp-content/uploads/2021/07/Sylo_07072021SC_Audit_Report.pdf" TargetMode="External"/><Relationship Id="rId459" Type="http://schemas.openxmlformats.org/officeDocument/2006/relationships/hyperlink" Target="https://hacken.io/wp-content/uploads/2021/06/12122020-SC-Audit-Report-for-Tosdis-Finance-v4.pdf" TargetMode="External"/><Relationship Id="rId16" Type="http://schemas.openxmlformats.org/officeDocument/2006/relationships/hyperlink" Target="https://hacken.io/wp-content/uploads/2022/11/MRHB_SC_Audit_Report4.pdf" TargetMode="External"/><Relationship Id="rId221" Type="http://schemas.openxmlformats.org/officeDocument/2006/relationships/hyperlink" Target="https://hacken.io/wp-content/uploads/2022/02/Minimax-Finance-16022022-_SCAudit_-Report3.pdf" TargetMode="External"/><Relationship Id="rId263" Type="http://schemas.openxmlformats.org/officeDocument/2006/relationships/hyperlink" Target="https://hacken.io/wp-content/uploads/2021/12/Coinweb_22122021SCAudit_Report_4.pdf" TargetMode="External"/><Relationship Id="rId319" Type="http://schemas.openxmlformats.org/officeDocument/2006/relationships/hyperlink" Target="https://hacken.io/wp-content/uploads/2021/11/Solarminex_22112021SCAudit_Report_2.pdf" TargetMode="External"/><Relationship Id="rId470" Type="http://schemas.openxmlformats.org/officeDocument/2006/relationships/hyperlink" Target="https://hacken.io/wp-content/uploads/2021/07/KickPad_Audit_Report090321.pdf" TargetMode="External"/><Relationship Id="rId58" Type="http://schemas.openxmlformats.org/officeDocument/2006/relationships/hyperlink" Target="https://hacken.io/wp-content/uploads/2022/12/XtblockXTT_25082021SCAudit_Report.pdf" TargetMode="External"/><Relationship Id="rId123" Type="http://schemas.openxmlformats.org/officeDocument/2006/relationships/hyperlink" Target="https://hacken.io/wp-content/uploads/2021/07/DeRace_27072021SCAudit_Report.pdf" TargetMode="External"/><Relationship Id="rId330" Type="http://schemas.openxmlformats.org/officeDocument/2006/relationships/hyperlink" Target="https://hacken.io/wp-content/uploads/2021/11/Unipilot_11112021SCAudit_Report_2.pdf" TargetMode="External"/><Relationship Id="rId165" Type="http://schemas.openxmlformats.org/officeDocument/2006/relationships/hyperlink" Target="https://hacken.io/wp-content/uploads/2022/04/MemeBank_21032022_Hacken_SCAudit_Report.pdf" TargetMode="External"/><Relationship Id="rId372" Type="http://schemas.openxmlformats.org/officeDocument/2006/relationships/hyperlink" Target="https://hacken.io/wp-content/uploads/2021/10/TechnoscopeCompanyLimited_07102021SCAudit_Report.pdf" TargetMode="External"/><Relationship Id="rId428" Type="http://schemas.openxmlformats.org/officeDocument/2006/relationships/hyperlink" Target="https://hacken.io/wp-content/uploads/2021/06/Bunicorndefi_11062021SC_Audit_Report_2.pdf" TargetMode="External"/><Relationship Id="rId232" Type="http://schemas.openxmlformats.org/officeDocument/2006/relationships/hyperlink" Target="https://hacken.io/wp-content/uploads/2022/02/Re_water_LiquidityRestrictor_10022022SCAudit_Report.pdf" TargetMode="External"/><Relationship Id="rId274" Type="http://schemas.openxmlformats.org/officeDocument/2006/relationships/hyperlink" Target="https://hacken.io/wp-content/uploads/2021/12/Liquidus_20122021SCAudit_Report.pdf" TargetMode="External"/><Relationship Id="rId481" Type="http://schemas.openxmlformats.org/officeDocument/2006/relationships/hyperlink" Target="https://hacken.io/wp-content/uploads/2021/10/17012020_Cover_SC_Audit_Report.pdf" TargetMode="External"/><Relationship Id="rId27" Type="http://schemas.openxmlformats.org/officeDocument/2006/relationships/hyperlink" Target="https://hacken.io/wp-content/uploads/2022/07/MyCowrie_01062022_SCAudit_Report_final.pdf" TargetMode="External"/><Relationship Id="rId69" Type="http://schemas.openxmlformats.org/officeDocument/2006/relationships/hyperlink" Target="https://hacken.io/wp-content/uploads/2022/07/Web3-Bazaar_SCAudit_Report2.docx.pdf" TargetMode="External"/><Relationship Id="rId134" Type="http://schemas.openxmlformats.org/officeDocument/2006/relationships/hyperlink" Target="https://hacken.io/wp-content/uploads/2022/08/The-Hall-Audit.pdf" TargetMode="External"/><Relationship Id="rId80" Type="http://schemas.openxmlformats.org/officeDocument/2006/relationships/hyperlink" Target="https://hacken.io/wp-content/uploads/2022/03/Block_Square_28032022_SCAudit_Report2-1.pdf" TargetMode="External"/><Relationship Id="rId176" Type="http://schemas.openxmlformats.org/officeDocument/2006/relationships/hyperlink" Target="https://hacken.io/wp-content/uploads/2022/05/DiamondBack_05042022_SCAudit_Report.pdf" TargetMode="External"/><Relationship Id="rId341" Type="http://schemas.openxmlformats.org/officeDocument/2006/relationships/hyperlink" Target="https://hacken.io/wp-content/uploads/2021/12/Oneworldplan_01112021SCAudit_Report_2.pdf" TargetMode="External"/><Relationship Id="rId383" Type="http://schemas.openxmlformats.org/officeDocument/2006/relationships/hyperlink" Target="https://hacken.io/wp-content/uploads/2021/09/ATBSOFTWARE_23092021SCAudit_Report.pdf" TargetMode="External"/><Relationship Id="rId439" Type="http://schemas.openxmlformats.org/officeDocument/2006/relationships/hyperlink" Target="https://hacken.io/wp-content/uploads/2021/07/30052021_Nimbus_Core_Audit_Report.pdf" TargetMode="External"/><Relationship Id="rId201" Type="http://schemas.openxmlformats.org/officeDocument/2006/relationships/hyperlink" Target="https://hacken.io/wp-content/uploads/2022/03/Kyte.One_SCAudit_Report_2.pdf" TargetMode="External"/><Relationship Id="rId243" Type="http://schemas.openxmlformats.org/officeDocument/2006/relationships/hyperlink" Target="https://hacken.io/wp-content/uploads/2022/01/GreenHouse_21012022SCAudit_Report_2.pdf" TargetMode="External"/><Relationship Id="rId285" Type="http://schemas.openxmlformats.org/officeDocument/2006/relationships/hyperlink" Target="https://hacken.io/wp-content/uploads/2021/12/Spellfire_13122021SCAudit_Report.pdf" TargetMode="External"/><Relationship Id="rId450" Type="http://schemas.openxmlformats.org/officeDocument/2006/relationships/hyperlink" Target="https://hacken.io/wp-content/uploads/2021/05/15052021_Merlin_SC_SecondReview_Audit_Report.pdf" TargetMode="External"/><Relationship Id="rId38" Type="http://schemas.openxmlformats.org/officeDocument/2006/relationships/hyperlink" Target="https://hacken.io/wp-content/uploads/2022/04/SDAO-Dynaset_15122021SCAudit_Report_2.pdf" TargetMode="External"/><Relationship Id="rId103" Type="http://schemas.openxmlformats.org/officeDocument/2006/relationships/hyperlink" Target="https://hacken.io/wp-content/uploads/2021/12/RedFox-MissPH_23092021SCAudit_Report_2.pdf" TargetMode="External"/><Relationship Id="rId310" Type="http://schemas.openxmlformats.org/officeDocument/2006/relationships/hyperlink" Target="https://hacken.io/wp-content/uploads/2021/12/Mafagafo_01122021SCAudit_Report.pdf" TargetMode="External"/><Relationship Id="rId91" Type="http://schemas.openxmlformats.org/officeDocument/2006/relationships/hyperlink" Target="https://hacken.io/wp-content/uploads/2022/03/Powerbomb_01072022_SCAudit_Report_2.pdf" TargetMode="External"/><Relationship Id="rId145" Type="http://schemas.openxmlformats.org/officeDocument/2006/relationships/hyperlink" Target="https://hacken.io/wp-content/uploads/2022/05/RichQuack_06042022_SCAudit_Report.pdf" TargetMode="External"/><Relationship Id="rId187" Type="http://schemas.openxmlformats.org/officeDocument/2006/relationships/hyperlink" Target="https://hacken.io/wp-content/uploads/2022/03/MetaFi_29032022_SCA_Report.pdf" TargetMode="External"/><Relationship Id="rId352" Type="http://schemas.openxmlformats.org/officeDocument/2006/relationships/hyperlink" Target="https://hacken.io/wp-content/uploads/2021/10/Yoshi_22102021SCAudit_Report_2.pdf" TargetMode="External"/><Relationship Id="rId394" Type="http://schemas.openxmlformats.org/officeDocument/2006/relationships/hyperlink" Target="https://hacken.io/wp-content/uploads/2021/11/StripCoin_03092021SCAudit_Report_2.pdf" TargetMode="External"/><Relationship Id="rId408" Type="http://schemas.openxmlformats.org/officeDocument/2006/relationships/hyperlink" Target="https://hacken.io/wp-content/uploads/2021/08/Step-Hero_16082021SCAudit_Report.pdf" TargetMode="External"/><Relationship Id="rId212" Type="http://schemas.openxmlformats.org/officeDocument/2006/relationships/hyperlink" Target="https://hacken.io/wp-content/uploads/2022/03/A2DAO_28022022SCAudit_Report.pdf" TargetMode="External"/><Relationship Id="rId254" Type="http://schemas.openxmlformats.org/officeDocument/2006/relationships/hyperlink" Target="https://hacken.io/wp-content/uploads/2022/01/Titan-Hunters_10012022SCAudit_Report.pdf" TargetMode="External"/><Relationship Id="rId49" Type="http://schemas.openxmlformats.org/officeDocument/2006/relationships/hyperlink" Target="https://hacken.io/wp-content/uploads/2022/09/Enjinstarter_SCAudit_Report3.pdf" TargetMode="External"/><Relationship Id="rId114" Type="http://schemas.openxmlformats.org/officeDocument/2006/relationships/hyperlink" Target="https://hacken.io/wp-content/uploads/2022/06/Summonersarena_01062022_SCAudit_Report.pdf" TargetMode="External"/><Relationship Id="rId296" Type="http://schemas.openxmlformats.org/officeDocument/2006/relationships/hyperlink" Target="https://hacken.io/wp-content/uploads/2021/12/DAO-Land_07122021SCAudit_Report_2.pdf" TargetMode="External"/><Relationship Id="rId461" Type="http://schemas.openxmlformats.org/officeDocument/2006/relationships/hyperlink" Target="https://hacken.io/wp-content/uploads/2021/06/070432021_TosDis_SC_Audit_Second_Review_Report.pdf" TargetMode="External"/><Relationship Id="rId60" Type="http://schemas.openxmlformats.org/officeDocument/2006/relationships/hyperlink" Target="https://hacken.io/wp-content/uploads/2022/10/Seaside-Club-22062022_SCAudit_Report-.pdf" TargetMode="External"/><Relationship Id="rId156" Type="http://schemas.openxmlformats.org/officeDocument/2006/relationships/hyperlink" Target="https://hacken.io/wp-content/uploads/2021/11/GainsAssociates_04112021SCAudit_Report.pdf" TargetMode="External"/><Relationship Id="rId198" Type="http://schemas.openxmlformats.org/officeDocument/2006/relationships/hyperlink" Target="https://hacken.io/wp-content/uploads/2022/04/Huobi_TokenSCAudit_Report.pdf" TargetMode="External"/><Relationship Id="rId321" Type="http://schemas.openxmlformats.org/officeDocument/2006/relationships/hyperlink" Target="https://hacken.io/wp-content/uploads/2021/11/Naga_19112021SCAudit_Report.pdf" TargetMode="External"/><Relationship Id="rId363" Type="http://schemas.openxmlformats.org/officeDocument/2006/relationships/hyperlink" Target="https://hacken.io/wp-content/uploads/2021/10/BitcoinSBtoken_11102021SCAudit_Report.pdf" TargetMode="External"/><Relationship Id="rId419" Type="http://schemas.openxmlformats.org/officeDocument/2006/relationships/hyperlink" Target="https://hacken.io/wp-content/uploads/2021/06/BullRunFinance_25062021SCAudit_Report_2.pdf" TargetMode="External"/><Relationship Id="rId223" Type="http://schemas.openxmlformats.org/officeDocument/2006/relationships/hyperlink" Target="https://hacken.io/wp-content/uploads/2022/02/MooningMonkey.com_14022022_SCA_Report_2.pdf" TargetMode="External"/><Relationship Id="rId430" Type="http://schemas.openxmlformats.org/officeDocument/2006/relationships/hyperlink" Target="https://hacken.io/wp-content/uploads/2021/06/SMEGMARS_08062021SCAudit_Report.pdf" TargetMode="External"/><Relationship Id="rId18" Type="http://schemas.openxmlformats.org/officeDocument/2006/relationships/hyperlink" Target="https://hacken.io/wp-content/uploads/2022/11/WT-WORLDWIDE-TECH-PTE.-LTD-SCAudit_Report-2.pdf" TargetMode="External"/><Relationship Id="rId265" Type="http://schemas.openxmlformats.org/officeDocument/2006/relationships/hyperlink" Target="https://hacken.io/wp-content/uploads/2021/12/PlatypusFinance_22122021SCAudit_Report_2.pdf" TargetMode="External"/><Relationship Id="rId472" Type="http://schemas.openxmlformats.org/officeDocument/2006/relationships/hyperlink" Target="https://hacken.io/wp-content/uploads/2021/07/25022021-JULSWAP_SC_Audit_Report.pdf" TargetMode="External"/><Relationship Id="rId125" Type="http://schemas.openxmlformats.org/officeDocument/2006/relationships/hyperlink" Target="https://hacken.io/wp-content/uploads/2022/07/DeRace_17052022_SCAudit_SReport_2.pdf" TargetMode="External"/><Relationship Id="rId167" Type="http://schemas.openxmlformats.org/officeDocument/2006/relationships/hyperlink" Target="https://hacken.io/wp-content/uploads/2022/03/BotPlanet-BotDex-Periphery_04042022SCAudit_Report_2.pdf" TargetMode="External"/><Relationship Id="rId332" Type="http://schemas.openxmlformats.org/officeDocument/2006/relationships/hyperlink" Target="https://hacken.io/wp-content/uploads/2021/11/HeroVerse_10112021SCAudit_Report_2.pdf" TargetMode="External"/><Relationship Id="rId374" Type="http://schemas.openxmlformats.org/officeDocument/2006/relationships/hyperlink" Target="https://hacken.io/wp-content/uploads/2021/12/TalentProtocol_04102021SCAudit_Report.pdf" TargetMode="External"/><Relationship Id="rId71" Type="http://schemas.openxmlformats.org/officeDocument/2006/relationships/hyperlink" Target="https://hacken.io/wp-content/uploads/2022/07/Wombat_20072022_SCAudit_Report_2.pdf" TargetMode="External"/><Relationship Id="rId234" Type="http://schemas.openxmlformats.org/officeDocument/2006/relationships/hyperlink" Target="https://hacken.io/wp-content/uploads/2022/10/3.5-Hacken-conclusion.pdf" TargetMode="External"/><Relationship Id="rId2" Type="http://schemas.openxmlformats.org/officeDocument/2006/relationships/hyperlink" Target="https://hacken.io/audits/" TargetMode="External"/><Relationship Id="rId29" Type="http://schemas.openxmlformats.org/officeDocument/2006/relationships/hyperlink" Target="https://hacken.io/wp-content/uploads/2022/12/NFT-Boxing-Digital-OU_SCAudit_Report.pdf" TargetMode="External"/><Relationship Id="rId276" Type="http://schemas.openxmlformats.org/officeDocument/2006/relationships/hyperlink" Target="https://hacken.io/wp-content/uploads/2021/12/PlantExodus_17122021SCAudit_Report_2.pdf" TargetMode="External"/><Relationship Id="rId441" Type="http://schemas.openxmlformats.org/officeDocument/2006/relationships/hyperlink" Target="https://hacken.io/wp-content/uploads/2021/07/30052021_Nimbus_Swap_Audit_Report.pdf" TargetMode="External"/><Relationship Id="rId40" Type="http://schemas.openxmlformats.org/officeDocument/2006/relationships/hyperlink" Target="https://hacken.io/wp-content/uploads/2022/04/SDAO_30082022_SCAudit_Report-2.pdf" TargetMode="External"/><Relationship Id="rId136" Type="http://schemas.openxmlformats.org/officeDocument/2006/relationships/hyperlink" Target="https://hacken.io/wp-content/uploads/2021/04/31032021_TrustSwap_stakingPool_SC_Audit_Second_Review_Report.pdf" TargetMode="External"/><Relationship Id="rId178" Type="http://schemas.openxmlformats.org/officeDocument/2006/relationships/hyperlink" Target="https://hacken.io/wp-content/uploads/2022/04/ToyoVerse__05042022_SCAudit__Report_2.pdf" TargetMode="External"/><Relationship Id="rId301" Type="http://schemas.openxmlformats.org/officeDocument/2006/relationships/hyperlink" Target="https://hacken.io/wp-content/uploads/2021/12/DeltaTheta_06122021SCAudit_Report_2.pdf" TargetMode="External"/><Relationship Id="rId343" Type="http://schemas.openxmlformats.org/officeDocument/2006/relationships/hyperlink" Target="https://hacken.io/wp-content/uploads/2021/10/Chimeras_29102021SCAudit_Report_2.pdf" TargetMode="External"/><Relationship Id="rId82" Type="http://schemas.openxmlformats.org/officeDocument/2006/relationships/hyperlink" Target="https://hacken.io/wp-content/uploads/2022/07/Crystals-of-Naramunz-and-Narz05072022Audit_Report4.pdf" TargetMode="External"/><Relationship Id="rId203" Type="http://schemas.openxmlformats.org/officeDocument/2006/relationships/hyperlink" Target="https://hacken.io/wp-content/uploads/2022/03/Golden_Haven_Games_SCAudit_Report_2.pdf" TargetMode="External"/><Relationship Id="rId385" Type="http://schemas.openxmlformats.org/officeDocument/2006/relationships/hyperlink" Target="https://hacken.io/wp-content/uploads/2021/09/Brokoli_17092021SCAudit_Report_3.pdf" TargetMode="External"/><Relationship Id="rId245" Type="http://schemas.openxmlformats.org/officeDocument/2006/relationships/hyperlink" Target="https://hacken.io/wp-content/uploads/2022/01/MarvelousNfts_17012022-SCAudit_Report.pdf" TargetMode="External"/><Relationship Id="rId287" Type="http://schemas.openxmlformats.org/officeDocument/2006/relationships/hyperlink" Target="https://hacken.io/wp-content/uploads/2021/12/Cowswap_10122021SCAudit_Report_2.pdf" TargetMode="External"/><Relationship Id="rId410" Type="http://schemas.openxmlformats.org/officeDocument/2006/relationships/hyperlink" Target="https://hacken.io/wp-content/uploads/2021/07/Morbex_26072021SCAudit_Report.pdf" TargetMode="External"/><Relationship Id="rId452" Type="http://schemas.openxmlformats.org/officeDocument/2006/relationships/hyperlink" Target="https://hacken.io/wp-content/uploads/2022/08/Cirus_05052021SCAudit_Report.pdf" TargetMode="External"/><Relationship Id="rId105" Type="http://schemas.openxmlformats.org/officeDocument/2006/relationships/hyperlink" Target="https://hacken.io/wp-content/uploads/2021/12/RedFox_08112021SCAudit_Report.pdf" TargetMode="External"/><Relationship Id="rId147" Type="http://schemas.openxmlformats.org/officeDocument/2006/relationships/hyperlink" Target="https://hacken.io/wp-content/uploads/2022/04/ZOA_19042022SCAudit_Report.pdf" TargetMode="External"/><Relationship Id="rId312" Type="http://schemas.openxmlformats.org/officeDocument/2006/relationships/hyperlink" Target="https://hacken.io/wp-content/uploads/2021/12/GunstarLabs_01122021SCAudit_Report-1.pdf" TargetMode="External"/><Relationship Id="rId354" Type="http://schemas.openxmlformats.org/officeDocument/2006/relationships/hyperlink" Target="https://hacken.io/wp-content/uploads/2021/11/MtPelerin_20102021SCAudit_Report_2.pdf" TargetMode="External"/><Relationship Id="rId51" Type="http://schemas.openxmlformats.org/officeDocument/2006/relationships/hyperlink" Target="https://hacken.io/wp-content/uploads/2022/04/LunaFi_Technologies_Ltd_23022022SCAudit_Report_3.pdf" TargetMode="External"/><Relationship Id="rId93" Type="http://schemas.openxmlformats.org/officeDocument/2006/relationships/hyperlink" Target="https://hacken.io/wp-content/uploads/2022/06/Trivians_29062022_SCAudit_Report_2.pdf" TargetMode="External"/><Relationship Id="rId189" Type="http://schemas.openxmlformats.org/officeDocument/2006/relationships/hyperlink" Target="https://hacken.io/wp-content/uploads/2021/12/StrongBlock_23112021SCAudit_Report_3.pdf" TargetMode="External"/><Relationship Id="rId396" Type="http://schemas.openxmlformats.org/officeDocument/2006/relationships/hyperlink" Target="https://hacken.io/wp-content/uploads/2021/09/xDAO_03092021SCAudit_Report_2.pdf" TargetMode="External"/><Relationship Id="rId3" Type="http://schemas.openxmlformats.org/officeDocument/2006/relationships/hyperlink" Target="https://hacken.io/audits/" TargetMode="External"/><Relationship Id="rId214" Type="http://schemas.openxmlformats.org/officeDocument/2006/relationships/hyperlink" Target="https://hacken.io/wp-content/uploads/2022/02/BizverseWorld_07032022_SCAudit_Report2.pdf" TargetMode="External"/><Relationship Id="rId235" Type="http://schemas.openxmlformats.org/officeDocument/2006/relationships/hyperlink" Target="https://hacken.io/wp-content/uploads/2022/02/Ambrosus_Security_Review_Report_Final.pdf" TargetMode="External"/><Relationship Id="rId256" Type="http://schemas.openxmlformats.org/officeDocument/2006/relationships/hyperlink" Target="https://hacken.io/wp-content/uploads/2022/01/Forbitspace_04012022SCAudit_Report.pdf" TargetMode="External"/><Relationship Id="rId277" Type="http://schemas.openxmlformats.org/officeDocument/2006/relationships/hyperlink" Target="https://hacken.io/wp-content/uploads/2021/12/Vmates_17122021SCAudit_Report.pdf" TargetMode="External"/><Relationship Id="rId298" Type="http://schemas.openxmlformats.org/officeDocument/2006/relationships/hyperlink" Target="https://hacken.io/wp-content/uploads/2021/12/UniX-Gaming_07122021SCAudit_Report.pdf" TargetMode="External"/><Relationship Id="rId400" Type="http://schemas.openxmlformats.org/officeDocument/2006/relationships/hyperlink" Target="https://hacken.io/wp-content/uploads/2021/11/BetU_23082021SCAudit_Report_2.pdf" TargetMode="External"/><Relationship Id="rId421" Type="http://schemas.openxmlformats.org/officeDocument/2006/relationships/hyperlink" Target="https://hacken.io/wp-content/uploads/2021/06/23062021_iqAlliance_SecondReview_SC_Audit_Report-2.pdf" TargetMode="External"/><Relationship Id="rId442" Type="http://schemas.openxmlformats.org/officeDocument/2006/relationships/hyperlink" Target="https://hacken.io/wp-content/uploads/2021/06/230432021_Mogul_SC_Second_Review_Audit_Report.pdf" TargetMode="External"/><Relationship Id="rId463" Type="http://schemas.openxmlformats.org/officeDocument/2006/relationships/hyperlink" Target="https://hacken.io/wp-content/uploads/2021/07/040421_Mist_Audit_Report.pdf" TargetMode="External"/><Relationship Id="rId116" Type="http://schemas.openxmlformats.org/officeDocument/2006/relationships/hyperlink" Target="https://hacken.io/wp-content/uploads/2022/04/Game_of_Silks_15042022_SCAudit_Report-1.pdf" TargetMode="External"/><Relationship Id="rId137" Type="http://schemas.openxmlformats.org/officeDocument/2006/relationships/hyperlink" Target="https://hacken.io/wp-content/uploads/2022/02/TrustSwap_Mint_02022022SCAudit_Report-1.pdf" TargetMode="External"/><Relationship Id="rId158" Type="http://schemas.openxmlformats.org/officeDocument/2006/relationships/hyperlink" Target="https://hacken.io/wp-content/uploads/2022/05/Gains_Associates_18042022_SCAudit_Report_2.pdf" TargetMode="External"/><Relationship Id="rId302" Type="http://schemas.openxmlformats.org/officeDocument/2006/relationships/hyperlink" Target="https://hacken.io/wp-content/uploads/2021/09/Plethori_19072021SCAudit_Report_2.pdf" TargetMode="External"/><Relationship Id="rId323" Type="http://schemas.openxmlformats.org/officeDocument/2006/relationships/hyperlink" Target="https://hacken.io/wp-content/uploads/2021/11/Pieme_17112021SCAudit_Report.pdf" TargetMode="External"/><Relationship Id="rId344" Type="http://schemas.openxmlformats.org/officeDocument/2006/relationships/hyperlink" Target="https://hacken.io/wp-content/uploads/2021/10/DAFIProtocol_28102021SCAudit_Report_2.pdf" TargetMode="External"/><Relationship Id="rId20" Type="http://schemas.openxmlformats.org/officeDocument/2006/relationships/hyperlink" Target="https://hacken.io/wp-content/uploads/2022/11/TiTi-PROTOCOL-FOUNDATION-LTD-08092022_SCAudit_Report_-1.pdf" TargetMode="External"/><Relationship Id="rId41" Type="http://schemas.openxmlformats.org/officeDocument/2006/relationships/hyperlink" Target="https://hacken.io/wp-content/uploads/2022/04/SDAO_Dydx_30082022_SCAudit_Report-2.pdf" TargetMode="External"/><Relationship Id="rId62" Type="http://schemas.openxmlformats.org/officeDocument/2006/relationships/hyperlink" Target="https://hacken.io/wp-content/uploads/2022/09/AstraTokenStaking_10062022_SCAudit_Report_3-1.pdf" TargetMode="External"/><Relationship Id="rId83" Type="http://schemas.openxmlformats.org/officeDocument/2006/relationships/hyperlink" Target="https://hacken.io/wp-content/uploads/2021/11/EmbrHoldingsLimited_BEP20Token_09112021SCAudit_Report_3.pdf" TargetMode="External"/><Relationship Id="rId179" Type="http://schemas.openxmlformats.org/officeDocument/2006/relationships/hyperlink" Target="https://hacken.io/wp-content/uploads/2022/07/Formless-Free-Market_04042022SCAudit_Report_2.pdf" TargetMode="External"/><Relationship Id="rId365" Type="http://schemas.openxmlformats.org/officeDocument/2006/relationships/hyperlink" Target="https://hacken.io/wp-content/uploads/2021/10/Bemil_11102021SCAudit_Report_2-1.pdf" TargetMode="External"/><Relationship Id="rId386" Type="http://schemas.openxmlformats.org/officeDocument/2006/relationships/hyperlink" Target="https://hacken.io/wp-content/uploads/2021/10/Unore-_16092021_SCAudit_Report-v2.pdf" TargetMode="External"/><Relationship Id="rId190" Type="http://schemas.openxmlformats.org/officeDocument/2006/relationships/hyperlink" Target="https://hacken.io/wp-content/uploads/2021/11/18092020-StrongDeFi_SC_Audit_Report.pdf" TargetMode="External"/><Relationship Id="rId204" Type="http://schemas.openxmlformats.org/officeDocument/2006/relationships/hyperlink" Target="https://hacken.io/wp-content/uploads/2022/03/Splash_11032022SCAudit_Report_2.pdf" TargetMode="External"/><Relationship Id="rId225" Type="http://schemas.openxmlformats.org/officeDocument/2006/relationships/hyperlink" Target="https://hacken.io/wp-content/uploads/2022/02/MetaWear_11022022SCAudit_Report.pdf" TargetMode="External"/><Relationship Id="rId246" Type="http://schemas.openxmlformats.org/officeDocument/2006/relationships/hyperlink" Target="https://hacken.io/wp-content/uploads/2021/10/06072021_XP_NET_TGE_Audit_Report_Second_Review-2.pdf" TargetMode="External"/><Relationship Id="rId267" Type="http://schemas.openxmlformats.org/officeDocument/2006/relationships/hyperlink" Target="https://hacken.io/wp-content/uploads/2021/08/Xpocket_10082021SCAudit_Report_2.pdf" TargetMode="External"/><Relationship Id="rId288" Type="http://schemas.openxmlformats.org/officeDocument/2006/relationships/hyperlink" Target="https://hacken.io/wp-content/uploads/2021/12/Ertha_10122021SCAudit_Report.pdf" TargetMode="External"/><Relationship Id="rId411" Type="http://schemas.openxmlformats.org/officeDocument/2006/relationships/hyperlink" Target="https://hacken.io/wp-content/uploads/2021/07/Fanadise_21072021SCAudit_Report.pdf" TargetMode="External"/><Relationship Id="rId432" Type="http://schemas.openxmlformats.org/officeDocument/2006/relationships/hyperlink" Target="https://hacken.io/wp-content/uploads/2021/06/eu21.football_06062021SCAudit_Report.pdf" TargetMode="External"/><Relationship Id="rId453" Type="http://schemas.openxmlformats.org/officeDocument/2006/relationships/hyperlink" Target="https://hacken.io/wp-content/uploads/2021/06/04052021_Sekuritance_SC_Audit_Report.pdf" TargetMode="External"/><Relationship Id="rId474" Type="http://schemas.openxmlformats.org/officeDocument/2006/relationships/hyperlink" Target="https://hacken.io/wp-content/uploads/2021/02/WOWToken_Secondary_SC_Audit_Report.pdf" TargetMode="External"/><Relationship Id="rId106" Type="http://schemas.openxmlformats.org/officeDocument/2006/relationships/hyperlink" Target="https://hacken.io/wp-content/uploads/2021/12/RedFox_15122021SCAudit_Report_3.pdf" TargetMode="External"/><Relationship Id="rId127" Type="http://schemas.openxmlformats.org/officeDocument/2006/relationships/hyperlink" Target="https://hacken.io/wp-content/uploads/2022/05/Arkania_13052022_SCAudit_Report2.pdf" TargetMode="External"/><Relationship Id="rId313" Type="http://schemas.openxmlformats.org/officeDocument/2006/relationships/hyperlink" Target="https://hacken.io/wp-content/uploads/2021/11/%D0%A1odyfight_25112021SCAudit_Report.pdf" TargetMode="External"/><Relationship Id="rId10" Type="http://schemas.openxmlformats.org/officeDocument/2006/relationships/hyperlink" Target="https://hacken.io/wp-content/uploads/2022/12/MedievalEmpires_01012021_SCAudit_Report-2.pdf" TargetMode="External"/><Relationship Id="rId31" Type="http://schemas.openxmlformats.org/officeDocument/2006/relationships/hyperlink" Target="https://hacken.io/wp-content/uploads/2022/10/ColonyLab_30092022_SCAudit_Report2-1.pdf" TargetMode="External"/><Relationship Id="rId52" Type="http://schemas.openxmlformats.org/officeDocument/2006/relationships/hyperlink" Target="https://hacken.io/wp-content/uploads/2022/09/LunaFi-Technologies-Ltd-22062022_SCAudit_Report_3-2.pdf" TargetMode="External"/><Relationship Id="rId73" Type="http://schemas.openxmlformats.org/officeDocument/2006/relationships/hyperlink" Target="https://hacken.io/wp-content/uploads/2022/05/NeoNomad-Audit-d7206d9bc7c09ab32825c9658404e7dec4b558f0-1.pdf" TargetMode="External"/><Relationship Id="rId94" Type="http://schemas.openxmlformats.org/officeDocument/2006/relationships/hyperlink" Target="https://hacken.io/wp-content/uploads/2022/08/Alt-Platform-13052022_SCAudit_Report-.pdf" TargetMode="External"/><Relationship Id="rId148" Type="http://schemas.openxmlformats.org/officeDocument/2006/relationships/hyperlink" Target="https://hacken.io/wp-content/uploads/2022/04/Tenderize_22042022_SCAudit_Report2.pdf" TargetMode="External"/><Relationship Id="rId169" Type="http://schemas.openxmlformats.org/officeDocument/2006/relationships/hyperlink" Target="https://hacken.io/wp-content/uploads/2022/03/BotPlanet-BotDex-Farm_06042022SCAudit_Report_2.pdf" TargetMode="External"/><Relationship Id="rId334" Type="http://schemas.openxmlformats.org/officeDocument/2006/relationships/hyperlink" Target="https://hacken.io/wp-content/uploads/2021/11/LaunchZone-BSCXNTS_07102021SCAudit_Report_2.pdf" TargetMode="External"/><Relationship Id="rId355" Type="http://schemas.openxmlformats.org/officeDocument/2006/relationships/hyperlink" Target="https://hacken.io/wp-content/uploads/2021/10/Mate_20102021SCAudit_Report.pdf" TargetMode="External"/><Relationship Id="rId376" Type="http://schemas.openxmlformats.org/officeDocument/2006/relationships/hyperlink" Target="https://hacken.io/wp-content/uploads/2022/02/NasDex_04102021SCAudit_Report_2.pdf" TargetMode="External"/><Relationship Id="rId397" Type="http://schemas.openxmlformats.org/officeDocument/2006/relationships/hyperlink" Target="https://hacken.io/wp-content/uploads/2021/08/Lithium_31082021SCAudit_Report_3-1.pdf" TargetMode="External"/><Relationship Id="rId4" Type="http://schemas.openxmlformats.org/officeDocument/2006/relationships/hyperlink" Target="https://hacken.io/audits/" TargetMode="External"/><Relationship Id="rId180" Type="http://schemas.openxmlformats.org/officeDocument/2006/relationships/hyperlink" Target="https://hacken.io/wp-content/uploads/2022/07/Formless-Official-Market_04042022SCAudit_Report_2.pdf" TargetMode="External"/><Relationship Id="rId215" Type="http://schemas.openxmlformats.org/officeDocument/2006/relationships/hyperlink" Target="https://hacken.io/wp-content/uploads/2022/03/LeagueDAO_starategy_21022022_SCAudit_Report_2-2.pdf" TargetMode="External"/><Relationship Id="rId236" Type="http://schemas.openxmlformats.org/officeDocument/2006/relationships/hyperlink" Target="https://hacken.io/wp-content/uploads/2022/02/Engines-Of-Fury_02022022SCAudit_Report.pdf" TargetMode="External"/><Relationship Id="rId257" Type="http://schemas.openxmlformats.org/officeDocument/2006/relationships/hyperlink" Target="https://hacken.io/wp-content/uploads/2021/12/SyncDao_30122021SCAudit_Report.pdf" TargetMode="External"/><Relationship Id="rId278" Type="http://schemas.openxmlformats.org/officeDocument/2006/relationships/hyperlink" Target="https://hacken.io/wp-content/uploads/2021/12/Paribus_17122021SCAudit_Report_2.pdf" TargetMode="External"/><Relationship Id="rId401" Type="http://schemas.openxmlformats.org/officeDocument/2006/relationships/hyperlink" Target="https://hacken.io/wp-content/uploads/2022/01/TBOT_23082021SCAudit_Report.pdf" TargetMode="External"/><Relationship Id="rId422" Type="http://schemas.openxmlformats.org/officeDocument/2006/relationships/hyperlink" Target="https://hacken.io/wp-content/uploads/2022/03/22062021_BullPerks_SC_Audit_Report-2.pdf" TargetMode="External"/><Relationship Id="rId443" Type="http://schemas.openxmlformats.org/officeDocument/2006/relationships/hyperlink" Target="https://hacken.io/wp-content/uploads/2021/06/30052021_Mogul_MovieVoting_SecondReview_SC_Audit_Report.pdf" TargetMode="External"/><Relationship Id="rId464" Type="http://schemas.openxmlformats.org/officeDocument/2006/relationships/hyperlink" Target="https://hacken.io/wp-content/uploads/2021/04/04042021_Refinable_SC_Audit_Report.pdf" TargetMode="External"/><Relationship Id="rId303" Type="http://schemas.openxmlformats.org/officeDocument/2006/relationships/hyperlink" Target="https://hacken.io/wp-content/uploads/2021/11/Plethori-Staking-v2_03112021SCAudit_Report_2.pdf" TargetMode="External"/><Relationship Id="rId42" Type="http://schemas.openxmlformats.org/officeDocument/2006/relationships/hyperlink" Target="https://hacken.io/wp-content/uploads/2022/11/Salvor_15082022_SCAudit_Report.pdf" TargetMode="External"/><Relationship Id="rId84" Type="http://schemas.openxmlformats.org/officeDocument/2006/relationships/hyperlink" Target="https://hacken.io/wp-content/uploads/2021/11/EmbrHoldingsLimited_Vault_09112021SCAudit_Report_3.pdf" TargetMode="External"/><Relationship Id="rId138" Type="http://schemas.openxmlformats.org/officeDocument/2006/relationships/hyperlink" Target="https://hacken.io/wp-content/uploads/2022/02/TrustSwap_SwapBonding_02022022SCAudit_Report.pdf" TargetMode="External"/><Relationship Id="rId345" Type="http://schemas.openxmlformats.org/officeDocument/2006/relationships/hyperlink" Target="https://hacken.io/wp-content/uploads/2021/10/SpaceDoge_27102021SCAudit_Report.pdf" TargetMode="External"/><Relationship Id="rId387" Type="http://schemas.openxmlformats.org/officeDocument/2006/relationships/hyperlink" Target="https://hacken.io/wp-content/uploads/2021/10/15092021_Premia_SC_Audit_Report.pdf" TargetMode="External"/><Relationship Id="rId191" Type="http://schemas.openxmlformats.org/officeDocument/2006/relationships/hyperlink" Target="https://hacken.io/wp-content/uploads/2021/12/StrongBlock_08122021SCAudit_Report_2.pdf" TargetMode="External"/><Relationship Id="rId205" Type="http://schemas.openxmlformats.org/officeDocument/2006/relationships/hyperlink" Target="https://hacken.io/wp-content/uploads/2022/03/SharkRace_18032022SCAudit_Report_3-1.pdf" TargetMode="External"/><Relationship Id="rId247" Type="http://schemas.openxmlformats.org/officeDocument/2006/relationships/hyperlink" Target="https://hacken.io/wp-content/uploads/2021/10/XPNetwork_14102021SCAudit_Report_2-1.pdf" TargetMode="External"/><Relationship Id="rId412" Type="http://schemas.openxmlformats.org/officeDocument/2006/relationships/hyperlink" Target="https://hacken.io/wp-content/uploads/2021/07/14072021_Disciplina_SC_Audit_Report.pdf" TargetMode="External"/><Relationship Id="rId107" Type="http://schemas.openxmlformats.org/officeDocument/2006/relationships/hyperlink" Target="https://hacken.io/wp-content/uploads/2022/06/RedFox_14062022_SCAudit_Report_2.pdf" TargetMode="External"/><Relationship Id="rId289" Type="http://schemas.openxmlformats.org/officeDocument/2006/relationships/hyperlink" Target="https://hacken.io/wp-content/uploads/2021/12/Colexion_10122021SCAudit_Report_4.pdf" TargetMode="External"/><Relationship Id="rId454" Type="http://schemas.openxmlformats.org/officeDocument/2006/relationships/hyperlink" Target="https://hacken.io/wp-content/uploads/2021/07/03032021_PeakDeFi_SC_Audit_Report.pdf" TargetMode="External"/><Relationship Id="rId11" Type="http://schemas.openxmlformats.org/officeDocument/2006/relationships/hyperlink" Target="https://hacken.io/wp-content/uploads/2022/11/ReduX-Technologies-AG_03112022_SCAudit_Report2-2-1.pdf" TargetMode="External"/><Relationship Id="rId53" Type="http://schemas.openxmlformats.org/officeDocument/2006/relationships/hyperlink" Target="https://hacken.io/wp-content/uploads/2022/09/WhiteBIT_06052022_ETH_SCAudit_Report_3.pdf" TargetMode="External"/><Relationship Id="rId149" Type="http://schemas.openxmlformats.org/officeDocument/2006/relationships/hyperlink" Target="https://hacken.io/wp-content/uploads/2021/06/13062021_TeraBlock_SC_Audit_Report-1.pdf" TargetMode="External"/><Relationship Id="rId314" Type="http://schemas.openxmlformats.org/officeDocument/2006/relationships/hyperlink" Target="https://hacken.io/wp-content/uploads/2021/11/ASPO_25112021SCAudit_Report-1.pdf" TargetMode="External"/><Relationship Id="rId356" Type="http://schemas.openxmlformats.org/officeDocument/2006/relationships/hyperlink" Target="https://hacken.io/wp-content/uploads/2021/10/DWeb_18102021SCAudit_Report_2.pdf" TargetMode="External"/><Relationship Id="rId398" Type="http://schemas.openxmlformats.org/officeDocument/2006/relationships/hyperlink" Target="https://hacken.io/wp-content/uploads/2021/08/Multigame_28082021SCAudit_Report_2.pdf" TargetMode="External"/><Relationship Id="rId95" Type="http://schemas.openxmlformats.org/officeDocument/2006/relationships/hyperlink" Target="https://hacken.io/wp-content/uploads/2022/07/CryptoCookies-09062022_SCAudit_Report.pdf" TargetMode="External"/><Relationship Id="rId160" Type="http://schemas.openxmlformats.org/officeDocument/2006/relationships/hyperlink" Target="https://hacken.io/wp-content/uploads/2022/10/PrometeusLabsVentures_05042022SCAudit_Report_3.pdf" TargetMode="External"/><Relationship Id="rId216" Type="http://schemas.openxmlformats.org/officeDocument/2006/relationships/hyperlink" Target="https://hacken.io/wp-content/uploads/2022/03/LeagueDAO_protocol_21020222_SCAudit_Report_2-1.pdf" TargetMode="External"/><Relationship Id="rId423" Type="http://schemas.openxmlformats.org/officeDocument/2006/relationships/hyperlink" Target="https://hacken.io/wp-content/uploads/2021/06/14062021_TribeOne_SC_Audit_Report.pdf" TargetMode="External"/><Relationship Id="rId258" Type="http://schemas.openxmlformats.org/officeDocument/2006/relationships/hyperlink" Target="https://hacken.io/wp-content/uploads/2021/12/Torekko_30122021SCAudit_Report-1.pdf" TargetMode="External"/><Relationship Id="rId465" Type="http://schemas.openxmlformats.org/officeDocument/2006/relationships/hyperlink" Target="https://hacken.io/wp-content/uploads/2021/04/AnyStake_Secondary_SC_Audit_Report.pdf" TargetMode="External"/><Relationship Id="rId22" Type="http://schemas.openxmlformats.org/officeDocument/2006/relationships/hyperlink" Target="https://hacken.io/wp-content/uploads/2022/11/Bictory_Finance_10102022_SCAudit_Report2_Solana.docx-1.pdf" TargetMode="External"/><Relationship Id="rId64" Type="http://schemas.openxmlformats.org/officeDocument/2006/relationships/hyperlink" Target="https://hacken.io/wp-content/uploads/2022/09/Astrobot_SCAudit_Report_2.pdf" TargetMode="External"/><Relationship Id="rId118" Type="http://schemas.openxmlformats.org/officeDocument/2006/relationships/hyperlink" Target="https://hacken.io/wp-content/uploads/2022/06/Paribus_25052022_SCAudit_Report_2.pdf" TargetMode="External"/><Relationship Id="rId325" Type="http://schemas.openxmlformats.org/officeDocument/2006/relationships/hyperlink" Target="https://hacken.io/wp-content/uploads/2021/11/FOTA_15112021SCAudit_Report_2.pdf" TargetMode="External"/><Relationship Id="rId367" Type="http://schemas.openxmlformats.org/officeDocument/2006/relationships/hyperlink" Target="https://hacken.io/wp-content/uploads/2021/10/PureFi_11102021SCAudit_Report.pdf" TargetMode="External"/><Relationship Id="rId171" Type="http://schemas.openxmlformats.org/officeDocument/2006/relationships/hyperlink" Target="https://hacken.io/wp-content/uploads/2022/04/SubQuery_Pte_Ltd_16022022SCAudit_Report_2.pdf" TargetMode="External"/><Relationship Id="rId227" Type="http://schemas.openxmlformats.org/officeDocument/2006/relationships/hyperlink" Target="https://hacken.io/wp-content/uploads/2022/03/DLabs_DE_LLC_11022022_SCAudit_Report.pdf" TargetMode="External"/><Relationship Id="rId269" Type="http://schemas.openxmlformats.org/officeDocument/2006/relationships/hyperlink" Target="https://hacken.io/wp-content/uploads/2021/12/ChampionGamesSL_16112021SCAudit_Report_2.pdf" TargetMode="External"/><Relationship Id="rId434" Type="http://schemas.openxmlformats.org/officeDocument/2006/relationships/hyperlink" Target="https://hacken.io/wp-content/uploads/2021/06/ALPHR-Finance_01062021SCAudit_Report.pdf" TargetMode="External"/><Relationship Id="rId476" Type="http://schemas.openxmlformats.org/officeDocument/2006/relationships/hyperlink" Target="https://hacken.io/wp-content/uploads/2021/01/YFDFI_Staking_Audit_Report-150121.pdf" TargetMode="External"/><Relationship Id="rId33" Type="http://schemas.openxmlformats.org/officeDocument/2006/relationships/hyperlink" Target="https://hacken.io/wp-content/uploads/2022/10/IMPT.io_09082022-_SCAudit_Report.pdf" TargetMode="External"/><Relationship Id="rId129" Type="http://schemas.openxmlformats.org/officeDocument/2006/relationships/hyperlink" Target="https://hacken.io/wp-content/uploads/2022/05/Codex_09.05.2022_SC_Audit_Report4.pdf" TargetMode="External"/><Relationship Id="rId280" Type="http://schemas.openxmlformats.org/officeDocument/2006/relationships/hyperlink" Target="https://hacken.io/wp-content/uploads/2021/12/Fancy_16122021SCAudit_Report.pdf" TargetMode="External"/><Relationship Id="rId336" Type="http://schemas.openxmlformats.org/officeDocument/2006/relationships/hyperlink" Target="https://hacken.io/wp-content/uploads/2021/12/Bent-Finance_09112021SCAudit_Report_2.pdf" TargetMode="External"/><Relationship Id="rId75" Type="http://schemas.openxmlformats.org/officeDocument/2006/relationships/hyperlink" Target="https://hacken.io/wp-content/uploads/2022/07/UFOGaming_22062022_2.pdf" TargetMode="External"/><Relationship Id="rId140" Type="http://schemas.openxmlformats.org/officeDocument/2006/relationships/hyperlink" Target="https://hacken.io/wp-content/uploads/2022/03/TrustSwapSolana_16032022SCAudit_Report_2.pdf" TargetMode="External"/><Relationship Id="rId182" Type="http://schemas.openxmlformats.org/officeDocument/2006/relationships/hyperlink" Target="https://hacken.io/wp-content/uploads/2022/01/Hedgey_27012022SCAudit_Report_2.pdf" TargetMode="External"/><Relationship Id="rId378" Type="http://schemas.openxmlformats.org/officeDocument/2006/relationships/hyperlink" Target="https://hacken.io/wp-content/uploads/2021/10/AutoMatic-_01102021SCAudit_Report_2.pdf" TargetMode="External"/><Relationship Id="rId403" Type="http://schemas.openxmlformats.org/officeDocument/2006/relationships/hyperlink" Target="https://hacken.io/wp-content/uploads/2021/08/RedKite_20082021SCAudit_Report_2.pdf" TargetMode="External"/><Relationship Id="rId6" Type="http://schemas.openxmlformats.org/officeDocument/2006/relationships/hyperlink" Target="https://hacken.io/wp-content/uploads/2022/12/FairFi_08.12.2022_SCAudit_Report-1.pdf" TargetMode="External"/><Relationship Id="rId238" Type="http://schemas.openxmlformats.org/officeDocument/2006/relationships/hyperlink" Target="https://hacken.io/wp-content/uploads/2022/03/HACKEN_SyntropyNetworkLimitedCompany_03022022SCAudit_Report.pdf" TargetMode="External"/><Relationship Id="rId445" Type="http://schemas.openxmlformats.org/officeDocument/2006/relationships/hyperlink" Target="https://hacken.io/wp-content/uploads/2022/01/25052021_Scotcoin_SC_Audit_Report.pdf" TargetMode="External"/><Relationship Id="rId291" Type="http://schemas.openxmlformats.org/officeDocument/2006/relationships/hyperlink" Target="https://hacken.io/wp-content/uploads/2021/12/DeFlyBall_10122021SCAudit_Report.pdf" TargetMode="External"/><Relationship Id="rId305" Type="http://schemas.openxmlformats.org/officeDocument/2006/relationships/hyperlink" Target="https://hacken.io/wp-content/uploads/2021/12/Metafluence_02122021SCAudit_Report_2.pdf" TargetMode="External"/><Relationship Id="rId347" Type="http://schemas.openxmlformats.org/officeDocument/2006/relationships/hyperlink" Target="https://hacken.io/wp-content/uploads/2021/10/BST_26102021SCAudit_Report.pdf" TargetMode="External"/><Relationship Id="rId44" Type="http://schemas.openxmlformats.org/officeDocument/2006/relationships/hyperlink" Target="https://hacken.io/wp-content/uploads/2022/10/Vault_Hill_Limited_08262022_SCAudit_Report-1.pdf" TargetMode="External"/><Relationship Id="rId86" Type="http://schemas.openxmlformats.org/officeDocument/2006/relationships/hyperlink" Target="https://hacken.io/wp-content/uploads/2022/07/Embr-18052022_SCAudit_Report-1.pdf" TargetMode="External"/><Relationship Id="rId151" Type="http://schemas.openxmlformats.org/officeDocument/2006/relationships/hyperlink" Target="https://hacken.io/wp-content/uploads/2022/01/Terablock_10012022SCAudit_Report_2.pdf" TargetMode="External"/><Relationship Id="rId389" Type="http://schemas.openxmlformats.org/officeDocument/2006/relationships/hyperlink" Target="https://hacken.io/wp-content/uploads/2021/10/Premia_09092021SCAudit_Report.pdf" TargetMode="External"/><Relationship Id="rId193" Type="http://schemas.openxmlformats.org/officeDocument/2006/relationships/hyperlink" Target="https://hacken.io/wp-content/uploads/2022/03/Edain-Technologies-AG_SCAudit_Report.pdf" TargetMode="External"/><Relationship Id="rId207" Type="http://schemas.openxmlformats.org/officeDocument/2006/relationships/hyperlink" Target="https://hacken.io/wp-content/uploads/2022/03/Slavi__10032022SCAudit_Report.pdf" TargetMode="External"/><Relationship Id="rId249" Type="http://schemas.openxmlformats.org/officeDocument/2006/relationships/hyperlink" Target="https://hacken.io/wp-content/uploads/2022/11/Xtsunami_Subscription_14012022SCAudit_Report_3.pdf" TargetMode="External"/><Relationship Id="rId414" Type="http://schemas.openxmlformats.org/officeDocument/2006/relationships/hyperlink" Target="https://hacken.io/wp-content/uploads/2021/10/MintoAuditReport.pdf" TargetMode="External"/><Relationship Id="rId456" Type="http://schemas.openxmlformats.org/officeDocument/2006/relationships/hyperlink" Target="https://hacken.io/wp-content/uploads/2021/04/09042021_RAMP_SC_Audit_Report.pdf" TargetMode="External"/><Relationship Id="rId13" Type="http://schemas.openxmlformats.org/officeDocument/2006/relationships/hyperlink" Target="https://hacken.io/wp-content/uploads/2022/07/Farm-repo-SaucerSwap_25052022_01012021_SCAudit_Report2.pdf" TargetMode="External"/><Relationship Id="rId109" Type="http://schemas.openxmlformats.org/officeDocument/2006/relationships/hyperlink" Target="https://hacken.io/wp-content/uploads/2022/06/Hyksos_08062022_SCAudit_Report.pdf" TargetMode="External"/><Relationship Id="rId260" Type="http://schemas.openxmlformats.org/officeDocument/2006/relationships/hyperlink" Target="https://hacken.io/wp-content/uploads/2022/01/PhantomDAO_30122021SCAudit_Report.pdf" TargetMode="External"/><Relationship Id="rId316" Type="http://schemas.openxmlformats.org/officeDocument/2006/relationships/hyperlink" Target="https://hacken.io/wp-content/uploads/2021/11/Crodex_23112021SCAudit_Report.pdf" TargetMode="External"/><Relationship Id="rId55" Type="http://schemas.openxmlformats.org/officeDocument/2006/relationships/hyperlink" Target="https://hacken.io/wp-content/uploads/2022/09/WhiteBIT_22072022_SCAudit_Report-.pdf" TargetMode="External"/><Relationship Id="rId97" Type="http://schemas.openxmlformats.org/officeDocument/2006/relationships/hyperlink" Target="https://hacken.io/wp-content/uploads/2022/06/Ikonic_27062022_SCAudit_Report_4.pdf" TargetMode="External"/><Relationship Id="rId120" Type="http://schemas.openxmlformats.org/officeDocument/2006/relationships/hyperlink" Target="https://hacken.io/wp-content/uploads/2022/03/Acta_Finance_P2P_Solutions_LTD_12042022SCAudit_Report.pdf" TargetMode="External"/><Relationship Id="rId358" Type="http://schemas.openxmlformats.org/officeDocument/2006/relationships/hyperlink" Target="https://hacken.io/wp-content/uploads/2021/09/KingDefi_16092021_SCAudit_Report_4-1.pdf" TargetMode="External"/><Relationship Id="rId162" Type="http://schemas.openxmlformats.org/officeDocument/2006/relationships/hyperlink" Target="https://hacken.io/wp-content/uploads/2022/05/Minterest_13042022_SCAuditReport_2.pdf" TargetMode="External"/><Relationship Id="rId218" Type="http://schemas.openxmlformats.org/officeDocument/2006/relationships/hyperlink" Target="https://hacken.io/wp-content/uploads/2022/03/Metagamz_18022022SCAudit_Report.pdf" TargetMode="External"/><Relationship Id="rId425" Type="http://schemas.openxmlformats.org/officeDocument/2006/relationships/hyperlink" Target="https://hacken.io/wp-content/uploads/2021/06/Firebird_16062021SCAudit_Report_2.pdf" TargetMode="External"/><Relationship Id="rId467" Type="http://schemas.openxmlformats.org/officeDocument/2006/relationships/hyperlink" Target="https://hacken.io/wp-content/uploads/2021/03/30032021_Soar.FI_SC_Audit_Third_Review_Report-2.pdf" TargetMode="External"/><Relationship Id="rId271" Type="http://schemas.openxmlformats.org/officeDocument/2006/relationships/hyperlink" Target="https://hacken.io/wp-content/uploads/2021/12/ChampionGamesSL_20122021SCAudit_Report_3.pdf" TargetMode="External"/><Relationship Id="rId24" Type="http://schemas.openxmlformats.org/officeDocument/2006/relationships/hyperlink" Target="https://hacken.io/wp-content/uploads/2022/09/Majr_Dao_512857947_SCAudit_Report_4.docx.pdf" TargetMode="External"/><Relationship Id="rId66" Type="http://schemas.openxmlformats.org/officeDocument/2006/relationships/hyperlink" Target="https://hacken.io/wp-content/uploads/2022/08/iRocket-_SCAudit_Report_3.pdf" TargetMode="External"/><Relationship Id="rId131" Type="http://schemas.openxmlformats.org/officeDocument/2006/relationships/hyperlink" Target="https://hacken.io/wp-content/uploads/2022/08/Drops-Collections-and-First-Drop-Merger-Audit.pdf" TargetMode="External"/><Relationship Id="rId327" Type="http://schemas.openxmlformats.org/officeDocument/2006/relationships/hyperlink" Target="https://hacken.io/wp-content/uploads/2021/11/Trickle-Technologies-Inc_15112021SCAudit_Report_2.pdf" TargetMode="External"/><Relationship Id="rId369" Type="http://schemas.openxmlformats.org/officeDocument/2006/relationships/hyperlink" Target="https://hacken.io/wp-content/uploads/2021/10/Leonicornswap_08102021SCAudit_Report_2.pdf" TargetMode="External"/><Relationship Id="rId173" Type="http://schemas.openxmlformats.org/officeDocument/2006/relationships/hyperlink" Target="https://hacken.io/wp-content/uploads/2022/04/Kitsumon_06042022_SCAudit_Report_3.pdf" TargetMode="External"/><Relationship Id="rId229" Type="http://schemas.openxmlformats.org/officeDocument/2006/relationships/hyperlink" Target="https://hacken.io/wp-content/uploads/2022/02/Galeon-_11022022_SCA_Report_2.pdf" TargetMode="External"/><Relationship Id="rId380" Type="http://schemas.openxmlformats.org/officeDocument/2006/relationships/hyperlink" Target="https://hacken.io/wp-content/uploads/2021/09/DefiWarrior_29092021SCAudit_Report_3.pdf" TargetMode="External"/><Relationship Id="rId436" Type="http://schemas.openxmlformats.org/officeDocument/2006/relationships/hyperlink" Target="https://hacken.io/wp-content/uploads/2021/07/30052021_Nimbus_Governance_Audit_Report.pdf" TargetMode="External"/><Relationship Id="rId240" Type="http://schemas.openxmlformats.org/officeDocument/2006/relationships/hyperlink" Target="https://hacken.io/wp-content/uploads/2022/01/PolkaBridge_26012022SCAudit_Report_2.pdf" TargetMode="External"/><Relationship Id="rId478" Type="http://schemas.openxmlformats.org/officeDocument/2006/relationships/hyperlink" Target="https://hacken.io/wp-content/uploads/2021/02/YVS-SC-Audit-Report-151220v2.pdf" TargetMode="External"/><Relationship Id="rId35" Type="http://schemas.openxmlformats.org/officeDocument/2006/relationships/hyperlink" Target="https://hacken.io/wp-content/uploads/2022/10/DAC_Portal_09062022_SCAudit_Report.pdf" TargetMode="External"/><Relationship Id="rId77" Type="http://schemas.openxmlformats.org/officeDocument/2006/relationships/hyperlink" Target="https://hacken.io/wp-content/uploads/2022/07/Yokai_08072022_SCAudit_Report_2.pdf" TargetMode="External"/><Relationship Id="rId100" Type="http://schemas.openxmlformats.org/officeDocument/2006/relationships/hyperlink" Target="https://hacken.io/wp-content/uploads/2022/05/Fidometa_01.04.2022_SC_Audit_Report-1.pdf" TargetMode="External"/><Relationship Id="rId282" Type="http://schemas.openxmlformats.org/officeDocument/2006/relationships/hyperlink" Target="https://hacken.io/wp-content/uploads/2021/12/DigitalArms_15122021SCAudit_Report_3.pdf" TargetMode="External"/><Relationship Id="rId338" Type="http://schemas.openxmlformats.org/officeDocument/2006/relationships/hyperlink" Target="https://hacken.io/wp-content/uploads/2021/11/Teneo_09112021SCAudit_Report_2.pdf" TargetMode="External"/><Relationship Id="rId8" Type="http://schemas.openxmlformats.org/officeDocument/2006/relationships/hyperlink" Target="https://hacken.io/wp-content/uploads/2022/12/Cirus_SCAudit_Report.pdf" TargetMode="External"/><Relationship Id="rId142" Type="http://schemas.openxmlformats.org/officeDocument/2006/relationships/hyperlink" Target="https://hacken.io/wp-content/uploads/2022/05/BasketballVerse_27042022_SCAudit_Report.pdf" TargetMode="External"/><Relationship Id="rId184" Type="http://schemas.openxmlformats.org/officeDocument/2006/relationships/hyperlink" Target="https://hacken.io/wp-content/uploads/2022/03/Asyagro_30032022_Hacken_SCAudit_Report_2.pdf" TargetMode="External"/><Relationship Id="rId391" Type="http://schemas.openxmlformats.org/officeDocument/2006/relationships/hyperlink" Target="https://hacken.io/wp-content/uploads/2021/09/Allbridge_08092021SCAudit_Report.pdf" TargetMode="External"/><Relationship Id="rId405" Type="http://schemas.openxmlformats.org/officeDocument/2006/relationships/hyperlink" Target="https://hacken.io/wp-content/uploads/2021/08/DYNXT_18082021SCAudit_Report.pdf" TargetMode="External"/><Relationship Id="rId447" Type="http://schemas.openxmlformats.org/officeDocument/2006/relationships/hyperlink" Target="https://hacken.io/wp-content/uploads/2021/04/04042021_Kyber_SC_Audit_Report.pdf" TargetMode="External"/><Relationship Id="rId251" Type="http://schemas.openxmlformats.org/officeDocument/2006/relationships/hyperlink" Target="https://hacken.io/wp-content/uploads/2022/01/DiosFinance_1201022SCAudit_Report.pdf" TargetMode="External"/><Relationship Id="rId46" Type="http://schemas.openxmlformats.org/officeDocument/2006/relationships/hyperlink" Target="https://hacken.io/wp-content/uploads/2022/09/Hedgey_24082022_SCAudit_Report.pdf" TargetMode="External"/><Relationship Id="rId293" Type="http://schemas.openxmlformats.org/officeDocument/2006/relationships/hyperlink" Target="https://hacken.io/wp-content/uploads/2021/12/TGBFinance_09122021SCAudit_Report.pdf" TargetMode="External"/><Relationship Id="rId307" Type="http://schemas.openxmlformats.org/officeDocument/2006/relationships/hyperlink" Target="https://hacken.io/wp-content/uploads/2022/05/MetaGods_01122021SCAudit_Report.pdf" TargetMode="External"/><Relationship Id="rId349" Type="http://schemas.openxmlformats.org/officeDocument/2006/relationships/hyperlink" Target="https://hacken.io/wp-content/uploads/2021/10/Mech-Master_25102021SCAudit_Report_2.pdf" TargetMode="External"/><Relationship Id="rId88" Type="http://schemas.openxmlformats.org/officeDocument/2006/relationships/hyperlink" Target="https://hacken.io/wp-content/uploads/2022/04/EthereumTowers_04072022_SCAudit_Report_2.pdf" TargetMode="External"/><Relationship Id="rId111" Type="http://schemas.openxmlformats.org/officeDocument/2006/relationships/hyperlink" Target="https://hacken.io/wp-content/uploads/2022/06/Bolide-Strategy_07072022_SCAudit_Report_4.pdf" TargetMode="External"/><Relationship Id="rId153" Type="http://schemas.openxmlformats.org/officeDocument/2006/relationships/hyperlink" Target="https://hacken.io/wp-content/uploads/2022/04/TeraBlock_20042022_TBG_SCAudit_Report_2.pdf" TargetMode="External"/><Relationship Id="rId195" Type="http://schemas.openxmlformats.org/officeDocument/2006/relationships/hyperlink" Target="https://hacken.io/wp-content/uploads/2022/03/Valhalla_25032022_SCAudit_Report_3.pdf" TargetMode="External"/><Relationship Id="rId209" Type="http://schemas.openxmlformats.org/officeDocument/2006/relationships/hyperlink" Target="https://hacken.io/wp-content/uploads/2022/03/Grizzly_09032022-_SCAudit_Report_3.pdf" TargetMode="External"/><Relationship Id="rId360" Type="http://schemas.openxmlformats.org/officeDocument/2006/relationships/hyperlink" Target="https://hacken.io/wp-content/uploads/2021/10/Fintropy_14102021SCAudit_Report.pdf" TargetMode="External"/><Relationship Id="rId416" Type="http://schemas.openxmlformats.org/officeDocument/2006/relationships/hyperlink" Target="https://hacken.io/wp-content/uploads/2021/08/NFTB_07072021_SC_Audit_Report.pdf" TargetMode="External"/><Relationship Id="rId220" Type="http://schemas.openxmlformats.org/officeDocument/2006/relationships/hyperlink" Target="https://hacken.io/wp-content/uploads/2022/02/ANKEGames_17022022_SCAudit_Report-1.pdf" TargetMode="External"/><Relationship Id="rId458" Type="http://schemas.openxmlformats.org/officeDocument/2006/relationships/hyperlink" Target="https://hacken.io/wp-content/uploads/2021/04/080421StudentCoin_SC_Audit_Report.pdf" TargetMode="External"/><Relationship Id="rId15" Type="http://schemas.openxmlformats.org/officeDocument/2006/relationships/hyperlink" Target="https://hacken.io/wp-content/uploads/2022/07/SaucerSwap_09122022_SCAudit_Report-2.pdf" TargetMode="External"/><Relationship Id="rId57" Type="http://schemas.openxmlformats.org/officeDocument/2006/relationships/hyperlink" Target="https://hacken.io/wp-content/uploads/2022/09/Tomb_SCAudit_Report.pdf" TargetMode="External"/><Relationship Id="rId262" Type="http://schemas.openxmlformats.org/officeDocument/2006/relationships/hyperlink" Target="https://hacken.io/wp-content/uploads/2022/04/WonderHero_24122021_SCAudit_Report.pdf" TargetMode="External"/><Relationship Id="rId318" Type="http://schemas.openxmlformats.org/officeDocument/2006/relationships/hyperlink" Target="https://hacken.io/wp-content/uploads/2021/11/AAGVentures_22112021SCAudit_Report_2.pdf" TargetMode="External"/><Relationship Id="rId99" Type="http://schemas.openxmlformats.org/officeDocument/2006/relationships/hyperlink" Target="https://hacken.io/wp-content/uploads/2022/11/VENOM_BLOCKCHAIN_HOLDING_LIMITED_20_05_2022_SC_Audit_Report.pdf" TargetMode="External"/><Relationship Id="rId122" Type="http://schemas.openxmlformats.org/officeDocument/2006/relationships/hyperlink" Target="https://hacken.io/wp-content/uploads/2022/03/Acta_Finance_P2P_Solutions_LTD_28032022SCAudit_Report.pdf" TargetMode="External"/><Relationship Id="rId164" Type="http://schemas.openxmlformats.org/officeDocument/2006/relationships/hyperlink" Target="https://hacken.io/wp-content/uploads/2022/04/GovWorld_Smart_Contract_Security_Audit_Report_Hacken.pdf" TargetMode="External"/><Relationship Id="rId371" Type="http://schemas.openxmlformats.org/officeDocument/2006/relationships/hyperlink" Target="https://hacken.io/wp-content/uploads/2021/10/0710021_Centrality_SC_Audit_Report.pdf" TargetMode="External"/><Relationship Id="rId427" Type="http://schemas.openxmlformats.org/officeDocument/2006/relationships/hyperlink" Target="https://hacken.io/wp-content/uploads/2021/05/Bunicorndefi_03052021_SC_Audit_2Report.pdf" TargetMode="External"/><Relationship Id="rId469" Type="http://schemas.openxmlformats.org/officeDocument/2006/relationships/hyperlink" Target="https://hacken.io/wp-content/uploads/2021/03/18032021_Seedify.Fund_SC_Audit_Report-v2.pdf" TargetMode="External"/><Relationship Id="rId26" Type="http://schemas.openxmlformats.org/officeDocument/2006/relationships/hyperlink" Target="https://hacken.io/wp-content/uploads/2022/11/PlayEstates-_SCAudit_Report-2-1.pdf" TargetMode="External"/><Relationship Id="rId231" Type="http://schemas.openxmlformats.org/officeDocument/2006/relationships/hyperlink" Target="https://hacken.io/wp-content/uploads/2022/02/Re_water_TokenB_07022022SCAudit_Report.pdf" TargetMode="External"/><Relationship Id="rId273" Type="http://schemas.openxmlformats.org/officeDocument/2006/relationships/hyperlink" Target="https://hacken.io/wp-content/uploads/2021/12/ChronoTech-Time_20122021SCAudit_Report.pdf" TargetMode="External"/><Relationship Id="rId329" Type="http://schemas.openxmlformats.org/officeDocument/2006/relationships/hyperlink" Target="https://hacken.io/wp-content/uploads/2021/11/CryptoStakeToken_11112021SCAudit_Report.pdf" TargetMode="External"/><Relationship Id="rId480" Type="http://schemas.openxmlformats.org/officeDocument/2006/relationships/hyperlink" Target="https://hacken.io/wp-content/uploads/2022/10/Dexe_SC_Audit_Report.pdf" TargetMode="External"/><Relationship Id="rId68" Type="http://schemas.openxmlformats.org/officeDocument/2006/relationships/hyperlink" Target="https://hacken.io/wp-content/uploads/2022/08/DEFIAI-20052022_SCAudit_Report-5.pdf" TargetMode="External"/><Relationship Id="rId133" Type="http://schemas.openxmlformats.org/officeDocument/2006/relationships/hyperlink" Target="https://hacken.io/wp-content/uploads/2022/08/Single-Token-Audit.pdf" TargetMode="External"/><Relationship Id="rId175" Type="http://schemas.openxmlformats.org/officeDocument/2006/relationships/hyperlink" Target="https://hacken.io/wp-content/uploads/2022/03/SnapEx_23032022_SCAudit_Report.pdf" TargetMode="External"/><Relationship Id="rId340" Type="http://schemas.openxmlformats.org/officeDocument/2006/relationships/hyperlink" Target="https://hacken.io/wp-content/uploads/2021/12/LocalTrade_04112021SCAudit_Report.pdf" TargetMode="External"/><Relationship Id="rId200" Type="http://schemas.openxmlformats.org/officeDocument/2006/relationships/hyperlink" Target="https://hacken.io/wp-content/uploads/2022/03/Lugh_16032022_SCAudit_Report_2.pdf" TargetMode="External"/><Relationship Id="rId382" Type="http://schemas.openxmlformats.org/officeDocument/2006/relationships/hyperlink" Target="https://hacken.io/wp-content/uploads/2021/09/ARV_24092021SCAudit_Report_2-1.pdf" TargetMode="External"/><Relationship Id="rId438" Type="http://schemas.openxmlformats.org/officeDocument/2006/relationships/hyperlink" Target="https://hacken.io/wp-content/uploads/2021/07/16062021_Nimbus_Wrappers_Audit_Report.pdf" TargetMode="External"/><Relationship Id="rId242" Type="http://schemas.openxmlformats.org/officeDocument/2006/relationships/hyperlink" Target="https://hacken.io/wp-content/uploads/2022/01/HODLVERSE_24012022SCAudit_Report_3.docx.pdf" TargetMode="External"/><Relationship Id="rId284" Type="http://schemas.openxmlformats.org/officeDocument/2006/relationships/hyperlink" Target="https://hacken.io/wp-content/uploads/2021/12/CFC_13122021SCAudit_Report_2.pdf" TargetMode="External"/><Relationship Id="rId37" Type="http://schemas.openxmlformats.org/officeDocument/2006/relationships/hyperlink" Target="https://hacken.io/wp-content/uploads/2022/04/SDAO-UpgradableTokens_10032022SCAudit_Report.pdf" TargetMode="External"/><Relationship Id="rId79" Type="http://schemas.openxmlformats.org/officeDocument/2006/relationships/hyperlink" Target="https://hacken.io/wp-content/uploads/2022/07/Master-Ventures-_-PAID-Network_06072022_SCAudit_Report_2.pdf" TargetMode="External"/><Relationship Id="rId102" Type="http://schemas.openxmlformats.org/officeDocument/2006/relationships/hyperlink" Target="https://hacken.io/wp-content/uploads/2021/12/RedFox_09092021SCAudit_Report_2.pdf" TargetMode="External"/><Relationship Id="rId144" Type="http://schemas.openxmlformats.org/officeDocument/2006/relationships/hyperlink" Target="https://hacken.io/wp-content/uploads/2022/06/My-Liquidity-Partner_26042022-Audit_Report2.docx.pdf" TargetMode="External"/><Relationship Id="rId90" Type="http://schemas.openxmlformats.org/officeDocument/2006/relationships/hyperlink" Target="https://hacken.io/wp-content/uploads/2022/03/Powerbomb-Finance_03052022_SCAudit_Report_3-.pdf" TargetMode="External"/><Relationship Id="rId186" Type="http://schemas.openxmlformats.org/officeDocument/2006/relationships/hyperlink" Target="https://hacken.io/wp-content/uploads/2022/04/Metacloud_29032022_Hacken_SCAudit_Report_2-1.pdf" TargetMode="External"/><Relationship Id="rId351" Type="http://schemas.openxmlformats.org/officeDocument/2006/relationships/hyperlink" Target="https://hacken.io/wp-content/uploads/2021/10/GameFi_22102021SCAudit_Report.pdf" TargetMode="External"/><Relationship Id="rId393" Type="http://schemas.openxmlformats.org/officeDocument/2006/relationships/hyperlink" Target="https://hacken.io/wp-content/uploads/2021/09/Vent_06092021SCAudit_Report.pdf" TargetMode="External"/><Relationship Id="rId407" Type="http://schemas.openxmlformats.org/officeDocument/2006/relationships/hyperlink" Target="https://hacken.io/wp-content/uploads/2021/08/Dehive_17082021_SCAudit_Report-v2.pdf" TargetMode="External"/><Relationship Id="rId449" Type="http://schemas.openxmlformats.org/officeDocument/2006/relationships/hyperlink" Target="https://hacken.io/wp-content/uploads/2021/05/Lossless_17052021SCAudit_Report.pdf" TargetMode="External"/><Relationship Id="rId211" Type="http://schemas.openxmlformats.org/officeDocument/2006/relationships/hyperlink" Target="https://hacken.io/wp-content/uploads/2022/02/TravelCare_01032022_SCAudit_Report.pdf" TargetMode="External"/><Relationship Id="rId253" Type="http://schemas.openxmlformats.org/officeDocument/2006/relationships/hyperlink" Target="https://hacken.io/wp-content/uploads/2022/01/%D0%A1onstitution-DAO_11012022Audit_Report.pdf" TargetMode="External"/><Relationship Id="rId295" Type="http://schemas.openxmlformats.org/officeDocument/2006/relationships/hyperlink" Target="https://hacken.io/wp-content/uploads/2021/12/Asva-Labs_07122021SCAudit_Report_2.pdf" TargetMode="External"/><Relationship Id="rId309" Type="http://schemas.openxmlformats.org/officeDocument/2006/relationships/hyperlink" Target="https://hacken.io/wp-content/uploads/2021/12/PixelVault_01122021SCAudit_Report_2.pdf" TargetMode="External"/><Relationship Id="rId460" Type="http://schemas.openxmlformats.org/officeDocument/2006/relationships/hyperlink" Target="https://hacken.io/wp-content/uploads/2021/06/19122021-ITOPool_Audit_Report-for-Tosdis-Finance-v3.pdf" TargetMode="External"/><Relationship Id="rId48" Type="http://schemas.openxmlformats.org/officeDocument/2006/relationships/hyperlink" Target="https://hacken.io/wp-content/uploads/2022/09/Wanderverse_Adactive_Asia_Pte_Ltd_13072022_SCAudit_Report.pdf" TargetMode="External"/><Relationship Id="rId113" Type="http://schemas.openxmlformats.org/officeDocument/2006/relationships/hyperlink" Target="https://hacken.io/wp-content/uploads/2022/06/Summoners-Arena-_14122021SCAudit_Report_2_.pdf" TargetMode="External"/><Relationship Id="rId320" Type="http://schemas.openxmlformats.org/officeDocument/2006/relationships/hyperlink" Target="https://hacken.io/wp-content/uploads/2021/11/FintapCoin_19112021SCAudit_Report.pdf" TargetMode="External"/><Relationship Id="rId155" Type="http://schemas.openxmlformats.org/officeDocument/2006/relationships/hyperlink" Target="https://hacken.io/wp-content/uploads/2022/04/OBRok-Token_29032022-report.pdf" TargetMode="External"/><Relationship Id="rId197" Type="http://schemas.openxmlformats.org/officeDocument/2006/relationships/hyperlink" Target="https://hacken.io/wp-content/uploads/2022/03/Peoplez_21032022_SCAudit_Report.pdf" TargetMode="External"/><Relationship Id="rId362" Type="http://schemas.openxmlformats.org/officeDocument/2006/relationships/hyperlink" Target="https://hacken.io/wp-content/uploads/2021/10/Vault-Hill_12102021SCAudit_Report_2.pdf" TargetMode="External"/><Relationship Id="rId418" Type="http://schemas.openxmlformats.org/officeDocument/2006/relationships/hyperlink" Target="https://hacken.io/wp-content/uploads/2021/07/30062021_VictoriaVR_SC_Audit_Report.pdf" TargetMode="External"/><Relationship Id="rId222" Type="http://schemas.openxmlformats.org/officeDocument/2006/relationships/hyperlink" Target="https://hacken.io/wp-content/uploads/2022/03/Fantohm_15022022_SCA_Report_2.pdf" TargetMode="External"/><Relationship Id="rId264" Type="http://schemas.openxmlformats.org/officeDocument/2006/relationships/hyperlink" Target="https://hacken.io/wp-content/uploads/2021/12/Para_22122021SCAudit_Report_2.pdf" TargetMode="External"/><Relationship Id="rId471" Type="http://schemas.openxmlformats.org/officeDocument/2006/relationships/hyperlink" Target="https://hacken.io/wp-content/uploads/2021/03/08032021_Daomaker_Audit_Report.pdf" TargetMode="External"/><Relationship Id="rId17" Type="http://schemas.openxmlformats.org/officeDocument/2006/relationships/hyperlink" Target="https://hacken.io/wp-content/uploads/2022/12/Eleos-Ventures_SCAudit_Report-1.pdf" TargetMode="External"/><Relationship Id="rId59" Type="http://schemas.openxmlformats.org/officeDocument/2006/relationships/hyperlink" Target="https://hacken.io/wp-content/uploads/2022/08/Marhaba-DeFi-_05072022_SCAudit_Report3-.pdf" TargetMode="External"/><Relationship Id="rId124" Type="http://schemas.openxmlformats.org/officeDocument/2006/relationships/hyperlink" Target="https://hacken.io/wp-content/uploads/2022/07/DeRace-Bridge_17052022_SCAudit_Report_3.docx.pdf" TargetMode="External"/><Relationship Id="rId70" Type="http://schemas.openxmlformats.org/officeDocument/2006/relationships/hyperlink" Target="https://hacken.io/audits/" TargetMode="External"/><Relationship Id="rId166" Type="http://schemas.openxmlformats.org/officeDocument/2006/relationships/hyperlink" Target="https://hacken.io/wp-content/uploads/2022/05/Request_TokenSCAudit_Report.pdf" TargetMode="External"/><Relationship Id="rId331" Type="http://schemas.openxmlformats.org/officeDocument/2006/relationships/hyperlink" Target="https://hacken.io/wp-content/uploads/2021/11/ChainWars_10112021_SCAudit_Report.pdf" TargetMode="External"/><Relationship Id="rId373" Type="http://schemas.openxmlformats.org/officeDocument/2006/relationships/hyperlink" Target="https://hacken.io/wp-content/uploads/2021/10/Polkamarkets_06102021SCAudit_Report_2.pdf" TargetMode="External"/><Relationship Id="rId429" Type="http://schemas.openxmlformats.org/officeDocument/2006/relationships/hyperlink" Target="https://hacken.io/wp-content/uploads/2022/03/Rikkei_10062021SCAudit_Report_.pdf" TargetMode="External"/><Relationship Id="rId1" Type="http://schemas.openxmlformats.org/officeDocument/2006/relationships/hyperlink" Target="https://hacken.io/audits/" TargetMode="External"/><Relationship Id="rId233" Type="http://schemas.openxmlformats.org/officeDocument/2006/relationships/hyperlink" Target="https://hacken.io/wp-content/uploads/2022/02/FishCrypto_SmartContract_Audit_Report-10022022.pdf" TargetMode="External"/><Relationship Id="rId440" Type="http://schemas.openxmlformats.org/officeDocument/2006/relationships/hyperlink" Target="https://hacken.io/wp-content/uploads/2021/07/30052021_Nimbus_Staking_Audit_Report.pdf" TargetMode="External"/><Relationship Id="rId28" Type="http://schemas.openxmlformats.org/officeDocument/2006/relationships/hyperlink" Target="https://hacken.io/wp-content/uploads/2022/10/XETA-Capital-LLC_30082022_SCAudit_Report-2.pdf" TargetMode="External"/><Relationship Id="rId275" Type="http://schemas.openxmlformats.org/officeDocument/2006/relationships/hyperlink" Target="https://hacken.io/wp-content/uploads/2021/12/SkylightSolutions_17122021SCAudit_Report-1.pdf" TargetMode="External"/><Relationship Id="rId300" Type="http://schemas.openxmlformats.org/officeDocument/2006/relationships/hyperlink" Target="https://hacken.io/wp-content/uploads/2021/12/HumansTokenAG_06122021SCAudit_Report_3.pdf" TargetMode="External"/><Relationship Id="rId482" Type="http://schemas.openxmlformats.org/officeDocument/2006/relationships/printerSettings" Target="../printerSettings/printerSettings1.bin"/><Relationship Id="rId81" Type="http://schemas.openxmlformats.org/officeDocument/2006/relationships/hyperlink" Target="https://hacken.io/wp-content/uploads/2022/03/Blocksquare_06072022_SCAudit_Report_2.pdf" TargetMode="External"/><Relationship Id="rId135" Type="http://schemas.openxmlformats.org/officeDocument/2006/relationships/hyperlink" Target="https://hacken.io/wp-content/uploads/2022/05/DeHealth_HLT_Network_Inc._19042022_SCAudit_Report_-1-1.pdf" TargetMode="External"/><Relationship Id="rId177" Type="http://schemas.openxmlformats.org/officeDocument/2006/relationships/hyperlink" Target="https://hacken.io/wp-content/uploads/2022/04/PeraFinance_SCAudit_Report2_05042022.pdf" TargetMode="External"/><Relationship Id="rId342" Type="http://schemas.openxmlformats.org/officeDocument/2006/relationships/hyperlink" Target="https://hacken.io/wp-content/uploads/2021/11/FEARFearPlayToEarn.sol_29102021SCAudit_Report.pdf" TargetMode="External"/><Relationship Id="rId384" Type="http://schemas.openxmlformats.org/officeDocument/2006/relationships/hyperlink" Target="https://hacken.io/wp-content/uploads/2021/09/Promodio_20092021SCAudit_Report.pdf" TargetMode="External"/><Relationship Id="rId202" Type="http://schemas.openxmlformats.org/officeDocument/2006/relationships/hyperlink" Target="https://hacken.io/wp-content/uploads/2022/03/AAG_15032022_SCAudit_Report_3.pdf" TargetMode="External"/><Relationship Id="rId244" Type="http://schemas.openxmlformats.org/officeDocument/2006/relationships/hyperlink" Target="https://hacken.io/wp-content/uploads/2022/02/RM_STUDIO_LTD_17012022SCAudit_Report.pdf" TargetMode="External"/><Relationship Id="rId39" Type="http://schemas.openxmlformats.org/officeDocument/2006/relationships/hyperlink" Target="https://hacken.io/wp-content/uploads/2022/04/SDAO-Airdrop_14012022SCAudit_Report_3.pdf" TargetMode="External"/><Relationship Id="rId286" Type="http://schemas.openxmlformats.org/officeDocument/2006/relationships/hyperlink" Target="https://hacken.io/wp-content/uploads/2021/12/EX-Sports_10122021SCAudit_Report.pdf" TargetMode="External"/><Relationship Id="rId451" Type="http://schemas.openxmlformats.org/officeDocument/2006/relationships/hyperlink" Target="https://hacken.io/wp-content/uploads/2021/05/07052021_Ridotto_SC_SecondReview_Audit_Report.pdf" TargetMode="External"/><Relationship Id="rId50" Type="http://schemas.openxmlformats.org/officeDocument/2006/relationships/hyperlink" Target="https://hacken.io/wp-content/uploads/2022/09/Lunabets_22062022_SCAudit_Report_3.pdf" TargetMode="External"/><Relationship Id="rId104" Type="http://schemas.openxmlformats.org/officeDocument/2006/relationships/hyperlink" Target="https://hacken.io/wp-content/uploads/2021/12/RedFox-SmartChefFactory_30092021SCAudit_Report_3.pdf" TargetMode="External"/><Relationship Id="rId146" Type="http://schemas.openxmlformats.org/officeDocument/2006/relationships/hyperlink" Target="https://hacken.io/wp-content/uploads/2022/05/Amoss_01042022_SCAudit_Report-2-1.pdf" TargetMode="External"/><Relationship Id="rId188" Type="http://schemas.openxmlformats.org/officeDocument/2006/relationships/hyperlink" Target="https://hacken.io/wp-content/uploads/2022/03/TOMB-Token_29032022SCAudit_Report.pdf" TargetMode="External"/><Relationship Id="rId311" Type="http://schemas.openxmlformats.org/officeDocument/2006/relationships/hyperlink" Target="https://hacken.io/wp-content/uploads/2021/12/Shibu-Foundation_01122021SCAudit_Report_2.pdf" TargetMode="External"/><Relationship Id="rId353" Type="http://schemas.openxmlformats.org/officeDocument/2006/relationships/hyperlink" Target="https://hacken.io/wp-content/uploads/2021/11/ColdStack_20102021SCAudit_Report.pdf" TargetMode="External"/><Relationship Id="rId395" Type="http://schemas.openxmlformats.org/officeDocument/2006/relationships/hyperlink" Target="https://hacken.io/wp-content/uploads/2021/10/FoilNetwork_03092021SCAudit_Report_4.pdf" TargetMode="External"/><Relationship Id="rId409" Type="http://schemas.openxmlformats.org/officeDocument/2006/relationships/hyperlink" Target="https://hacken.io/wp-content/uploads/2021/08/CDzExchange_02082021SCAudit_Report.pdf" TargetMode="External"/><Relationship Id="rId92" Type="http://schemas.openxmlformats.org/officeDocument/2006/relationships/hyperlink" Target="https://hacken.io/wp-content/uploads/2022/07/Lith-LCC-25052022_SCAudit_Report-1.pdf" TargetMode="External"/><Relationship Id="rId213" Type="http://schemas.openxmlformats.org/officeDocument/2006/relationships/hyperlink" Target="https://hacken.io/wp-content/uploads/2022/03/CryptoToday_08032022_SCAudit_Report_2.pdf" TargetMode="External"/><Relationship Id="rId420" Type="http://schemas.openxmlformats.org/officeDocument/2006/relationships/hyperlink" Target="https://hacken.io/wp-content/uploads/2021/07/HarvesterDAO_24062021SCAudit_Report.pdf" TargetMode="External"/><Relationship Id="rId255" Type="http://schemas.openxmlformats.org/officeDocument/2006/relationships/hyperlink" Target="https://hacken.io/wp-content/uploads/2022/01/Crystals-of-Naramunz_05012022SCAudit_Report.pdf" TargetMode="External"/><Relationship Id="rId297" Type="http://schemas.openxmlformats.org/officeDocument/2006/relationships/hyperlink" Target="https://hacken.io/wp-content/uploads/2021/12/StreetRunner_07122021SCAudit_Report.pdf" TargetMode="External"/><Relationship Id="rId462" Type="http://schemas.openxmlformats.org/officeDocument/2006/relationships/hyperlink" Target="https://hacken.io/wp-content/uploads/2021/04/050432021_OraoToken_SC_Audit_Second_Review_Report-v2.pdf" TargetMode="External"/><Relationship Id="rId115" Type="http://schemas.openxmlformats.org/officeDocument/2006/relationships/hyperlink" Target="https://hacken.io/wp-content/uploads/2022/05/VYNKSAFE_03052022SCAudit_Report1.pdf" TargetMode="External"/><Relationship Id="rId157" Type="http://schemas.openxmlformats.org/officeDocument/2006/relationships/hyperlink" Target="https://hacken.io/wp-content/uploads/2022/04/GainsAssociates_15122021SCAudit_Report.pdf" TargetMode="External"/><Relationship Id="rId322" Type="http://schemas.openxmlformats.org/officeDocument/2006/relationships/hyperlink" Target="https://hacken.io/wp-content/uploads/2021/11/Tr3zor.io_19112021SCAudit_Report.pdf" TargetMode="External"/><Relationship Id="rId364" Type="http://schemas.openxmlformats.org/officeDocument/2006/relationships/hyperlink" Target="https://hacken.io/wp-content/uploads/2021/10/BitcoinSB-Staking_11102021SCAudit_Report.pdf" TargetMode="External"/><Relationship Id="rId61" Type="http://schemas.openxmlformats.org/officeDocument/2006/relationships/hyperlink" Target="https://hacken.io/wp-content/uploads/2022/09/Wombat_04082022_SCAudit_Report.docx.pdf" TargetMode="External"/><Relationship Id="rId199" Type="http://schemas.openxmlformats.org/officeDocument/2006/relationships/hyperlink" Target="https://hacken.io/wp-content/uploads/2022/04/Huobi_BTC_TokenSCAudit_Report.pdf" TargetMode="External"/><Relationship Id="rId19" Type="http://schemas.openxmlformats.org/officeDocument/2006/relationships/hyperlink" Target="https://hacken.io/audits/" TargetMode="External"/><Relationship Id="rId224" Type="http://schemas.openxmlformats.org/officeDocument/2006/relationships/hyperlink" Target="https://hacken.io/wp-content/uploads/2022/02/GogoProtocol_14022021-SCAudit_Report2.pdf" TargetMode="External"/><Relationship Id="rId266" Type="http://schemas.openxmlformats.org/officeDocument/2006/relationships/hyperlink" Target="https://hacken.io/wp-content/uploads/2021/12/CryptoVsZombie_22122021SCAudit_Report.pdf" TargetMode="External"/><Relationship Id="rId431" Type="http://schemas.openxmlformats.org/officeDocument/2006/relationships/hyperlink" Target="https://hacken.io/wp-content/uploads/2021/06/Mozart-Finance_08062021SCAudit_Report.pdf" TargetMode="External"/><Relationship Id="rId473" Type="http://schemas.openxmlformats.org/officeDocument/2006/relationships/hyperlink" Target="https://hacken.io/wp-content/uploads/2021/06/WowSwap_03062021SCAudit_Report_2.pdf" TargetMode="External"/><Relationship Id="rId30" Type="http://schemas.openxmlformats.org/officeDocument/2006/relationships/hyperlink" Target="https://hacken.io/wp-content/uploads/2022/12/Avatea_31082022_SCAudit_Report.pdf" TargetMode="External"/><Relationship Id="rId126" Type="http://schemas.openxmlformats.org/officeDocument/2006/relationships/hyperlink" Target="https://hacken.io/wp-content/uploads/2022/05/SuperVet_17052022_SCAudit_Report.pdf" TargetMode="External"/><Relationship Id="rId168" Type="http://schemas.openxmlformats.org/officeDocument/2006/relationships/hyperlink" Target="https://hacken.io/wp-content/uploads/2022/03/BotPlanet-BotDex-Core_06042022SCAudit_Report_2.pdf" TargetMode="External"/><Relationship Id="rId333" Type="http://schemas.openxmlformats.org/officeDocument/2006/relationships/hyperlink" Target="https://hacken.io/wp-content/uploads/2022/01/O-MEE_10112021SCAudit_Report.pdf" TargetMode="External"/><Relationship Id="rId72" Type="http://schemas.openxmlformats.org/officeDocument/2006/relationships/hyperlink" Target="https://hacken.io/wp-content/uploads/2022/07/RAT-Finance_18072022_SCAudit_Report.pdf" TargetMode="External"/><Relationship Id="rId375" Type="http://schemas.openxmlformats.org/officeDocument/2006/relationships/hyperlink" Target="https://hacken.io/wp-content/uploads/2021/10/DAOVentures_04102021SCAudit_Report_2.pdf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hacken.io/wp-content/uploads/2022/06/Paribus_25052022_SCAudit_Report_2.pdf" TargetMode="External"/><Relationship Id="rId299" Type="http://schemas.openxmlformats.org/officeDocument/2006/relationships/hyperlink" Target="https://hacken.io/wp-content/uploads/2021/12/HumansTokenAG_06122021SCAudit_Report_3.pdf" TargetMode="External"/><Relationship Id="rId21" Type="http://schemas.openxmlformats.org/officeDocument/2006/relationships/hyperlink" Target="https://hacken.io/wp-content/uploads/2022/11/Constellation-Network_02112022_SCAudit_Report-1.pdf" TargetMode="External"/><Relationship Id="rId63" Type="http://schemas.openxmlformats.org/officeDocument/2006/relationships/hyperlink" Target="https://hacken.io/wp-content/uploads/2022/09/AstraVesting_10062022_SC_Audit_Report_2.pdf" TargetMode="External"/><Relationship Id="rId159" Type="http://schemas.openxmlformats.org/officeDocument/2006/relationships/hyperlink" Target="https://hacken.io/wp-content/uploads/2022/10/PrometeusLabsVentures_05042022SCAudit_Report_3.pdf" TargetMode="External"/><Relationship Id="rId324" Type="http://schemas.openxmlformats.org/officeDocument/2006/relationships/hyperlink" Target="https://hacken.io/wp-content/uploads/2021/11/FOTA_15112021SCAudit_Report_2.pdf" TargetMode="External"/><Relationship Id="rId366" Type="http://schemas.openxmlformats.org/officeDocument/2006/relationships/hyperlink" Target="https://hacken.io/wp-content/uploads/2021/10/PureFi_11102021SCAudit_Report.pdf" TargetMode="External"/><Relationship Id="rId170" Type="http://schemas.openxmlformats.org/officeDocument/2006/relationships/hyperlink" Target="https://hacken.io/wp-content/uploads/2022/04/SubQuery_Pte_Ltd_16022022SCAudit_Report_2.pdf" TargetMode="External"/><Relationship Id="rId226" Type="http://schemas.openxmlformats.org/officeDocument/2006/relationships/hyperlink" Target="https://hacken.io/wp-content/uploads/2022/03/DLabs_DE_LLC_11022022_SCAudit_Report.pdf" TargetMode="External"/><Relationship Id="rId433" Type="http://schemas.openxmlformats.org/officeDocument/2006/relationships/hyperlink" Target="https://hacken.io/wp-content/uploads/2021/06/ALPHR-Finance_01062021SCAudit_Report.pdf" TargetMode="External"/><Relationship Id="rId268" Type="http://schemas.openxmlformats.org/officeDocument/2006/relationships/hyperlink" Target="https://hacken.io/wp-content/uploads/2021/12/ChampionGamesSL_16112021SCAudit_Report_2.pdf" TargetMode="External"/><Relationship Id="rId475" Type="http://schemas.openxmlformats.org/officeDocument/2006/relationships/hyperlink" Target="https://hacken.io/wp-content/uploads/2021/01/YFDFI_Staking_Audit_Report-150121.pdf" TargetMode="External"/><Relationship Id="rId32" Type="http://schemas.openxmlformats.org/officeDocument/2006/relationships/hyperlink" Target="https://hacken.io/wp-content/uploads/2022/10/WeSendit_SCAudit_Report2-1.pdf" TargetMode="External"/><Relationship Id="rId74" Type="http://schemas.openxmlformats.org/officeDocument/2006/relationships/hyperlink" Target="https://hacken.io/wp-content/uploads/2022/07/Vcred-17052022_SCAudit_Report_4.docx.pdf" TargetMode="External"/><Relationship Id="rId128" Type="http://schemas.openxmlformats.org/officeDocument/2006/relationships/hyperlink" Target="https://hacken.io/wp-content/uploads/2022/05/Codex_09.05.2022_SC_Audit_Report4.pdf" TargetMode="External"/><Relationship Id="rId335" Type="http://schemas.openxmlformats.org/officeDocument/2006/relationships/hyperlink" Target="https://hacken.io/wp-content/uploads/2021/12/Bent-Finance_09112021SCAudit_Report_2.pdf" TargetMode="External"/><Relationship Id="rId377" Type="http://schemas.openxmlformats.org/officeDocument/2006/relationships/hyperlink" Target="https://hacken.io/wp-content/uploads/2021/10/AutoMatic-_01102021SCAudit_Report_2.pdf" TargetMode="External"/><Relationship Id="rId5" Type="http://schemas.openxmlformats.org/officeDocument/2006/relationships/hyperlink" Target="https://hacken.io/audits/" TargetMode="External"/><Relationship Id="rId181" Type="http://schemas.openxmlformats.org/officeDocument/2006/relationships/hyperlink" Target="https://hacken.io/wp-content/uploads/2022/01/Hedgey_27012022SCAudit_Report_2.pdf" TargetMode="External"/><Relationship Id="rId237" Type="http://schemas.openxmlformats.org/officeDocument/2006/relationships/hyperlink" Target="https://hacken.io/wp-content/uploads/2022/03/HACKEN_SyntropyNetworkLimitedCompany_03022022SCAudit_Report.pdf" TargetMode="External"/><Relationship Id="rId402" Type="http://schemas.openxmlformats.org/officeDocument/2006/relationships/hyperlink" Target="https://hacken.io/wp-content/uploads/2021/08/RedKite_20082021SCAudit_Report_2.pdf" TargetMode="External"/><Relationship Id="rId279" Type="http://schemas.openxmlformats.org/officeDocument/2006/relationships/hyperlink" Target="https://hacken.io/wp-content/uploads/2021/12/Fancy_16122021SCAudit_Report.pdf" TargetMode="External"/><Relationship Id="rId444" Type="http://schemas.openxmlformats.org/officeDocument/2006/relationships/hyperlink" Target="https://hacken.io/wp-content/uploads/2022/01/25052021_Scotcoin_SC_Audit_Report.pdf" TargetMode="External"/><Relationship Id="rId486" Type="http://schemas.openxmlformats.org/officeDocument/2006/relationships/hyperlink" Target="https://hacken.io/wp-content/uploads/2022/03/Acta_Finance_P2P_Solutions_LTD_12042022SCAudit_Report.pdf" TargetMode="External"/><Relationship Id="rId43" Type="http://schemas.openxmlformats.org/officeDocument/2006/relationships/hyperlink" Target="https://hacken.io/wp-content/uploads/2022/09/Smart-Contract-Code-Review-and-Security-Analysis-Report-for-Thrupenny-Project.pdf" TargetMode="External"/><Relationship Id="rId139" Type="http://schemas.openxmlformats.org/officeDocument/2006/relationships/hyperlink" Target="https://hacken.io/wp-content/uploads/2022/03/TrustSwapSolana_16032022SCAudit_Report_2.pdf" TargetMode="External"/><Relationship Id="rId290" Type="http://schemas.openxmlformats.org/officeDocument/2006/relationships/hyperlink" Target="https://hacken.io/wp-content/uploads/2021/12/DeFlyBall_10122021SCAudit_Report.pdf" TargetMode="External"/><Relationship Id="rId304" Type="http://schemas.openxmlformats.org/officeDocument/2006/relationships/hyperlink" Target="https://hacken.io/wp-content/uploads/2021/12/Metafluence_02122021SCAudit_Report_2.pdf" TargetMode="External"/><Relationship Id="rId346" Type="http://schemas.openxmlformats.org/officeDocument/2006/relationships/hyperlink" Target="https://hacken.io/wp-content/uploads/2021/10/BST_26102021SCAudit_Report.pdf" TargetMode="External"/><Relationship Id="rId388" Type="http://schemas.openxmlformats.org/officeDocument/2006/relationships/hyperlink" Target="https://hacken.io/wp-content/uploads/2021/10/Premia_09092021SCAudit_Report.pdf" TargetMode="External"/><Relationship Id="rId85" Type="http://schemas.openxmlformats.org/officeDocument/2006/relationships/hyperlink" Target="https://hacken.io/wp-content/uploads/2022/07/Embr-18052022_SCAudit_Report-1.pdf" TargetMode="External"/><Relationship Id="rId150" Type="http://schemas.openxmlformats.org/officeDocument/2006/relationships/hyperlink" Target="https://hacken.io/wp-content/uploads/2022/01/Terablock_10012022SCAudit_Report_2.pdf" TargetMode="External"/><Relationship Id="rId192" Type="http://schemas.openxmlformats.org/officeDocument/2006/relationships/hyperlink" Target="https://hacken.io/wp-content/uploads/2022/03/Edain-Technologies-AG_SCAudit_Report.pdf" TargetMode="External"/><Relationship Id="rId206" Type="http://schemas.openxmlformats.org/officeDocument/2006/relationships/hyperlink" Target="https://hacken.io/wp-content/uploads/2022/03/Slavi__10032022SCAudit_Report.pdf" TargetMode="External"/><Relationship Id="rId413" Type="http://schemas.openxmlformats.org/officeDocument/2006/relationships/hyperlink" Target="https://hacken.io/wp-content/uploads/2021/10/MintoAuditReport.pdf" TargetMode="External"/><Relationship Id="rId248" Type="http://schemas.openxmlformats.org/officeDocument/2006/relationships/hyperlink" Target="https://hacken.io/wp-content/uploads/2022/11/Xtsunami_Subscription_14012022SCAudit_Report_3.pdf" TargetMode="External"/><Relationship Id="rId455" Type="http://schemas.openxmlformats.org/officeDocument/2006/relationships/hyperlink" Target="https://hacken.io/wp-content/uploads/2021/04/09042021_RAMP_SC_Audit_Report.pdf" TargetMode="External"/><Relationship Id="rId497" Type="http://schemas.openxmlformats.org/officeDocument/2006/relationships/drawing" Target="../drawings/drawing1.xml"/><Relationship Id="rId12" Type="http://schemas.openxmlformats.org/officeDocument/2006/relationships/hyperlink" Target="https://hacken.io/wp-content/uploads/2022/07/SaucerSwap_25052022_SCAudit_Report2-1.pdf" TargetMode="External"/><Relationship Id="rId108" Type="http://schemas.openxmlformats.org/officeDocument/2006/relationships/hyperlink" Target="https://hacken.io/wp-content/uploads/2022/06/Hyksos_08062022_SCAudit_Report.pdf" TargetMode="External"/><Relationship Id="rId315" Type="http://schemas.openxmlformats.org/officeDocument/2006/relationships/hyperlink" Target="https://hacken.io/wp-content/uploads/2021/11/Crodex_23112021SCAudit_Report.pdf" TargetMode="External"/><Relationship Id="rId357" Type="http://schemas.openxmlformats.org/officeDocument/2006/relationships/hyperlink" Target="https://hacken.io/wp-content/uploads/2021/09/KingDefi_16092021_SCAudit_Report_4-1.pdf" TargetMode="External"/><Relationship Id="rId54" Type="http://schemas.openxmlformats.org/officeDocument/2006/relationships/hyperlink" Target="https://hacken.io/wp-content/uploads/2022/09/WhiteBIT_06052022_TRC_SCAudit_Report_3.pdf" TargetMode="External"/><Relationship Id="rId96" Type="http://schemas.openxmlformats.org/officeDocument/2006/relationships/hyperlink" Target="https://hacken.io/wp-content/uploads/2022/06/Ikonic_27062022_SCAudit_Report_4.pdf" TargetMode="External"/><Relationship Id="rId161" Type="http://schemas.openxmlformats.org/officeDocument/2006/relationships/hyperlink" Target="https://hacken.io/wp-content/uploads/2022/05/Minterest_13042022_SCAuditReport_2.pdf" TargetMode="External"/><Relationship Id="rId217" Type="http://schemas.openxmlformats.org/officeDocument/2006/relationships/hyperlink" Target="https://hacken.io/wp-content/uploads/2022/03/Metagamz_18022022SCAudit_Report.pdf" TargetMode="External"/><Relationship Id="rId399" Type="http://schemas.openxmlformats.org/officeDocument/2006/relationships/hyperlink" Target="https://hacken.io/wp-content/uploads/2021/11/BetU_23082021SCAudit_Report_2.pdf" TargetMode="External"/><Relationship Id="rId259" Type="http://schemas.openxmlformats.org/officeDocument/2006/relationships/hyperlink" Target="https://hacken.io/wp-content/uploads/2022/01/PhantomDAO_30122021SCAudit_Report.pdf" TargetMode="External"/><Relationship Id="rId424" Type="http://schemas.openxmlformats.org/officeDocument/2006/relationships/hyperlink" Target="https://hacken.io/wp-content/uploads/2021/06/Firebird_16062021SCAudit_Report_2.pdf" TargetMode="External"/><Relationship Id="rId466" Type="http://schemas.openxmlformats.org/officeDocument/2006/relationships/hyperlink" Target="https://hacken.io/wp-content/uploads/2021/03/30032021_Soar.FI_SC_Audit_Third_Review_Report-2.pdf" TargetMode="External"/><Relationship Id="rId23" Type="http://schemas.openxmlformats.org/officeDocument/2006/relationships/hyperlink" Target="https://hacken.io/wp-content/uploads/2022/09/MAJR_INC_SCAudit_Report2.docx.pdf" TargetMode="External"/><Relationship Id="rId119" Type="http://schemas.openxmlformats.org/officeDocument/2006/relationships/hyperlink" Target="https://hacken.io/wp-content/uploads/2022/03/Acta_Finance_P2P_Solutions_LTD_12042022SCAudit_Report.pdf" TargetMode="External"/><Relationship Id="rId270" Type="http://schemas.openxmlformats.org/officeDocument/2006/relationships/hyperlink" Target="https://hacken.io/wp-content/uploads/2021/12/ChampionGamesSL_20122021SCAudit_Report_3.pdf" TargetMode="External"/><Relationship Id="rId326" Type="http://schemas.openxmlformats.org/officeDocument/2006/relationships/hyperlink" Target="https://hacken.io/wp-content/uploads/2021/11/Trickle-Technologies-Inc_15112021SCAudit_Report_2.pdf" TargetMode="External"/><Relationship Id="rId65" Type="http://schemas.openxmlformats.org/officeDocument/2006/relationships/hyperlink" Target="https://hacken.io/wp-content/uploads/2022/09/Itheum_SCAudit_Preliminary_Report_2.docx.pdf" TargetMode="External"/><Relationship Id="rId130" Type="http://schemas.openxmlformats.org/officeDocument/2006/relationships/hyperlink" Target="https://hacken.io/wp-content/uploads/2022/08/Drops-Collections-and-First-Drop-Merger-Audit.pdf" TargetMode="External"/><Relationship Id="rId368" Type="http://schemas.openxmlformats.org/officeDocument/2006/relationships/hyperlink" Target="https://hacken.io/wp-content/uploads/2021/10/Leonicornswap_08102021SCAudit_Report_2.pdf" TargetMode="External"/><Relationship Id="rId172" Type="http://schemas.openxmlformats.org/officeDocument/2006/relationships/hyperlink" Target="https://hacken.io/wp-content/uploads/2022/04/Kitsumon_06042022_SCAudit_Report_3.pdf" TargetMode="External"/><Relationship Id="rId228" Type="http://schemas.openxmlformats.org/officeDocument/2006/relationships/hyperlink" Target="https://hacken.io/wp-content/uploads/2022/02/Galeon-_11022022_SCA_Report_2.pdf" TargetMode="External"/><Relationship Id="rId435" Type="http://schemas.openxmlformats.org/officeDocument/2006/relationships/hyperlink" Target="https://hacken.io/wp-content/uploads/2021/07/30052021_Nimbus_Governance_Audit_Report.pdf" TargetMode="External"/><Relationship Id="rId477" Type="http://schemas.openxmlformats.org/officeDocument/2006/relationships/hyperlink" Target="https://hacken.io/wp-content/uploads/2021/02/YVS-SC-Audit-Report-151220v2.pdf" TargetMode="External"/><Relationship Id="rId281" Type="http://schemas.openxmlformats.org/officeDocument/2006/relationships/hyperlink" Target="https://hacken.io/wp-content/uploads/2021/12/DigitalArms_15122021SCAudit_Report_3.pdf" TargetMode="External"/><Relationship Id="rId337" Type="http://schemas.openxmlformats.org/officeDocument/2006/relationships/hyperlink" Target="https://hacken.io/wp-content/uploads/2021/11/Teneo_09112021SCAudit_Report_2.pdf" TargetMode="External"/><Relationship Id="rId34" Type="http://schemas.openxmlformats.org/officeDocument/2006/relationships/hyperlink" Target="https://hacken.io/wp-content/uploads/2022/10/BattleCraft_13102022_SCAudit_Report.pdf" TargetMode="External"/><Relationship Id="rId76" Type="http://schemas.openxmlformats.org/officeDocument/2006/relationships/hyperlink" Target="https://hacken.io/wp-content/uploads/2022/07/GeniusAssets_SCAudit_Report_2.pdf" TargetMode="External"/><Relationship Id="rId141" Type="http://schemas.openxmlformats.org/officeDocument/2006/relationships/hyperlink" Target="https://hacken.io/wp-content/uploads/2022/05/BasketballVerse_27042022_SCAudit_Report.pdf" TargetMode="External"/><Relationship Id="rId379" Type="http://schemas.openxmlformats.org/officeDocument/2006/relationships/hyperlink" Target="https://hacken.io/wp-content/uploads/2021/09/DefiWarrior_29092021SCAudit_Report_3.pdf" TargetMode="External"/><Relationship Id="rId7" Type="http://schemas.openxmlformats.org/officeDocument/2006/relationships/hyperlink" Target="https://hacken.io/wp-content/uploads/2022/12/mStable_01122022_SCAudit_Report.pdf" TargetMode="External"/><Relationship Id="rId183" Type="http://schemas.openxmlformats.org/officeDocument/2006/relationships/hyperlink" Target="https://hacken.io/wp-content/uploads/2022/03/Asyagro_30032022_Hacken_SCAudit_Report_2.pdf" TargetMode="External"/><Relationship Id="rId239" Type="http://schemas.openxmlformats.org/officeDocument/2006/relationships/hyperlink" Target="https://hacken.io/wp-content/uploads/2022/01/PolkaBridge_26012022SCAudit_Report_2.pdf" TargetMode="External"/><Relationship Id="rId390" Type="http://schemas.openxmlformats.org/officeDocument/2006/relationships/hyperlink" Target="https://hacken.io/wp-content/uploads/2021/09/Allbridge_08092021SCAudit_Report.pdf" TargetMode="External"/><Relationship Id="rId404" Type="http://schemas.openxmlformats.org/officeDocument/2006/relationships/hyperlink" Target="https://hacken.io/wp-content/uploads/2021/08/DYNXT_18082021SCAudit_Report.pdf" TargetMode="External"/><Relationship Id="rId446" Type="http://schemas.openxmlformats.org/officeDocument/2006/relationships/hyperlink" Target="https://hacken.io/wp-content/uploads/2021/04/04042021_Kyber_SC_Audit_Report.pdf" TargetMode="External"/><Relationship Id="rId250" Type="http://schemas.openxmlformats.org/officeDocument/2006/relationships/hyperlink" Target="https://hacken.io/wp-content/uploads/2022/01/DiosFinance_1201022SCAudit_Report.pdf" TargetMode="External"/><Relationship Id="rId292" Type="http://schemas.openxmlformats.org/officeDocument/2006/relationships/hyperlink" Target="https://hacken.io/wp-content/uploads/2021/12/TGBFinance_09122021SCAudit_Report.pdf" TargetMode="External"/><Relationship Id="rId306" Type="http://schemas.openxmlformats.org/officeDocument/2006/relationships/hyperlink" Target="https://hacken.io/wp-content/uploads/2022/05/MetaGods_01122021SCAudit_Report.pdf" TargetMode="External"/><Relationship Id="rId488" Type="http://schemas.openxmlformats.org/officeDocument/2006/relationships/hyperlink" Target="https://hacken.io/wp-content/uploads/2022/08/Drops-Collections-and-First-Drop-Merger-Audit.pdf" TargetMode="External"/><Relationship Id="rId45" Type="http://schemas.openxmlformats.org/officeDocument/2006/relationships/hyperlink" Target="https://hacken.io/wp-content/uploads/2022/09/Hedgey_22072022_SCAudit_Report.pdf" TargetMode="External"/><Relationship Id="rId87" Type="http://schemas.openxmlformats.org/officeDocument/2006/relationships/hyperlink" Target="https://hacken.io/wp-content/uploads/2022/04/EthereumTowers_04072022_SCAudit_Report_2.pdf" TargetMode="External"/><Relationship Id="rId110" Type="http://schemas.openxmlformats.org/officeDocument/2006/relationships/hyperlink" Target="https://hacken.io/wp-content/uploads/2022/06/Bolide-Strategy_07072022_SCAudit_Report_4.pdf" TargetMode="External"/><Relationship Id="rId348" Type="http://schemas.openxmlformats.org/officeDocument/2006/relationships/hyperlink" Target="https://hacken.io/wp-content/uploads/2021/10/Mech-Master_25102021SCAudit_Report_2.pdf" TargetMode="External"/><Relationship Id="rId152" Type="http://schemas.openxmlformats.org/officeDocument/2006/relationships/hyperlink" Target="https://hacken.io/wp-content/uploads/2022/04/TeraBlock_20042022_TBG_SCAudit_Report_2.pdf" TargetMode="External"/><Relationship Id="rId194" Type="http://schemas.openxmlformats.org/officeDocument/2006/relationships/hyperlink" Target="https://hacken.io/wp-content/uploads/2022/03/Valhalla_25032022_SCAudit_Report_3.pdf" TargetMode="External"/><Relationship Id="rId208" Type="http://schemas.openxmlformats.org/officeDocument/2006/relationships/hyperlink" Target="https://hacken.io/wp-content/uploads/2022/03/Grizzly_09032022-_SCAudit_Report_3.pdf" TargetMode="External"/><Relationship Id="rId415" Type="http://schemas.openxmlformats.org/officeDocument/2006/relationships/hyperlink" Target="https://hacken.io/wp-content/uploads/2021/08/NFTB_07072021_SC_Audit_Report.pdf" TargetMode="External"/><Relationship Id="rId457" Type="http://schemas.openxmlformats.org/officeDocument/2006/relationships/hyperlink" Target="https://hacken.io/wp-content/uploads/2021/04/080421StudentCoin_SC_Audit_Report.pdf" TargetMode="External"/><Relationship Id="rId261" Type="http://schemas.openxmlformats.org/officeDocument/2006/relationships/hyperlink" Target="https://hacken.io/wp-content/uploads/2022/04/WonderHero_24122021_SCAudit_Report.pdf" TargetMode="External"/><Relationship Id="rId14" Type="http://schemas.openxmlformats.org/officeDocument/2006/relationships/hyperlink" Target="https://hacken.io/wp-content/uploads/2022/07/SaucerSwap_25052022_SCAudit_Report.pdf" TargetMode="External"/><Relationship Id="rId56" Type="http://schemas.openxmlformats.org/officeDocument/2006/relationships/hyperlink" Target="https://hacken.io/wp-content/uploads/2022/09/WhiteBIT_13072022_SCAudit_Report_2.docx.pdf" TargetMode="External"/><Relationship Id="rId317" Type="http://schemas.openxmlformats.org/officeDocument/2006/relationships/hyperlink" Target="https://hacken.io/wp-content/uploads/2021/11/AAGVentures_22112021SCAudit_Report_2.pdf" TargetMode="External"/><Relationship Id="rId359" Type="http://schemas.openxmlformats.org/officeDocument/2006/relationships/hyperlink" Target="https://hacken.io/wp-content/uploads/2021/10/Fintropy_14102021SCAudit_Report.pdf" TargetMode="External"/><Relationship Id="rId98" Type="http://schemas.openxmlformats.org/officeDocument/2006/relationships/hyperlink" Target="https://hacken.io/wp-content/uploads/2022/11/VENOM_BLOCKCHAIN_HOLDING_LIMITED_20_05_2022_SC_Audit_Report.pdf" TargetMode="External"/><Relationship Id="rId121" Type="http://schemas.openxmlformats.org/officeDocument/2006/relationships/hyperlink" Target="https://hacken.io/wp-content/uploads/2022/03/Acta_Finance_P2P_Solutions_LTD_28032022SCAudit_Report.pdf" TargetMode="External"/><Relationship Id="rId163" Type="http://schemas.openxmlformats.org/officeDocument/2006/relationships/hyperlink" Target="https://hacken.io/wp-content/uploads/2022/04/GovWorld_Smart_Contract_Security_Audit_Report_Hacken.pdf" TargetMode="External"/><Relationship Id="rId219" Type="http://schemas.openxmlformats.org/officeDocument/2006/relationships/hyperlink" Target="https://hacken.io/wp-content/uploads/2022/02/ANKEGames_17022022_SCAudit_Report-1.pdf" TargetMode="External"/><Relationship Id="rId370" Type="http://schemas.openxmlformats.org/officeDocument/2006/relationships/hyperlink" Target="https://hacken.io/wp-content/uploads/2021/10/0710021_Centrality_SC_Audit_Report.pdf" TargetMode="External"/><Relationship Id="rId426" Type="http://schemas.openxmlformats.org/officeDocument/2006/relationships/hyperlink" Target="https://hacken.io/wp-content/uploads/2021/05/Bunicorndefi_03052021_SC_Audit_2Report.pdf" TargetMode="External"/><Relationship Id="rId230" Type="http://schemas.openxmlformats.org/officeDocument/2006/relationships/hyperlink" Target="https://hacken.io/wp-content/uploads/2022/02/Re_water_TokenB_07022022SCAudit_Report.pdf" TargetMode="External"/><Relationship Id="rId468" Type="http://schemas.openxmlformats.org/officeDocument/2006/relationships/hyperlink" Target="https://hacken.io/wp-content/uploads/2021/03/18032021_Seedify.Fund_SC_Audit_Report-v2.pdf" TargetMode="External"/><Relationship Id="rId25" Type="http://schemas.openxmlformats.org/officeDocument/2006/relationships/hyperlink" Target="https://hacken.io/wp-content/uploads/2022/09/MAJR-INC_09-19-2022_SCAudit_Report3-1.pdf" TargetMode="External"/><Relationship Id="rId67" Type="http://schemas.openxmlformats.org/officeDocument/2006/relationships/hyperlink" Target="https://hacken.io/wp-content/uploads/2022/08/CLABS_04072022_SCAudit_Report2-5.pdf" TargetMode="External"/><Relationship Id="rId272" Type="http://schemas.openxmlformats.org/officeDocument/2006/relationships/hyperlink" Target="https://hacken.io/wp-content/uploads/2021/12/ChronoTech-Time_20122021SCAudit_Report.pdf" TargetMode="External"/><Relationship Id="rId328" Type="http://schemas.openxmlformats.org/officeDocument/2006/relationships/hyperlink" Target="https://hacken.io/wp-content/uploads/2021/11/CryptoStakeToken_11112021SCAudit_Report.pdf" TargetMode="External"/><Relationship Id="rId132" Type="http://schemas.openxmlformats.org/officeDocument/2006/relationships/hyperlink" Target="https://hacken.io/wp-content/uploads/2022/08/Single-Token-Audit.pdf" TargetMode="External"/><Relationship Id="rId174" Type="http://schemas.openxmlformats.org/officeDocument/2006/relationships/hyperlink" Target="https://hacken.io/wp-content/uploads/2022/03/SnapEx_23032022_SCAudit_Report.pdf" TargetMode="External"/><Relationship Id="rId381" Type="http://schemas.openxmlformats.org/officeDocument/2006/relationships/hyperlink" Target="https://hacken.io/wp-content/uploads/2021/09/ARV_24092021SCAudit_Report_2-1.pdf" TargetMode="External"/><Relationship Id="rId241" Type="http://schemas.openxmlformats.org/officeDocument/2006/relationships/hyperlink" Target="https://hacken.io/wp-content/uploads/2022/01/HODLVERSE_24012022SCAudit_Report_3.docx.pdf" TargetMode="External"/><Relationship Id="rId437" Type="http://schemas.openxmlformats.org/officeDocument/2006/relationships/hyperlink" Target="https://hacken.io/wp-content/uploads/2021/07/16062021_Nimbus_Wrappers_Audit_Report.pdf" TargetMode="External"/><Relationship Id="rId479" Type="http://schemas.openxmlformats.org/officeDocument/2006/relationships/hyperlink" Target="https://hacken.io/wp-content/uploads/2022/10/Dexe_SC_Audit_Report.pdf" TargetMode="External"/><Relationship Id="rId36" Type="http://schemas.openxmlformats.org/officeDocument/2006/relationships/hyperlink" Target="https://hacken.io/wp-content/uploads/2022/04/SDAO-TokenConversion_16032022SCAudit_Report_3.pdf" TargetMode="External"/><Relationship Id="rId283" Type="http://schemas.openxmlformats.org/officeDocument/2006/relationships/hyperlink" Target="https://hacken.io/wp-content/uploads/2021/12/CFC_13122021SCAudit_Report_2.pdf" TargetMode="External"/><Relationship Id="rId339" Type="http://schemas.openxmlformats.org/officeDocument/2006/relationships/hyperlink" Target="https://hacken.io/wp-content/uploads/2021/12/LocalTrade_04112021SCAudit_Report.pdf" TargetMode="External"/><Relationship Id="rId490" Type="http://schemas.openxmlformats.org/officeDocument/2006/relationships/hyperlink" Target="https://hacken.io/wp-content/uploads/2022/04/WombatExchange_20042022SCAudit_Report_3.pdf" TargetMode="External"/><Relationship Id="rId78" Type="http://schemas.openxmlformats.org/officeDocument/2006/relationships/hyperlink" Target="https://hacken.io/wp-content/uploads/2021/09/MasterVentures_30092021SCAudit_Report_2.pdf" TargetMode="External"/><Relationship Id="rId101" Type="http://schemas.openxmlformats.org/officeDocument/2006/relationships/hyperlink" Target="https://hacken.io/wp-content/uploads/2021/12/RedFox_09092021SCAudit_Report_2.pdf" TargetMode="External"/><Relationship Id="rId143" Type="http://schemas.openxmlformats.org/officeDocument/2006/relationships/hyperlink" Target="https://hacken.io/wp-content/uploads/2022/06/My-Liquidity-Partner_26042022-Audit_Report2.docx.pdf" TargetMode="External"/><Relationship Id="rId185" Type="http://schemas.openxmlformats.org/officeDocument/2006/relationships/hyperlink" Target="https://hacken.io/wp-content/uploads/2022/04/Metacloud_29032022_Hacken_SCAudit_Report_2-1.pdf" TargetMode="External"/><Relationship Id="rId350" Type="http://schemas.openxmlformats.org/officeDocument/2006/relationships/hyperlink" Target="https://hacken.io/wp-content/uploads/2021/10/GameFi_22102021SCAudit_Report.pdf" TargetMode="External"/><Relationship Id="rId406" Type="http://schemas.openxmlformats.org/officeDocument/2006/relationships/hyperlink" Target="https://hacken.io/wp-content/uploads/2021/08/Dehive_17082021_SCAudit_Report-v2.pdf" TargetMode="External"/><Relationship Id="rId9" Type="http://schemas.openxmlformats.org/officeDocument/2006/relationships/hyperlink" Target="https://hacken.io/wp-content/uploads/2022/12/MGT-Solar_SCAudit-Report-1.pdf" TargetMode="External"/><Relationship Id="rId210" Type="http://schemas.openxmlformats.org/officeDocument/2006/relationships/hyperlink" Target="https://hacken.io/wp-content/uploads/2022/02/TravelCare_01032022_SCAudit_Report.pdf" TargetMode="External"/><Relationship Id="rId392" Type="http://schemas.openxmlformats.org/officeDocument/2006/relationships/hyperlink" Target="https://hacken.io/wp-content/uploads/2021/09/Vent_06092021SCAudit_Report.pdf" TargetMode="External"/><Relationship Id="rId448" Type="http://schemas.openxmlformats.org/officeDocument/2006/relationships/hyperlink" Target="https://hacken.io/wp-content/uploads/2021/05/Lossless_17052021SCAudit_Report.pdf" TargetMode="External"/><Relationship Id="rId252" Type="http://schemas.openxmlformats.org/officeDocument/2006/relationships/hyperlink" Target="https://hacken.io/wp-content/uploads/2022/01/%D0%A1onstitution-DAO_11012022Audit_Report.pdf" TargetMode="External"/><Relationship Id="rId294" Type="http://schemas.openxmlformats.org/officeDocument/2006/relationships/hyperlink" Target="https://hacken.io/wp-content/uploads/2021/12/Asva-Labs_07122021SCAudit_Report_2.pdf" TargetMode="External"/><Relationship Id="rId308" Type="http://schemas.openxmlformats.org/officeDocument/2006/relationships/hyperlink" Target="https://hacken.io/wp-content/uploads/2021/12/PixelVault_01122021SCAudit_Report_2.pdf" TargetMode="External"/><Relationship Id="rId47" Type="http://schemas.openxmlformats.org/officeDocument/2006/relationships/hyperlink" Target="https://hacken.io/wp-content/uploads/2022/10/Abacus-12.08.2022-SC_Audit_Report.pdf" TargetMode="External"/><Relationship Id="rId89" Type="http://schemas.openxmlformats.org/officeDocument/2006/relationships/hyperlink" Target="https://hacken.io/wp-content/uploads/2022/03/Powerbomb-Finance_03052022_SCAudit_Report_3-.pdf" TargetMode="External"/><Relationship Id="rId112" Type="http://schemas.openxmlformats.org/officeDocument/2006/relationships/hyperlink" Target="https://hacken.io/wp-content/uploads/2022/06/Summoners-Arena-_14122021SCAudit_Report_2_.pdf" TargetMode="External"/><Relationship Id="rId154" Type="http://schemas.openxmlformats.org/officeDocument/2006/relationships/hyperlink" Target="https://hacken.io/wp-content/uploads/2022/04/OBRok-Token_29032022-report.pdf" TargetMode="External"/><Relationship Id="rId361" Type="http://schemas.openxmlformats.org/officeDocument/2006/relationships/hyperlink" Target="https://hacken.io/wp-content/uploads/2021/10/Vault-Hill_12102021SCAudit_Report_2.pdf" TargetMode="External"/><Relationship Id="rId196" Type="http://schemas.openxmlformats.org/officeDocument/2006/relationships/hyperlink" Target="https://hacken.io/wp-content/uploads/2022/03/Peoplez_21032022_SCAudit_Report.pdf" TargetMode="External"/><Relationship Id="rId417" Type="http://schemas.openxmlformats.org/officeDocument/2006/relationships/hyperlink" Target="https://hacken.io/wp-content/uploads/2021/07/30062021_VictoriaVR_SC_Audit_Report.pdf" TargetMode="External"/><Relationship Id="rId459" Type="http://schemas.openxmlformats.org/officeDocument/2006/relationships/hyperlink" Target="https://hacken.io/wp-content/uploads/2021/06/19122021-ITOPool_Audit_Report-for-Tosdis-Finance-v3.pdf" TargetMode="External"/><Relationship Id="rId16" Type="http://schemas.openxmlformats.org/officeDocument/2006/relationships/hyperlink" Target="https://hacken.io/wp-content/uploads/2022/11/MRHB_SC_Audit_Report4.pdf" TargetMode="External"/><Relationship Id="rId221" Type="http://schemas.openxmlformats.org/officeDocument/2006/relationships/hyperlink" Target="https://hacken.io/wp-content/uploads/2022/03/Fantohm_15022022_SCA_Report_2.pdf" TargetMode="External"/><Relationship Id="rId263" Type="http://schemas.openxmlformats.org/officeDocument/2006/relationships/hyperlink" Target="https://hacken.io/wp-content/uploads/2021/12/Para_22122021SCAudit_Report_2.pdf" TargetMode="External"/><Relationship Id="rId319" Type="http://schemas.openxmlformats.org/officeDocument/2006/relationships/hyperlink" Target="https://hacken.io/wp-content/uploads/2021/11/FintapCoin_19112021SCAudit_Report.pdf" TargetMode="External"/><Relationship Id="rId470" Type="http://schemas.openxmlformats.org/officeDocument/2006/relationships/hyperlink" Target="https://hacken.io/wp-content/uploads/2021/03/08032021_Daomaker_Audit_Report.pdf" TargetMode="External"/><Relationship Id="rId58" Type="http://schemas.openxmlformats.org/officeDocument/2006/relationships/hyperlink" Target="https://hacken.io/wp-content/uploads/2022/12/XtblockXTT_25082021SCAudit_Report.pdf" TargetMode="External"/><Relationship Id="rId123" Type="http://schemas.openxmlformats.org/officeDocument/2006/relationships/hyperlink" Target="https://hacken.io/wp-content/uploads/2022/07/DeRace-Bridge_17052022_SCAudit_Report_3.docx.pdf" TargetMode="External"/><Relationship Id="rId330" Type="http://schemas.openxmlformats.org/officeDocument/2006/relationships/hyperlink" Target="https://hacken.io/wp-content/uploads/2021/11/ChainWars_10112021_SCAudit_Report.pdf" TargetMode="External"/><Relationship Id="rId165" Type="http://schemas.openxmlformats.org/officeDocument/2006/relationships/hyperlink" Target="https://hacken.io/wp-content/uploads/2022/05/Request_TokenSCAudit_Report.pdf" TargetMode="External"/><Relationship Id="rId372" Type="http://schemas.openxmlformats.org/officeDocument/2006/relationships/hyperlink" Target="https://hacken.io/wp-content/uploads/2021/10/Polkamarkets_06102021SCAudit_Report_2.pdf" TargetMode="External"/><Relationship Id="rId428" Type="http://schemas.openxmlformats.org/officeDocument/2006/relationships/hyperlink" Target="https://hacken.io/wp-content/uploads/2022/03/Rikkei_10062021SCAudit_Report_.pdf" TargetMode="External"/><Relationship Id="rId232" Type="http://schemas.openxmlformats.org/officeDocument/2006/relationships/hyperlink" Target="https://hacken.io/wp-content/uploads/2022/02/FishCrypto_SmartContract_Audit_Report-10022022.pdf" TargetMode="External"/><Relationship Id="rId274" Type="http://schemas.openxmlformats.org/officeDocument/2006/relationships/hyperlink" Target="https://hacken.io/wp-content/uploads/2021/12/SkylightSolutions_17122021SCAudit_Report-1.pdf" TargetMode="External"/><Relationship Id="rId481" Type="http://schemas.openxmlformats.org/officeDocument/2006/relationships/hyperlink" Target="https://hacken.io/wp-content/uploads/2022/07/MyCowrie_01062022_SCAudit_Report_final.pdf" TargetMode="External"/><Relationship Id="rId27" Type="http://schemas.openxmlformats.org/officeDocument/2006/relationships/hyperlink" Target="https://hacken.io/wp-content/uploads/2022/07/MyCowrie_01062022_SCAudit_Report_final.pdf" TargetMode="External"/><Relationship Id="rId69" Type="http://schemas.openxmlformats.org/officeDocument/2006/relationships/hyperlink" Target="https://hacken.io/wp-content/uploads/2022/07/Web3-Bazaar_SCAudit_Report2.docx.pdf" TargetMode="External"/><Relationship Id="rId134" Type="http://schemas.openxmlformats.org/officeDocument/2006/relationships/hyperlink" Target="https://hacken.io/wp-content/uploads/2022/05/DeHealth_HLT_Network_Inc._19042022_SCAudit_Report_-1-1.pdf" TargetMode="External"/><Relationship Id="rId80" Type="http://schemas.openxmlformats.org/officeDocument/2006/relationships/hyperlink" Target="https://hacken.io/wp-content/uploads/2022/03/Blocksquare_06072022_SCAudit_Report_2.pdf" TargetMode="External"/><Relationship Id="rId176" Type="http://schemas.openxmlformats.org/officeDocument/2006/relationships/hyperlink" Target="https://hacken.io/wp-content/uploads/2022/04/PeraFinance_SCAudit_Report2_05042022.pdf" TargetMode="External"/><Relationship Id="rId341" Type="http://schemas.openxmlformats.org/officeDocument/2006/relationships/hyperlink" Target="https://hacken.io/wp-content/uploads/2021/11/FEARFearPlayToEarn.sol_29102021SCAudit_Report.pdf" TargetMode="External"/><Relationship Id="rId383" Type="http://schemas.openxmlformats.org/officeDocument/2006/relationships/hyperlink" Target="https://hacken.io/wp-content/uploads/2021/09/Promodio_20092021SCAudit_Report.pdf" TargetMode="External"/><Relationship Id="rId439" Type="http://schemas.openxmlformats.org/officeDocument/2006/relationships/hyperlink" Target="https://hacken.io/wp-content/uploads/2021/07/30052021_Nimbus_Staking_Audit_Report.pdf" TargetMode="External"/><Relationship Id="rId201" Type="http://schemas.openxmlformats.org/officeDocument/2006/relationships/hyperlink" Target="https://hacken.io/wp-content/uploads/2022/03/AAG_15032022_SCAudit_Report_3.pdf" TargetMode="External"/><Relationship Id="rId243" Type="http://schemas.openxmlformats.org/officeDocument/2006/relationships/hyperlink" Target="https://hacken.io/wp-content/uploads/2022/02/RM_STUDIO_LTD_17012022SCAudit_Report.pdf" TargetMode="External"/><Relationship Id="rId285" Type="http://schemas.openxmlformats.org/officeDocument/2006/relationships/hyperlink" Target="https://hacken.io/wp-content/uploads/2021/12/EX-Sports_10122021SCAudit_Report.pdf" TargetMode="External"/><Relationship Id="rId450" Type="http://schemas.openxmlformats.org/officeDocument/2006/relationships/hyperlink" Target="https://hacken.io/wp-content/uploads/2021/05/07052021_Ridotto_SC_SecondReview_Audit_Report.pdf" TargetMode="External"/><Relationship Id="rId38" Type="http://schemas.openxmlformats.org/officeDocument/2006/relationships/hyperlink" Target="https://hacken.io/wp-content/uploads/2022/04/SDAO-Dynaset_15122021SCAudit_Report_2.pdf" TargetMode="External"/><Relationship Id="rId103" Type="http://schemas.openxmlformats.org/officeDocument/2006/relationships/hyperlink" Target="https://hacken.io/wp-content/uploads/2021/12/RedFox-SmartChefFactory_30092021SCAudit_Report_3.pdf" TargetMode="External"/><Relationship Id="rId310" Type="http://schemas.openxmlformats.org/officeDocument/2006/relationships/hyperlink" Target="https://hacken.io/wp-content/uploads/2021/12/Shibu-Foundation_01122021SCAudit_Report_2.pdf" TargetMode="External"/><Relationship Id="rId492" Type="http://schemas.openxmlformats.org/officeDocument/2006/relationships/hyperlink" Target="https://hacken.io/wp-content/uploads/2022/04/PeraFinance_SCAudit_Report2_05042022.pdf" TargetMode="External"/><Relationship Id="rId91" Type="http://schemas.openxmlformats.org/officeDocument/2006/relationships/hyperlink" Target="https://hacken.io/wp-content/uploads/2022/07/Lith-LCC-25052022_SCAudit_Report-1.pdf" TargetMode="External"/><Relationship Id="rId145" Type="http://schemas.openxmlformats.org/officeDocument/2006/relationships/hyperlink" Target="https://hacken.io/wp-content/uploads/2022/05/Amoss_01042022_SCAudit_Report-2-1.pdf" TargetMode="External"/><Relationship Id="rId187" Type="http://schemas.openxmlformats.org/officeDocument/2006/relationships/hyperlink" Target="https://hacken.io/wp-content/uploads/2022/03/TOMB-Token_29032022SCAudit_Report.pdf" TargetMode="External"/><Relationship Id="rId352" Type="http://schemas.openxmlformats.org/officeDocument/2006/relationships/hyperlink" Target="https://hacken.io/wp-content/uploads/2021/11/ColdStack_20102021SCAudit_Report.pdf" TargetMode="External"/><Relationship Id="rId394" Type="http://schemas.openxmlformats.org/officeDocument/2006/relationships/hyperlink" Target="https://hacken.io/wp-content/uploads/2021/10/FoilNetwork_03092021SCAudit_Report_4.pdf" TargetMode="External"/><Relationship Id="rId408" Type="http://schemas.openxmlformats.org/officeDocument/2006/relationships/hyperlink" Target="https://hacken.io/wp-content/uploads/2021/08/CDzExchange_02082021SCAudit_Report.pdf" TargetMode="External"/><Relationship Id="rId212" Type="http://schemas.openxmlformats.org/officeDocument/2006/relationships/hyperlink" Target="https://hacken.io/wp-content/uploads/2022/03/CryptoToday_08032022_SCAudit_Report_2.pdf" TargetMode="External"/><Relationship Id="rId254" Type="http://schemas.openxmlformats.org/officeDocument/2006/relationships/hyperlink" Target="https://hacken.io/wp-content/uploads/2022/01/Crystals-of-Naramunz_05012022SCAudit_Report.pdf" TargetMode="External"/><Relationship Id="rId49" Type="http://schemas.openxmlformats.org/officeDocument/2006/relationships/hyperlink" Target="https://hacken.io/wp-content/uploads/2022/09/Enjinstarter_SCAudit_Report3.pdf" TargetMode="External"/><Relationship Id="rId114" Type="http://schemas.openxmlformats.org/officeDocument/2006/relationships/hyperlink" Target="https://hacken.io/wp-content/uploads/2022/05/VYNKSAFE_03052022SCAudit_Report1.pdf" TargetMode="External"/><Relationship Id="rId296" Type="http://schemas.openxmlformats.org/officeDocument/2006/relationships/hyperlink" Target="https://hacken.io/wp-content/uploads/2021/12/StreetRunner_07122021SCAudit_Report.pdf" TargetMode="External"/><Relationship Id="rId461" Type="http://schemas.openxmlformats.org/officeDocument/2006/relationships/hyperlink" Target="https://hacken.io/wp-content/uploads/2021/04/050432021_OraoToken_SC_Audit_Second_Review_Report-v2.pdf" TargetMode="External"/><Relationship Id="rId60" Type="http://schemas.openxmlformats.org/officeDocument/2006/relationships/hyperlink" Target="https://hacken.io/wp-content/uploads/2022/10/Seaside-Club-22062022_SCAudit_Report-.pdf" TargetMode="External"/><Relationship Id="rId156" Type="http://schemas.openxmlformats.org/officeDocument/2006/relationships/hyperlink" Target="https://hacken.io/wp-content/uploads/2022/04/GainsAssociates_15122021SCAudit_Report.pdf" TargetMode="External"/><Relationship Id="rId198" Type="http://schemas.openxmlformats.org/officeDocument/2006/relationships/hyperlink" Target="https://hacken.io/wp-content/uploads/2022/04/Huobi_BTC_TokenSCAudit_Report.pdf" TargetMode="External"/><Relationship Id="rId321" Type="http://schemas.openxmlformats.org/officeDocument/2006/relationships/hyperlink" Target="https://hacken.io/wp-content/uploads/2021/11/Tr3zor.io_19112021SCAudit_Report.pdf" TargetMode="External"/><Relationship Id="rId363" Type="http://schemas.openxmlformats.org/officeDocument/2006/relationships/hyperlink" Target="https://hacken.io/wp-content/uploads/2021/10/BitcoinSB-Staking_11102021SCAudit_Report.pdf" TargetMode="External"/><Relationship Id="rId419" Type="http://schemas.openxmlformats.org/officeDocument/2006/relationships/hyperlink" Target="https://hacken.io/wp-content/uploads/2021/07/HarvesterDAO_24062021SCAudit_Report.pdf" TargetMode="External"/><Relationship Id="rId223" Type="http://schemas.openxmlformats.org/officeDocument/2006/relationships/hyperlink" Target="https://hacken.io/wp-content/uploads/2022/02/GogoProtocol_14022021-SCAudit_Report2.pdf" TargetMode="External"/><Relationship Id="rId430" Type="http://schemas.openxmlformats.org/officeDocument/2006/relationships/hyperlink" Target="https://hacken.io/wp-content/uploads/2021/06/Mozart-Finance_08062021SCAudit_Report.pdf" TargetMode="External"/><Relationship Id="rId18" Type="http://schemas.openxmlformats.org/officeDocument/2006/relationships/hyperlink" Target="https://hacken.io/wp-content/uploads/2022/11/WT-WORLDWIDE-TECH-PTE.-LTD-SCAudit_Report-2.pdf" TargetMode="External"/><Relationship Id="rId265" Type="http://schemas.openxmlformats.org/officeDocument/2006/relationships/hyperlink" Target="https://hacken.io/wp-content/uploads/2021/12/CryptoVsZombie_22122021SCAudit_Report.pdf" TargetMode="External"/><Relationship Id="rId472" Type="http://schemas.openxmlformats.org/officeDocument/2006/relationships/hyperlink" Target="https://hacken.io/wp-content/uploads/2021/06/WowSwap_03062021SCAudit_Report_2.pdf" TargetMode="External"/><Relationship Id="rId125" Type="http://schemas.openxmlformats.org/officeDocument/2006/relationships/hyperlink" Target="https://hacken.io/wp-content/uploads/2022/05/SuperVet_17052022_SCAudit_Report.pdf" TargetMode="External"/><Relationship Id="rId167" Type="http://schemas.openxmlformats.org/officeDocument/2006/relationships/hyperlink" Target="https://hacken.io/wp-content/uploads/2022/03/BotPlanet-BotDex-Core_06042022SCAudit_Report_2.pdf" TargetMode="External"/><Relationship Id="rId332" Type="http://schemas.openxmlformats.org/officeDocument/2006/relationships/hyperlink" Target="https://hacken.io/wp-content/uploads/2022/01/O-MEE_10112021SCAudit_Report.pdf" TargetMode="External"/><Relationship Id="rId374" Type="http://schemas.openxmlformats.org/officeDocument/2006/relationships/hyperlink" Target="https://hacken.io/wp-content/uploads/2021/10/DAOVentures_04102021SCAudit_Report_2.pdf" TargetMode="External"/><Relationship Id="rId71" Type="http://schemas.openxmlformats.org/officeDocument/2006/relationships/hyperlink" Target="https://hacken.io/wp-content/uploads/2022/07/Wombat_20072022_SCAudit_Report_2.pdf" TargetMode="External"/><Relationship Id="rId234" Type="http://schemas.openxmlformats.org/officeDocument/2006/relationships/hyperlink" Target="https://hacken.io/wp-content/uploads/2022/02/Ambrosus_Security_Review_Report_Final.pdf" TargetMode="External"/><Relationship Id="rId2" Type="http://schemas.openxmlformats.org/officeDocument/2006/relationships/hyperlink" Target="https://hacken.io/audits/" TargetMode="External"/><Relationship Id="rId29" Type="http://schemas.openxmlformats.org/officeDocument/2006/relationships/hyperlink" Target="https://hacken.io/wp-content/uploads/2022/12/NFT-Boxing-Digital-OU_SCAudit_Report.pdf" TargetMode="External"/><Relationship Id="rId276" Type="http://schemas.openxmlformats.org/officeDocument/2006/relationships/hyperlink" Target="https://hacken.io/wp-content/uploads/2021/12/Vmates_17122021SCAudit_Report.pdf" TargetMode="External"/><Relationship Id="rId441" Type="http://schemas.openxmlformats.org/officeDocument/2006/relationships/hyperlink" Target="https://hacken.io/wp-content/uploads/2021/06/230432021_Mogul_SC_Second_Review_Audit_Report.pdf" TargetMode="External"/><Relationship Id="rId483" Type="http://schemas.openxmlformats.org/officeDocument/2006/relationships/hyperlink" Target="https://hacken.io/wp-content/uploads/2022/03/Block_Square_28032022_SCAudit_Report2-1.pdf" TargetMode="External"/><Relationship Id="rId40" Type="http://schemas.openxmlformats.org/officeDocument/2006/relationships/hyperlink" Target="https://hacken.io/wp-content/uploads/2022/04/SDAO_30082022_SCAudit_Report-2.pdf" TargetMode="External"/><Relationship Id="rId136" Type="http://schemas.openxmlformats.org/officeDocument/2006/relationships/hyperlink" Target="https://hacken.io/wp-content/uploads/2022/02/TrustSwap_Mint_02022022SCAudit_Report-1.pdf" TargetMode="External"/><Relationship Id="rId178" Type="http://schemas.openxmlformats.org/officeDocument/2006/relationships/hyperlink" Target="https://hacken.io/wp-content/uploads/2022/07/Formless-Free-Market_04042022SCAudit_Report_2.pdf" TargetMode="External"/><Relationship Id="rId301" Type="http://schemas.openxmlformats.org/officeDocument/2006/relationships/hyperlink" Target="https://hacken.io/wp-content/uploads/2021/09/Plethori_19072021SCAudit_Report_2.pdf" TargetMode="External"/><Relationship Id="rId343" Type="http://schemas.openxmlformats.org/officeDocument/2006/relationships/hyperlink" Target="https://hacken.io/wp-content/uploads/2021/10/DAFIProtocol_28102021SCAudit_Report_2.pdf" TargetMode="External"/><Relationship Id="rId82" Type="http://schemas.openxmlformats.org/officeDocument/2006/relationships/hyperlink" Target="https://hacken.io/wp-content/uploads/2021/11/EmbrHoldingsLimited_BEP20Token_09112021SCAudit_Report_3.pdf" TargetMode="External"/><Relationship Id="rId203" Type="http://schemas.openxmlformats.org/officeDocument/2006/relationships/hyperlink" Target="https://hacken.io/wp-content/uploads/2022/03/Splash_11032022SCAudit_Report_2.pdf" TargetMode="External"/><Relationship Id="rId385" Type="http://schemas.openxmlformats.org/officeDocument/2006/relationships/hyperlink" Target="https://hacken.io/wp-content/uploads/2021/10/Unore-_16092021_SCAudit_Report-v2.pdf" TargetMode="External"/><Relationship Id="rId245" Type="http://schemas.openxmlformats.org/officeDocument/2006/relationships/hyperlink" Target="https://hacken.io/wp-content/uploads/2021/10/06072021_XP_NET_TGE_Audit_Report_Second_Review-2.pdf" TargetMode="External"/><Relationship Id="rId287" Type="http://schemas.openxmlformats.org/officeDocument/2006/relationships/hyperlink" Target="https://hacken.io/wp-content/uploads/2021/12/Ertha_10122021SCAudit_Report.pdf" TargetMode="External"/><Relationship Id="rId410" Type="http://schemas.openxmlformats.org/officeDocument/2006/relationships/hyperlink" Target="https://hacken.io/wp-content/uploads/2021/07/Fanadise_21072021SCAudit_Report.pdf" TargetMode="External"/><Relationship Id="rId452" Type="http://schemas.openxmlformats.org/officeDocument/2006/relationships/hyperlink" Target="https://hacken.io/wp-content/uploads/2021/06/04052021_Sekuritance_SC_Audit_Report.pdf" TargetMode="External"/><Relationship Id="rId494" Type="http://schemas.openxmlformats.org/officeDocument/2006/relationships/hyperlink" Target="https://hacken.io/wp-content/uploads/2022/03/AAG_15032022_SCAudit_Report_3.pdf" TargetMode="External"/><Relationship Id="rId105" Type="http://schemas.openxmlformats.org/officeDocument/2006/relationships/hyperlink" Target="https://hacken.io/wp-content/uploads/2021/12/RedFox_15122021SCAudit_Report_3.pdf" TargetMode="External"/><Relationship Id="rId147" Type="http://schemas.openxmlformats.org/officeDocument/2006/relationships/hyperlink" Target="https://hacken.io/wp-content/uploads/2022/04/Tenderize_22042022_SCAudit_Report2.pdf" TargetMode="External"/><Relationship Id="rId312" Type="http://schemas.openxmlformats.org/officeDocument/2006/relationships/hyperlink" Target="https://hacken.io/wp-content/uploads/2021/11/%D0%A1odyfight_25112021SCAudit_Report.pdf" TargetMode="External"/><Relationship Id="rId354" Type="http://schemas.openxmlformats.org/officeDocument/2006/relationships/hyperlink" Target="https://hacken.io/wp-content/uploads/2021/10/Mate_20102021SCAudit_Report.pdf" TargetMode="External"/><Relationship Id="rId51" Type="http://schemas.openxmlformats.org/officeDocument/2006/relationships/hyperlink" Target="https://hacken.io/wp-content/uploads/2022/04/LunaFi_Technologies_Ltd_23022022SCAudit_Report_3.pdf" TargetMode="External"/><Relationship Id="rId93" Type="http://schemas.openxmlformats.org/officeDocument/2006/relationships/hyperlink" Target="https://hacken.io/wp-content/uploads/2022/08/Alt-Platform-13052022_SCAudit_Report-.pdf" TargetMode="External"/><Relationship Id="rId189" Type="http://schemas.openxmlformats.org/officeDocument/2006/relationships/hyperlink" Target="https://hacken.io/wp-content/uploads/2021/11/18092020-StrongDeFi_SC_Audit_Report.pdf" TargetMode="External"/><Relationship Id="rId396" Type="http://schemas.openxmlformats.org/officeDocument/2006/relationships/hyperlink" Target="https://hacken.io/wp-content/uploads/2021/08/Lithium_31082021SCAudit_Report_3-1.pdf" TargetMode="External"/><Relationship Id="rId214" Type="http://schemas.openxmlformats.org/officeDocument/2006/relationships/hyperlink" Target="https://hacken.io/wp-content/uploads/2022/03/LeagueDAO_starategy_21022022_SCAudit_Report_2-2.pdf" TargetMode="External"/><Relationship Id="rId256" Type="http://schemas.openxmlformats.org/officeDocument/2006/relationships/hyperlink" Target="https://hacken.io/wp-content/uploads/2021/12/SyncDao_30122021SCAudit_Report.pdf" TargetMode="External"/><Relationship Id="rId298" Type="http://schemas.openxmlformats.org/officeDocument/2006/relationships/hyperlink" Target="https://hacken.io/wp-content/uploads/2021/12/Cornucopias_07122021SCAudit_Report-2.pdf" TargetMode="External"/><Relationship Id="rId421" Type="http://schemas.openxmlformats.org/officeDocument/2006/relationships/hyperlink" Target="https://hacken.io/wp-content/uploads/2022/03/22062021_BullPerks_SC_Audit_Report-2.pdf" TargetMode="External"/><Relationship Id="rId463" Type="http://schemas.openxmlformats.org/officeDocument/2006/relationships/hyperlink" Target="https://hacken.io/wp-content/uploads/2021/04/04042021_Refinable_SC_Audit_Report.pdf" TargetMode="External"/><Relationship Id="rId116" Type="http://schemas.openxmlformats.org/officeDocument/2006/relationships/hyperlink" Target="https://hacken.io/wp-content/uploads/2022/05/The_Next_World_02042022_SCAudit_Report_1-2.pdf" TargetMode="External"/><Relationship Id="rId158" Type="http://schemas.openxmlformats.org/officeDocument/2006/relationships/hyperlink" Target="https://hacken.io/audits/" TargetMode="External"/><Relationship Id="rId323" Type="http://schemas.openxmlformats.org/officeDocument/2006/relationships/hyperlink" Target="https://hacken.io/wp-content/uploads/2021/11/Shkoobiinu_16112021SCAudit_Report.pdf" TargetMode="External"/><Relationship Id="rId20" Type="http://schemas.openxmlformats.org/officeDocument/2006/relationships/hyperlink" Target="https://hacken.io/wp-content/uploads/2022/11/TiTi-PROTOCOL-FOUNDATION-LTD-08092022_SCAudit_Report_-1.pdf" TargetMode="External"/><Relationship Id="rId62" Type="http://schemas.openxmlformats.org/officeDocument/2006/relationships/hyperlink" Target="https://hacken.io/wp-content/uploads/2022/09/AstraTokenStaking_10062022_SCAudit_Report_3-1.pdf" TargetMode="External"/><Relationship Id="rId365" Type="http://schemas.openxmlformats.org/officeDocument/2006/relationships/hyperlink" Target="https://hacken.io/wp-content/uploads/2021/10/Solace_11102021SCAudit_Report.pdf" TargetMode="External"/><Relationship Id="rId225" Type="http://schemas.openxmlformats.org/officeDocument/2006/relationships/hyperlink" Target="https://hacken.io/wp-content/uploads/2022/02/LucrosusCapital_1102022SCA_Report_2.pdf" TargetMode="External"/><Relationship Id="rId267" Type="http://schemas.openxmlformats.org/officeDocument/2006/relationships/hyperlink" Target="https://hacken.io/wp-content/uploads/2021/12/xPocket_21122021SCAudit_Report_2.pdf" TargetMode="External"/><Relationship Id="rId432" Type="http://schemas.openxmlformats.org/officeDocument/2006/relationships/hyperlink" Target="https://hacken.io/wp-content/uploads/2021/06/31052021_Bobo_SC_Audit_Report.pdf" TargetMode="External"/><Relationship Id="rId474" Type="http://schemas.openxmlformats.org/officeDocument/2006/relationships/hyperlink" Target="https://hacken.io/wp-content/uploads/2021/03/21022021_GooseDeFi_SC_Audit_Report.pdf" TargetMode="External"/><Relationship Id="rId106" Type="http://schemas.openxmlformats.org/officeDocument/2006/relationships/hyperlink" Target="https://hacken.io/wp-content/uploads/2022/06/RedFox_14062022_SCAudit_Report_2.pdf" TargetMode="External"/><Relationship Id="rId127" Type="http://schemas.openxmlformats.org/officeDocument/2006/relationships/hyperlink" Target="https://hacken.io/wp-content/uploads/2022/06/KaglaFi-Ltd-31022022_SCAudit_Report.pdf" TargetMode="External"/><Relationship Id="rId313" Type="http://schemas.openxmlformats.org/officeDocument/2006/relationships/hyperlink" Target="https://hacken.io/wp-content/uploads/2021/11/ASPO_25112021SCAudit_Report-1.pdf" TargetMode="External"/><Relationship Id="rId495" Type="http://schemas.openxmlformats.org/officeDocument/2006/relationships/hyperlink" Target="https://hacken.io/wp-content/uploads/2022/03/CryptoToday_08032022_SCAudit_Report_2.pdf" TargetMode="External"/><Relationship Id="rId10" Type="http://schemas.openxmlformats.org/officeDocument/2006/relationships/hyperlink" Target="https://hacken.io/wp-content/uploads/2022/12/MedievalEmpires_01012021_SCAudit_Report-2.pdf" TargetMode="External"/><Relationship Id="rId31" Type="http://schemas.openxmlformats.org/officeDocument/2006/relationships/hyperlink" Target="https://hacken.io/wp-content/uploads/2022/10/ColonyLab_30092022_SCAudit_Report2-1.pdf" TargetMode="External"/><Relationship Id="rId52" Type="http://schemas.openxmlformats.org/officeDocument/2006/relationships/hyperlink" Target="https://hacken.io/wp-content/uploads/2022/09/LunaFi-Technologies-Ltd-22062022_SCAudit_Report_3-2.pdf" TargetMode="External"/><Relationship Id="rId73" Type="http://schemas.openxmlformats.org/officeDocument/2006/relationships/hyperlink" Target="https://hacken.io/wp-content/uploads/2022/05/NeoNomad-Audit-d7206d9bc7c09ab32825c9658404e7dec4b558f0-1.pdf" TargetMode="External"/><Relationship Id="rId94" Type="http://schemas.openxmlformats.org/officeDocument/2006/relationships/hyperlink" Target="https://hacken.io/wp-content/uploads/2022/07/CryptoCookies-09062022_SCAudit_Report.pdf" TargetMode="External"/><Relationship Id="rId148" Type="http://schemas.openxmlformats.org/officeDocument/2006/relationships/hyperlink" Target="https://hacken.io/wp-content/uploads/2021/06/13062021_TeraBlock_SC_Audit_Report-1.pdf" TargetMode="External"/><Relationship Id="rId169" Type="http://schemas.openxmlformats.org/officeDocument/2006/relationships/hyperlink" Target="https://hacken.io/wp-content/uploads/2022/04/FTX_TokenSCAudit_Report.pdf" TargetMode="External"/><Relationship Id="rId334" Type="http://schemas.openxmlformats.org/officeDocument/2006/relationships/hyperlink" Target="https://hacken.io/wp-content/uploads/2021/11/LaunchZone-StablecoinFarm_10112021SCAudit_Report_3.pdf" TargetMode="External"/><Relationship Id="rId355" Type="http://schemas.openxmlformats.org/officeDocument/2006/relationships/hyperlink" Target="https://hacken.io/wp-content/uploads/2021/10/DWeb_18102021SCAudit_Report_2.pdf" TargetMode="External"/><Relationship Id="rId376" Type="http://schemas.openxmlformats.org/officeDocument/2006/relationships/hyperlink" Target="https://hacken.io/wp-content/uploads/2022/02/Vidya-Games-Incorporated_04102021SCAudit_Report_2-2.pdf" TargetMode="External"/><Relationship Id="rId397" Type="http://schemas.openxmlformats.org/officeDocument/2006/relationships/hyperlink" Target="https://hacken.io/wp-content/uploads/2021/08/Multigame_28082021SCAudit_Report_2.pdf" TargetMode="External"/><Relationship Id="rId4" Type="http://schemas.openxmlformats.org/officeDocument/2006/relationships/hyperlink" Target="https://hacken.io/audits/" TargetMode="External"/><Relationship Id="rId180" Type="http://schemas.openxmlformats.org/officeDocument/2006/relationships/hyperlink" Target="https://hacken.io/wp-content/uploads/2021/12/Hedgey_10122021SCAudit_Report_2.pdf" TargetMode="External"/><Relationship Id="rId215" Type="http://schemas.openxmlformats.org/officeDocument/2006/relationships/hyperlink" Target="https://hacken.io/wp-content/uploads/2022/03/LeagueDAO_protocol_21020222_SCAudit_Report_2-1.pdf" TargetMode="External"/><Relationship Id="rId236" Type="http://schemas.openxmlformats.org/officeDocument/2006/relationships/hyperlink" Target="https://hacken.io/wp-content/uploads/2022/02/Overnight_03022022_SCAudit_Report_2.pdf" TargetMode="External"/><Relationship Id="rId257" Type="http://schemas.openxmlformats.org/officeDocument/2006/relationships/hyperlink" Target="https://hacken.io/wp-content/uploads/2021/12/Torekko_30122021SCAudit_Report-1.pdf" TargetMode="External"/><Relationship Id="rId278" Type="http://schemas.openxmlformats.org/officeDocument/2006/relationships/hyperlink" Target="https://hacken.io/wp-content/uploads/2021/12/CryptoTank_28122021SCAudit_Report_2.pdf" TargetMode="External"/><Relationship Id="rId401" Type="http://schemas.openxmlformats.org/officeDocument/2006/relationships/hyperlink" Target="https://hacken.io/wp-content/uploads/2021/08/MonstersClan_20082021SCAudit_Report.pdf" TargetMode="External"/><Relationship Id="rId422" Type="http://schemas.openxmlformats.org/officeDocument/2006/relationships/hyperlink" Target="https://hacken.io/wp-content/uploads/2021/06/14062021_TribeOne_SC_Audit_Report.pdf" TargetMode="External"/><Relationship Id="rId443" Type="http://schemas.openxmlformats.org/officeDocument/2006/relationships/hyperlink" Target="https://hacken.io/wp-content/uploads/2021/05/25052021_Argon_ThirdReview_SC_Audit_Report.pdf" TargetMode="External"/><Relationship Id="rId464" Type="http://schemas.openxmlformats.org/officeDocument/2006/relationships/hyperlink" Target="https://hacken.io/wp-content/uploads/2021/04/AnyStake_Secondary_SC_Audit_Report.pdf" TargetMode="External"/><Relationship Id="rId303" Type="http://schemas.openxmlformats.org/officeDocument/2006/relationships/hyperlink" Target="https://hacken.io/wp-content/uploads/2021/12/Plethori-AVAX-Bridge_06122021SCAudit_Report_2.pdf" TargetMode="External"/><Relationship Id="rId485" Type="http://schemas.openxmlformats.org/officeDocument/2006/relationships/hyperlink" Target="https://hacken.io/wp-content/uploads/2022/03/Block_Square_28032022_SCAudit_Report2-1.pdf" TargetMode="External"/><Relationship Id="rId42" Type="http://schemas.openxmlformats.org/officeDocument/2006/relationships/hyperlink" Target="https://hacken.io/wp-content/uploads/2022/11/Salvor_15082022_SCAudit_Report.pdf" TargetMode="External"/><Relationship Id="rId84" Type="http://schemas.openxmlformats.org/officeDocument/2006/relationships/hyperlink" Target="https://hacken.io/wp-content/uploads/2022/07/Embr-18052022_SCAudit_Report-2.pdf" TargetMode="External"/><Relationship Id="rId138" Type="http://schemas.openxmlformats.org/officeDocument/2006/relationships/hyperlink" Target="https://hacken.io/wp-content/uploads/2022/02/TrustSwap_TeamFinance_02022022SCAudit_Report.pdf" TargetMode="External"/><Relationship Id="rId345" Type="http://schemas.openxmlformats.org/officeDocument/2006/relationships/hyperlink" Target="https://hacken.io/wp-content/uploads/2021/10/Arata_26102021SCAudit_Report.pdf" TargetMode="External"/><Relationship Id="rId387" Type="http://schemas.openxmlformats.org/officeDocument/2006/relationships/hyperlink" Target="https://hacken.io/wp-content/uploads/2021/09/WindingTree_15092021SCAudit_Report_2.pdf" TargetMode="External"/><Relationship Id="rId191" Type="http://schemas.openxmlformats.org/officeDocument/2006/relationships/hyperlink" Target="https://hacken.io/wp-content/uploads/2022/03/StrongBlock_SCAudit_Report-2_25032022.pdf" TargetMode="External"/><Relationship Id="rId205" Type="http://schemas.openxmlformats.org/officeDocument/2006/relationships/hyperlink" Target="https://hacken.io/wp-content/uploads/2022/03/Gate.io_TokenSCAudit_Report.pdf" TargetMode="External"/><Relationship Id="rId247" Type="http://schemas.openxmlformats.org/officeDocument/2006/relationships/hyperlink" Target="https://hacken.io/wp-content/uploads/2022/01/XpNetwork_1401022SCAudit_Report_2.pdf" TargetMode="External"/><Relationship Id="rId412" Type="http://schemas.openxmlformats.org/officeDocument/2006/relationships/hyperlink" Target="https://hacken.io/wp-content/uploads/2021/07/TheTruth_14072021SCAudit_Report.pdf" TargetMode="External"/><Relationship Id="rId107" Type="http://schemas.openxmlformats.org/officeDocument/2006/relationships/hyperlink" Target="https://hacken.io/wp-content/uploads/2022/07/Aurora-08.06.2022-SC_Audit_Report_2.pdf" TargetMode="External"/><Relationship Id="rId289" Type="http://schemas.openxmlformats.org/officeDocument/2006/relationships/hyperlink" Target="https://hacken.io/wp-content/uploads/2021/11/DeFlyBall_24112021SCAudit_Report-1.pdf" TargetMode="External"/><Relationship Id="rId454" Type="http://schemas.openxmlformats.org/officeDocument/2006/relationships/hyperlink" Target="https://hacken.io/wp-content/uploads/2021/07/26042021_PeakDeFi_SC_Audit_Report.pdf" TargetMode="External"/><Relationship Id="rId496" Type="http://schemas.openxmlformats.org/officeDocument/2006/relationships/printerSettings" Target="../printerSettings/printerSettings2.bin"/><Relationship Id="rId11" Type="http://schemas.openxmlformats.org/officeDocument/2006/relationships/hyperlink" Target="https://hacken.io/wp-content/uploads/2022/11/ReduX-Technologies-AG_03112022_SCAudit_Report2-2-1.pdf" TargetMode="External"/><Relationship Id="rId53" Type="http://schemas.openxmlformats.org/officeDocument/2006/relationships/hyperlink" Target="https://hacken.io/wp-content/uploads/2022/09/WhiteBIT_06052022_ETH_SCAudit_Report_3.pdf" TargetMode="External"/><Relationship Id="rId149" Type="http://schemas.openxmlformats.org/officeDocument/2006/relationships/hyperlink" Target="https://hacken.io/wp-content/uploads/2021/10/Terablock_24092021SCAudit_Report-Token.pdf" TargetMode="External"/><Relationship Id="rId314" Type="http://schemas.openxmlformats.org/officeDocument/2006/relationships/hyperlink" Target="https://hacken.io/wp-content/uploads/2021/11/Cryptia_24112021SCAudit_Report.pdf" TargetMode="External"/><Relationship Id="rId356" Type="http://schemas.openxmlformats.org/officeDocument/2006/relationships/hyperlink" Target="https://hacken.io/wp-content/uploads/2021/10/LTONetwork_15102021SCAudit_Report_3.pdf" TargetMode="External"/><Relationship Id="rId398" Type="http://schemas.openxmlformats.org/officeDocument/2006/relationships/hyperlink" Target="https://hacken.io/wp-content/uploads/2021/08/Theos_24082021SCAudit_Report.pdf" TargetMode="External"/><Relationship Id="rId95" Type="http://schemas.openxmlformats.org/officeDocument/2006/relationships/hyperlink" Target="https://hacken.io/wp-content/uploads/2022/07/ShopX_27062022SCAudit_Report4.pdf" TargetMode="External"/><Relationship Id="rId160" Type="http://schemas.openxmlformats.org/officeDocument/2006/relationships/hyperlink" Target="https://hacken.io/wp-content/uploads/2022/04/BreederDAO_14.04.2022_SC_Audit_Report2.pdf" TargetMode="External"/><Relationship Id="rId216" Type="http://schemas.openxmlformats.org/officeDocument/2006/relationships/hyperlink" Target="https://hacken.io/wp-content/uploads/2022/02/InventunaTeknolojiA.S._21022022_SCAudit_Report_2.pdf" TargetMode="External"/><Relationship Id="rId423" Type="http://schemas.openxmlformats.org/officeDocument/2006/relationships/hyperlink" Target="https://hacken.io/wp-content/uploads/2021/06/16062021_TribeOne_SC_Audit_Report-v2.pdf" TargetMode="External"/><Relationship Id="rId258" Type="http://schemas.openxmlformats.org/officeDocument/2006/relationships/hyperlink" Target="https://hacken.io/wp-content/uploads/2022/01/Cesta-Finance_30122021SCAudit_Report.pdf" TargetMode="External"/><Relationship Id="rId465" Type="http://schemas.openxmlformats.org/officeDocument/2006/relationships/hyperlink" Target="https://hacken.io/wp-content/uploads/2021/01/SOAR_SC_Audit_Report270121.pdf" TargetMode="External"/><Relationship Id="rId22" Type="http://schemas.openxmlformats.org/officeDocument/2006/relationships/hyperlink" Target="https://hacken.io/wp-content/uploads/2022/11/Bictory_Finance_10102022_SCAudit_Report2_Solana.docx-1.pdf" TargetMode="External"/><Relationship Id="rId64" Type="http://schemas.openxmlformats.org/officeDocument/2006/relationships/hyperlink" Target="https://hacken.io/wp-content/uploads/2022/09/Astrobot_SCAudit_Report_2.pdf" TargetMode="External"/><Relationship Id="rId118" Type="http://schemas.openxmlformats.org/officeDocument/2006/relationships/hyperlink" Target="https://hacken.io/wp-content/uploads/2022/06/Infinityness_21042022_SCAudit_Report-2.pdf" TargetMode="External"/><Relationship Id="rId325" Type="http://schemas.openxmlformats.org/officeDocument/2006/relationships/hyperlink" Target="https://hacken.io/wp-content/uploads/2021/11/OmniaProtocol_15112021SCAudit_Report.pdf" TargetMode="External"/><Relationship Id="rId367" Type="http://schemas.openxmlformats.org/officeDocument/2006/relationships/hyperlink" Target="https://hacken.io/wp-content/uploads/2021/10/HeroesEmpires_08102021SCAudit_Report_2.pdf" TargetMode="External"/><Relationship Id="rId171" Type="http://schemas.openxmlformats.org/officeDocument/2006/relationships/hyperlink" Target="https://hacken.io/wp-content/uploads/2022/04/HederaPad_06042022SCAudit_Report_2.pdf" TargetMode="External"/><Relationship Id="rId227" Type="http://schemas.openxmlformats.org/officeDocument/2006/relationships/hyperlink" Target="https://hacken.io/wp-content/uploads/2022/02/Oracula_11022022_SCAudit_Report.docx.pdf" TargetMode="External"/><Relationship Id="rId269" Type="http://schemas.openxmlformats.org/officeDocument/2006/relationships/hyperlink" Target="https://hacken.io/wp-content/uploads/2021/12/ChampionGamesSL_10122021SCAudit_Report_2.pdf" TargetMode="External"/><Relationship Id="rId434" Type="http://schemas.openxmlformats.org/officeDocument/2006/relationships/hyperlink" Target="https://hacken.io/wp-content/uploads/2021/06/01062021_Etherlite_ThirdReview_SC_Audit_Report.pdf" TargetMode="External"/><Relationship Id="rId476" Type="http://schemas.openxmlformats.org/officeDocument/2006/relationships/hyperlink" Target="https://hacken.io/wp-content/uploads/2021/02/31122020_Populous_SC_Audit_Report.pdf" TargetMode="External"/><Relationship Id="rId33" Type="http://schemas.openxmlformats.org/officeDocument/2006/relationships/hyperlink" Target="https://hacken.io/wp-content/uploads/2022/10/IMPT.io_09082022-_SCAudit_Report.pdf" TargetMode="External"/><Relationship Id="rId129" Type="http://schemas.openxmlformats.org/officeDocument/2006/relationships/hyperlink" Target="https://hacken.io/wp-content/uploads/2022/05/Ground-Zero_03052022_SCAuditReport_3.pdf" TargetMode="External"/><Relationship Id="rId280" Type="http://schemas.openxmlformats.org/officeDocument/2006/relationships/hyperlink" Target="https://hacken.io/wp-content/uploads/2021/12/KingdomRaids_15122021SCAudit_Report_2.pdf" TargetMode="External"/><Relationship Id="rId336" Type="http://schemas.openxmlformats.org/officeDocument/2006/relationships/hyperlink" Target="https://hacken.io/wp-content/uploads/2021/11/Retreeb_09112021SCAudit_Report_3.pdf" TargetMode="External"/><Relationship Id="rId75" Type="http://schemas.openxmlformats.org/officeDocument/2006/relationships/hyperlink" Target="https://hacken.io/wp-content/uploads/2022/07/UFOGaming_22062022_2.pdf" TargetMode="External"/><Relationship Id="rId140" Type="http://schemas.openxmlformats.org/officeDocument/2006/relationships/hyperlink" Target="https://hacken.io/wp-content/uploads/2022/05/TrustSwap_28042022SCAudit_Report.pdf" TargetMode="External"/><Relationship Id="rId182" Type="http://schemas.openxmlformats.org/officeDocument/2006/relationships/hyperlink" Target="https://hacken.io/wp-content/uploads/2022/03/Hedgey_31032022_SCAudit_Report_2.pdf" TargetMode="External"/><Relationship Id="rId378" Type="http://schemas.openxmlformats.org/officeDocument/2006/relationships/hyperlink" Target="https://hacken.io/wp-content/uploads/2021/10/Blizzard_01102021SCAudit_Report.pdf" TargetMode="External"/><Relationship Id="rId403" Type="http://schemas.openxmlformats.org/officeDocument/2006/relationships/hyperlink" Target="https://hacken.io/wp-content/uploads/2021/08/Madhouse_20082021SCAudit_Report_2-2.pdf" TargetMode="External"/><Relationship Id="rId6" Type="http://schemas.openxmlformats.org/officeDocument/2006/relationships/hyperlink" Target="https://hacken.io/wp-content/uploads/2022/12/FairFi_08.12.2022_SCAudit_Report-1.pdf" TargetMode="External"/><Relationship Id="rId238" Type="http://schemas.openxmlformats.org/officeDocument/2006/relationships/hyperlink" Target="https://hacken.io/wp-content/uploads/2022/01/ChainosSolutionHydra-Token_27012022SCAudit_Report.pdf" TargetMode="External"/><Relationship Id="rId445" Type="http://schemas.openxmlformats.org/officeDocument/2006/relationships/hyperlink" Target="https://hacken.io/wp-content/uploads/2021/07/21052021_BarnBridge_YieldFarmContinuous_SC_Audit_Report.pdf" TargetMode="External"/><Relationship Id="rId487" Type="http://schemas.openxmlformats.org/officeDocument/2006/relationships/hyperlink" Target="https://hacken.io/wp-content/uploads/2022/08/Drops-Collections-and-First-Drop-Merger-Audit.pdf" TargetMode="External"/><Relationship Id="rId291" Type="http://schemas.openxmlformats.org/officeDocument/2006/relationships/hyperlink" Target="https://hacken.io/wp-content/uploads/2022/01/BRingFinance_10122021SCAudit_Report_2.pdf" TargetMode="External"/><Relationship Id="rId305" Type="http://schemas.openxmlformats.org/officeDocument/2006/relationships/hyperlink" Target="https://hacken.io/wp-content/uploads/2021/12/MRHBDefi_02122021SCAudit_Report.pdf" TargetMode="External"/><Relationship Id="rId347" Type="http://schemas.openxmlformats.org/officeDocument/2006/relationships/hyperlink" Target="https://hacken.io/wp-content/uploads/2021/10/Artwallet_25102021SCAudit_Report.pdf" TargetMode="External"/><Relationship Id="rId44" Type="http://schemas.openxmlformats.org/officeDocument/2006/relationships/hyperlink" Target="https://hacken.io/wp-content/uploads/2022/10/Vault_Hill_Limited_08262022_SCAudit_Report-1.pdf" TargetMode="External"/><Relationship Id="rId86" Type="http://schemas.openxmlformats.org/officeDocument/2006/relationships/hyperlink" Target="https://hacken.io/wp-content/uploads/2022/04/Ethereum_Towers_EWS_Labs_21042022_SCAudit_Report.pdf" TargetMode="External"/><Relationship Id="rId151" Type="http://schemas.openxmlformats.org/officeDocument/2006/relationships/hyperlink" Target="https://hacken.io/wp-content/uploads/2022/04/TeraBlock_20042022_staking_SCAudit_Report_2.pdf" TargetMode="External"/><Relationship Id="rId389" Type="http://schemas.openxmlformats.org/officeDocument/2006/relationships/hyperlink" Target="https://hacken.io/wp-content/uploads/2021/09/Gamico_09092021SCAudit_Report_2.pdf" TargetMode="External"/><Relationship Id="rId193" Type="http://schemas.openxmlformats.org/officeDocument/2006/relationships/hyperlink" Target="https://hacken.io/wp-content/uploads/2022/03/ZIXXAR-INTERNATIONAL-DISTRIBUTION-SRL-16032022_SCAudit_Report.docx.pdf" TargetMode="External"/><Relationship Id="rId207" Type="http://schemas.openxmlformats.org/officeDocument/2006/relationships/hyperlink" Target="https://hacken.io/wp-content/uploads/2022/03/Kasta_07032022SCAudit_Report_2.pdf" TargetMode="External"/><Relationship Id="rId249" Type="http://schemas.openxmlformats.org/officeDocument/2006/relationships/hyperlink" Target="https://hacken.io/wp-content/uploads/2022/11/Xttp-Domain-NFT_14012022SCAudit_Report_3.pdf" TargetMode="External"/><Relationship Id="rId414" Type="http://schemas.openxmlformats.org/officeDocument/2006/relationships/hyperlink" Target="https://hacken.io/wp-content/uploads/2021/08/09072021_Lattice_SC_Audit_Report-1.pdf" TargetMode="External"/><Relationship Id="rId456" Type="http://schemas.openxmlformats.org/officeDocument/2006/relationships/hyperlink" Target="https://hacken.io/wp-content/uploads/2021/04/080432021_Orakuru_SC_Audit_Third_Review_Report.pdf" TargetMode="External"/><Relationship Id="rId13" Type="http://schemas.openxmlformats.org/officeDocument/2006/relationships/hyperlink" Target="https://hacken.io/wp-content/uploads/2022/07/Farm-repo-SaucerSwap_25052022_01012021_SCAudit_Report2.pdf" TargetMode="External"/><Relationship Id="rId109" Type="http://schemas.openxmlformats.org/officeDocument/2006/relationships/hyperlink" Target="https://hacken.io/wp-content/uploads/2022/06/Bolide-Farming_07072022_SCAudit_Report_4.pdf" TargetMode="External"/><Relationship Id="rId260" Type="http://schemas.openxmlformats.org/officeDocument/2006/relationships/hyperlink" Target="https://hacken.io/wp-content/uploads/2021/10/Wonder-Hero_21102021SCAudit_Report.pdf" TargetMode="External"/><Relationship Id="rId316" Type="http://schemas.openxmlformats.org/officeDocument/2006/relationships/hyperlink" Target="https://hacken.io/wp-content/uploads/2021/11/PocketArena_23112021SCAudit_Report_3.pdf" TargetMode="External"/><Relationship Id="rId55" Type="http://schemas.openxmlformats.org/officeDocument/2006/relationships/hyperlink" Target="https://hacken.io/wp-content/uploads/2022/09/WhiteBIT_22072022_SCAudit_Report-.pdf" TargetMode="External"/><Relationship Id="rId97" Type="http://schemas.openxmlformats.org/officeDocument/2006/relationships/hyperlink" Target="https://hacken.io/wp-content/uploads/2022/09/RaceKingdom_14062022_SCAudit_Report-2.pdf" TargetMode="External"/><Relationship Id="rId120" Type="http://schemas.openxmlformats.org/officeDocument/2006/relationships/hyperlink" Target="https://hacken.io/wp-content/uploads/2022/03/Acta_Finance_P2P_Solutions_LTD_120420222SCAudit_Report.pdf" TargetMode="External"/><Relationship Id="rId358" Type="http://schemas.openxmlformats.org/officeDocument/2006/relationships/hyperlink" Target="https://hacken.io/wp-content/uploads/2021/10/KingDeFi_15102021SCAudit_Report_2.pdf" TargetMode="External"/><Relationship Id="rId162" Type="http://schemas.openxmlformats.org/officeDocument/2006/relationships/hyperlink" Target="https://hacken.io/wp-content/uploads/2022/05/ThriveCoin_13.04.2022_SC_Audit_Report_2_1.pdf" TargetMode="External"/><Relationship Id="rId218" Type="http://schemas.openxmlformats.org/officeDocument/2006/relationships/hyperlink" Target="https://hacken.io/wp-content/uploads/2022/02/PlutoDigital_YOPprotocol_17022022SCAudit_Report_2.pdf" TargetMode="External"/><Relationship Id="rId425" Type="http://schemas.openxmlformats.org/officeDocument/2006/relationships/hyperlink" Target="https://hacken.io/wp-content/uploads/2021/06/15062021_Ally_DRCT_Token_SC_Audit_Report.pdf" TargetMode="External"/><Relationship Id="rId467" Type="http://schemas.openxmlformats.org/officeDocument/2006/relationships/hyperlink" Target="https://hacken.io/wp-content/uploads/2021/11/23032021_UnFederalReserve_SC_Audit_Report.pdf" TargetMode="External"/><Relationship Id="rId271" Type="http://schemas.openxmlformats.org/officeDocument/2006/relationships/hyperlink" Target="https://hacken.io/wp-content/uploads/2021/12/ChronoTech-CGU_20122021SCAudit_Report.pdf" TargetMode="External"/><Relationship Id="rId24" Type="http://schemas.openxmlformats.org/officeDocument/2006/relationships/hyperlink" Target="https://hacken.io/wp-content/uploads/2022/09/Majr_Dao_512857947_SCAudit_Report_4.docx.pdf" TargetMode="External"/><Relationship Id="rId66" Type="http://schemas.openxmlformats.org/officeDocument/2006/relationships/hyperlink" Target="https://hacken.io/wp-content/uploads/2022/08/iRocket-_SCAudit_Report_3.pdf" TargetMode="External"/><Relationship Id="rId131" Type="http://schemas.openxmlformats.org/officeDocument/2006/relationships/hyperlink" Target="https://hacken.io/wp-content/uploads/2022/08/First-Drop-Audit.pdf" TargetMode="External"/><Relationship Id="rId327" Type="http://schemas.openxmlformats.org/officeDocument/2006/relationships/hyperlink" Target="https://hacken.io/wp-content/uploads/2021/11/Splinterlands_12112021SCAudit_Report.pdf" TargetMode="External"/><Relationship Id="rId369" Type="http://schemas.openxmlformats.org/officeDocument/2006/relationships/hyperlink" Target="https://hacken.io/wp-content/uploads/2021/10/XTblock-MasterChef_08102021SCAudit_Report_3.pdf" TargetMode="External"/><Relationship Id="rId173" Type="http://schemas.openxmlformats.org/officeDocument/2006/relationships/hyperlink" Target="https://hacken.io/wp-content/uploads/2022/03/QANplatform_29032022_report_final.pdf" TargetMode="External"/><Relationship Id="rId229" Type="http://schemas.openxmlformats.org/officeDocument/2006/relationships/hyperlink" Target="https://hacken.io/wp-content/uploads/2022/02/Re_water_BridgeAssistB_07022022SCAudit_Report.pdf" TargetMode="External"/><Relationship Id="rId380" Type="http://schemas.openxmlformats.org/officeDocument/2006/relationships/hyperlink" Target="https://hacken.io/wp-content/uploads/2021/09/DotFinance_28092021SCAudit_Report_2.pdf" TargetMode="External"/><Relationship Id="rId436" Type="http://schemas.openxmlformats.org/officeDocument/2006/relationships/hyperlink" Target="https://hacken.io/wp-content/uploads/2021/07/16072021_Nimbus_dApps_Audit_Report.pdf" TargetMode="External"/><Relationship Id="rId240" Type="http://schemas.openxmlformats.org/officeDocument/2006/relationships/hyperlink" Target="https://hacken.io/wp-content/uploads/2022/01/CraftyFi_25012022SCAudit_Report.pdf" TargetMode="External"/><Relationship Id="rId478" Type="http://schemas.openxmlformats.org/officeDocument/2006/relationships/hyperlink" Target="https://hacken.io/wp-content/uploads/2022/02/04102020_OneInch_SC_Audit_Report.pdf" TargetMode="External"/><Relationship Id="rId35" Type="http://schemas.openxmlformats.org/officeDocument/2006/relationships/hyperlink" Target="https://hacken.io/wp-content/uploads/2022/10/DAC_Portal_09062022_SCAudit_Report.pdf" TargetMode="External"/><Relationship Id="rId77" Type="http://schemas.openxmlformats.org/officeDocument/2006/relationships/hyperlink" Target="https://hacken.io/wp-content/uploads/2022/07/Yokai_08072022_SCAudit_Report_2.pdf" TargetMode="External"/><Relationship Id="rId100" Type="http://schemas.openxmlformats.org/officeDocument/2006/relationships/hyperlink" Target="https://hacken.io/wp-content/uploads/2022/05/Fidometa-01.04.2022-SC_Audit_Report-1.pdf" TargetMode="External"/><Relationship Id="rId282" Type="http://schemas.openxmlformats.org/officeDocument/2006/relationships/hyperlink" Target="https://hacken.io/wp-content/uploads/2021/12/AlgebraFinance_15122021SCAudit_Report_3.pdf" TargetMode="External"/><Relationship Id="rId338" Type="http://schemas.openxmlformats.org/officeDocument/2006/relationships/hyperlink" Target="https://hacken.io/wp-content/uploads/2021/11/CryptoDragons_05112021-SCAudit_Report_3.pdf" TargetMode="External"/><Relationship Id="rId8" Type="http://schemas.openxmlformats.org/officeDocument/2006/relationships/hyperlink" Target="https://hacken.io/wp-content/uploads/2022/12/Cirus_SCAudit_Report.pdf" TargetMode="External"/><Relationship Id="rId142" Type="http://schemas.openxmlformats.org/officeDocument/2006/relationships/hyperlink" Target="https://hacken.io/wp-content/uploads/2022/05/Transient-Network-Limited_SCAudit_Report-_2.pdf" TargetMode="External"/><Relationship Id="rId184" Type="http://schemas.openxmlformats.org/officeDocument/2006/relationships/hyperlink" Target="https://hacken.io/wp-content/uploads/2022/04/RandNetwork_29032022SCAudit_Report_2.pdf" TargetMode="External"/><Relationship Id="rId391" Type="http://schemas.openxmlformats.org/officeDocument/2006/relationships/hyperlink" Target="https://hacken.io/wp-content/uploads/2021/09/TravaFinance_06092021SCAudit_Report_3-1.pdf" TargetMode="External"/><Relationship Id="rId405" Type="http://schemas.openxmlformats.org/officeDocument/2006/relationships/hyperlink" Target="https://hacken.io/wp-content/uploads/2021/08/Gamestarter_17082021SCAudit_Report_2.pdf" TargetMode="External"/><Relationship Id="rId447" Type="http://schemas.openxmlformats.org/officeDocument/2006/relationships/hyperlink" Target="https://hacken.io/wp-content/uploads/2021/05/KyberNetwork_18052021SCAudit_Report.pdf" TargetMode="External"/><Relationship Id="rId251" Type="http://schemas.openxmlformats.org/officeDocument/2006/relationships/hyperlink" Target="https://hacken.io/wp-content/uploads/2022/01/Unilab-Network_1012022SCAudit_Report_2.pdf" TargetMode="External"/><Relationship Id="rId489" Type="http://schemas.openxmlformats.org/officeDocument/2006/relationships/hyperlink" Target="https://hacken.io/wp-content/uploads/2022/04/Tenderize_22042022_SCAudit_Report2.pdf" TargetMode="External"/><Relationship Id="rId46" Type="http://schemas.openxmlformats.org/officeDocument/2006/relationships/hyperlink" Target="https://hacken.io/wp-content/uploads/2022/09/Hedgey_24082022_SCAudit_Report.pdf" TargetMode="External"/><Relationship Id="rId293" Type="http://schemas.openxmlformats.org/officeDocument/2006/relationships/hyperlink" Target="https://hacken.io/wp-content/uploads/2021/12/Xtra_08122021SCAudit_Report_2.pdf" TargetMode="External"/><Relationship Id="rId307" Type="http://schemas.openxmlformats.org/officeDocument/2006/relationships/hyperlink" Target="https://hacken.io/wp-content/uploads/2021/12/MetaSpatial_01122021SCAudit_Report.pdf" TargetMode="External"/><Relationship Id="rId349" Type="http://schemas.openxmlformats.org/officeDocument/2006/relationships/hyperlink" Target="https://hacken.io/wp-content/uploads/2021/11/MetaWars_22102021SCAudit_Report-.pdf" TargetMode="External"/><Relationship Id="rId88" Type="http://schemas.openxmlformats.org/officeDocument/2006/relationships/hyperlink" Target="https://hacken.io/wp-content/uploads/2022/03/PowerbombFinance_10032022SCAudit_Report_2.pdf" TargetMode="External"/><Relationship Id="rId111" Type="http://schemas.openxmlformats.org/officeDocument/2006/relationships/hyperlink" Target="https://hacken.io/wp-content/uploads/2022/06/Bolide-TokenVesting_07072022_SCAudit_Report_4.pdf" TargetMode="External"/><Relationship Id="rId153" Type="http://schemas.openxmlformats.org/officeDocument/2006/relationships/hyperlink" Target="https://hacken.io/wp-content/uploads/2022/04/WombatExchange_20042022SCAudit_Report_3.pdf" TargetMode="External"/><Relationship Id="rId195" Type="http://schemas.openxmlformats.org/officeDocument/2006/relationships/hyperlink" Target="https://hacken.io/wp-content/uploads/2022/03/SafeGram_10032022SCAudit_Report_2.pdf" TargetMode="External"/><Relationship Id="rId209" Type="http://schemas.openxmlformats.org/officeDocument/2006/relationships/hyperlink" Target="https://hacken.io/wp-content/uploads/2022/03/SamuraiLegends_01032022SCAudit_Report3.pdf" TargetMode="External"/><Relationship Id="rId360" Type="http://schemas.openxmlformats.org/officeDocument/2006/relationships/hyperlink" Target="https://hacken.io/wp-content/uploads/2021/10/Liquidrium_13102021SCAudit_Report.pdf" TargetMode="External"/><Relationship Id="rId416" Type="http://schemas.openxmlformats.org/officeDocument/2006/relationships/hyperlink" Target="https://hacken.io/wp-content/uploads/2021/07/Sylo_07072021SC_Audit_Report.pdf" TargetMode="External"/><Relationship Id="rId220" Type="http://schemas.openxmlformats.org/officeDocument/2006/relationships/hyperlink" Target="https://hacken.io/wp-content/uploads/2022/02/Minimax-Finance-16022022-_SCAudit_-Report3.pdf" TargetMode="External"/><Relationship Id="rId458" Type="http://schemas.openxmlformats.org/officeDocument/2006/relationships/hyperlink" Target="https://hacken.io/wp-content/uploads/2021/06/12122020-SC-Audit-Report-for-Tosdis-Finance-v4.pdf" TargetMode="External"/><Relationship Id="rId15" Type="http://schemas.openxmlformats.org/officeDocument/2006/relationships/hyperlink" Target="https://hacken.io/wp-content/uploads/2022/07/SaucerSwap_09122022_SCAudit_Report-2.pdf" TargetMode="External"/><Relationship Id="rId57" Type="http://schemas.openxmlformats.org/officeDocument/2006/relationships/hyperlink" Target="https://hacken.io/wp-content/uploads/2022/09/Tomb_SCAudit_Report.pdf" TargetMode="External"/><Relationship Id="rId262" Type="http://schemas.openxmlformats.org/officeDocument/2006/relationships/hyperlink" Target="https://hacken.io/wp-content/uploads/2021/12/Coinweb_22122021SCAudit_Report_4.pdf" TargetMode="External"/><Relationship Id="rId318" Type="http://schemas.openxmlformats.org/officeDocument/2006/relationships/hyperlink" Target="https://hacken.io/wp-content/uploads/2021/11/Solarminex_22112021SCAudit_Report_2.pdf" TargetMode="External"/><Relationship Id="rId99" Type="http://schemas.openxmlformats.org/officeDocument/2006/relationships/hyperlink" Target="https://hacken.io/wp-content/uploads/2022/05/Fidometa_01.04.2022_SC_Audit_Report-1.pdf" TargetMode="External"/><Relationship Id="rId122" Type="http://schemas.openxmlformats.org/officeDocument/2006/relationships/hyperlink" Target="https://hacken.io/wp-content/uploads/2021/07/DeRace_27072021SCAudit_Report.pdf" TargetMode="External"/><Relationship Id="rId164" Type="http://schemas.openxmlformats.org/officeDocument/2006/relationships/hyperlink" Target="https://hacken.io/wp-content/uploads/2022/04/MemeBank_21032022_Hacken_SCAudit_Report.pdf" TargetMode="External"/><Relationship Id="rId371" Type="http://schemas.openxmlformats.org/officeDocument/2006/relationships/hyperlink" Target="https://hacken.io/wp-content/uploads/2021/10/TechnoscopeCompanyLimited_07102021SCAudit_Report.pdf" TargetMode="External"/><Relationship Id="rId427" Type="http://schemas.openxmlformats.org/officeDocument/2006/relationships/hyperlink" Target="https://hacken.io/wp-content/uploads/2021/06/Bunicorndefi_11062021SC_Audit_Report_2.pdf" TargetMode="External"/><Relationship Id="rId469" Type="http://schemas.openxmlformats.org/officeDocument/2006/relationships/hyperlink" Target="https://hacken.io/wp-content/uploads/2021/07/KickPad_Audit_Report090321.pdf" TargetMode="External"/><Relationship Id="rId26" Type="http://schemas.openxmlformats.org/officeDocument/2006/relationships/hyperlink" Target="https://hacken.io/wp-content/uploads/2022/11/PlayEstates-_SCAudit_Report-2-1.pdf" TargetMode="External"/><Relationship Id="rId231" Type="http://schemas.openxmlformats.org/officeDocument/2006/relationships/hyperlink" Target="https://hacken.io/wp-content/uploads/2022/02/Re_water_LiquidityRestrictor_10022022SCAudit_Report.pdf" TargetMode="External"/><Relationship Id="rId273" Type="http://schemas.openxmlformats.org/officeDocument/2006/relationships/hyperlink" Target="https://hacken.io/wp-content/uploads/2021/12/Liquidus_20122021SCAudit_Report.pdf" TargetMode="External"/><Relationship Id="rId329" Type="http://schemas.openxmlformats.org/officeDocument/2006/relationships/hyperlink" Target="https://hacken.io/wp-content/uploads/2021/11/Unipilot_11112021SCAudit_Report_2.pdf" TargetMode="External"/><Relationship Id="rId480" Type="http://schemas.openxmlformats.org/officeDocument/2006/relationships/hyperlink" Target="https://hacken.io/wp-content/uploads/2021/10/17012020_Cover_SC_Audit_Report.pdf" TargetMode="External"/><Relationship Id="rId68" Type="http://schemas.openxmlformats.org/officeDocument/2006/relationships/hyperlink" Target="https://hacken.io/wp-content/uploads/2022/08/DEFIAI-20052022_SCAudit_Report-5.pdf" TargetMode="External"/><Relationship Id="rId133" Type="http://schemas.openxmlformats.org/officeDocument/2006/relationships/hyperlink" Target="https://hacken.io/wp-content/uploads/2022/08/The-Hall-Audit.pdf" TargetMode="External"/><Relationship Id="rId175" Type="http://schemas.openxmlformats.org/officeDocument/2006/relationships/hyperlink" Target="https://hacken.io/wp-content/uploads/2022/05/DiamondBack_05042022_SCAudit_Report.pdf" TargetMode="External"/><Relationship Id="rId340" Type="http://schemas.openxmlformats.org/officeDocument/2006/relationships/hyperlink" Target="https://hacken.io/wp-content/uploads/2021/12/Oneworldplan_01112021SCAudit_Report_2.pdf" TargetMode="External"/><Relationship Id="rId200" Type="http://schemas.openxmlformats.org/officeDocument/2006/relationships/hyperlink" Target="https://hacken.io/wp-content/uploads/2022/03/Kyte.One_SCAudit_Report_2.pdf" TargetMode="External"/><Relationship Id="rId382" Type="http://schemas.openxmlformats.org/officeDocument/2006/relationships/hyperlink" Target="https://hacken.io/wp-content/uploads/2021/09/ATBSOFTWARE_23092021SCAudit_Report.pdf" TargetMode="External"/><Relationship Id="rId438" Type="http://schemas.openxmlformats.org/officeDocument/2006/relationships/hyperlink" Target="https://hacken.io/wp-content/uploads/2021/07/30052021_Nimbus_Core_Audit_Report.pdf" TargetMode="External"/><Relationship Id="rId242" Type="http://schemas.openxmlformats.org/officeDocument/2006/relationships/hyperlink" Target="https://hacken.io/wp-content/uploads/2022/01/GreenHouse_21012022SCAudit_Report_2.pdf" TargetMode="External"/><Relationship Id="rId284" Type="http://schemas.openxmlformats.org/officeDocument/2006/relationships/hyperlink" Target="https://hacken.io/wp-content/uploads/2021/12/Spellfire_13122021SCAudit_Report.pdf" TargetMode="External"/><Relationship Id="rId491" Type="http://schemas.openxmlformats.org/officeDocument/2006/relationships/hyperlink" Target="https://hacken.io/wp-content/uploads/2022/04/WombatExchange_20042022SCAudit_Report_3.pdf" TargetMode="External"/><Relationship Id="rId37" Type="http://schemas.openxmlformats.org/officeDocument/2006/relationships/hyperlink" Target="https://hacken.io/wp-content/uploads/2022/04/SDAO-UpgradableTokens_10032022SCAudit_Report.pdf" TargetMode="External"/><Relationship Id="rId79" Type="http://schemas.openxmlformats.org/officeDocument/2006/relationships/hyperlink" Target="https://hacken.io/wp-content/uploads/2022/07/Master-Ventures-_-PAID-Network_06072022_SCAudit_Report_2.pdf" TargetMode="External"/><Relationship Id="rId102" Type="http://schemas.openxmlformats.org/officeDocument/2006/relationships/hyperlink" Target="https://hacken.io/wp-content/uploads/2021/12/RedFox-MissPH_23092021SCAudit_Report_2.pdf" TargetMode="External"/><Relationship Id="rId144" Type="http://schemas.openxmlformats.org/officeDocument/2006/relationships/hyperlink" Target="https://hacken.io/wp-content/uploads/2022/05/RichQuack_06042022_SCAudit_Report.pdf" TargetMode="External"/><Relationship Id="rId90" Type="http://schemas.openxmlformats.org/officeDocument/2006/relationships/hyperlink" Target="https://hacken.io/wp-content/uploads/2022/03/Powerbomb_01072022_SCAudit_Report_2.pdf" TargetMode="External"/><Relationship Id="rId186" Type="http://schemas.openxmlformats.org/officeDocument/2006/relationships/hyperlink" Target="https://hacken.io/wp-content/uploads/2022/03/MetaFi_29032022_SCA_Report.pdf" TargetMode="External"/><Relationship Id="rId351" Type="http://schemas.openxmlformats.org/officeDocument/2006/relationships/hyperlink" Target="https://hacken.io/wp-content/uploads/2021/10/Yoshi_22102021SCAudit_Report_2.pdf" TargetMode="External"/><Relationship Id="rId393" Type="http://schemas.openxmlformats.org/officeDocument/2006/relationships/hyperlink" Target="https://hacken.io/wp-content/uploads/2021/11/StripCoin_03092021SCAudit_Report_2.pdf" TargetMode="External"/><Relationship Id="rId407" Type="http://schemas.openxmlformats.org/officeDocument/2006/relationships/hyperlink" Target="https://hacken.io/wp-content/uploads/2021/08/Step-Hero_16082021SCAudit_Report.pdf" TargetMode="External"/><Relationship Id="rId449" Type="http://schemas.openxmlformats.org/officeDocument/2006/relationships/hyperlink" Target="https://hacken.io/wp-content/uploads/2021/05/15052021_Merlin_SC_SecondReview_Audit_Report.pdf" TargetMode="External"/><Relationship Id="rId211" Type="http://schemas.openxmlformats.org/officeDocument/2006/relationships/hyperlink" Target="https://hacken.io/wp-content/uploads/2022/03/A2DAO_28022022SCAudit_Report.pdf" TargetMode="External"/><Relationship Id="rId253" Type="http://schemas.openxmlformats.org/officeDocument/2006/relationships/hyperlink" Target="https://hacken.io/wp-content/uploads/2022/01/Titan-Hunters_10012022SCAudit_Report.pdf" TargetMode="External"/><Relationship Id="rId295" Type="http://schemas.openxmlformats.org/officeDocument/2006/relationships/hyperlink" Target="https://hacken.io/wp-content/uploads/2021/12/DAO-Land_07122021SCAudit_Report_2.pdf" TargetMode="External"/><Relationship Id="rId309" Type="http://schemas.openxmlformats.org/officeDocument/2006/relationships/hyperlink" Target="https://hacken.io/wp-content/uploads/2021/12/Mafagafo_01122021SCAudit_Report.pdf" TargetMode="External"/><Relationship Id="rId460" Type="http://schemas.openxmlformats.org/officeDocument/2006/relationships/hyperlink" Target="https://hacken.io/wp-content/uploads/2021/06/070432021_TosDis_SC_Audit_Second_Review_Report.pdf" TargetMode="External"/><Relationship Id="rId48" Type="http://schemas.openxmlformats.org/officeDocument/2006/relationships/hyperlink" Target="https://hacken.io/wp-content/uploads/2022/09/Wanderverse_Adactive_Asia_Pte_Ltd_13072022_SCAudit_Report.pdf" TargetMode="External"/><Relationship Id="rId113" Type="http://schemas.openxmlformats.org/officeDocument/2006/relationships/hyperlink" Target="https://hacken.io/wp-content/uploads/2022/06/Summonersarena_01062022_SCAudit_Report.pdf" TargetMode="External"/><Relationship Id="rId320" Type="http://schemas.openxmlformats.org/officeDocument/2006/relationships/hyperlink" Target="https://hacken.io/wp-content/uploads/2021/11/Naga_19112021SCAudit_Report.pdf" TargetMode="External"/><Relationship Id="rId155" Type="http://schemas.openxmlformats.org/officeDocument/2006/relationships/hyperlink" Target="https://hacken.io/wp-content/uploads/2021/11/GainsAssociates_04112021SCAudit_Report.pdf" TargetMode="External"/><Relationship Id="rId197" Type="http://schemas.openxmlformats.org/officeDocument/2006/relationships/hyperlink" Target="https://hacken.io/wp-content/uploads/2022/04/Huobi_TokenSCAudit_Report.pdf" TargetMode="External"/><Relationship Id="rId362" Type="http://schemas.openxmlformats.org/officeDocument/2006/relationships/hyperlink" Target="https://hacken.io/wp-content/uploads/2021/10/BitcoinSBtoken_11102021SCAudit_Report.pdf" TargetMode="External"/><Relationship Id="rId418" Type="http://schemas.openxmlformats.org/officeDocument/2006/relationships/hyperlink" Target="https://hacken.io/wp-content/uploads/2021/06/BullRunFinance_25062021SCAudit_Report_2.pdf" TargetMode="External"/><Relationship Id="rId222" Type="http://schemas.openxmlformats.org/officeDocument/2006/relationships/hyperlink" Target="https://hacken.io/wp-content/uploads/2022/02/MooningMonkey.com_14022022_SCA_Report_2.pdf" TargetMode="External"/><Relationship Id="rId264" Type="http://schemas.openxmlformats.org/officeDocument/2006/relationships/hyperlink" Target="https://hacken.io/wp-content/uploads/2021/12/PlatypusFinance_22122021SCAudit_Report_2.pdf" TargetMode="External"/><Relationship Id="rId471" Type="http://schemas.openxmlformats.org/officeDocument/2006/relationships/hyperlink" Target="https://hacken.io/wp-content/uploads/2021/07/25022021-JULSWAP_SC_Audit_Report.pdf" TargetMode="External"/><Relationship Id="rId17" Type="http://schemas.openxmlformats.org/officeDocument/2006/relationships/hyperlink" Target="https://hacken.io/wp-content/uploads/2022/12/Eleos-Ventures_SCAudit_Report-1.pdf" TargetMode="External"/><Relationship Id="rId59" Type="http://schemas.openxmlformats.org/officeDocument/2006/relationships/hyperlink" Target="https://hacken.io/wp-content/uploads/2022/08/Marhaba-DeFi-_05072022_SCAudit_Report3-.pdf" TargetMode="External"/><Relationship Id="rId124" Type="http://schemas.openxmlformats.org/officeDocument/2006/relationships/hyperlink" Target="https://hacken.io/wp-content/uploads/2022/07/DeRace_17052022_SCAudit_SReport_2.pdf" TargetMode="External"/><Relationship Id="rId70" Type="http://schemas.openxmlformats.org/officeDocument/2006/relationships/hyperlink" Target="https://hacken.io/audits/" TargetMode="External"/><Relationship Id="rId166" Type="http://schemas.openxmlformats.org/officeDocument/2006/relationships/hyperlink" Target="https://hacken.io/wp-content/uploads/2022/03/BotPlanet-BotDex-Periphery_04042022SCAudit_Report_2.pdf" TargetMode="External"/><Relationship Id="rId331" Type="http://schemas.openxmlformats.org/officeDocument/2006/relationships/hyperlink" Target="https://hacken.io/wp-content/uploads/2021/11/HeroVerse_10112021SCAudit_Report_2.pdf" TargetMode="External"/><Relationship Id="rId373" Type="http://schemas.openxmlformats.org/officeDocument/2006/relationships/hyperlink" Target="https://hacken.io/wp-content/uploads/2021/12/TalentProtocol_04102021SCAudit_Report.pdf" TargetMode="External"/><Relationship Id="rId429" Type="http://schemas.openxmlformats.org/officeDocument/2006/relationships/hyperlink" Target="https://hacken.io/wp-content/uploads/2021/06/SMEGMARS_08062021SCAudit_Report.pdf" TargetMode="External"/><Relationship Id="rId1" Type="http://schemas.openxmlformats.org/officeDocument/2006/relationships/hyperlink" Target="https://hacken.io/audits/" TargetMode="External"/><Relationship Id="rId233" Type="http://schemas.openxmlformats.org/officeDocument/2006/relationships/hyperlink" Target="https://hacken.io/wp-content/uploads/2022/10/3.5-Hacken-conclusion.pdf" TargetMode="External"/><Relationship Id="rId440" Type="http://schemas.openxmlformats.org/officeDocument/2006/relationships/hyperlink" Target="https://hacken.io/wp-content/uploads/2021/07/30052021_Nimbus_Swap_Audit_Report.pdf" TargetMode="External"/><Relationship Id="rId28" Type="http://schemas.openxmlformats.org/officeDocument/2006/relationships/hyperlink" Target="https://hacken.io/wp-content/uploads/2022/10/XETA-Capital-LLC_30082022_SCAudit_Report-2.pdf" TargetMode="External"/><Relationship Id="rId275" Type="http://schemas.openxmlformats.org/officeDocument/2006/relationships/hyperlink" Target="https://hacken.io/wp-content/uploads/2021/12/PlantExodus_17122021SCAudit_Report_2.pdf" TargetMode="External"/><Relationship Id="rId300" Type="http://schemas.openxmlformats.org/officeDocument/2006/relationships/hyperlink" Target="https://hacken.io/wp-content/uploads/2021/12/DeltaTheta_06122021SCAudit_Report_2.pdf" TargetMode="External"/><Relationship Id="rId482" Type="http://schemas.openxmlformats.org/officeDocument/2006/relationships/hyperlink" Target="https://hacken.io/wp-content/uploads/2022/07/Wombat_20072022_SCAudit_Report_2.pdf" TargetMode="External"/><Relationship Id="rId81" Type="http://schemas.openxmlformats.org/officeDocument/2006/relationships/hyperlink" Target="https://hacken.io/wp-content/uploads/2022/07/Crystals-of-Naramunz-and-Narz05072022Audit_Report4.pdf" TargetMode="External"/><Relationship Id="rId135" Type="http://schemas.openxmlformats.org/officeDocument/2006/relationships/hyperlink" Target="https://hacken.io/wp-content/uploads/2021/04/31032021_TrustSwap_stakingPool_SC_Audit_Second_Review_Report.pdf" TargetMode="External"/><Relationship Id="rId177" Type="http://schemas.openxmlformats.org/officeDocument/2006/relationships/hyperlink" Target="https://hacken.io/wp-content/uploads/2022/04/ToyoVerse__05042022_SCAudit__Report_2.pdf" TargetMode="External"/><Relationship Id="rId342" Type="http://schemas.openxmlformats.org/officeDocument/2006/relationships/hyperlink" Target="https://hacken.io/wp-content/uploads/2021/10/Chimeras_29102021SCAudit_Report_2.pdf" TargetMode="External"/><Relationship Id="rId384" Type="http://schemas.openxmlformats.org/officeDocument/2006/relationships/hyperlink" Target="https://hacken.io/wp-content/uploads/2021/09/Brokoli_17092021SCAudit_Report_3.pdf" TargetMode="External"/><Relationship Id="rId202" Type="http://schemas.openxmlformats.org/officeDocument/2006/relationships/hyperlink" Target="https://hacken.io/wp-content/uploads/2022/03/Golden_Haven_Games_SCAudit_Report_2.pdf" TargetMode="External"/><Relationship Id="rId244" Type="http://schemas.openxmlformats.org/officeDocument/2006/relationships/hyperlink" Target="https://hacken.io/wp-content/uploads/2022/01/MarvelousNfts_17012022-SCAudit_Report.pdf" TargetMode="External"/><Relationship Id="rId39" Type="http://schemas.openxmlformats.org/officeDocument/2006/relationships/hyperlink" Target="https://hacken.io/wp-content/uploads/2022/04/SDAO-Airdrop_14012022SCAudit_Report_3.pdf" TargetMode="External"/><Relationship Id="rId286" Type="http://schemas.openxmlformats.org/officeDocument/2006/relationships/hyperlink" Target="https://hacken.io/wp-content/uploads/2021/12/Cowswap_10122021SCAudit_Report_2.pdf" TargetMode="External"/><Relationship Id="rId451" Type="http://schemas.openxmlformats.org/officeDocument/2006/relationships/hyperlink" Target="https://hacken.io/wp-content/uploads/2022/08/Cirus_05052021SCAudit_Report.pdf" TargetMode="External"/><Relationship Id="rId493" Type="http://schemas.openxmlformats.org/officeDocument/2006/relationships/hyperlink" Target="https://hacken.io/wp-content/uploads/2022/04/RandNetwork_29032022SCAudit_Report_2.pdf" TargetMode="External"/><Relationship Id="rId50" Type="http://schemas.openxmlformats.org/officeDocument/2006/relationships/hyperlink" Target="https://hacken.io/wp-content/uploads/2022/09/Lunabets_22062022_SCAudit_Report_3.pdf" TargetMode="External"/><Relationship Id="rId104" Type="http://schemas.openxmlformats.org/officeDocument/2006/relationships/hyperlink" Target="https://hacken.io/wp-content/uploads/2021/12/RedFox_08112021SCAudit_Report.pdf" TargetMode="External"/><Relationship Id="rId146" Type="http://schemas.openxmlformats.org/officeDocument/2006/relationships/hyperlink" Target="https://hacken.io/wp-content/uploads/2022/04/ZOA_19042022SCAudit_Report.pdf" TargetMode="External"/><Relationship Id="rId188" Type="http://schemas.openxmlformats.org/officeDocument/2006/relationships/hyperlink" Target="https://hacken.io/wp-content/uploads/2021/12/StrongBlock_23112021SCAudit_Report_3.pdf" TargetMode="External"/><Relationship Id="rId311" Type="http://schemas.openxmlformats.org/officeDocument/2006/relationships/hyperlink" Target="https://hacken.io/wp-content/uploads/2021/12/GunstarLabs_01122021SCAudit_Report-1.pdf" TargetMode="External"/><Relationship Id="rId353" Type="http://schemas.openxmlformats.org/officeDocument/2006/relationships/hyperlink" Target="https://hacken.io/wp-content/uploads/2021/11/MtPelerin_20102021SCAudit_Report_2.pdf" TargetMode="External"/><Relationship Id="rId395" Type="http://schemas.openxmlformats.org/officeDocument/2006/relationships/hyperlink" Target="https://hacken.io/wp-content/uploads/2021/09/xDAO_03092021SCAudit_Report_2.pdf" TargetMode="External"/><Relationship Id="rId409" Type="http://schemas.openxmlformats.org/officeDocument/2006/relationships/hyperlink" Target="https://hacken.io/wp-content/uploads/2021/07/Morbex_26072021SCAudit_Report.pdf" TargetMode="External"/><Relationship Id="rId92" Type="http://schemas.openxmlformats.org/officeDocument/2006/relationships/hyperlink" Target="https://hacken.io/wp-content/uploads/2022/06/Trivians_29062022_SCAudit_Report_2.pdf" TargetMode="External"/><Relationship Id="rId213" Type="http://schemas.openxmlformats.org/officeDocument/2006/relationships/hyperlink" Target="https://hacken.io/wp-content/uploads/2022/02/BizverseWorld_07032022_SCAudit_Report2.pdf" TargetMode="External"/><Relationship Id="rId420" Type="http://schemas.openxmlformats.org/officeDocument/2006/relationships/hyperlink" Target="https://hacken.io/wp-content/uploads/2021/06/23062021_iqAlliance_SecondReview_SC_Audit_Report-2.pdf" TargetMode="External"/><Relationship Id="rId255" Type="http://schemas.openxmlformats.org/officeDocument/2006/relationships/hyperlink" Target="https://hacken.io/wp-content/uploads/2022/01/Forbitspace_04012022SCAudit_Report.pdf" TargetMode="External"/><Relationship Id="rId297" Type="http://schemas.openxmlformats.org/officeDocument/2006/relationships/hyperlink" Target="https://hacken.io/wp-content/uploads/2021/12/UniX-Gaming_07122021SCAudit_Report.pdf" TargetMode="External"/><Relationship Id="rId462" Type="http://schemas.openxmlformats.org/officeDocument/2006/relationships/hyperlink" Target="https://hacken.io/wp-content/uploads/2021/07/040421_Mist_Audit_Report.pdf" TargetMode="External"/><Relationship Id="rId115" Type="http://schemas.openxmlformats.org/officeDocument/2006/relationships/hyperlink" Target="https://hacken.io/wp-content/uploads/2022/04/Game_of_Silks_15042022_SCAudit_Report-1.pdf" TargetMode="External"/><Relationship Id="rId157" Type="http://schemas.openxmlformats.org/officeDocument/2006/relationships/hyperlink" Target="https://hacken.io/wp-content/uploads/2022/05/Gains_Associates_18042022_SCAudit_Report_2.pdf" TargetMode="External"/><Relationship Id="rId322" Type="http://schemas.openxmlformats.org/officeDocument/2006/relationships/hyperlink" Target="https://hacken.io/wp-content/uploads/2021/11/Pieme_17112021SCAudit_Report.pdf" TargetMode="External"/><Relationship Id="rId364" Type="http://schemas.openxmlformats.org/officeDocument/2006/relationships/hyperlink" Target="https://hacken.io/wp-content/uploads/2021/10/Bemil_11102021SCAudit_Report_2-1.pdf" TargetMode="External"/><Relationship Id="rId61" Type="http://schemas.openxmlformats.org/officeDocument/2006/relationships/hyperlink" Target="https://hacken.io/wp-content/uploads/2022/09/Wombat_04082022_SCAudit_Report.docx.pdf" TargetMode="External"/><Relationship Id="rId199" Type="http://schemas.openxmlformats.org/officeDocument/2006/relationships/hyperlink" Target="https://hacken.io/wp-content/uploads/2022/03/Lugh_16032022_SCAudit_Report_2.pdf" TargetMode="External"/><Relationship Id="rId19" Type="http://schemas.openxmlformats.org/officeDocument/2006/relationships/hyperlink" Target="https://hacken.io/audits/" TargetMode="External"/><Relationship Id="rId224" Type="http://schemas.openxmlformats.org/officeDocument/2006/relationships/hyperlink" Target="https://hacken.io/wp-content/uploads/2022/02/MetaWear_11022022SCAudit_Report.pdf" TargetMode="External"/><Relationship Id="rId266" Type="http://schemas.openxmlformats.org/officeDocument/2006/relationships/hyperlink" Target="https://hacken.io/wp-content/uploads/2021/08/Xpocket_10082021SCAudit_Report_2.pdf" TargetMode="External"/><Relationship Id="rId431" Type="http://schemas.openxmlformats.org/officeDocument/2006/relationships/hyperlink" Target="https://hacken.io/wp-content/uploads/2021/06/eu21.football_06062021SCAudit_Report.pdf" TargetMode="External"/><Relationship Id="rId473" Type="http://schemas.openxmlformats.org/officeDocument/2006/relationships/hyperlink" Target="https://hacken.io/wp-content/uploads/2021/02/WOWToken_Secondary_SC_Audit_Report.pdf" TargetMode="External"/><Relationship Id="rId30" Type="http://schemas.openxmlformats.org/officeDocument/2006/relationships/hyperlink" Target="https://hacken.io/wp-content/uploads/2022/12/Avatea_31082022_SCAudit_Report.pdf" TargetMode="External"/><Relationship Id="rId126" Type="http://schemas.openxmlformats.org/officeDocument/2006/relationships/hyperlink" Target="https://hacken.io/wp-content/uploads/2022/05/Arkania_13052022_SCAudit_Report2.pdf" TargetMode="External"/><Relationship Id="rId168" Type="http://schemas.openxmlformats.org/officeDocument/2006/relationships/hyperlink" Target="https://hacken.io/wp-content/uploads/2022/03/BotPlanet-BotDex-Farm_06042022SCAudit_Report_2.pdf" TargetMode="External"/><Relationship Id="rId333" Type="http://schemas.openxmlformats.org/officeDocument/2006/relationships/hyperlink" Target="https://hacken.io/wp-content/uploads/2021/11/LaunchZone-BSCXNTS_07102021SCAudit_Report_2.pdf" TargetMode="External"/><Relationship Id="rId72" Type="http://schemas.openxmlformats.org/officeDocument/2006/relationships/hyperlink" Target="https://hacken.io/wp-content/uploads/2022/07/RAT-Finance_18072022_SCAudit_Report.pdf" TargetMode="External"/><Relationship Id="rId375" Type="http://schemas.openxmlformats.org/officeDocument/2006/relationships/hyperlink" Target="https://hacken.io/wp-content/uploads/2022/02/NasDex_04102021SCAudit_Report_2.pdf" TargetMode="External"/><Relationship Id="rId3" Type="http://schemas.openxmlformats.org/officeDocument/2006/relationships/hyperlink" Target="https://hacken.io/audits/" TargetMode="External"/><Relationship Id="rId235" Type="http://schemas.openxmlformats.org/officeDocument/2006/relationships/hyperlink" Target="https://hacken.io/wp-content/uploads/2022/02/Engines-Of-Fury_02022022SCAudit_Report.pdf" TargetMode="External"/><Relationship Id="rId277" Type="http://schemas.openxmlformats.org/officeDocument/2006/relationships/hyperlink" Target="https://hacken.io/wp-content/uploads/2021/12/Paribus_17122021SCAudit_Report_2.pdf" TargetMode="External"/><Relationship Id="rId400" Type="http://schemas.openxmlformats.org/officeDocument/2006/relationships/hyperlink" Target="https://hacken.io/wp-content/uploads/2022/01/TBOT_23082021SCAudit_Report.pdf" TargetMode="External"/><Relationship Id="rId442" Type="http://schemas.openxmlformats.org/officeDocument/2006/relationships/hyperlink" Target="https://hacken.io/wp-content/uploads/2021/06/30052021_Mogul_MovieVoting_SecondReview_SC_Audit_Report.pdf" TargetMode="External"/><Relationship Id="rId484" Type="http://schemas.openxmlformats.org/officeDocument/2006/relationships/hyperlink" Target="https://hacken.io/wp-content/uploads/2022/03/Blocksquare_06072022_SCAudit_Report_2.pdf" TargetMode="External"/><Relationship Id="rId137" Type="http://schemas.openxmlformats.org/officeDocument/2006/relationships/hyperlink" Target="https://hacken.io/wp-content/uploads/2022/02/TrustSwap_SwapBonding_02022022SCAudit_Report.pdf" TargetMode="External"/><Relationship Id="rId302" Type="http://schemas.openxmlformats.org/officeDocument/2006/relationships/hyperlink" Target="https://hacken.io/wp-content/uploads/2021/11/Plethori-Staking-v2_03112021SCAudit_Report_2.pdf" TargetMode="External"/><Relationship Id="rId344" Type="http://schemas.openxmlformats.org/officeDocument/2006/relationships/hyperlink" Target="https://hacken.io/wp-content/uploads/2021/10/SpaceDoge_27102021SCAudit_Report.pdf" TargetMode="External"/><Relationship Id="rId41" Type="http://schemas.openxmlformats.org/officeDocument/2006/relationships/hyperlink" Target="https://hacken.io/wp-content/uploads/2022/04/SDAO_Dydx_30082022_SCAudit_Report-2.pdf" TargetMode="External"/><Relationship Id="rId83" Type="http://schemas.openxmlformats.org/officeDocument/2006/relationships/hyperlink" Target="https://hacken.io/wp-content/uploads/2021/11/EmbrHoldingsLimited_Vault_09112021SCAudit_Report_3.pdf" TargetMode="External"/><Relationship Id="rId179" Type="http://schemas.openxmlformats.org/officeDocument/2006/relationships/hyperlink" Target="https://hacken.io/wp-content/uploads/2022/07/Formless-Official-Market_04042022SCAudit_Report_2.pdf" TargetMode="External"/><Relationship Id="rId386" Type="http://schemas.openxmlformats.org/officeDocument/2006/relationships/hyperlink" Target="https://hacken.io/wp-content/uploads/2021/10/15092021_Premia_SC_Audit_Report.pdf" TargetMode="External"/><Relationship Id="rId190" Type="http://schemas.openxmlformats.org/officeDocument/2006/relationships/hyperlink" Target="https://hacken.io/wp-content/uploads/2021/12/StrongBlock_08122021SCAudit_Report_2.pdf" TargetMode="External"/><Relationship Id="rId204" Type="http://schemas.openxmlformats.org/officeDocument/2006/relationships/hyperlink" Target="https://hacken.io/wp-content/uploads/2022/03/SharkRace_18032022SCAudit_Report_3-1.pdf" TargetMode="External"/><Relationship Id="rId246" Type="http://schemas.openxmlformats.org/officeDocument/2006/relationships/hyperlink" Target="https://hacken.io/wp-content/uploads/2021/10/XPNetwork_14102021SCAudit_Report_2-1.pdf" TargetMode="External"/><Relationship Id="rId288" Type="http://schemas.openxmlformats.org/officeDocument/2006/relationships/hyperlink" Target="https://hacken.io/wp-content/uploads/2021/12/Colexion_10122021SCAudit_Report_4.pdf" TargetMode="External"/><Relationship Id="rId411" Type="http://schemas.openxmlformats.org/officeDocument/2006/relationships/hyperlink" Target="https://hacken.io/wp-content/uploads/2021/07/14072021_Disciplina_SC_Audit_Report.pdf" TargetMode="External"/><Relationship Id="rId453" Type="http://schemas.openxmlformats.org/officeDocument/2006/relationships/hyperlink" Target="https://hacken.io/wp-content/uploads/2021/07/03032021_PeakDeFi_SC_Audit_Report.pdf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hacken.io/wp-content/uploads/2022/05/The_Next_World_02042022_SCAudit_Report_1-2.pdf" TargetMode="External"/><Relationship Id="rId299" Type="http://schemas.openxmlformats.org/officeDocument/2006/relationships/hyperlink" Target="https://hacken.io/wp-content/uploads/2021/12/Cornucopias_07122021SCAudit_Report-2.pdf" TargetMode="External"/><Relationship Id="rId21" Type="http://schemas.openxmlformats.org/officeDocument/2006/relationships/hyperlink" Target="https://hacken.io/wp-content/uploads/2022/11/Constellation-Network_02112022_SCAudit_Report-1.pdf" TargetMode="External"/><Relationship Id="rId63" Type="http://schemas.openxmlformats.org/officeDocument/2006/relationships/hyperlink" Target="https://hacken.io/wp-content/uploads/2022/09/AstraVesting_10062022_SC_Audit_Report_2.pdf" TargetMode="External"/><Relationship Id="rId159" Type="http://schemas.openxmlformats.org/officeDocument/2006/relationships/hyperlink" Target="https://hacken.io/audits/" TargetMode="External"/><Relationship Id="rId324" Type="http://schemas.openxmlformats.org/officeDocument/2006/relationships/hyperlink" Target="https://hacken.io/wp-content/uploads/2021/11/Shkoobiinu_16112021SCAudit_Report.pdf" TargetMode="External"/><Relationship Id="rId366" Type="http://schemas.openxmlformats.org/officeDocument/2006/relationships/hyperlink" Target="https://hacken.io/wp-content/uploads/2021/10/Solace_11102021SCAudit_Report.pdf" TargetMode="External"/><Relationship Id="rId170" Type="http://schemas.openxmlformats.org/officeDocument/2006/relationships/hyperlink" Target="https://hacken.io/wp-content/uploads/2022/04/FTX_TokenSCAudit_Report.pdf" TargetMode="External"/><Relationship Id="rId226" Type="http://schemas.openxmlformats.org/officeDocument/2006/relationships/hyperlink" Target="https://hacken.io/wp-content/uploads/2022/02/LucrosusCapital_1102022SCA_Report_2.pdf" TargetMode="External"/><Relationship Id="rId433" Type="http://schemas.openxmlformats.org/officeDocument/2006/relationships/hyperlink" Target="https://hacken.io/wp-content/uploads/2021/06/31052021_Bobo_SC_Audit_Report.pdf" TargetMode="External"/><Relationship Id="rId268" Type="http://schemas.openxmlformats.org/officeDocument/2006/relationships/hyperlink" Target="https://hacken.io/wp-content/uploads/2021/12/xPocket_21122021SCAudit_Report_2.pdf" TargetMode="External"/><Relationship Id="rId475" Type="http://schemas.openxmlformats.org/officeDocument/2006/relationships/hyperlink" Target="https://hacken.io/wp-content/uploads/2021/03/21022021_GooseDeFi_SC_Audit_Report.pdf" TargetMode="External"/><Relationship Id="rId32" Type="http://schemas.openxmlformats.org/officeDocument/2006/relationships/hyperlink" Target="https://hacken.io/wp-content/uploads/2022/10/WeSendit_SCAudit_Report2-1.pdf" TargetMode="External"/><Relationship Id="rId74" Type="http://schemas.openxmlformats.org/officeDocument/2006/relationships/hyperlink" Target="https://hacken.io/wp-content/uploads/2022/07/Vcred-17052022_SCAudit_Report_4.docx.pdf" TargetMode="External"/><Relationship Id="rId128" Type="http://schemas.openxmlformats.org/officeDocument/2006/relationships/hyperlink" Target="https://hacken.io/wp-content/uploads/2022/06/KaglaFi-Ltd-31022022_SCAudit_Report.pdf" TargetMode="External"/><Relationship Id="rId335" Type="http://schemas.openxmlformats.org/officeDocument/2006/relationships/hyperlink" Target="https://hacken.io/wp-content/uploads/2021/11/LaunchZone-StablecoinFarm_10112021SCAudit_Report_3.pdf" TargetMode="External"/><Relationship Id="rId377" Type="http://schemas.openxmlformats.org/officeDocument/2006/relationships/hyperlink" Target="https://hacken.io/wp-content/uploads/2022/02/Vidya-Games-Incorporated_04102021SCAudit_Report_2-2.pdf" TargetMode="External"/><Relationship Id="rId5" Type="http://schemas.openxmlformats.org/officeDocument/2006/relationships/hyperlink" Target="https://hacken.io/audits/" TargetMode="External"/><Relationship Id="rId181" Type="http://schemas.openxmlformats.org/officeDocument/2006/relationships/hyperlink" Target="https://hacken.io/wp-content/uploads/2021/12/Hedgey_10122021SCAudit_Report_2.pdf" TargetMode="External"/><Relationship Id="rId237" Type="http://schemas.openxmlformats.org/officeDocument/2006/relationships/hyperlink" Target="https://hacken.io/wp-content/uploads/2022/02/Overnight_03022022_SCAudit_Report_2.pdf" TargetMode="External"/><Relationship Id="rId402" Type="http://schemas.openxmlformats.org/officeDocument/2006/relationships/hyperlink" Target="https://hacken.io/wp-content/uploads/2021/08/MonstersClan_20082021SCAudit_Report.pdf" TargetMode="External"/><Relationship Id="rId279" Type="http://schemas.openxmlformats.org/officeDocument/2006/relationships/hyperlink" Target="https://hacken.io/wp-content/uploads/2021/12/CryptoTank_28122021SCAudit_Report_2.pdf" TargetMode="External"/><Relationship Id="rId444" Type="http://schemas.openxmlformats.org/officeDocument/2006/relationships/hyperlink" Target="https://hacken.io/wp-content/uploads/2021/05/25052021_Argon_ThirdReview_SC_Audit_Report.pdf" TargetMode="External"/><Relationship Id="rId43" Type="http://schemas.openxmlformats.org/officeDocument/2006/relationships/hyperlink" Target="https://hacken.io/wp-content/uploads/2022/09/Smart-Contract-Code-Review-and-Security-Analysis-Report-for-Thrupenny-Project.pdf" TargetMode="External"/><Relationship Id="rId139" Type="http://schemas.openxmlformats.org/officeDocument/2006/relationships/hyperlink" Target="https://hacken.io/wp-content/uploads/2022/02/TrustSwap_TeamFinance_02022022SCAudit_Report.pdf" TargetMode="External"/><Relationship Id="rId290" Type="http://schemas.openxmlformats.org/officeDocument/2006/relationships/hyperlink" Target="https://hacken.io/wp-content/uploads/2021/11/DeFlyBall_24112021SCAudit_Report-1.pdf" TargetMode="External"/><Relationship Id="rId304" Type="http://schemas.openxmlformats.org/officeDocument/2006/relationships/hyperlink" Target="https://hacken.io/wp-content/uploads/2021/12/Plethori-AVAX-Bridge_06122021SCAudit_Report_2.pdf" TargetMode="External"/><Relationship Id="rId346" Type="http://schemas.openxmlformats.org/officeDocument/2006/relationships/hyperlink" Target="https://hacken.io/wp-content/uploads/2021/10/Arata_26102021SCAudit_Report.pdf" TargetMode="External"/><Relationship Id="rId388" Type="http://schemas.openxmlformats.org/officeDocument/2006/relationships/hyperlink" Target="https://hacken.io/wp-content/uploads/2021/09/WindingTree_15092021SCAudit_Report_2.pdf" TargetMode="External"/><Relationship Id="rId85" Type="http://schemas.openxmlformats.org/officeDocument/2006/relationships/hyperlink" Target="https://hacken.io/wp-content/uploads/2022/07/Embr-18052022_SCAudit_Report-2.pdf" TargetMode="External"/><Relationship Id="rId150" Type="http://schemas.openxmlformats.org/officeDocument/2006/relationships/hyperlink" Target="https://hacken.io/wp-content/uploads/2021/10/Terablock_24092021SCAudit_Report-Token.pdf" TargetMode="External"/><Relationship Id="rId192" Type="http://schemas.openxmlformats.org/officeDocument/2006/relationships/hyperlink" Target="https://hacken.io/wp-content/uploads/2022/03/StrongBlock_SCAudit_Report-2_25032022.pdf" TargetMode="External"/><Relationship Id="rId206" Type="http://schemas.openxmlformats.org/officeDocument/2006/relationships/hyperlink" Target="https://hacken.io/wp-content/uploads/2022/03/Gate.io_TokenSCAudit_Report.pdf" TargetMode="External"/><Relationship Id="rId413" Type="http://schemas.openxmlformats.org/officeDocument/2006/relationships/hyperlink" Target="https://hacken.io/wp-content/uploads/2021/07/TheTruth_14072021SCAudit_Report.pdf" TargetMode="External"/><Relationship Id="rId248" Type="http://schemas.openxmlformats.org/officeDocument/2006/relationships/hyperlink" Target="https://hacken.io/wp-content/uploads/2022/01/XpNetwork_1401022SCAudit_Report_2.pdf" TargetMode="External"/><Relationship Id="rId455" Type="http://schemas.openxmlformats.org/officeDocument/2006/relationships/hyperlink" Target="https://hacken.io/wp-content/uploads/2021/07/26042021_PeakDeFi_SC_Audit_Report.pdf" TargetMode="External"/><Relationship Id="rId12" Type="http://schemas.openxmlformats.org/officeDocument/2006/relationships/hyperlink" Target="https://hacken.io/wp-content/uploads/2022/07/SaucerSwap_25052022_SCAudit_Report2-1.pdf" TargetMode="External"/><Relationship Id="rId108" Type="http://schemas.openxmlformats.org/officeDocument/2006/relationships/hyperlink" Target="https://hacken.io/wp-content/uploads/2022/07/Aurora-08.06.2022-SC_Audit_Report_2.pdf" TargetMode="External"/><Relationship Id="rId315" Type="http://schemas.openxmlformats.org/officeDocument/2006/relationships/hyperlink" Target="https://hacken.io/wp-content/uploads/2021/11/Cryptia_24112021SCAudit_Report.pdf" TargetMode="External"/><Relationship Id="rId357" Type="http://schemas.openxmlformats.org/officeDocument/2006/relationships/hyperlink" Target="https://hacken.io/wp-content/uploads/2021/10/LTONetwork_15102021SCAudit_Report_3.pdf" TargetMode="External"/><Relationship Id="rId54" Type="http://schemas.openxmlformats.org/officeDocument/2006/relationships/hyperlink" Target="https://hacken.io/wp-content/uploads/2022/09/WhiteBIT_06052022_TRC_SCAudit_Report_3.pdf" TargetMode="External"/><Relationship Id="rId96" Type="http://schemas.openxmlformats.org/officeDocument/2006/relationships/hyperlink" Target="https://hacken.io/wp-content/uploads/2022/07/ShopX_27062022SCAudit_Report4.pdf" TargetMode="External"/><Relationship Id="rId161" Type="http://schemas.openxmlformats.org/officeDocument/2006/relationships/hyperlink" Target="https://hacken.io/wp-content/uploads/2022/04/BreederDAO_14.04.2022_SC_Audit_Report2.pdf" TargetMode="External"/><Relationship Id="rId217" Type="http://schemas.openxmlformats.org/officeDocument/2006/relationships/hyperlink" Target="https://hacken.io/wp-content/uploads/2022/02/InventunaTeknolojiA.S._21022022_SCAudit_Report_2.pdf" TargetMode="External"/><Relationship Id="rId399" Type="http://schemas.openxmlformats.org/officeDocument/2006/relationships/hyperlink" Target="https://hacken.io/wp-content/uploads/2021/08/Theos_24082021SCAudit_Report.pdf" TargetMode="External"/><Relationship Id="rId259" Type="http://schemas.openxmlformats.org/officeDocument/2006/relationships/hyperlink" Target="https://hacken.io/wp-content/uploads/2022/01/Cesta-Finance_30122021SCAudit_Report.pdf" TargetMode="External"/><Relationship Id="rId424" Type="http://schemas.openxmlformats.org/officeDocument/2006/relationships/hyperlink" Target="https://hacken.io/wp-content/uploads/2021/06/16062021_TribeOne_SC_Audit_Report-v2.pdf" TargetMode="External"/><Relationship Id="rId466" Type="http://schemas.openxmlformats.org/officeDocument/2006/relationships/hyperlink" Target="https://hacken.io/wp-content/uploads/2021/01/SOAR_SC_Audit_Report270121.pdf" TargetMode="External"/><Relationship Id="rId23" Type="http://schemas.openxmlformats.org/officeDocument/2006/relationships/hyperlink" Target="https://hacken.io/wp-content/uploads/2022/09/MAJR_INC_SCAudit_Report2.docx.pdf" TargetMode="External"/><Relationship Id="rId119" Type="http://schemas.openxmlformats.org/officeDocument/2006/relationships/hyperlink" Target="https://hacken.io/wp-content/uploads/2022/06/Infinityness_21042022_SCAudit_Report-2.pdf" TargetMode="External"/><Relationship Id="rId270" Type="http://schemas.openxmlformats.org/officeDocument/2006/relationships/hyperlink" Target="https://hacken.io/wp-content/uploads/2021/12/ChampionGamesSL_10122021SCAudit_Report_2.pdf" TargetMode="External"/><Relationship Id="rId326" Type="http://schemas.openxmlformats.org/officeDocument/2006/relationships/hyperlink" Target="https://hacken.io/wp-content/uploads/2021/11/OmniaProtocol_15112021SCAudit_Report.pdf" TargetMode="External"/><Relationship Id="rId65" Type="http://schemas.openxmlformats.org/officeDocument/2006/relationships/hyperlink" Target="https://hacken.io/wp-content/uploads/2022/09/Itheum_SCAudit_Preliminary_Report_2.docx.pdf" TargetMode="External"/><Relationship Id="rId130" Type="http://schemas.openxmlformats.org/officeDocument/2006/relationships/hyperlink" Target="https://hacken.io/wp-content/uploads/2022/05/Ground-Zero_03052022_SCAuditReport_3.pdf" TargetMode="External"/><Relationship Id="rId368" Type="http://schemas.openxmlformats.org/officeDocument/2006/relationships/hyperlink" Target="https://hacken.io/wp-content/uploads/2021/10/HeroesEmpires_08102021SCAudit_Report_2.pdf" TargetMode="External"/><Relationship Id="rId172" Type="http://schemas.openxmlformats.org/officeDocument/2006/relationships/hyperlink" Target="https://hacken.io/wp-content/uploads/2022/04/HederaPad_06042022SCAudit_Report_2.pdf" TargetMode="External"/><Relationship Id="rId228" Type="http://schemas.openxmlformats.org/officeDocument/2006/relationships/hyperlink" Target="https://hacken.io/wp-content/uploads/2022/02/Oracula_11022022_SCAudit_Report.docx.pdf" TargetMode="External"/><Relationship Id="rId435" Type="http://schemas.openxmlformats.org/officeDocument/2006/relationships/hyperlink" Target="https://hacken.io/wp-content/uploads/2021/06/01062021_Etherlite_ThirdReview_SC_Audit_Report.pdf" TargetMode="External"/><Relationship Id="rId477" Type="http://schemas.openxmlformats.org/officeDocument/2006/relationships/hyperlink" Target="https://hacken.io/wp-content/uploads/2021/02/31122020_Populous_SC_Audit_Report.pdf" TargetMode="External"/><Relationship Id="rId281" Type="http://schemas.openxmlformats.org/officeDocument/2006/relationships/hyperlink" Target="https://hacken.io/wp-content/uploads/2021/12/KingdomRaids_15122021SCAudit_Report_2.pdf" TargetMode="External"/><Relationship Id="rId337" Type="http://schemas.openxmlformats.org/officeDocument/2006/relationships/hyperlink" Target="https://hacken.io/wp-content/uploads/2021/11/Retreeb_09112021SCAudit_Report_3.pdf" TargetMode="External"/><Relationship Id="rId34" Type="http://schemas.openxmlformats.org/officeDocument/2006/relationships/hyperlink" Target="https://hacken.io/wp-content/uploads/2022/10/BattleCraft_13102022_SCAudit_Report.pdf" TargetMode="External"/><Relationship Id="rId76" Type="http://schemas.openxmlformats.org/officeDocument/2006/relationships/hyperlink" Target="https://hacken.io/wp-content/uploads/2022/07/GeniusAssets_SCAudit_Report_2.pdf" TargetMode="External"/><Relationship Id="rId141" Type="http://schemas.openxmlformats.org/officeDocument/2006/relationships/hyperlink" Target="https://hacken.io/wp-content/uploads/2022/05/TrustSwap_28042022SCAudit_Report.pdf" TargetMode="External"/><Relationship Id="rId379" Type="http://schemas.openxmlformats.org/officeDocument/2006/relationships/hyperlink" Target="https://hacken.io/wp-content/uploads/2021/10/Blizzard_01102021SCAudit_Report.pdf" TargetMode="External"/><Relationship Id="rId7" Type="http://schemas.openxmlformats.org/officeDocument/2006/relationships/hyperlink" Target="https://hacken.io/wp-content/uploads/2022/12/mStable_01122022_SCAudit_Report.pdf" TargetMode="External"/><Relationship Id="rId183" Type="http://schemas.openxmlformats.org/officeDocument/2006/relationships/hyperlink" Target="https://hacken.io/wp-content/uploads/2022/03/Hedgey_31032022_SCAudit_Report_2.pdf" TargetMode="External"/><Relationship Id="rId239" Type="http://schemas.openxmlformats.org/officeDocument/2006/relationships/hyperlink" Target="https://hacken.io/wp-content/uploads/2022/01/ChainosSolutionHydra-Token_27012022SCAudit_Report.pdf" TargetMode="External"/><Relationship Id="rId390" Type="http://schemas.openxmlformats.org/officeDocument/2006/relationships/hyperlink" Target="https://hacken.io/wp-content/uploads/2021/09/Gamico_09092021SCAudit_Report_2.pdf" TargetMode="External"/><Relationship Id="rId404" Type="http://schemas.openxmlformats.org/officeDocument/2006/relationships/hyperlink" Target="https://hacken.io/wp-content/uploads/2021/08/Madhouse_20082021SCAudit_Report_2-2.pdf" TargetMode="External"/><Relationship Id="rId446" Type="http://schemas.openxmlformats.org/officeDocument/2006/relationships/hyperlink" Target="https://hacken.io/wp-content/uploads/2021/07/21052021_BarnBridge_YieldFarmContinuous_SC_Audit_Report.pdf" TargetMode="External"/><Relationship Id="rId250" Type="http://schemas.openxmlformats.org/officeDocument/2006/relationships/hyperlink" Target="https://hacken.io/wp-content/uploads/2022/11/Xttp-Domain-NFT_14012022SCAudit_Report_3.pdf" TargetMode="External"/><Relationship Id="rId292" Type="http://schemas.openxmlformats.org/officeDocument/2006/relationships/hyperlink" Target="https://hacken.io/wp-content/uploads/2022/01/BRingFinance_10122021SCAudit_Report_2.pdf" TargetMode="External"/><Relationship Id="rId306" Type="http://schemas.openxmlformats.org/officeDocument/2006/relationships/hyperlink" Target="https://hacken.io/wp-content/uploads/2021/12/MRHBDefi_02122021SCAudit_Report.pdf" TargetMode="External"/><Relationship Id="rId45" Type="http://schemas.openxmlformats.org/officeDocument/2006/relationships/hyperlink" Target="https://hacken.io/wp-content/uploads/2022/09/Hedgey_22072022_SCAudit_Report.pdf" TargetMode="External"/><Relationship Id="rId87" Type="http://schemas.openxmlformats.org/officeDocument/2006/relationships/hyperlink" Target="https://hacken.io/wp-content/uploads/2022/04/Ethereum_Towers_EWS_Labs_21042022_SCAudit_Report.pdf" TargetMode="External"/><Relationship Id="rId110" Type="http://schemas.openxmlformats.org/officeDocument/2006/relationships/hyperlink" Target="https://hacken.io/wp-content/uploads/2022/06/Bolide-Farming_07072022_SCAudit_Report_4.pdf" TargetMode="External"/><Relationship Id="rId348" Type="http://schemas.openxmlformats.org/officeDocument/2006/relationships/hyperlink" Target="https://hacken.io/wp-content/uploads/2021/10/Artwallet_25102021SCAudit_Report.pdf" TargetMode="External"/><Relationship Id="rId152" Type="http://schemas.openxmlformats.org/officeDocument/2006/relationships/hyperlink" Target="https://hacken.io/wp-content/uploads/2022/04/TeraBlock_20042022_staking_SCAudit_Report_2.pdf" TargetMode="External"/><Relationship Id="rId194" Type="http://schemas.openxmlformats.org/officeDocument/2006/relationships/hyperlink" Target="https://hacken.io/wp-content/uploads/2022/03/ZIXXAR-INTERNATIONAL-DISTRIBUTION-SRL-16032022_SCAudit_Report.docx.pdf" TargetMode="External"/><Relationship Id="rId208" Type="http://schemas.openxmlformats.org/officeDocument/2006/relationships/hyperlink" Target="https://hacken.io/wp-content/uploads/2022/03/Kasta_07032022SCAudit_Report_2.pdf" TargetMode="External"/><Relationship Id="rId415" Type="http://schemas.openxmlformats.org/officeDocument/2006/relationships/hyperlink" Target="https://hacken.io/wp-content/uploads/2021/08/09072021_Lattice_SC_Audit_Report-1.pdf" TargetMode="External"/><Relationship Id="rId457" Type="http://schemas.openxmlformats.org/officeDocument/2006/relationships/hyperlink" Target="https://hacken.io/wp-content/uploads/2021/04/080432021_Orakuru_SC_Audit_Third_Review_Report.pdf" TargetMode="External"/><Relationship Id="rId261" Type="http://schemas.openxmlformats.org/officeDocument/2006/relationships/hyperlink" Target="https://hacken.io/wp-content/uploads/2021/10/Wonder-Hero_21102021SCAudit_Report.pdf" TargetMode="External"/><Relationship Id="rId14" Type="http://schemas.openxmlformats.org/officeDocument/2006/relationships/hyperlink" Target="https://hacken.io/wp-content/uploads/2022/07/SaucerSwap_25052022_SCAudit_Report.pdf" TargetMode="External"/><Relationship Id="rId56" Type="http://schemas.openxmlformats.org/officeDocument/2006/relationships/hyperlink" Target="https://hacken.io/wp-content/uploads/2022/09/WhiteBIT_13072022_SCAudit_Report_2.docx.pdf" TargetMode="External"/><Relationship Id="rId317" Type="http://schemas.openxmlformats.org/officeDocument/2006/relationships/hyperlink" Target="https://hacken.io/wp-content/uploads/2021/11/PocketArena_23112021SCAudit_Report_3.pdf" TargetMode="External"/><Relationship Id="rId359" Type="http://schemas.openxmlformats.org/officeDocument/2006/relationships/hyperlink" Target="https://hacken.io/wp-content/uploads/2021/10/KingDeFi_15102021SCAudit_Report_2.pdf" TargetMode="External"/><Relationship Id="rId98" Type="http://schemas.openxmlformats.org/officeDocument/2006/relationships/hyperlink" Target="https://hacken.io/wp-content/uploads/2022/09/RaceKingdom_14062022_SCAudit_Report-2.pdf" TargetMode="External"/><Relationship Id="rId121" Type="http://schemas.openxmlformats.org/officeDocument/2006/relationships/hyperlink" Target="https://hacken.io/wp-content/uploads/2022/03/Acta_Finance_P2P_Solutions_LTD_120420222SCAudit_Report.pdf" TargetMode="External"/><Relationship Id="rId163" Type="http://schemas.openxmlformats.org/officeDocument/2006/relationships/hyperlink" Target="https://hacken.io/wp-content/uploads/2022/05/ThriveCoin_13.04.2022_SC_Audit_Report_2_1.pdf" TargetMode="External"/><Relationship Id="rId219" Type="http://schemas.openxmlformats.org/officeDocument/2006/relationships/hyperlink" Target="https://hacken.io/wp-content/uploads/2022/02/PlutoDigital_YOPprotocol_17022022SCAudit_Report_2.pdf" TargetMode="External"/><Relationship Id="rId370" Type="http://schemas.openxmlformats.org/officeDocument/2006/relationships/hyperlink" Target="https://hacken.io/wp-content/uploads/2021/10/XTblock-MasterChef_08102021SCAudit_Report_3.pdf" TargetMode="External"/><Relationship Id="rId426" Type="http://schemas.openxmlformats.org/officeDocument/2006/relationships/hyperlink" Target="https://hacken.io/wp-content/uploads/2021/06/15062021_Ally_DRCT_Token_SC_Audit_Report.pdf" TargetMode="External"/><Relationship Id="rId230" Type="http://schemas.openxmlformats.org/officeDocument/2006/relationships/hyperlink" Target="https://hacken.io/wp-content/uploads/2022/02/Re_water_BridgeAssistB_07022022SCAudit_Report.pdf" TargetMode="External"/><Relationship Id="rId468" Type="http://schemas.openxmlformats.org/officeDocument/2006/relationships/hyperlink" Target="https://hacken.io/wp-content/uploads/2021/11/23032021_UnFederalReserve_SC_Audit_Report.pdf" TargetMode="External"/><Relationship Id="rId25" Type="http://schemas.openxmlformats.org/officeDocument/2006/relationships/hyperlink" Target="https://hacken.io/wp-content/uploads/2022/09/MAJR-INC_09-19-2022_SCAudit_Report3-1.pdf" TargetMode="External"/><Relationship Id="rId67" Type="http://schemas.openxmlformats.org/officeDocument/2006/relationships/hyperlink" Target="https://hacken.io/wp-content/uploads/2022/08/CLABS_04072022_SCAudit_Report2-5.pdf" TargetMode="External"/><Relationship Id="rId272" Type="http://schemas.openxmlformats.org/officeDocument/2006/relationships/hyperlink" Target="https://hacken.io/wp-content/uploads/2021/12/ChronoTech-CGU_20122021SCAudit_Report.pdf" TargetMode="External"/><Relationship Id="rId328" Type="http://schemas.openxmlformats.org/officeDocument/2006/relationships/hyperlink" Target="https://hacken.io/wp-content/uploads/2021/11/Splinterlands_12112021SCAudit_Report.pdf" TargetMode="External"/><Relationship Id="rId132" Type="http://schemas.openxmlformats.org/officeDocument/2006/relationships/hyperlink" Target="https://hacken.io/wp-content/uploads/2022/08/First-Drop-Audit.pdf" TargetMode="External"/><Relationship Id="rId174" Type="http://schemas.openxmlformats.org/officeDocument/2006/relationships/hyperlink" Target="https://hacken.io/wp-content/uploads/2022/03/QANplatform_29032022_report_final.pdf" TargetMode="External"/><Relationship Id="rId381" Type="http://schemas.openxmlformats.org/officeDocument/2006/relationships/hyperlink" Target="https://hacken.io/wp-content/uploads/2021/09/DotFinance_28092021SCAudit_Report_2.pdf" TargetMode="External"/><Relationship Id="rId241" Type="http://schemas.openxmlformats.org/officeDocument/2006/relationships/hyperlink" Target="https://hacken.io/wp-content/uploads/2022/01/CraftyFi_25012022SCAudit_Report.pdf" TargetMode="External"/><Relationship Id="rId437" Type="http://schemas.openxmlformats.org/officeDocument/2006/relationships/hyperlink" Target="https://hacken.io/wp-content/uploads/2021/07/16072021_Nimbus_dApps_Audit_Report.pdf" TargetMode="External"/><Relationship Id="rId479" Type="http://schemas.openxmlformats.org/officeDocument/2006/relationships/hyperlink" Target="https://hacken.io/wp-content/uploads/2022/02/04102020_OneInch_SC_Audit_Report.pdf" TargetMode="External"/><Relationship Id="rId36" Type="http://schemas.openxmlformats.org/officeDocument/2006/relationships/hyperlink" Target="https://hacken.io/wp-content/uploads/2022/04/SDAO-TokenConversion_16032022SCAudit_Report_3.pdf" TargetMode="External"/><Relationship Id="rId283" Type="http://schemas.openxmlformats.org/officeDocument/2006/relationships/hyperlink" Target="https://hacken.io/wp-content/uploads/2021/12/AlgebraFinance_15122021SCAudit_Report_3.pdf" TargetMode="External"/><Relationship Id="rId339" Type="http://schemas.openxmlformats.org/officeDocument/2006/relationships/hyperlink" Target="https://hacken.io/wp-content/uploads/2021/11/CryptoDragons_05112021-SCAudit_Report_3.pdf" TargetMode="External"/><Relationship Id="rId78" Type="http://schemas.openxmlformats.org/officeDocument/2006/relationships/hyperlink" Target="https://hacken.io/wp-content/uploads/2021/09/MasterVentures_30092021SCAudit_Report_2.pdf" TargetMode="External"/><Relationship Id="rId101" Type="http://schemas.openxmlformats.org/officeDocument/2006/relationships/hyperlink" Target="https://hacken.io/wp-content/uploads/2022/05/Fidometa-01.04.2022-SC_Audit_Report-1.pdf" TargetMode="External"/><Relationship Id="rId143" Type="http://schemas.openxmlformats.org/officeDocument/2006/relationships/hyperlink" Target="https://hacken.io/wp-content/uploads/2022/05/Transient-Network-Limited_SCAudit_Report-_2.pdf" TargetMode="External"/><Relationship Id="rId185" Type="http://schemas.openxmlformats.org/officeDocument/2006/relationships/hyperlink" Target="https://hacken.io/wp-content/uploads/2022/04/RandNetwork_29032022SCAudit_Report_2.pdf" TargetMode="External"/><Relationship Id="rId350" Type="http://schemas.openxmlformats.org/officeDocument/2006/relationships/hyperlink" Target="https://hacken.io/wp-content/uploads/2021/11/MetaWars_22102021SCAudit_Report-.pdf" TargetMode="External"/><Relationship Id="rId406" Type="http://schemas.openxmlformats.org/officeDocument/2006/relationships/hyperlink" Target="https://hacken.io/wp-content/uploads/2021/08/Gamestarter_17082021SCAudit_Report_2.pdf" TargetMode="External"/><Relationship Id="rId9" Type="http://schemas.openxmlformats.org/officeDocument/2006/relationships/hyperlink" Target="https://hacken.io/wp-content/uploads/2022/12/MGT-Solar_SCAudit-Report-1.pdf" TargetMode="External"/><Relationship Id="rId210" Type="http://schemas.openxmlformats.org/officeDocument/2006/relationships/hyperlink" Target="https://hacken.io/wp-content/uploads/2022/03/SamuraiLegends_01032022SCAudit_Report3.pdf" TargetMode="External"/><Relationship Id="rId392" Type="http://schemas.openxmlformats.org/officeDocument/2006/relationships/hyperlink" Target="https://hacken.io/wp-content/uploads/2021/09/TravaFinance_06092021SCAudit_Report_3-1.pdf" TargetMode="External"/><Relationship Id="rId448" Type="http://schemas.openxmlformats.org/officeDocument/2006/relationships/hyperlink" Target="https://hacken.io/wp-content/uploads/2021/05/KyberNetwork_18052021SCAudit_Report.pdf" TargetMode="External"/><Relationship Id="rId252" Type="http://schemas.openxmlformats.org/officeDocument/2006/relationships/hyperlink" Target="https://hacken.io/wp-content/uploads/2022/01/Unilab-Network_1012022SCAudit_Report_2.pdf" TargetMode="External"/><Relationship Id="rId294" Type="http://schemas.openxmlformats.org/officeDocument/2006/relationships/hyperlink" Target="https://hacken.io/wp-content/uploads/2021/12/Xtra_08122021SCAudit_Report_2.pdf" TargetMode="External"/><Relationship Id="rId308" Type="http://schemas.openxmlformats.org/officeDocument/2006/relationships/hyperlink" Target="https://hacken.io/wp-content/uploads/2021/12/MetaSpatial_01122021SCAudit_Report.pdf" TargetMode="External"/><Relationship Id="rId47" Type="http://schemas.openxmlformats.org/officeDocument/2006/relationships/hyperlink" Target="https://hacken.io/wp-content/uploads/2022/10/Abacus-12.08.2022-SC_Audit_Report.pdf" TargetMode="External"/><Relationship Id="rId89" Type="http://schemas.openxmlformats.org/officeDocument/2006/relationships/hyperlink" Target="https://hacken.io/wp-content/uploads/2022/03/PowerbombFinance_10032022SCAudit_Report_2.pdf" TargetMode="External"/><Relationship Id="rId112" Type="http://schemas.openxmlformats.org/officeDocument/2006/relationships/hyperlink" Target="https://hacken.io/wp-content/uploads/2022/06/Bolide-TokenVesting_07072022_SCAudit_Report_4.pdf" TargetMode="External"/><Relationship Id="rId154" Type="http://schemas.openxmlformats.org/officeDocument/2006/relationships/hyperlink" Target="https://hacken.io/wp-content/uploads/2022/04/WombatExchange_20042022SCAudit_Report_3.pdf" TargetMode="External"/><Relationship Id="rId361" Type="http://schemas.openxmlformats.org/officeDocument/2006/relationships/hyperlink" Target="https://hacken.io/wp-content/uploads/2021/10/Liquidrium_13102021SCAudit_Report.pdf" TargetMode="External"/><Relationship Id="rId196" Type="http://schemas.openxmlformats.org/officeDocument/2006/relationships/hyperlink" Target="https://hacken.io/wp-content/uploads/2022/03/SafeGram_10032022SCAudit_Report_2.pdf" TargetMode="External"/><Relationship Id="rId417" Type="http://schemas.openxmlformats.org/officeDocument/2006/relationships/hyperlink" Target="https://hacken.io/wp-content/uploads/2021/07/Sylo_07072021SC_Audit_Report.pdf" TargetMode="External"/><Relationship Id="rId459" Type="http://schemas.openxmlformats.org/officeDocument/2006/relationships/hyperlink" Target="https://hacken.io/wp-content/uploads/2021/06/12122020-SC-Audit-Report-for-Tosdis-Finance-v4.pdf" TargetMode="External"/><Relationship Id="rId16" Type="http://schemas.openxmlformats.org/officeDocument/2006/relationships/hyperlink" Target="https://hacken.io/wp-content/uploads/2022/11/MRHB_SC_Audit_Report4.pdf" TargetMode="External"/><Relationship Id="rId221" Type="http://schemas.openxmlformats.org/officeDocument/2006/relationships/hyperlink" Target="https://hacken.io/wp-content/uploads/2022/02/Minimax-Finance-16022022-_SCAudit_-Report3.pdf" TargetMode="External"/><Relationship Id="rId263" Type="http://schemas.openxmlformats.org/officeDocument/2006/relationships/hyperlink" Target="https://hacken.io/wp-content/uploads/2021/12/Coinweb_22122021SCAudit_Report_4.pdf" TargetMode="External"/><Relationship Id="rId319" Type="http://schemas.openxmlformats.org/officeDocument/2006/relationships/hyperlink" Target="https://hacken.io/wp-content/uploads/2021/11/Solarminex_22112021SCAudit_Report_2.pdf" TargetMode="External"/><Relationship Id="rId470" Type="http://schemas.openxmlformats.org/officeDocument/2006/relationships/hyperlink" Target="https://hacken.io/wp-content/uploads/2021/07/KickPad_Audit_Report090321.pdf" TargetMode="External"/><Relationship Id="rId58" Type="http://schemas.openxmlformats.org/officeDocument/2006/relationships/hyperlink" Target="https://hacken.io/wp-content/uploads/2022/12/XtblockXTT_25082021SCAudit_Report.pdf" TargetMode="External"/><Relationship Id="rId123" Type="http://schemas.openxmlformats.org/officeDocument/2006/relationships/hyperlink" Target="https://hacken.io/wp-content/uploads/2021/07/DeRace_27072021SCAudit_Report.pdf" TargetMode="External"/><Relationship Id="rId330" Type="http://schemas.openxmlformats.org/officeDocument/2006/relationships/hyperlink" Target="https://hacken.io/wp-content/uploads/2021/11/Unipilot_11112021SCAudit_Report_2.pdf" TargetMode="External"/><Relationship Id="rId165" Type="http://schemas.openxmlformats.org/officeDocument/2006/relationships/hyperlink" Target="https://hacken.io/wp-content/uploads/2022/04/MemeBank_21032022_Hacken_SCAudit_Report.pdf" TargetMode="External"/><Relationship Id="rId372" Type="http://schemas.openxmlformats.org/officeDocument/2006/relationships/hyperlink" Target="https://hacken.io/wp-content/uploads/2021/10/TechnoscopeCompanyLimited_07102021SCAudit_Report.pdf" TargetMode="External"/><Relationship Id="rId428" Type="http://schemas.openxmlformats.org/officeDocument/2006/relationships/hyperlink" Target="https://hacken.io/wp-content/uploads/2021/06/Bunicorndefi_11062021SC_Audit_Report_2.pdf" TargetMode="External"/><Relationship Id="rId232" Type="http://schemas.openxmlformats.org/officeDocument/2006/relationships/hyperlink" Target="https://hacken.io/wp-content/uploads/2022/02/Re_water_LiquidityRestrictor_10022022SCAudit_Report.pdf" TargetMode="External"/><Relationship Id="rId274" Type="http://schemas.openxmlformats.org/officeDocument/2006/relationships/hyperlink" Target="https://hacken.io/wp-content/uploads/2021/12/Liquidus_20122021SCAudit_Report.pdf" TargetMode="External"/><Relationship Id="rId481" Type="http://schemas.openxmlformats.org/officeDocument/2006/relationships/hyperlink" Target="https://hacken.io/wp-content/uploads/2021/10/17012020_Cover_SC_Audit_Report.pdf" TargetMode="External"/><Relationship Id="rId27" Type="http://schemas.openxmlformats.org/officeDocument/2006/relationships/hyperlink" Target="https://hacken.io/wp-content/uploads/2022/07/MyCowrie_01062022_SCAudit_Report_final.pdf" TargetMode="External"/><Relationship Id="rId69" Type="http://schemas.openxmlformats.org/officeDocument/2006/relationships/hyperlink" Target="https://hacken.io/wp-content/uploads/2022/07/Web3-Bazaar_SCAudit_Report2.docx.pdf" TargetMode="External"/><Relationship Id="rId134" Type="http://schemas.openxmlformats.org/officeDocument/2006/relationships/hyperlink" Target="https://hacken.io/wp-content/uploads/2022/08/The-Hall-Audit.pdf" TargetMode="External"/><Relationship Id="rId80" Type="http://schemas.openxmlformats.org/officeDocument/2006/relationships/hyperlink" Target="https://hacken.io/wp-content/uploads/2022/03/Block_Square_28032022_SCAudit_Report2-1.pdf" TargetMode="External"/><Relationship Id="rId176" Type="http://schemas.openxmlformats.org/officeDocument/2006/relationships/hyperlink" Target="https://hacken.io/wp-content/uploads/2022/05/DiamondBack_05042022_SCAudit_Report.pdf" TargetMode="External"/><Relationship Id="rId341" Type="http://schemas.openxmlformats.org/officeDocument/2006/relationships/hyperlink" Target="https://hacken.io/wp-content/uploads/2021/12/Oneworldplan_01112021SCAudit_Report_2.pdf" TargetMode="External"/><Relationship Id="rId383" Type="http://schemas.openxmlformats.org/officeDocument/2006/relationships/hyperlink" Target="https://hacken.io/wp-content/uploads/2021/09/ATBSOFTWARE_23092021SCAudit_Report.pdf" TargetMode="External"/><Relationship Id="rId439" Type="http://schemas.openxmlformats.org/officeDocument/2006/relationships/hyperlink" Target="https://hacken.io/wp-content/uploads/2021/07/30052021_Nimbus_Core_Audit_Report.pdf" TargetMode="External"/><Relationship Id="rId201" Type="http://schemas.openxmlformats.org/officeDocument/2006/relationships/hyperlink" Target="https://hacken.io/wp-content/uploads/2022/03/Kyte.One_SCAudit_Report_2.pdf" TargetMode="External"/><Relationship Id="rId243" Type="http://schemas.openxmlformats.org/officeDocument/2006/relationships/hyperlink" Target="https://hacken.io/wp-content/uploads/2022/01/GreenHouse_21012022SCAudit_Report_2.pdf" TargetMode="External"/><Relationship Id="rId285" Type="http://schemas.openxmlformats.org/officeDocument/2006/relationships/hyperlink" Target="https://hacken.io/wp-content/uploads/2021/12/Spellfire_13122021SCAudit_Report.pdf" TargetMode="External"/><Relationship Id="rId450" Type="http://schemas.openxmlformats.org/officeDocument/2006/relationships/hyperlink" Target="https://hacken.io/wp-content/uploads/2021/05/15052021_Merlin_SC_SecondReview_Audit_Report.pdf" TargetMode="External"/><Relationship Id="rId38" Type="http://schemas.openxmlformats.org/officeDocument/2006/relationships/hyperlink" Target="https://hacken.io/wp-content/uploads/2022/04/SDAO-Dynaset_15122021SCAudit_Report_2.pdf" TargetMode="External"/><Relationship Id="rId103" Type="http://schemas.openxmlformats.org/officeDocument/2006/relationships/hyperlink" Target="https://hacken.io/wp-content/uploads/2021/12/RedFox-MissPH_23092021SCAudit_Report_2.pdf" TargetMode="External"/><Relationship Id="rId310" Type="http://schemas.openxmlformats.org/officeDocument/2006/relationships/hyperlink" Target="https://hacken.io/wp-content/uploads/2021/12/Mafagafo_01122021SCAudit_Report.pdf" TargetMode="External"/><Relationship Id="rId91" Type="http://schemas.openxmlformats.org/officeDocument/2006/relationships/hyperlink" Target="https://hacken.io/wp-content/uploads/2022/03/Powerbomb_01072022_SCAudit_Report_2.pdf" TargetMode="External"/><Relationship Id="rId145" Type="http://schemas.openxmlformats.org/officeDocument/2006/relationships/hyperlink" Target="https://hacken.io/wp-content/uploads/2022/05/RichQuack_06042022_SCAudit_Report.pdf" TargetMode="External"/><Relationship Id="rId187" Type="http://schemas.openxmlformats.org/officeDocument/2006/relationships/hyperlink" Target="https://hacken.io/wp-content/uploads/2022/03/MetaFi_29032022_SCA_Report.pdf" TargetMode="External"/><Relationship Id="rId352" Type="http://schemas.openxmlformats.org/officeDocument/2006/relationships/hyperlink" Target="https://hacken.io/wp-content/uploads/2021/10/Yoshi_22102021SCAudit_Report_2.pdf" TargetMode="External"/><Relationship Id="rId394" Type="http://schemas.openxmlformats.org/officeDocument/2006/relationships/hyperlink" Target="https://hacken.io/wp-content/uploads/2021/11/StripCoin_03092021SCAudit_Report_2.pdf" TargetMode="External"/><Relationship Id="rId408" Type="http://schemas.openxmlformats.org/officeDocument/2006/relationships/hyperlink" Target="https://hacken.io/wp-content/uploads/2021/08/Step-Hero_16082021SCAudit_Report.pdf" TargetMode="External"/><Relationship Id="rId212" Type="http://schemas.openxmlformats.org/officeDocument/2006/relationships/hyperlink" Target="https://hacken.io/wp-content/uploads/2022/03/A2DAO_28022022SCAudit_Report.pdf" TargetMode="External"/><Relationship Id="rId254" Type="http://schemas.openxmlformats.org/officeDocument/2006/relationships/hyperlink" Target="https://hacken.io/wp-content/uploads/2022/01/Titan-Hunters_10012022SCAudit_Report.pdf" TargetMode="External"/><Relationship Id="rId49" Type="http://schemas.openxmlformats.org/officeDocument/2006/relationships/hyperlink" Target="https://hacken.io/wp-content/uploads/2022/09/Enjinstarter_SCAudit_Report3.pdf" TargetMode="External"/><Relationship Id="rId114" Type="http://schemas.openxmlformats.org/officeDocument/2006/relationships/hyperlink" Target="https://hacken.io/wp-content/uploads/2022/06/Summonersarena_01062022_SCAudit_Report.pdf" TargetMode="External"/><Relationship Id="rId296" Type="http://schemas.openxmlformats.org/officeDocument/2006/relationships/hyperlink" Target="https://hacken.io/wp-content/uploads/2021/12/DAO-Land_07122021SCAudit_Report_2.pdf" TargetMode="External"/><Relationship Id="rId461" Type="http://schemas.openxmlformats.org/officeDocument/2006/relationships/hyperlink" Target="https://hacken.io/wp-content/uploads/2021/06/070432021_TosDis_SC_Audit_Second_Review_Report.pdf" TargetMode="External"/><Relationship Id="rId60" Type="http://schemas.openxmlformats.org/officeDocument/2006/relationships/hyperlink" Target="https://hacken.io/wp-content/uploads/2022/10/Seaside-Club-22062022_SCAudit_Report-.pdf" TargetMode="External"/><Relationship Id="rId156" Type="http://schemas.openxmlformats.org/officeDocument/2006/relationships/hyperlink" Target="https://hacken.io/wp-content/uploads/2021/11/GainsAssociates_04112021SCAudit_Report.pdf" TargetMode="External"/><Relationship Id="rId198" Type="http://schemas.openxmlformats.org/officeDocument/2006/relationships/hyperlink" Target="https://hacken.io/wp-content/uploads/2022/04/Huobi_TokenSCAudit_Report.pdf" TargetMode="External"/><Relationship Id="rId321" Type="http://schemas.openxmlformats.org/officeDocument/2006/relationships/hyperlink" Target="https://hacken.io/wp-content/uploads/2021/11/Naga_19112021SCAudit_Report.pdf" TargetMode="External"/><Relationship Id="rId363" Type="http://schemas.openxmlformats.org/officeDocument/2006/relationships/hyperlink" Target="https://hacken.io/wp-content/uploads/2021/10/BitcoinSBtoken_11102021SCAudit_Report.pdf" TargetMode="External"/><Relationship Id="rId419" Type="http://schemas.openxmlformats.org/officeDocument/2006/relationships/hyperlink" Target="https://hacken.io/wp-content/uploads/2021/06/BullRunFinance_25062021SCAudit_Report_2.pdf" TargetMode="External"/><Relationship Id="rId223" Type="http://schemas.openxmlformats.org/officeDocument/2006/relationships/hyperlink" Target="https://hacken.io/wp-content/uploads/2022/02/MooningMonkey.com_14022022_SCA_Report_2.pdf" TargetMode="External"/><Relationship Id="rId430" Type="http://schemas.openxmlformats.org/officeDocument/2006/relationships/hyperlink" Target="https://hacken.io/wp-content/uploads/2021/06/SMEGMARS_08062021SCAudit_Report.pdf" TargetMode="External"/><Relationship Id="rId18" Type="http://schemas.openxmlformats.org/officeDocument/2006/relationships/hyperlink" Target="https://hacken.io/wp-content/uploads/2022/11/WT-WORLDWIDE-TECH-PTE.-LTD-SCAudit_Report-2.pdf" TargetMode="External"/><Relationship Id="rId265" Type="http://schemas.openxmlformats.org/officeDocument/2006/relationships/hyperlink" Target="https://hacken.io/wp-content/uploads/2021/12/PlatypusFinance_22122021SCAudit_Report_2.pdf" TargetMode="External"/><Relationship Id="rId472" Type="http://schemas.openxmlformats.org/officeDocument/2006/relationships/hyperlink" Target="https://hacken.io/wp-content/uploads/2021/07/25022021-JULSWAP_SC_Audit_Report.pdf" TargetMode="External"/><Relationship Id="rId125" Type="http://schemas.openxmlformats.org/officeDocument/2006/relationships/hyperlink" Target="https://hacken.io/wp-content/uploads/2022/07/DeRace_17052022_SCAudit_SReport_2.pdf" TargetMode="External"/><Relationship Id="rId167" Type="http://schemas.openxmlformats.org/officeDocument/2006/relationships/hyperlink" Target="https://hacken.io/wp-content/uploads/2022/03/BotPlanet-BotDex-Periphery_04042022SCAudit_Report_2.pdf" TargetMode="External"/><Relationship Id="rId332" Type="http://schemas.openxmlformats.org/officeDocument/2006/relationships/hyperlink" Target="https://hacken.io/wp-content/uploads/2021/11/HeroVerse_10112021SCAudit_Report_2.pdf" TargetMode="External"/><Relationship Id="rId374" Type="http://schemas.openxmlformats.org/officeDocument/2006/relationships/hyperlink" Target="https://hacken.io/wp-content/uploads/2021/12/TalentProtocol_04102021SCAudit_Report.pdf" TargetMode="External"/><Relationship Id="rId71" Type="http://schemas.openxmlformats.org/officeDocument/2006/relationships/hyperlink" Target="https://hacken.io/wp-content/uploads/2022/07/Wombat_20072022_SCAudit_Report_2.pdf" TargetMode="External"/><Relationship Id="rId234" Type="http://schemas.openxmlformats.org/officeDocument/2006/relationships/hyperlink" Target="https://hacken.io/wp-content/uploads/2022/10/3.5-Hacken-conclusion.pdf" TargetMode="External"/><Relationship Id="rId2" Type="http://schemas.openxmlformats.org/officeDocument/2006/relationships/hyperlink" Target="https://hacken.io/audits/" TargetMode="External"/><Relationship Id="rId29" Type="http://schemas.openxmlformats.org/officeDocument/2006/relationships/hyperlink" Target="https://hacken.io/wp-content/uploads/2022/12/NFT-Boxing-Digital-OU_SCAudit_Report.pdf" TargetMode="External"/><Relationship Id="rId276" Type="http://schemas.openxmlformats.org/officeDocument/2006/relationships/hyperlink" Target="https://hacken.io/wp-content/uploads/2021/12/PlantExodus_17122021SCAudit_Report_2.pdf" TargetMode="External"/><Relationship Id="rId441" Type="http://schemas.openxmlformats.org/officeDocument/2006/relationships/hyperlink" Target="https://hacken.io/wp-content/uploads/2021/07/30052021_Nimbus_Swap_Audit_Report.pdf" TargetMode="External"/><Relationship Id="rId40" Type="http://schemas.openxmlformats.org/officeDocument/2006/relationships/hyperlink" Target="https://hacken.io/wp-content/uploads/2022/04/SDAO_30082022_SCAudit_Report-2.pdf" TargetMode="External"/><Relationship Id="rId136" Type="http://schemas.openxmlformats.org/officeDocument/2006/relationships/hyperlink" Target="https://hacken.io/wp-content/uploads/2021/04/31032021_TrustSwap_stakingPool_SC_Audit_Second_Review_Report.pdf" TargetMode="External"/><Relationship Id="rId178" Type="http://schemas.openxmlformats.org/officeDocument/2006/relationships/hyperlink" Target="https://hacken.io/wp-content/uploads/2022/04/ToyoVerse__05042022_SCAudit__Report_2.pdf" TargetMode="External"/><Relationship Id="rId301" Type="http://schemas.openxmlformats.org/officeDocument/2006/relationships/hyperlink" Target="https://hacken.io/wp-content/uploads/2021/12/DeltaTheta_06122021SCAudit_Report_2.pdf" TargetMode="External"/><Relationship Id="rId343" Type="http://schemas.openxmlformats.org/officeDocument/2006/relationships/hyperlink" Target="https://hacken.io/wp-content/uploads/2021/10/Chimeras_29102021SCAudit_Report_2.pdf" TargetMode="External"/><Relationship Id="rId82" Type="http://schemas.openxmlformats.org/officeDocument/2006/relationships/hyperlink" Target="https://hacken.io/wp-content/uploads/2022/07/Crystals-of-Naramunz-and-Narz05072022Audit_Report4.pdf" TargetMode="External"/><Relationship Id="rId203" Type="http://schemas.openxmlformats.org/officeDocument/2006/relationships/hyperlink" Target="https://hacken.io/wp-content/uploads/2022/03/Golden_Haven_Games_SCAudit_Report_2.pdf" TargetMode="External"/><Relationship Id="rId385" Type="http://schemas.openxmlformats.org/officeDocument/2006/relationships/hyperlink" Target="https://hacken.io/wp-content/uploads/2021/09/Brokoli_17092021SCAudit_Report_3.pdf" TargetMode="External"/><Relationship Id="rId245" Type="http://schemas.openxmlformats.org/officeDocument/2006/relationships/hyperlink" Target="https://hacken.io/wp-content/uploads/2022/01/MarvelousNfts_17012022-SCAudit_Report.pdf" TargetMode="External"/><Relationship Id="rId287" Type="http://schemas.openxmlformats.org/officeDocument/2006/relationships/hyperlink" Target="https://hacken.io/wp-content/uploads/2021/12/Cowswap_10122021SCAudit_Report_2.pdf" TargetMode="External"/><Relationship Id="rId410" Type="http://schemas.openxmlformats.org/officeDocument/2006/relationships/hyperlink" Target="https://hacken.io/wp-content/uploads/2021/07/Morbex_26072021SCAudit_Report.pdf" TargetMode="External"/><Relationship Id="rId452" Type="http://schemas.openxmlformats.org/officeDocument/2006/relationships/hyperlink" Target="https://hacken.io/wp-content/uploads/2022/08/Cirus_05052021SCAudit_Report.pdf" TargetMode="External"/><Relationship Id="rId105" Type="http://schemas.openxmlformats.org/officeDocument/2006/relationships/hyperlink" Target="https://hacken.io/wp-content/uploads/2021/12/RedFox_08112021SCAudit_Report.pdf" TargetMode="External"/><Relationship Id="rId147" Type="http://schemas.openxmlformats.org/officeDocument/2006/relationships/hyperlink" Target="https://hacken.io/wp-content/uploads/2022/04/ZOA_19042022SCAudit_Report.pdf" TargetMode="External"/><Relationship Id="rId312" Type="http://schemas.openxmlformats.org/officeDocument/2006/relationships/hyperlink" Target="https://hacken.io/wp-content/uploads/2021/12/GunstarLabs_01122021SCAudit_Report-1.pdf" TargetMode="External"/><Relationship Id="rId354" Type="http://schemas.openxmlformats.org/officeDocument/2006/relationships/hyperlink" Target="https://hacken.io/wp-content/uploads/2021/11/MtPelerin_20102021SCAudit_Report_2.pdf" TargetMode="External"/><Relationship Id="rId51" Type="http://schemas.openxmlformats.org/officeDocument/2006/relationships/hyperlink" Target="https://hacken.io/wp-content/uploads/2022/04/LunaFi_Technologies_Ltd_23022022SCAudit_Report_3.pdf" TargetMode="External"/><Relationship Id="rId93" Type="http://schemas.openxmlformats.org/officeDocument/2006/relationships/hyperlink" Target="https://hacken.io/wp-content/uploads/2022/06/Trivians_29062022_SCAudit_Report_2.pdf" TargetMode="External"/><Relationship Id="rId189" Type="http://schemas.openxmlformats.org/officeDocument/2006/relationships/hyperlink" Target="https://hacken.io/wp-content/uploads/2021/12/StrongBlock_23112021SCAudit_Report_3.pdf" TargetMode="External"/><Relationship Id="rId396" Type="http://schemas.openxmlformats.org/officeDocument/2006/relationships/hyperlink" Target="https://hacken.io/wp-content/uploads/2021/09/xDAO_03092021SCAudit_Report_2.pdf" TargetMode="External"/><Relationship Id="rId3" Type="http://schemas.openxmlformats.org/officeDocument/2006/relationships/hyperlink" Target="https://hacken.io/audits/" TargetMode="External"/><Relationship Id="rId214" Type="http://schemas.openxmlformats.org/officeDocument/2006/relationships/hyperlink" Target="https://hacken.io/wp-content/uploads/2022/02/BizverseWorld_07032022_SCAudit_Report2.pdf" TargetMode="External"/><Relationship Id="rId235" Type="http://schemas.openxmlformats.org/officeDocument/2006/relationships/hyperlink" Target="https://hacken.io/wp-content/uploads/2022/02/Ambrosus_Security_Review_Report_Final.pdf" TargetMode="External"/><Relationship Id="rId256" Type="http://schemas.openxmlformats.org/officeDocument/2006/relationships/hyperlink" Target="https://hacken.io/wp-content/uploads/2022/01/Forbitspace_04012022SCAudit_Report.pdf" TargetMode="External"/><Relationship Id="rId277" Type="http://schemas.openxmlformats.org/officeDocument/2006/relationships/hyperlink" Target="https://hacken.io/wp-content/uploads/2021/12/Vmates_17122021SCAudit_Report.pdf" TargetMode="External"/><Relationship Id="rId298" Type="http://schemas.openxmlformats.org/officeDocument/2006/relationships/hyperlink" Target="https://hacken.io/wp-content/uploads/2021/12/UniX-Gaming_07122021SCAudit_Report.pdf" TargetMode="External"/><Relationship Id="rId400" Type="http://schemas.openxmlformats.org/officeDocument/2006/relationships/hyperlink" Target="https://hacken.io/wp-content/uploads/2021/11/BetU_23082021SCAudit_Report_2.pdf" TargetMode="External"/><Relationship Id="rId421" Type="http://schemas.openxmlformats.org/officeDocument/2006/relationships/hyperlink" Target="https://hacken.io/wp-content/uploads/2021/06/23062021_iqAlliance_SecondReview_SC_Audit_Report-2.pdf" TargetMode="External"/><Relationship Id="rId442" Type="http://schemas.openxmlformats.org/officeDocument/2006/relationships/hyperlink" Target="https://hacken.io/wp-content/uploads/2021/06/230432021_Mogul_SC_Second_Review_Audit_Report.pdf" TargetMode="External"/><Relationship Id="rId463" Type="http://schemas.openxmlformats.org/officeDocument/2006/relationships/hyperlink" Target="https://hacken.io/wp-content/uploads/2021/07/040421_Mist_Audit_Report.pdf" TargetMode="External"/><Relationship Id="rId116" Type="http://schemas.openxmlformats.org/officeDocument/2006/relationships/hyperlink" Target="https://hacken.io/wp-content/uploads/2022/04/Game_of_Silks_15042022_SCAudit_Report-1.pdf" TargetMode="External"/><Relationship Id="rId137" Type="http://schemas.openxmlformats.org/officeDocument/2006/relationships/hyperlink" Target="https://hacken.io/wp-content/uploads/2022/02/TrustSwap_Mint_02022022SCAudit_Report-1.pdf" TargetMode="External"/><Relationship Id="rId158" Type="http://schemas.openxmlformats.org/officeDocument/2006/relationships/hyperlink" Target="https://hacken.io/wp-content/uploads/2022/05/Gains_Associates_18042022_SCAudit_Report_2.pdf" TargetMode="External"/><Relationship Id="rId302" Type="http://schemas.openxmlformats.org/officeDocument/2006/relationships/hyperlink" Target="https://hacken.io/wp-content/uploads/2021/09/Plethori_19072021SCAudit_Report_2.pdf" TargetMode="External"/><Relationship Id="rId323" Type="http://schemas.openxmlformats.org/officeDocument/2006/relationships/hyperlink" Target="https://hacken.io/wp-content/uploads/2021/11/Pieme_17112021SCAudit_Report.pdf" TargetMode="External"/><Relationship Id="rId344" Type="http://schemas.openxmlformats.org/officeDocument/2006/relationships/hyperlink" Target="https://hacken.io/wp-content/uploads/2021/10/DAFIProtocol_28102021SCAudit_Report_2.pdf" TargetMode="External"/><Relationship Id="rId20" Type="http://schemas.openxmlformats.org/officeDocument/2006/relationships/hyperlink" Target="https://hacken.io/wp-content/uploads/2022/11/TiTi-PROTOCOL-FOUNDATION-LTD-08092022_SCAudit_Report_-1.pdf" TargetMode="External"/><Relationship Id="rId41" Type="http://schemas.openxmlformats.org/officeDocument/2006/relationships/hyperlink" Target="https://hacken.io/wp-content/uploads/2022/04/SDAO_Dydx_30082022_SCAudit_Report-2.pdf" TargetMode="External"/><Relationship Id="rId62" Type="http://schemas.openxmlformats.org/officeDocument/2006/relationships/hyperlink" Target="https://hacken.io/wp-content/uploads/2022/09/AstraTokenStaking_10062022_SCAudit_Report_3-1.pdf" TargetMode="External"/><Relationship Id="rId83" Type="http://schemas.openxmlformats.org/officeDocument/2006/relationships/hyperlink" Target="https://hacken.io/wp-content/uploads/2021/11/EmbrHoldingsLimited_BEP20Token_09112021SCAudit_Report_3.pdf" TargetMode="External"/><Relationship Id="rId179" Type="http://schemas.openxmlformats.org/officeDocument/2006/relationships/hyperlink" Target="https://hacken.io/wp-content/uploads/2022/07/Formless-Free-Market_04042022SCAudit_Report_2.pdf" TargetMode="External"/><Relationship Id="rId365" Type="http://schemas.openxmlformats.org/officeDocument/2006/relationships/hyperlink" Target="https://hacken.io/wp-content/uploads/2021/10/Bemil_11102021SCAudit_Report_2-1.pdf" TargetMode="External"/><Relationship Id="rId386" Type="http://schemas.openxmlformats.org/officeDocument/2006/relationships/hyperlink" Target="https://hacken.io/wp-content/uploads/2021/10/Unore-_16092021_SCAudit_Report-v2.pdf" TargetMode="External"/><Relationship Id="rId190" Type="http://schemas.openxmlformats.org/officeDocument/2006/relationships/hyperlink" Target="https://hacken.io/wp-content/uploads/2021/11/18092020-StrongDeFi_SC_Audit_Report.pdf" TargetMode="External"/><Relationship Id="rId204" Type="http://schemas.openxmlformats.org/officeDocument/2006/relationships/hyperlink" Target="https://hacken.io/wp-content/uploads/2022/03/Splash_11032022SCAudit_Report_2.pdf" TargetMode="External"/><Relationship Id="rId225" Type="http://schemas.openxmlformats.org/officeDocument/2006/relationships/hyperlink" Target="https://hacken.io/wp-content/uploads/2022/02/MetaWear_11022022SCAudit_Report.pdf" TargetMode="External"/><Relationship Id="rId246" Type="http://schemas.openxmlformats.org/officeDocument/2006/relationships/hyperlink" Target="https://hacken.io/wp-content/uploads/2021/10/06072021_XP_NET_TGE_Audit_Report_Second_Review-2.pdf" TargetMode="External"/><Relationship Id="rId267" Type="http://schemas.openxmlformats.org/officeDocument/2006/relationships/hyperlink" Target="https://hacken.io/wp-content/uploads/2021/08/Xpocket_10082021SCAudit_Report_2.pdf" TargetMode="External"/><Relationship Id="rId288" Type="http://schemas.openxmlformats.org/officeDocument/2006/relationships/hyperlink" Target="https://hacken.io/wp-content/uploads/2021/12/Ertha_10122021SCAudit_Report.pdf" TargetMode="External"/><Relationship Id="rId411" Type="http://schemas.openxmlformats.org/officeDocument/2006/relationships/hyperlink" Target="https://hacken.io/wp-content/uploads/2021/07/Fanadise_21072021SCAudit_Report.pdf" TargetMode="External"/><Relationship Id="rId432" Type="http://schemas.openxmlformats.org/officeDocument/2006/relationships/hyperlink" Target="https://hacken.io/wp-content/uploads/2021/06/eu21.football_06062021SCAudit_Report.pdf" TargetMode="External"/><Relationship Id="rId453" Type="http://schemas.openxmlformats.org/officeDocument/2006/relationships/hyperlink" Target="https://hacken.io/wp-content/uploads/2021/06/04052021_Sekuritance_SC_Audit_Report.pdf" TargetMode="External"/><Relationship Id="rId474" Type="http://schemas.openxmlformats.org/officeDocument/2006/relationships/hyperlink" Target="https://hacken.io/wp-content/uploads/2021/02/WOWToken_Secondary_SC_Audit_Report.pdf" TargetMode="External"/><Relationship Id="rId106" Type="http://schemas.openxmlformats.org/officeDocument/2006/relationships/hyperlink" Target="https://hacken.io/wp-content/uploads/2021/12/RedFox_15122021SCAudit_Report_3.pdf" TargetMode="External"/><Relationship Id="rId127" Type="http://schemas.openxmlformats.org/officeDocument/2006/relationships/hyperlink" Target="https://hacken.io/wp-content/uploads/2022/05/Arkania_13052022_SCAudit_Report2.pdf" TargetMode="External"/><Relationship Id="rId313" Type="http://schemas.openxmlformats.org/officeDocument/2006/relationships/hyperlink" Target="https://hacken.io/wp-content/uploads/2021/11/%D0%A1odyfight_25112021SCAudit_Report.pdf" TargetMode="External"/><Relationship Id="rId10" Type="http://schemas.openxmlformats.org/officeDocument/2006/relationships/hyperlink" Target="https://hacken.io/wp-content/uploads/2022/12/MedievalEmpires_01012021_SCAudit_Report-2.pdf" TargetMode="External"/><Relationship Id="rId31" Type="http://schemas.openxmlformats.org/officeDocument/2006/relationships/hyperlink" Target="https://hacken.io/wp-content/uploads/2022/10/ColonyLab_30092022_SCAudit_Report2-1.pdf" TargetMode="External"/><Relationship Id="rId52" Type="http://schemas.openxmlformats.org/officeDocument/2006/relationships/hyperlink" Target="https://hacken.io/wp-content/uploads/2022/09/LunaFi-Technologies-Ltd-22062022_SCAudit_Report_3-2.pdf" TargetMode="External"/><Relationship Id="rId73" Type="http://schemas.openxmlformats.org/officeDocument/2006/relationships/hyperlink" Target="https://hacken.io/wp-content/uploads/2022/05/NeoNomad-Audit-d7206d9bc7c09ab32825c9658404e7dec4b558f0-1.pdf" TargetMode="External"/><Relationship Id="rId94" Type="http://schemas.openxmlformats.org/officeDocument/2006/relationships/hyperlink" Target="https://hacken.io/wp-content/uploads/2022/08/Alt-Platform-13052022_SCAudit_Report-.pdf" TargetMode="External"/><Relationship Id="rId148" Type="http://schemas.openxmlformats.org/officeDocument/2006/relationships/hyperlink" Target="https://hacken.io/wp-content/uploads/2022/04/Tenderize_22042022_SCAudit_Report2.pdf" TargetMode="External"/><Relationship Id="rId169" Type="http://schemas.openxmlformats.org/officeDocument/2006/relationships/hyperlink" Target="https://hacken.io/wp-content/uploads/2022/03/BotPlanet-BotDex-Farm_06042022SCAudit_Report_2.pdf" TargetMode="External"/><Relationship Id="rId334" Type="http://schemas.openxmlformats.org/officeDocument/2006/relationships/hyperlink" Target="https://hacken.io/wp-content/uploads/2021/11/LaunchZone-BSCXNTS_07102021SCAudit_Report_2.pdf" TargetMode="External"/><Relationship Id="rId355" Type="http://schemas.openxmlformats.org/officeDocument/2006/relationships/hyperlink" Target="https://hacken.io/wp-content/uploads/2021/10/Mate_20102021SCAudit_Report.pdf" TargetMode="External"/><Relationship Id="rId376" Type="http://schemas.openxmlformats.org/officeDocument/2006/relationships/hyperlink" Target="https://hacken.io/wp-content/uploads/2022/02/NasDex_04102021SCAudit_Report_2.pdf" TargetMode="External"/><Relationship Id="rId397" Type="http://schemas.openxmlformats.org/officeDocument/2006/relationships/hyperlink" Target="https://hacken.io/wp-content/uploads/2021/08/Lithium_31082021SCAudit_Report_3-1.pdf" TargetMode="External"/><Relationship Id="rId4" Type="http://schemas.openxmlformats.org/officeDocument/2006/relationships/hyperlink" Target="https://hacken.io/audits/" TargetMode="External"/><Relationship Id="rId180" Type="http://schemas.openxmlformats.org/officeDocument/2006/relationships/hyperlink" Target="https://hacken.io/wp-content/uploads/2022/07/Formless-Official-Market_04042022SCAudit_Report_2.pdf" TargetMode="External"/><Relationship Id="rId215" Type="http://schemas.openxmlformats.org/officeDocument/2006/relationships/hyperlink" Target="https://hacken.io/wp-content/uploads/2022/03/LeagueDAO_starategy_21022022_SCAudit_Report_2-2.pdf" TargetMode="External"/><Relationship Id="rId236" Type="http://schemas.openxmlformats.org/officeDocument/2006/relationships/hyperlink" Target="https://hacken.io/wp-content/uploads/2022/02/Engines-Of-Fury_02022022SCAudit_Report.pdf" TargetMode="External"/><Relationship Id="rId257" Type="http://schemas.openxmlformats.org/officeDocument/2006/relationships/hyperlink" Target="https://hacken.io/wp-content/uploads/2021/12/SyncDao_30122021SCAudit_Report.pdf" TargetMode="External"/><Relationship Id="rId278" Type="http://schemas.openxmlformats.org/officeDocument/2006/relationships/hyperlink" Target="https://hacken.io/wp-content/uploads/2021/12/Paribus_17122021SCAudit_Report_2.pdf" TargetMode="External"/><Relationship Id="rId401" Type="http://schemas.openxmlformats.org/officeDocument/2006/relationships/hyperlink" Target="https://hacken.io/wp-content/uploads/2022/01/TBOT_23082021SCAudit_Report.pdf" TargetMode="External"/><Relationship Id="rId422" Type="http://schemas.openxmlformats.org/officeDocument/2006/relationships/hyperlink" Target="https://hacken.io/wp-content/uploads/2022/03/22062021_BullPerks_SC_Audit_Report-2.pdf" TargetMode="External"/><Relationship Id="rId443" Type="http://schemas.openxmlformats.org/officeDocument/2006/relationships/hyperlink" Target="https://hacken.io/wp-content/uploads/2021/06/30052021_Mogul_MovieVoting_SecondReview_SC_Audit_Report.pdf" TargetMode="External"/><Relationship Id="rId464" Type="http://schemas.openxmlformats.org/officeDocument/2006/relationships/hyperlink" Target="https://hacken.io/wp-content/uploads/2021/04/04042021_Refinable_SC_Audit_Report.pdf" TargetMode="External"/><Relationship Id="rId303" Type="http://schemas.openxmlformats.org/officeDocument/2006/relationships/hyperlink" Target="https://hacken.io/wp-content/uploads/2021/11/Plethori-Staking-v2_03112021SCAudit_Report_2.pdf" TargetMode="External"/><Relationship Id="rId42" Type="http://schemas.openxmlformats.org/officeDocument/2006/relationships/hyperlink" Target="https://hacken.io/wp-content/uploads/2022/11/Salvor_15082022_SCAudit_Report.pdf" TargetMode="External"/><Relationship Id="rId84" Type="http://schemas.openxmlformats.org/officeDocument/2006/relationships/hyperlink" Target="https://hacken.io/wp-content/uploads/2021/11/EmbrHoldingsLimited_Vault_09112021SCAudit_Report_3.pdf" TargetMode="External"/><Relationship Id="rId138" Type="http://schemas.openxmlformats.org/officeDocument/2006/relationships/hyperlink" Target="https://hacken.io/wp-content/uploads/2022/02/TrustSwap_SwapBonding_02022022SCAudit_Report.pdf" TargetMode="External"/><Relationship Id="rId345" Type="http://schemas.openxmlformats.org/officeDocument/2006/relationships/hyperlink" Target="https://hacken.io/wp-content/uploads/2021/10/SpaceDoge_27102021SCAudit_Report.pdf" TargetMode="External"/><Relationship Id="rId387" Type="http://schemas.openxmlformats.org/officeDocument/2006/relationships/hyperlink" Target="https://hacken.io/wp-content/uploads/2021/10/15092021_Premia_SC_Audit_Report.pdf" TargetMode="External"/><Relationship Id="rId191" Type="http://schemas.openxmlformats.org/officeDocument/2006/relationships/hyperlink" Target="https://hacken.io/wp-content/uploads/2021/12/StrongBlock_08122021SCAudit_Report_2.pdf" TargetMode="External"/><Relationship Id="rId205" Type="http://schemas.openxmlformats.org/officeDocument/2006/relationships/hyperlink" Target="https://hacken.io/wp-content/uploads/2022/03/SharkRace_18032022SCAudit_Report_3-1.pdf" TargetMode="External"/><Relationship Id="rId247" Type="http://schemas.openxmlformats.org/officeDocument/2006/relationships/hyperlink" Target="https://hacken.io/wp-content/uploads/2021/10/XPNetwork_14102021SCAudit_Report_2-1.pdf" TargetMode="External"/><Relationship Id="rId412" Type="http://schemas.openxmlformats.org/officeDocument/2006/relationships/hyperlink" Target="https://hacken.io/wp-content/uploads/2021/07/14072021_Disciplina_SC_Audit_Report.pdf" TargetMode="External"/><Relationship Id="rId107" Type="http://schemas.openxmlformats.org/officeDocument/2006/relationships/hyperlink" Target="https://hacken.io/wp-content/uploads/2022/06/RedFox_14062022_SCAudit_Report_2.pdf" TargetMode="External"/><Relationship Id="rId289" Type="http://schemas.openxmlformats.org/officeDocument/2006/relationships/hyperlink" Target="https://hacken.io/wp-content/uploads/2021/12/Colexion_10122021SCAudit_Report_4.pdf" TargetMode="External"/><Relationship Id="rId454" Type="http://schemas.openxmlformats.org/officeDocument/2006/relationships/hyperlink" Target="https://hacken.io/wp-content/uploads/2021/07/03032021_PeakDeFi_SC_Audit_Report.pdf" TargetMode="External"/><Relationship Id="rId11" Type="http://schemas.openxmlformats.org/officeDocument/2006/relationships/hyperlink" Target="https://hacken.io/wp-content/uploads/2022/11/ReduX-Technologies-AG_03112022_SCAudit_Report2-2-1.pdf" TargetMode="External"/><Relationship Id="rId53" Type="http://schemas.openxmlformats.org/officeDocument/2006/relationships/hyperlink" Target="https://hacken.io/wp-content/uploads/2022/09/WhiteBIT_06052022_ETH_SCAudit_Report_3.pdf" TargetMode="External"/><Relationship Id="rId149" Type="http://schemas.openxmlformats.org/officeDocument/2006/relationships/hyperlink" Target="https://hacken.io/wp-content/uploads/2021/06/13062021_TeraBlock_SC_Audit_Report-1.pdf" TargetMode="External"/><Relationship Id="rId314" Type="http://schemas.openxmlformats.org/officeDocument/2006/relationships/hyperlink" Target="https://hacken.io/wp-content/uploads/2021/11/ASPO_25112021SCAudit_Report-1.pdf" TargetMode="External"/><Relationship Id="rId356" Type="http://schemas.openxmlformats.org/officeDocument/2006/relationships/hyperlink" Target="https://hacken.io/wp-content/uploads/2021/10/DWeb_18102021SCAudit_Report_2.pdf" TargetMode="External"/><Relationship Id="rId398" Type="http://schemas.openxmlformats.org/officeDocument/2006/relationships/hyperlink" Target="https://hacken.io/wp-content/uploads/2021/08/Multigame_28082021SCAudit_Report_2.pdf" TargetMode="External"/><Relationship Id="rId95" Type="http://schemas.openxmlformats.org/officeDocument/2006/relationships/hyperlink" Target="https://hacken.io/wp-content/uploads/2022/07/CryptoCookies-09062022_SCAudit_Report.pdf" TargetMode="External"/><Relationship Id="rId160" Type="http://schemas.openxmlformats.org/officeDocument/2006/relationships/hyperlink" Target="https://hacken.io/wp-content/uploads/2022/10/PrometeusLabsVentures_05042022SCAudit_Report_3.pdf" TargetMode="External"/><Relationship Id="rId216" Type="http://schemas.openxmlformats.org/officeDocument/2006/relationships/hyperlink" Target="https://hacken.io/wp-content/uploads/2022/03/LeagueDAO_protocol_21020222_SCAudit_Report_2-1.pdf" TargetMode="External"/><Relationship Id="rId423" Type="http://schemas.openxmlformats.org/officeDocument/2006/relationships/hyperlink" Target="https://hacken.io/wp-content/uploads/2021/06/14062021_TribeOne_SC_Audit_Report.pdf" TargetMode="External"/><Relationship Id="rId258" Type="http://schemas.openxmlformats.org/officeDocument/2006/relationships/hyperlink" Target="https://hacken.io/wp-content/uploads/2021/12/Torekko_30122021SCAudit_Report-1.pdf" TargetMode="External"/><Relationship Id="rId465" Type="http://schemas.openxmlformats.org/officeDocument/2006/relationships/hyperlink" Target="https://hacken.io/wp-content/uploads/2021/04/AnyStake_Secondary_SC_Audit_Report.pdf" TargetMode="External"/><Relationship Id="rId22" Type="http://schemas.openxmlformats.org/officeDocument/2006/relationships/hyperlink" Target="https://hacken.io/wp-content/uploads/2022/11/Bictory_Finance_10102022_SCAudit_Report2_Solana.docx-1.pdf" TargetMode="External"/><Relationship Id="rId64" Type="http://schemas.openxmlformats.org/officeDocument/2006/relationships/hyperlink" Target="https://hacken.io/wp-content/uploads/2022/09/Astrobot_SCAudit_Report_2.pdf" TargetMode="External"/><Relationship Id="rId118" Type="http://schemas.openxmlformats.org/officeDocument/2006/relationships/hyperlink" Target="https://hacken.io/wp-content/uploads/2022/06/Paribus_25052022_SCAudit_Report_2.pdf" TargetMode="External"/><Relationship Id="rId325" Type="http://schemas.openxmlformats.org/officeDocument/2006/relationships/hyperlink" Target="https://hacken.io/wp-content/uploads/2021/11/FOTA_15112021SCAudit_Report_2.pdf" TargetMode="External"/><Relationship Id="rId367" Type="http://schemas.openxmlformats.org/officeDocument/2006/relationships/hyperlink" Target="https://hacken.io/wp-content/uploads/2021/10/PureFi_11102021SCAudit_Report.pdf" TargetMode="External"/><Relationship Id="rId171" Type="http://schemas.openxmlformats.org/officeDocument/2006/relationships/hyperlink" Target="https://hacken.io/wp-content/uploads/2022/04/SubQuery_Pte_Ltd_16022022SCAudit_Report_2.pdf" TargetMode="External"/><Relationship Id="rId227" Type="http://schemas.openxmlformats.org/officeDocument/2006/relationships/hyperlink" Target="https://hacken.io/wp-content/uploads/2022/03/DLabs_DE_LLC_11022022_SCAudit_Report.pdf" TargetMode="External"/><Relationship Id="rId269" Type="http://schemas.openxmlformats.org/officeDocument/2006/relationships/hyperlink" Target="https://hacken.io/wp-content/uploads/2021/12/ChampionGamesSL_16112021SCAudit_Report_2.pdf" TargetMode="External"/><Relationship Id="rId434" Type="http://schemas.openxmlformats.org/officeDocument/2006/relationships/hyperlink" Target="https://hacken.io/wp-content/uploads/2021/06/ALPHR-Finance_01062021SCAudit_Report.pdf" TargetMode="External"/><Relationship Id="rId476" Type="http://schemas.openxmlformats.org/officeDocument/2006/relationships/hyperlink" Target="https://hacken.io/wp-content/uploads/2021/01/YFDFI_Staking_Audit_Report-150121.pdf" TargetMode="External"/><Relationship Id="rId33" Type="http://schemas.openxmlformats.org/officeDocument/2006/relationships/hyperlink" Target="https://hacken.io/wp-content/uploads/2022/10/IMPT.io_09082022-_SCAudit_Report.pdf" TargetMode="External"/><Relationship Id="rId129" Type="http://schemas.openxmlformats.org/officeDocument/2006/relationships/hyperlink" Target="https://hacken.io/wp-content/uploads/2022/05/Codex_09.05.2022_SC_Audit_Report4.pdf" TargetMode="External"/><Relationship Id="rId280" Type="http://schemas.openxmlformats.org/officeDocument/2006/relationships/hyperlink" Target="https://hacken.io/wp-content/uploads/2021/12/Fancy_16122021SCAudit_Report.pdf" TargetMode="External"/><Relationship Id="rId336" Type="http://schemas.openxmlformats.org/officeDocument/2006/relationships/hyperlink" Target="https://hacken.io/wp-content/uploads/2021/12/Bent-Finance_09112021SCAudit_Report_2.pdf" TargetMode="External"/><Relationship Id="rId75" Type="http://schemas.openxmlformats.org/officeDocument/2006/relationships/hyperlink" Target="https://hacken.io/wp-content/uploads/2022/07/UFOGaming_22062022_2.pdf" TargetMode="External"/><Relationship Id="rId140" Type="http://schemas.openxmlformats.org/officeDocument/2006/relationships/hyperlink" Target="https://hacken.io/wp-content/uploads/2022/03/TrustSwapSolana_16032022SCAudit_Report_2.pdf" TargetMode="External"/><Relationship Id="rId182" Type="http://schemas.openxmlformats.org/officeDocument/2006/relationships/hyperlink" Target="https://hacken.io/wp-content/uploads/2022/01/Hedgey_27012022SCAudit_Report_2.pdf" TargetMode="External"/><Relationship Id="rId378" Type="http://schemas.openxmlformats.org/officeDocument/2006/relationships/hyperlink" Target="https://hacken.io/wp-content/uploads/2021/10/AutoMatic-_01102021SCAudit_Report_2.pdf" TargetMode="External"/><Relationship Id="rId403" Type="http://schemas.openxmlformats.org/officeDocument/2006/relationships/hyperlink" Target="https://hacken.io/wp-content/uploads/2021/08/RedKite_20082021SCAudit_Report_2.pdf" TargetMode="External"/><Relationship Id="rId6" Type="http://schemas.openxmlformats.org/officeDocument/2006/relationships/hyperlink" Target="https://hacken.io/wp-content/uploads/2022/12/FairFi_08.12.2022_SCAudit_Report-1.pdf" TargetMode="External"/><Relationship Id="rId238" Type="http://schemas.openxmlformats.org/officeDocument/2006/relationships/hyperlink" Target="https://hacken.io/wp-content/uploads/2022/03/HACKEN_SyntropyNetworkLimitedCompany_03022022SCAudit_Report.pdf" TargetMode="External"/><Relationship Id="rId445" Type="http://schemas.openxmlformats.org/officeDocument/2006/relationships/hyperlink" Target="https://hacken.io/wp-content/uploads/2022/01/25052021_Scotcoin_SC_Audit_Report.pdf" TargetMode="External"/><Relationship Id="rId291" Type="http://schemas.openxmlformats.org/officeDocument/2006/relationships/hyperlink" Target="https://hacken.io/wp-content/uploads/2021/12/DeFlyBall_10122021SCAudit_Report.pdf" TargetMode="External"/><Relationship Id="rId305" Type="http://schemas.openxmlformats.org/officeDocument/2006/relationships/hyperlink" Target="https://hacken.io/wp-content/uploads/2021/12/Metafluence_02122021SCAudit_Report_2.pdf" TargetMode="External"/><Relationship Id="rId347" Type="http://schemas.openxmlformats.org/officeDocument/2006/relationships/hyperlink" Target="https://hacken.io/wp-content/uploads/2021/10/BST_26102021SCAudit_Report.pdf" TargetMode="External"/><Relationship Id="rId44" Type="http://schemas.openxmlformats.org/officeDocument/2006/relationships/hyperlink" Target="https://hacken.io/wp-content/uploads/2022/10/Vault_Hill_Limited_08262022_SCAudit_Report-1.pdf" TargetMode="External"/><Relationship Id="rId86" Type="http://schemas.openxmlformats.org/officeDocument/2006/relationships/hyperlink" Target="https://hacken.io/wp-content/uploads/2022/07/Embr-18052022_SCAudit_Report-1.pdf" TargetMode="External"/><Relationship Id="rId151" Type="http://schemas.openxmlformats.org/officeDocument/2006/relationships/hyperlink" Target="https://hacken.io/wp-content/uploads/2022/01/Terablock_10012022SCAudit_Report_2.pdf" TargetMode="External"/><Relationship Id="rId389" Type="http://schemas.openxmlformats.org/officeDocument/2006/relationships/hyperlink" Target="https://hacken.io/wp-content/uploads/2021/10/Premia_09092021SCAudit_Report.pdf" TargetMode="External"/><Relationship Id="rId193" Type="http://schemas.openxmlformats.org/officeDocument/2006/relationships/hyperlink" Target="https://hacken.io/wp-content/uploads/2022/03/Edain-Technologies-AG_SCAudit_Report.pdf" TargetMode="External"/><Relationship Id="rId207" Type="http://schemas.openxmlformats.org/officeDocument/2006/relationships/hyperlink" Target="https://hacken.io/wp-content/uploads/2022/03/Slavi__10032022SCAudit_Report.pdf" TargetMode="External"/><Relationship Id="rId249" Type="http://schemas.openxmlformats.org/officeDocument/2006/relationships/hyperlink" Target="https://hacken.io/wp-content/uploads/2022/11/Xtsunami_Subscription_14012022SCAudit_Report_3.pdf" TargetMode="External"/><Relationship Id="rId414" Type="http://schemas.openxmlformats.org/officeDocument/2006/relationships/hyperlink" Target="https://hacken.io/wp-content/uploads/2021/10/MintoAuditReport.pdf" TargetMode="External"/><Relationship Id="rId456" Type="http://schemas.openxmlformats.org/officeDocument/2006/relationships/hyperlink" Target="https://hacken.io/wp-content/uploads/2021/04/09042021_RAMP_SC_Audit_Report.pdf" TargetMode="External"/><Relationship Id="rId13" Type="http://schemas.openxmlformats.org/officeDocument/2006/relationships/hyperlink" Target="https://hacken.io/wp-content/uploads/2022/07/Farm-repo-SaucerSwap_25052022_01012021_SCAudit_Report2.pdf" TargetMode="External"/><Relationship Id="rId109" Type="http://schemas.openxmlformats.org/officeDocument/2006/relationships/hyperlink" Target="https://hacken.io/wp-content/uploads/2022/06/Hyksos_08062022_SCAudit_Report.pdf" TargetMode="External"/><Relationship Id="rId260" Type="http://schemas.openxmlformats.org/officeDocument/2006/relationships/hyperlink" Target="https://hacken.io/wp-content/uploads/2022/01/PhantomDAO_30122021SCAudit_Report.pdf" TargetMode="External"/><Relationship Id="rId316" Type="http://schemas.openxmlformats.org/officeDocument/2006/relationships/hyperlink" Target="https://hacken.io/wp-content/uploads/2021/11/Crodex_23112021SCAudit_Report.pdf" TargetMode="External"/><Relationship Id="rId55" Type="http://schemas.openxmlformats.org/officeDocument/2006/relationships/hyperlink" Target="https://hacken.io/wp-content/uploads/2022/09/WhiteBIT_22072022_SCAudit_Report-.pdf" TargetMode="External"/><Relationship Id="rId97" Type="http://schemas.openxmlformats.org/officeDocument/2006/relationships/hyperlink" Target="https://hacken.io/wp-content/uploads/2022/06/Ikonic_27062022_SCAudit_Report_4.pdf" TargetMode="External"/><Relationship Id="rId120" Type="http://schemas.openxmlformats.org/officeDocument/2006/relationships/hyperlink" Target="https://hacken.io/wp-content/uploads/2022/03/Acta_Finance_P2P_Solutions_LTD_12042022SCAudit_Report.pdf" TargetMode="External"/><Relationship Id="rId358" Type="http://schemas.openxmlformats.org/officeDocument/2006/relationships/hyperlink" Target="https://hacken.io/wp-content/uploads/2021/09/KingDefi_16092021_SCAudit_Report_4-1.pdf" TargetMode="External"/><Relationship Id="rId162" Type="http://schemas.openxmlformats.org/officeDocument/2006/relationships/hyperlink" Target="https://hacken.io/wp-content/uploads/2022/05/Minterest_13042022_SCAuditReport_2.pdf" TargetMode="External"/><Relationship Id="rId218" Type="http://schemas.openxmlformats.org/officeDocument/2006/relationships/hyperlink" Target="https://hacken.io/wp-content/uploads/2022/03/Metagamz_18022022SCAudit_Report.pdf" TargetMode="External"/><Relationship Id="rId425" Type="http://schemas.openxmlformats.org/officeDocument/2006/relationships/hyperlink" Target="https://hacken.io/wp-content/uploads/2021/06/Firebird_16062021SCAudit_Report_2.pdf" TargetMode="External"/><Relationship Id="rId467" Type="http://schemas.openxmlformats.org/officeDocument/2006/relationships/hyperlink" Target="https://hacken.io/wp-content/uploads/2021/03/30032021_Soar.FI_SC_Audit_Third_Review_Report-2.pdf" TargetMode="External"/><Relationship Id="rId271" Type="http://schemas.openxmlformats.org/officeDocument/2006/relationships/hyperlink" Target="https://hacken.io/wp-content/uploads/2021/12/ChampionGamesSL_20122021SCAudit_Report_3.pdf" TargetMode="External"/><Relationship Id="rId24" Type="http://schemas.openxmlformats.org/officeDocument/2006/relationships/hyperlink" Target="https://hacken.io/wp-content/uploads/2022/09/Majr_Dao_512857947_SCAudit_Report_4.docx.pdf" TargetMode="External"/><Relationship Id="rId66" Type="http://schemas.openxmlformats.org/officeDocument/2006/relationships/hyperlink" Target="https://hacken.io/wp-content/uploads/2022/08/iRocket-_SCAudit_Report_3.pdf" TargetMode="External"/><Relationship Id="rId131" Type="http://schemas.openxmlformats.org/officeDocument/2006/relationships/hyperlink" Target="https://hacken.io/wp-content/uploads/2022/08/Drops-Collections-and-First-Drop-Merger-Audit.pdf" TargetMode="External"/><Relationship Id="rId327" Type="http://schemas.openxmlformats.org/officeDocument/2006/relationships/hyperlink" Target="https://hacken.io/wp-content/uploads/2021/11/Trickle-Technologies-Inc_15112021SCAudit_Report_2.pdf" TargetMode="External"/><Relationship Id="rId369" Type="http://schemas.openxmlformats.org/officeDocument/2006/relationships/hyperlink" Target="https://hacken.io/wp-content/uploads/2021/10/Leonicornswap_08102021SCAudit_Report_2.pdf" TargetMode="External"/><Relationship Id="rId173" Type="http://schemas.openxmlformats.org/officeDocument/2006/relationships/hyperlink" Target="https://hacken.io/wp-content/uploads/2022/04/Kitsumon_06042022_SCAudit_Report_3.pdf" TargetMode="External"/><Relationship Id="rId229" Type="http://schemas.openxmlformats.org/officeDocument/2006/relationships/hyperlink" Target="https://hacken.io/wp-content/uploads/2022/02/Galeon-_11022022_SCA_Report_2.pdf" TargetMode="External"/><Relationship Id="rId380" Type="http://schemas.openxmlformats.org/officeDocument/2006/relationships/hyperlink" Target="https://hacken.io/wp-content/uploads/2021/09/DefiWarrior_29092021SCAudit_Report_3.pdf" TargetMode="External"/><Relationship Id="rId436" Type="http://schemas.openxmlformats.org/officeDocument/2006/relationships/hyperlink" Target="https://hacken.io/wp-content/uploads/2021/07/30052021_Nimbus_Governance_Audit_Report.pdf" TargetMode="External"/><Relationship Id="rId240" Type="http://schemas.openxmlformats.org/officeDocument/2006/relationships/hyperlink" Target="https://hacken.io/wp-content/uploads/2022/01/PolkaBridge_26012022SCAudit_Report_2.pdf" TargetMode="External"/><Relationship Id="rId478" Type="http://schemas.openxmlformats.org/officeDocument/2006/relationships/hyperlink" Target="https://hacken.io/wp-content/uploads/2021/02/YVS-SC-Audit-Report-151220v2.pdf" TargetMode="External"/><Relationship Id="rId35" Type="http://schemas.openxmlformats.org/officeDocument/2006/relationships/hyperlink" Target="https://hacken.io/wp-content/uploads/2022/10/DAC_Portal_09062022_SCAudit_Report.pdf" TargetMode="External"/><Relationship Id="rId77" Type="http://schemas.openxmlformats.org/officeDocument/2006/relationships/hyperlink" Target="https://hacken.io/wp-content/uploads/2022/07/Yokai_08072022_SCAudit_Report_2.pdf" TargetMode="External"/><Relationship Id="rId100" Type="http://schemas.openxmlformats.org/officeDocument/2006/relationships/hyperlink" Target="https://hacken.io/wp-content/uploads/2022/05/Fidometa_01.04.2022_SC_Audit_Report-1.pdf" TargetMode="External"/><Relationship Id="rId282" Type="http://schemas.openxmlformats.org/officeDocument/2006/relationships/hyperlink" Target="https://hacken.io/wp-content/uploads/2021/12/DigitalArms_15122021SCAudit_Report_3.pdf" TargetMode="External"/><Relationship Id="rId338" Type="http://schemas.openxmlformats.org/officeDocument/2006/relationships/hyperlink" Target="https://hacken.io/wp-content/uploads/2021/11/Teneo_09112021SCAudit_Report_2.pdf" TargetMode="External"/><Relationship Id="rId8" Type="http://schemas.openxmlformats.org/officeDocument/2006/relationships/hyperlink" Target="https://hacken.io/wp-content/uploads/2022/12/Cirus_SCAudit_Report.pdf" TargetMode="External"/><Relationship Id="rId142" Type="http://schemas.openxmlformats.org/officeDocument/2006/relationships/hyperlink" Target="https://hacken.io/wp-content/uploads/2022/05/BasketballVerse_27042022_SCAudit_Report.pdf" TargetMode="External"/><Relationship Id="rId184" Type="http://schemas.openxmlformats.org/officeDocument/2006/relationships/hyperlink" Target="https://hacken.io/wp-content/uploads/2022/03/Asyagro_30032022_Hacken_SCAudit_Report_2.pdf" TargetMode="External"/><Relationship Id="rId391" Type="http://schemas.openxmlformats.org/officeDocument/2006/relationships/hyperlink" Target="https://hacken.io/wp-content/uploads/2021/09/Allbridge_08092021SCAudit_Report.pdf" TargetMode="External"/><Relationship Id="rId405" Type="http://schemas.openxmlformats.org/officeDocument/2006/relationships/hyperlink" Target="https://hacken.io/wp-content/uploads/2021/08/DYNXT_18082021SCAudit_Report.pdf" TargetMode="External"/><Relationship Id="rId447" Type="http://schemas.openxmlformats.org/officeDocument/2006/relationships/hyperlink" Target="https://hacken.io/wp-content/uploads/2021/04/04042021_Kyber_SC_Audit_Report.pdf" TargetMode="External"/><Relationship Id="rId251" Type="http://schemas.openxmlformats.org/officeDocument/2006/relationships/hyperlink" Target="https://hacken.io/wp-content/uploads/2022/01/DiosFinance_1201022SCAudit_Report.pdf" TargetMode="External"/><Relationship Id="rId46" Type="http://schemas.openxmlformats.org/officeDocument/2006/relationships/hyperlink" Target="https://hacken.io/wp-content/uploads/2022/09/Hedgey_24082022_SCAudit_Report.pdf" TargetMode="External"/><Relationship Id="rId293" Type="http://schemas.openxmlformats.org/officeDocument/2006/relationships/hyperlink" Target="https://hacken.io/wp-content/uploads/2021/12/TGBFinance_09122021SCAudit_Report.pdf" TargetMode="External"/><Relationship Id="rId307" Type="http://schemas.openxmlformats.org/officeDocument/2006/relationships/hyperlink" Target="https://hacken.io/wp-content/uploads/2022/05/MetaGods_01122021SCAudit_Report.pdf" TargetMode="External"/><Relationship Id="rId349" Type="http://schemas.openxmlformats.org/officeDocument/2006/relationships/hyperlink" Target="https://hacken.io/wp-content/uploads/2021/10/Mech-Master_25102021SCAudit_Report_2.pdf" TargetMode="External"/><Relationship Id="rId88" Type="http://schemas.openxmlformats.org/officeDocument/2006/relationships/hyperlink" Target="https://hacken.io/wp-content/uploads/2022/04/EthereumTowers_04072022_SCAudit_Report_2.pdf" TargetMode="External"/><Relationship Id="rId111" Type="http://schemas.openxmlformats.org/officeDocument/2006/relationships/hyperlink" Target="https://hacken.io/wp-content/uploads/2022/06/Bolide-Strategy_07072022_SCAudit_Report_4.pdf" TargetMode="External"/><Relationship Id="rId153" Type="http://schemas.openxmlformats.org/officeDocument/2006/relationships/hyperlink" Target="https://hacken.io/wp-content/uploads/2022/04/TeraBlock_20042022_TBG_SCAudit_Report_2.pdf" TargetMode="External"/><Relationship Id="rId195" Type="http://schemas.openxmlformats.org/officeDocument/2006/relationships/hyperlink" Target="https://hacken.io/wp-content/uploads/2022/03/Valhalla_25032022_SCAudit_Report_3.pdf" TargetMode="External"/><Relationship Id="rId209" Type="http://schemas.openxmlformats.org/officeDocument/2006/relationships/hyperlink" Target="https://hacken.io/wp-content/uploads/2022/03/Grizzly_09032022-_SCAudit_Report_3.pdf" TargetMode="External"/><Relationship Id="rId360" Type="http://schemas.openxmlformats.org/officeDocument/2006/relationships/hyperlink" Target="https://hacken.io/wp-content/uploads/2021/10/Fintropy_14102021SCAudit_Report.pdf" TargetMode="External"/><Relationship Id="rId416" Type="http://schemas.openxmlformats.org/officeDocument/2006/relationships/hyperlink" Target="https://hacken.io/wp-content/uploads/2021/08/NFTB_07072021_SC_Audit_Report.pdf" TargetMode="External"/><Relationship Id="rId220" Type="http://schemas.openxmlformats.org/officeDocument/2006/relationships/hyperlink" Target="https://hacken.io/wp-content/uploads/2022/02/ANKEGames_17022022_SCAudit_Report-1.pdf" TargetMode="External"/><Relationship Id="rId458" Type="http://schemas.openxmlformats.org/officeDocument/2006/relationships/hyperlink" Target="https://hacken.io/wp-content/uploads/2021/04/080421StudentCoin_SC_Audit_Report.pdf" TargetMode="External"/><Relationship Id="rId15" Type="http://schemas.openxmlformats.org/officeDocument/2006/relationships/hyperlink" Target="https://hacken.io/wp-content/uploads/2022/07/SaucerSwap_09122022_SCAudit_Report-2.pdf" TargetMode="External"/><Relationship Id="rId57" Type="http://schemas.openxmlformats.org/officeDocument/2006/relationships/hyperlink" Target="https://hacken.io/wp-content/uploads/2022/09/Tomb_SCAudit_Report.pdf" TargetMode="External"/><Relationship Id="rId262" Type="http://schemas.openxmlformats.org/officeDocument/2006/relationships/hyperlink" Target="https://hacken.io/wp-content/uploads/2022/04/WonderHero_24122021_SCAudit_Report.pdf" TargetMode="External"/><Relationship Id="rId318" Type="http://schemas.openxmlformats.org/officeDocument/2006/relationships/hyperlink" Target="https://hacken.io/wp-content/uploads/2021/11/AAGVentures_22112021SCAudit_Report_2.pdf" TargetMode="External"/><Relationship Id="rId99" Type="http://schemas.openxmlformats.org/officeDocument/2006/relationships/hyperlink" Target="https://hacken.io/wp-content/uploads/2022/11/VENOM_BLOCKCHAIN_HOLDING_LIMITED_20_05_2022_SC_Audit_Report.pdf" TargetMode="External"/><Relationship Id="rId122" Type="http://schemas.openxmlformats.org/officeDocument/2006/relationships/hyperlink" Target="https://hacken.io/wp-content/uploads/2022/03/Acta_Finance_P2P_Solutions_LTD_28032022SCAudit_Report.pdf" TargetMode="External"/><Relationship Id="rId164" Type="http://schemas.openxmlformats.org/officeDocument/2006/relationships/hyperlink" Target="https://hacken.io/wp-content/uploads/2022/04/GovWorld_Smart_Contract_Security_Audit_Report_Hacken.pdf" TargetMode="External"/><Relationship Id="rId371" Type="http://schemas.openxmlformats.org/officeDocument/2006/relationships/hyperlink" Target="https://hacken.io/wp-content/uploads/2021/10/0710021_Centrality_SC_Audit_Report.pdf" TargetMode="External"/><Relationship Id="rId427" Type="http://schemas.openxmlformats.org/officeDocument/2006/relationships/hyperlink" Target="https://hacken.io/wp-content/uploads/2021/05/Bunicorndefi_03052021_SC_Audit_2Report.pdf" TargetMode="External"/><Relationship Id="rId469" Type="http://schemas.openxmlformats.org/officeDocument/2006/relationships/hyperlink" Target="https://hacken.io/wp-content/uploads/2021/03/18032021_Seedify.Fund_SC_Audit_Report-v2.pdf" TargetMode="External"/><Relationship Id="rId26" Type="http://schemas.openxmlformats.org/officeDocument/2006/relationships/hyperlink" Target="https://hacken.io/wp-content/uploads/2022/11/PlayEstates-_SCAudit_Report-2-1.pdf" TargetMode="External"/><Relationship Id="rId231" Type="http://schemas.openxmlformats.org/officeDocument/2006/relationships/hyperlink" Target="https://hacken.io/wp-content/uploads/2022/02/Re_water_TokenB_07022022SCAudit_Report.pdf" TargetMode="External"/><Relationship Id="rId273" Type="http://schemas.openxmlformats.org/officeDocument/2006/relationships/hyperlink" Target="https://hacken.io/wp-content/uploads/2021/12/ChronoTech-Time_20122021SCAudit_Report.pdf" TargetMode="External"/><Relationship Id="rId329" Type="http://schemas.openxmlformats.org/officeDocument/2006/relationships/hyperlink" Target="https://hacken.io/wp-content/uploads/2021/11/CryptoStakeToken_11112021SCAudit_Report.pdf" TargetMode="External"/><Relationship Id="rId480" Type="http://schemas.openxmlformats.org/officeDocument/2006/relationships/hyperlink" Target="https://hacken.io/wp-content/uploads/2022/10/Dexe_SC_Audit_Report.pdf" TargetMode="External"/><Relationship Id="rId68" Type="http://schemas.openxmlformats.org/officeDocument/2006/relationships/hyperlink" Target="https://hacken.io/wp-content/uploads/2022/08/DEFIAI-20052022_SCAudit_Report-5.pdf" TargetMode="External"/><Relationship Id="rId133" Type="http://schemas.openxmlformats.org/officeDocument/2006/relationships/hyperlink" Target="https://hacken.io/wp-content/uploads/2022/08/Single-Token-Audit.pdf" TargetMode="External"/><Relationship Id="rId175" Type="http://schemas.openxmlformats.org/officeDocument/2006/relationships/hyperlink" Target="https://hacken.io/wp-content/uploads/2022/03/SnapEx_23032022_SCAudit_Report.pdf" TargetMode="External"/><Relationship Id="rId340" Type="http://schemas.openxmlformats.org/officeDocument/2006/relationships/hyperlink" Target="https://hacken.io/wp-content/uploads/2021/12/LocalTrade_04112021SCAudit_Report.pdf" TargetMode="External"/><Relationship Id="rId200" Type="http://schemas.openxmlformats.org/officeDocument/2006/relationships/hyperlink" Target="https://hacken.io/wp-content/uploads/2022/03/Lugh_16032022_SCAudit_Report_2.pdf" TargetMode="External"/><Relationship Id="rId382" Type="http://schemas.openxmlformats.org/officeDocument/2006/relationships/hyperlink" Target="https://hacken.io/wp-content/uploads/2021/09/ARV_24092021SCAudit_Report_2-1.pdf" TargetMode="External"/><Relationship Id="rId438" Type="http://schemas.openxmlformats.org/officeDocument/2006/relationships/hyperlink" Target="https://hacken.io/wp-content/uploads/2021/07/16062021_Nimbus_Wrappers_Audit_Report.pdf" TargetMode="External"/><Relationship Id="rId242" Type="http://schemas.openxmlformats.org/officeDocument/2006/relationships/hyperlink" Target="https://hacken.io/wp-content/uploads/2022/01/HODLVERSE_24012022SCAudit_Report_3.docx.pdf" TargetMode="External"/><Relationship Id="rId284" Type="http://schemas.openxmlformats.org/officeDocument/2006/relationships/hyperlink" Target="https://hacken.io/wp-content/uploads/2021/12/CFC_13122021SCAudit_Report_2.pdf" TargetMode="External"/><Relationship Id="rId37" Type="http://schemas.openxmlformats.org/officeDocument/2006/relationships/hyperlink" Target="https://hacken.io/wp-content/uploads/2022/04/SDAO-UpgradableTokens_10032022SCAudit_Report.pdf" TargetMode="External"/><Relationship Id="rId79" Type="http://schemas.openxmlformats.org/officeDocument/2006/relationships/hyperlink" Target="https://hacken.io/wp-content/uploads/2022/07/Master-Ventures-_-PAID-Network_06072022_SCAudit_Report_2.pdf" TargetMode="External"/><Relationship Id="rId102" Type="http://schemas.openxmlformats.org/officeDocument/2006/relationships/hyperlink" Target="https://hacken.io/wp-content/uploads/2021/12/RedFox_09092021SCAudit_Report_2.pdf" TargetMode="External"/><Relationship Id="rId144" Type="http://schemas.openxmlformats.org/officeDocument/2006/relationships/hyperlink" Target="https://hacken.io/wp-content/uploads/2022/06/My-Liquidity-Partner_26042022-Audit_Report2.docx.pdf" TargetMode="External"/><Relationship Id="rId90" Type="http://schemas.openxmlformats.org/officeDocument/2006/relationships/hyperlink" Target="https://hacken.io/wp-content/uploads/2022/03/Powerbomb-Finance_03052022_SCAudit_Report_3-.pdf" TargetMode="External"/><Relationship Id="rId186" Type="http://schemas.openxmlformats.org/officeDocument/2006/relationships/hyperlink" Target="https://hacken.io/wp-content/uploads/2022/04/Metacloud_29032022_Hacken_SCAudit_Report_2-1.pdf" TargetMode="External"/><Relationship Id="rId351" Type="http://schemas.openxmlformats.org/officeDocument/2006/relationships/hyperlink" Target="https://hacken.io/wp-content/uploads/2021/10/GameFi_22102021SCAudit_Report.pdf" TargetMode="External"/><Relationship Id="rId393" Type="http://schemas.openxmlformats.org/officeDocument/2006/relationships/hyperlink" Target="https://hacken.io/wp-content/uploads/2021/09/Vent_06092021SCAudit_Report.pdf" TargetMode="External"/><Relationship Id="rId407" Type="http://schemas.openxmlformats.org/officeDocument/2006/relationships/hyperlink" Target="https://hacken.io/wp-content/uploads/2021/08/Dehive_17082021_SCAudit_Report-v2.pdf" TargetMode="External"/><Relationship Id="rId449" Type="http://schemas.openxmlformats.org/officeDocument/2006/relationships/hyperlink" Target="https://hacken.io/wp-content/uploads/2021/05/Lossless_17052021SCAudit_Report.pdf" TargetMode="External"/><Relationship Id="rId211" Type="http://schemas.openxmlformats.org/officeDocument/2006/relationships/hyperlink" Target="https://hacken.io/wp-content/uploads/2022/02/TravelCare_01032022_SCAudit_Report.pdf" TargetMode="External"/><Relationship Id="rId253" Type="http://schemas.openxmlformats.org/officeDocument/2006/relationships/hyperlink" Target="https://hacken.io/wp-content/uploads/2022/01/%D0%A1onstitution-DAO_11012022Audit_Report.pdf" TargetMode="External"/><Relationship Id="rId295" Type="http://schemas.openxmlformats.org/officeDocument/2006/relationships/hyperlink" Target="https://hacken.io/wp-content/uploads/2021/12/Asva-Labs_07122021SCAudit_Report_2.pdf" TargetMode="External"/><Relationship Id="rId309" Type="http://schemas.openxmlformats.org/officeDocument/2006/relationships/hyperlink" Target="https://hacken.io/wp-content/uploads/2021/12/PixelVault_01122021SCAudit_Report_2.pdf" TargetMode="External"/><Relationship Id="rId460" Type="http://schemas.openxmlformats.org/officeDocument/2006/relationships/hyperlink" Target="https://hacken.io/wp-content/uploads/2021/06/19122021-ITOPool_Audit_Report-for-Tosdis-Finance-v3.pdf" TargetMode="External"/><Relationship Id="rId48" Type="http://schemas.openxmlformats.org/officeDocument/2006/relationships/hyperlink" Target="https://hacken.io/wp-content/uploads/2022/09/Wanderverse_Adactive_Asia_Pte_Ltd_13072022_SCAudit_Report.pdf" TargetMode="External"/><Relationship Id="rId113" Type="http://schemas.openxmlformats.org/officeDocument/2006/relationships/hyperlink" Target="https://hacken.io/wp-content/uploads/2022/06/Summoners-Arena-_14122021SCAudit_Report_2_.pdf" TargetMode="External"/><Relationship Id="rId320" Type="http://schemas.openxmlformats.org/officeDocument/2006/relationships/hyperlink" Target="https://hacken.io/wp-content/uploads/2021/11/FintapCoin_19112021SCAudit_Report.pdf" TargetMode="External"/><Relationship Id="rId155" Type="http://schemas.openxmlformats.org/officeDocument/2006/relationships/hyperlink" Target="https://hacken.io/wp-content/uploads/2022/04/OBRok-Token_29032022-report.pdf" TargetMode="External"/><Relationship Id="rId197" Type="http://schemas.openxmlformats.org/officeDocument/2006/relationships/hyperlink" Target="https://hacken.io/wp-content/uploads/2022/03/Peoplez_21032022_SCAudit_Report.pdf" TargetMode="External"/><Relationship Id="rId362" Type="http://schemas.openxmlformats.org/officeDocument/2006/relationships/hyperlink" Target="https://hacken.io/wp-content/uploads/2021/10/Vault-Hill_12102021SCAudit_Report_2.pdf" TargetMode="External"/><Relationship Id="rId418" Type="http://schemas.openxmlformats.org/officeDocument/2006/relationships/hyperlink" Target="https://hacken.io/wp-content/uploads/2021/07/30062021_VictoriaVR_SC_Audit_Report.pdf" TargetMode="External"/><Relationship Id="rId222" Type="http://schemas.openxmlformats.org/officeDocument/2006/relationships/hyperlink" Target="https://hacken.io/wp-content/uploads/2022/03/Fantohm_15022022_SCA_Report_2.pdf" TargetMode="External"/><Relationship Id="rId264" Type="http://schemas.openxmlformats.org/officeDocument/2006/relationships/hyperlink" Target="https://hacken.io/wp-content/uploads/2021/12/Para_22122021SCAudit_Report_2.pdf" TargetMode="External"/><Relationship Id="rId471" Type="http://schemas.openxmlformats.org/officeDocument/2006/relationships/hyperlink" Target="https://hacken.io/wp-content/uploads/2021/03/08032021_Daomaker_Audit_Report.pdf" TargetMode="External"/><Relationship Id="rId17" Type="http://schemas.openxmlformats.org/officeDocument/2006/relationships/hyperlink" Target="https://hacken.io/wp-content/uploads/2022/12/Eleos-Ventures_SCAudit_Report-1.pdf" TargetMode="External"/><Relationship Id="rId59" Type="http://schemas.openxmlformats.org/officeDocument/2006/relationships/hyperlink" Target="https://hacken.io/wp-content/uploads/2022/08/Marhaba-DeFi-_05072022_SCAudit_Report3-.pdf" TargetMode="External"/><Relationship Id="rId124" Type="http://schemas.openxmlformats.org/officeDocument/2006/relationships/hyperlink" Target="https://hacken.io/wp-content/uploads/2022/07/DeRace-Bridge_17052022_SCAudit_Report_3.docx.pdf" TargetMode="External"/><Relationship Id="rId70" Type="http://schemas.openxmlformats.org/officeDocument/2006/relationships/hyperlink" Target="https://hacken.io/audits/" TargetMode="External"/><Relationship Id="rId166" Type="http://schemas.openxmlformats.org/officeDocument/2006/relationships/hyperlink" Target="https://hacken.io/wp-content/uploads/2022/05/Request_TokenSCAudit_Report.pdf" TargetMode="External"/><Relationship Id="rId331" Type="http://schemas.openxmlformats.org/officeDocument/2006/relationships/hyperlink" Target="https://hacken.io/wp-content/uploads/2021/11/ChainWars_10112021_SCAudit_Report.pdf" TargetMode="External"/><Relationship Id="rId373" Type="http://schemas.openxmlformats.org/officeDocument/2006/relationships/hyperlink" Target="https://hacken.io/wp-content/uploads/2021/10/Polkamarkets_06102021SCAudit_Report_2.pdf" TargetMode="External"/><Relationship Id="rId429" Type="http://schemas.openxmlformats.org/officeDocument/2006/relationships/hyperlink" Target="https://hacken.io/wp-content/uploads/2022/03/Rikkei_10062021SCAudit_Report_.pdf" TargetMode="External"/><Relationship Id="rId1" Type="http://schemas.openxmlformats.org/officeDocument/2006/relationships/hyperlink" Target="https://hacken.io/audits/" TargetMode="External"/><Relationship Id="rId233" Type="http://schemas.openxmlformats.org/officeDocument/2006/relationships/hyperlink" Target="https://hacken.io/wp-content/uploads/2022/02/FishCrypto_SmartContract_Audit_Report-10022022.pdf" TargetMode="External"/><Relationship Id="rId440" Type="http://schemas.openxmlformats.org/officeDocument/2006/relationships/hyperlink" Target="https://hacken.io/wp-content/uploads/2021/07/30052021_Nimbus_Staking_Audit_Report.pdf" TargetMode="External"/><Relationship Id="rId28" Type="http://schemas.openxmlformats.org/officeDocument/2006/relationships/hyperlink" Target="https://hacken.io/wp-content/uploads/2022/10/XETA-Capital-LLC_30082022_SCAudit_Report-2.pdf" TargetMode="External"/><Relationship Id="rId275" Type="http://schemas.openxmlformats.org/officeDocument/2006/relationships/hyperlink" Target="https://hacken.io/wp-content/uploads/2021/12/SkylightSolutions_17122021SCAudit_Report-1.pdf" TargetMode="External"/><Relationship Id="rId300" Type="http://schemas.openxmlformats.org/officeDocument/2006/relationships/hyperlink" Target="https://hacken.io/wp-content/uploads/2021/12/HumansTokenAG_06122021SCAudit_Report_3.pdf" TargetMode="External"/><Relationship Id="rId81" Type="http://schemas.openxmlformats.org/officeDocument/2006/relationships/hyperlink" Target="https://hacken.io/wp-content/uploads/2022/03/Blocksquare_06072022_SCAudit_Report_2.pdf" TargetMode="External"/><Relationship Id="rId135" Type="http://schemas.openxmlformats.org/officeDocument/2006/relationships/hyperlink" Target="https://hacken.io/wp-content/uploads/2022/05/DeHealth_HLT_Network_Inc._19042022_SCAudit_Report_-1-1.pdf" TargetMode="External"/><Relationship Id="rId177" Type="http://schemas.openxmlformats.org/officeDocument/2006/relationships/hyperlink" Target="https://hacken.io/wp-content/uploads/2022/04/PeraFinance_SCAudit_Report2_05042022.pdf" TargetMode="External"/><Relationship Id="rId342" Type="http://schemas.openxmlformats.org/officeDocument/2006/relationships/hyperlink" Target="https://hacken.io/wp-content/uploads/2021/11/FEARFearPlayToEarn.sol_29102021SCAudit_Report.pdf" TargetMode="External"/><Relationship Id="rId384" Type="http://schemas.openxmlformats.org/officeDocument/2006/relationships/hyperlink" Target="https://hacken.io/wp-content/uploads/2021/09/Promodio_20092021SCAudit_Report.pdf" TargetMode="External"/><Relationship Id="rId202" Type="http://schemas.openxmlformats.org/officeDocument/2006/relationships/hyperlink" Target="https://hacken.io/wp-content/uploads/2022/03/AAG_15032022_SCAudit_Report_3.pdf" TargetMode="External"/><Relationship Id="rId244" Type="http://schemas.openxmlformats.org/officeDocument/2006/relationships/hyperlink" Target="https://hacken.io/wp-content/uploads/2022/02/RM_STUDIO_LTD_17012022SCAudit_Report.pdf" TargetMode="External"/><Relationship Id="rId39" Type="http://schemas.openxmlformats.org/officeDocument/2006/relationships/hyperlink" Target="https://hacken.io/wp-content/uploads/2022/04/SDAO-Airdrop_14012022SCAudit_Report_3.pdf" TargetMode="External"/><Relationship Id="rId286" Type="http://schemas.openxmlformats.org/officeDocument/2006/relationships/hyperlink" Target="https://hacken.io/wp-content/uploads/2021/12/EX-Sports_10122021SCAudit_Report.pdf" TargetMode="External"/><Relationship Id="rId451" Type="http://schemas.openxmlformats.org/officeDocument/2006/relationships/hyperlink" Target="https://hacken.io/wp-content/uploads/2021/05/07052021_Ridotto_SC_SecondReview_Audit_Report.pdf" TargetMode="External"/><Relationship Id="rId50" Type="http://schemas.openxmlformats.org/officeDocument/2006/relationships/hyperlink" Target="https://hacken.io/wp-content/uploads/2022/09/Lunabets_22062022_SCAudit_Report_3.pdf" TargetMode="External"/><Relationship Id="rId104" Type="http://schemas.openxmlformats.org/officeDocument/2006/relationships/hyperlink" Target="https://hacken.io/wp-content/uploads/2021/12/RedFox-SmartChefFactory_30092021SCAudit_Report_3.pdf" TargetMode="External"/><Relationship Id="rId146" Type="http://schemas.openxmlformats.org/officeDocument/2006/relationships/hyperlink" Target="https://hacken.io/wp-content/uploads/2022/05/Amoss_01042022_SCAudit_Report-2-1.pdf" TargetMode="External"/><Relationship Id="rId188" Type="http://schemas.openxmlformats.org/officeDocument/2006/relationships/hyperlink" Target="https://hacken.io/wp-content/uploads/2022/03/TOMB-Token_29032022SCAudit_Report.pdf" TargetMode="External"/><Relationship Id="rId311" Type="http://schemas.openxmlformats.org/officeDocument/2006/relationships/hyperlink" Target="https://hacken.io/wp-content/uploads/2021/12/Shibu-Foundation_01122021SCAudit_Report_2.pdf" TargetMode="External"/><Relationship Id="rId353" Type="http://schemas.openxmlformats.org/officeDocument/2006/relationships/hyperlink" Target="https://hacken.io/wp-content/uploads/2021/11/ColdStack_20102021SCAudit_Report.pdf" TargetMode="External"/><Relationship Id="rId395" Type="http://schemas.openxmlformats.org/officeDocument/2006/relationships/hyperlink" Target="https://hacken.io/wp-content/uploads/2021/10/FoilNetwork_03092021SCAudit_Report_4.pdf" TargetMode="External"/><Relationship Id="rId409" Type="http://schemas.openxmlformats.org/officeDocument/2006/relationships/hyperlink" Target="https://hacken.io/wp-content/uploads/2021/08/CDzExchange_02082021SCAudit_Report.pdf" TargetMode="External"/><Relationship Id="rId92" Type="http://schemas.openxmlformats.org/officeDocument/2006/relationships/hyperlink" Target="https://hacken.io/wp-content/uploads/2022/07/Lith-LCC-25052022_SCAudit_Report-1.pdf" TargetMode="External"/><Relationship Id="rId213" Type="http://schemas.openxmlformats.org/officeDocument/2006/relationships/hyperlink" Target="https://hacken.io/wp-content/uploads/2022/03/CryptoToday_08032022_SCAudit_Report_2.pdf" TargetMode="External"/><Relationship Id="rId420" Type="http://schemas.openxmlformats.org/officeDocument/2006/relationships/hyperlink" Target="https://hacken.io/wp-content/uploads/2021/07/HarvesterDAO_24062021SCAudit_Report.pdf" TargetMode="External"/><Relationship Id="rId255" Type="http://schemas.openxmlformats.org/officeDocument/2006/relationships/hyperlink" Target="https://hacken.io/wp-content/uploads/2022/01/Crystals-of-Naramunz_05012022SCAudit_Report.pdf" TargetMode="External"/><Relationship Id="rId297" Type="http://schemas.openxmlformats.org/officeDocument/2006/relationships/hyperlink" Target="https://hacken.io/wp-content/uploads/2021/12/StreetRunner_07122021SCAudit_Report.pdf" TargetMode="External"/><Relationship Id="rId462" Type="http://schemas.openxmlformats.org/officeDocument/2006/relationships/hyperlink" Target="https://hacken.io/wp-content/uploads/2021/04/050432021_OraoToken_SC_Audit_Second_Review_Report-v2.pdf" TargetMode="External"/><Relationship Id="rId115" Type="http://schemas.openxmlformats.org/officeDocument/2006/relationships/hyperlink" Target="https://hacken.io/wp-content/uploads/2022/05/VYNKSAFE_03052022SCAudit_Report1.pdf" TargetMode="External"/><Relationship Id="rId157" Type="http://schemas.openxmlformats.org/officeDocument/2006/relationships/hyperlink" Target="https://hacken.io/wp-content/uploads/2022/04/GainsAssociates_15122021SCAudit_Report.pdf" TargetMode="External"/><Relationship Id="rId322" Type="http://schemas.openxmlformats.org/officeDocument/2006/relationships/hyperlink" Target="https://hacken.io/wp-content/uploads/2021/11/Tr3zor.io_19112021SCAudit_Report.pdf" TargetMode="External"/><Relationship Id="rId364" Type="http://schemas.openxmlformats.org/officeDocument/2006/relationships/hyperlink" Target="https://hacken.io/wp-content/uploads/2021/10/BitcoinSB-Staking_11102021SCAudit_Report.pdf" TargetMode="External"/><Relationship Id="rId61" Type="http://schemas.openxmlformats.org/officeDocument/2006/relationships/hyperlink" Target="https://hacken.io/wp-content/uploads/2022/09/Wombat_04082022_SCAudit_Report.docx.pdf" TargetMode="External"/><Relationship Id="rId199" Type="http://schemas.openxmlformats.org/officeDocument/2006/relationships/hyperlink" Target="https://hacken.io/wp-content/uploads/2022/04/Huobi_BTC_TokenSCAudit_Report.pdf" TargetMode="External"/><Relationship Id="rId19" Type="http://schemas.openxmlformats.org/officeDocument/2006/relationships/hyperlink" Target="https://hacken.io/audits/" TargetMode="External"/><Relationship Id="rId224" Type="http://schemas.openxmlformats.org/officeDocument/2006/relationships/hyperlink" Target="https://hacken.io/wp-content/uploads/2022/02/GogoProtocol_14022021-SCAudit_Report2.pdf" TargetMode="External"/><Relationship Id="rId266" Type="http://schemas.openxmlformats.org/officeDocument/2006/relationships/hyperlink" Target="https://hacken.io/wp-content/uploads/2021/12/CryptoVsZombie_22122021SCAudit_Report.pdf" TargetMode="External"/><Relationship Id="rId431" Type="http://schemas.openxmlformats.org/officeDocument/2006/relationships/hyperlink" Target="https://hacken.io/wp-content/uploads/2021/06/Mozart-Finance_08062021SCAudit_Report.pdf" TargetMode="External"/><Relationship Id="rId473" Type="http://schemas.openxmlformats.org/officeDocument/2006/relationships/hyperlink" Target="https://hacken.io/wp-content/uploads/2021/06/WowSwap_03062021SCAudit_Report_2.pdf" TargetMode="External"/><Relationship Id="rId30" Type="http://schemas.openxmlformats.org/officeDocument/2006/relationships/hyperlink" Target="https://hacken.io/wp-content/uploads/2022/12/Avatea_31082022_SCAudit_Report.pdf" TargetMode="External"/><Relationship Id="rId126" Type="http://schemas.openxmlformats.org/officeDocument/2006/relationships/hyperlink" Target="https://hacken.io/wp-content/uploads/2022/05/SuperVet_17052022_SCAudit_Report.pdf" TargetMode="External"/><Relationship Id="rId168" Type="http://schemas.openxmlformats.org/officeDocument/2006/relationships/hyperlink" Target="https://hacken.io/wp-content/uploads/2022/03/BotPlanet-BotDex-Core_06042022SCAudit_Report_2.pdf" TargetMode="External"/><Relationship Id="rId333" Type="http://schemas.openxmlformats.org/officeDocument/2006/relationships/hyperlink" Target="https://hacken.io/wp-content/uploads/2022/01/O-MEE_10112021SCAudit_Report.pdf" TargetMode="External"/><Relationship Id="rId72" Type="http://schemas.openxmlformats.org/officeDocument/2006/relationships/hyperlink" Target="https://hacken.io/wp-content/uploads/2022/07/RAT-Finance_18072022_SCAudit_Report.pdf" TargetMode="External"/><Relationship Id="rId375" Type="http://schemas.openxmlformats.org/officeDocument/2006/relationships/hyperlink" Target="https://hacken.io/wp-content/uploads/2021/10/DAOVentures_04102021SCAudit_Report_2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491"/>
  <sheetViews>
    <sheetView topLeftCell="A30" workbookViewId="0">
      <selection activeCell="H42" sqref="H42"/>
    </sheetView>
  </sheetViews>
  <sheetFormatPr defaultRowHeight="15.6" x14ac:dyDescent="0.3"/>
  <cols>
    <col min="2" max="2" width="39.19921875" bestFit="1" customWidth="1"/>
    <col min="4" max="4" width="10.19921875" bestFit="1" customWidth="1"/>
    <col min="5" max="5" width="8.59765625" bestFit="1" customWidth="1"/>
    <col min="6" max="6" width="32" bestFit="1" customWidth="1"/>
    <col min="7" max="7" width="15.8984375" bestFit="1" customWidth="1"/>
    <col min="8" max="8" width="14.796875" bestFit="1" customWidth="1"/>
    <col min="9" max="9" width="115.5" bestFit="1" customWidth="1"/>
  </cols>
  <sheetData>
    <row r="1" spans="1:9" x14ac:dyDescent="0.3">
      <c r="A1" t="s">
        <v>1049</v>
      </c>
      <c r="B1" t="s">
        <v>0</v>
      </c>
      <c r="C1" t="s">
        <v>1</v>
      </c>
      <c r="D1" t="s">
        <v>1050</v>
      </c>
      <c r="E1" t="s">
        <v>1605</v>
      </c>
      <c r="F1" t="s">
        <v>2</v>
      </c>
      <c r="G1" t="s">
        <v>3</v>
      </c>
      <c r="H1" t="s">
        <v>1051</v>
      </c>
      <c r="I1" t="s">
        <v>1604</v>
      </c>
    </row>
    <row r="2" spans="1:9" x14ac:dyDescent="0.3">
      <c r="A2">
        <v>1</v>
      </c>
      <c r="B2" t="s">
        <v>4</v>
      </c>
      <c r="C2" t="s">
        <v>5</v>
      </c>
      <c r="D2">
        <v>0</v>
      </c>
      <c r="E2" t="s">
        <v>6</v>
      </c>
      <c r="F2" s="2" t="s">
        <v>7</v>
      </c>
      <c r="G2" t="s">
        <v>8</v>
      </c>
      <c r="H2" s="2"/>
      <c r="I2" s="5" t="s">
        <v>37</v>
      </c>
    </row>
    <row r="3" spans="1:9" x14ac:dyDescent="0.3">
      <c r="A3">
        <v>2</v>
      </c>
      <c r="B3" t="s">
        <v>9</v>
      </c>
      <c r="C3" t="s">
        <v>10</v>
      </c>
      <c r="D3">
        <v>0</v>
      </c>
      <c r="E3" t="s">
        <v>6</v>
      </c>
      <c r="F3" s="2" t="s">
        <v>11</v>
      </c>
      <c r="G3" t="s">
        <v>8</v>
      </c>
      <c r="H3" s="2"/>
      <c r="I3" s="5" t="s">
        <v>37</v>
      </c>
    </row>
    <row r="4" spans="1:9" x14ac:dyDescent="0.3">
      <c r="A4">
        <v>3</v>
      </c>
      <c r="B4" t="s">
        <v>12</v>
      </c>
      <c r="C4" t="s">
        <v>13</v>
      </c>
      <c r="D4">
        <v>4</v>
      </c>
      <c r="E4" t="s">
        <v>6</v>
      </c>
      <c r="F4" s="2" t="s">
        <v>14</v>
      </c>
      <c r="G4" t="s">
        <v>15</v>
      </c>
      <c r="H4" s="2" t="s">
        <v>1052</v>
      </c>
      <c r="I4" s="5" t="s">
        <v>1055</v>
      </c>
    </row>
    <row r="5" spans="1:9" x14ac:dyDescent="0.3">
      <c r="A5">
        <v>3</v>
      </c>
      <c r="B5" t="s">
        <v>12</v>
      </c>
      <c r="C5" t="s">
        <v>13</v>
      </c>
      <c r="D5">
        <v>4</v>
      </c>
      <c r="E5" t="s">
        <v>6</v>
      </c>
      <c r="F5" s="3" t="s">
        <v>86</v>
      </c>
      <c r="G5" t="s">
        <v>15</v>
      </c>
      <c r="H5" s="2" t="s">
        <v>1053</v>
      </c>
      <c r="I5" s="1" t="s">
        <v>1056</v>
      </c>
    </row>
    <row r="6" spans="1:9" x14ac:dyDescent="0.3">
      <c r="A6">
        <v>3</v>
      </c>
      <c r="B6" t="s">
        <v>12</v>
      </c>
      <c r="C6" t="s">
        <v>13</v>
      </c>
      <c r="D6">
        <v>1</v>
      </c>
      <c r="E6" t="s">
        <v>6</v>
      </c>
      <c r="F6" s="2"/>
      <c r="G6" s="2" t="s">
        <v>1054</v>
      </c>
      <c r="H6" s="2"/>
      <c r="I6" s="1" t="s">
        <v>37</v>
      </c>
    </row>
    <row r="7" spans="1:9" x14ac:dyDescent="0.3">
      <c r="A7">
        <v>4</v>
      </c>
      <c r="B7" t="s">
        <v>16</v>
      </c>
      <c r="C7" t="s">
        <v>17</v>
      </c>
      <c r="D7">
        <v>0</v>
      </c>
      <c r="E7" t="s">
        <v>6</v>
      </c>
      <c r="F7" s="2" t="s">
        <v>18</v>
      </c>
      <c r="G7" t="s">
        <v>8</v>
      </c>
      <c r="H7" s="2"/>
      <c r="I7" s="1" t="s">
        <v>37</v>
      </c>
    </row>
    <row r="8" spans="1:9" x14ac:dyDescent="0.3">
      <c r="A8">
        <v>5</v>
      </c>
      <c r="B8" t="s">
        <v>19</v>
      </c>
      <c r="C8" t="s">
        <v>20</v>
      </c>
      <c r="D8">
        <v>0</v>
      </c>
      <c r="E8" t="s">
        <v>6</v>
      </c>
      <c r="F8" s="2" t="s">
        <v>7</v>
      </c>
      <c r="G8" t="s">
        <v>8</v>
      </c>
      <c r="H8" s="2"/>
      <c r="I8" s="1" t="s">
        <v>37</v>
      </c>
    </row>
    <row r="9" spans="1:9" x14ac:dyDescent="0.3">
      <c r="A9">
        <v>6</v>
      </c>
      <c r="B9" t="s">
        <v>21</v>
      </c>
      <c r="C9" t="s">
        <v>22</v>
      </c>
      <c r="D9">
        <v>0</v>
      </c>
      <c r="E9" t="s">
        <v>6</v>
      </c>
      <c r="F9" s="2" t="s">
        <v>18</v>
      </c>
      <c r="G9" t="s">
        <v>8</v>
      </c>
      <c r="H9" s="2"/>
      <c r="I9" s="1" t="s">
        <v>37</v>
      </c>
    </row>
    <row r="10" spans="1:9" x14ac:dyDescent="0.3">
      <c r="A10">
        <v>7</v>
      </c>
      <c r="B10" t="s">
        <v>23</v>
      </c>
      <c r="C10" t="s">
        <v>20</v>
      </c>
      <c r="D10">
        <v>0</v>
      </c>
      <c r="E10" t="s">
        <v>6</v>
      </c>
      <c r="F10" s="2" t="s">
        <v>11</v>
      </c>
      <c r="G10" t="s">
        <v>8</v>
      </c>
      <c r="H10" s="2"/>
      <c r="I10" s="1" t="s">
        <v>37</v>
      </c>
    </row>
    <row r="11" spans="1:9" x14ac:dyDescent="0.3">
      <c r="A11">
        <v>8</v>
      </c>
      <c r="B11" t="s">
        <v>24</v>
      </c>
      <c r="C11" t="s">
        <v>25</v>
      </c>
      <c r="D11">
        <v>4</v>
      </c>
      <c r="E11" t="s">
        <v>6</v>
      </c>
      <c r="F11" s="2" t="s">
        <v>7</v>
      </c>
      <c r="G11" t="s">
        <v>15</v>
      </c>
      <c r="H11" s="2" t="s">
        <v>26</v>
      </c>
      <c r="I11" s="1" t="s">
        <v>1057</v>
      </c>
    </row>
    <row r="12" spans="1:9" x14ac:dyDescent="0.3">
      <c r="A12">
        <v>9</v>
      </c>
      <c r="B12" t="s">
        <v>27</v>
      </c>
      <c r="C12" t="s">
        <v>28</v>
      </c>
      <c r="D12">
        <v>4</v>
      </c>
      <c r="E12" t="s">
        <v>6</v>
      </c>
      <c r="F12" s="2" t="s">
        <v>7</v>
      </c>
      <c r="G12" t="s">
        <v>15</v>
      </c>
      <c r="H12" s="2" t="s">
        <v>29</v>
      </c>
      <c r="I12" s="1" t="s">
        <v>1058</v>
      </c>
    </row>
    <row r="13" spans="1:9" x14ac:dyDescent="0.3">
      <c r="A13">
        <v>10</v>
      </c>
      <c r="B13" t="s">
        <v>30</v>
      </c>
      <c r="C13" t="s">
        <v>20</v>
      </c>
      <c r="D13">
        <v>4</v>
      </c>
      <c r="E13" t="s">
        <v>6</v>
      </c>
      <c r="F13" s="2" t="s">
        <v>7</v>
      </c>
      <c r="G13" t="s">
        <v>15</v>
      </c>
      <c r="H13" s="2" t="s">
        <v>31</v>
      </c>
      <c r="I13" s="1" t="s">
        <v>1059</v>
      </c>
    </row>
    <row r="14" spans="1:9" x14ac:dyDescent="0.3">
      <c r="A14">
        <v>11</v>
      </c>
      <c r="B14" t="s">
        <v>32</v>
      </c>
      <c r="C14" t="s">
        <v>33</v>
      </c>
      <c r="D14">
        <v>4</v>
      </c>
      <c r="E14" t="s">
        <v>6</v>
      </c>
      <c r="F14" s="2" t="s">
        <v>34</v>
      </c>
      <c r="G14" t="s">
        <v>15</v>
      </c>
      <c r="H14" s="2" t="s">
        <v>35</v>
      </c>
      <c r="I14" s="1" t="s">
        <v>1060</v>
      </c>
    </row>
    <row r="15" spans="1:9" x14ac:dyDescent="0.3">
      <c r="A15">
        <v>12</v>
      </c>
      <c r="B15" t="s">
        <v>36</v>
      </c>
      <c r="C15" t="s">
        <v>37</v>
      </c>
      <c r="D15">
        <v>4</v>
      </c>
      <c r="E15" t="s">
        <v>6</v>
      </c>
      <c r="F15" s="2" t="s">
        <v>7</v>
      </c>
      <c r="G15" t="s">
        <v>15</v>
      </c>
      <c r="H15" s="2" t="s">
        <v>38</v>
      </c>
      <c r="I15" s="1" t="s">
        <v>1061</v>
      </c>
    </row>
    <row r="16" spans="1:9" x14ac:dyDescent="0.3">
      <c r="A16">
        <v>13</v>
      </c>
      <c r="B16" t="s">
        <v>39</v>
      </c>
      <c r="C16" t="s">
        <v>40</v>
      </c>
      <c r="D16">
        <v>4</v>
      </c>
      <c r="E16" t="s">
        <v>6</v>
      </c>
      <c r="F16" s="2" t="s">
        <v>41</v>
      </c>
      <c r="G16" t="s">
        <v>15</v>
      </c>
      <c r="H16" s="2" t="s">
        <v>42</v>
      </c>
      <c r="I16" s="1" t="s">
        <v>1062</v>
      </c>
    </row>
    <row r="17" spans="1:9" ht="16.2" customHeight="1" x14ac:dyDescent="0.3">
      <c r="A17">
        <v>14</v>
      </c>
      <c r="B17" t="s">
        <v>43</v>
      </c>
      <c r="C17" t="s">
        <v>44</v>
      </c>
      <c r="D17">
        <v>4</v>
      </c>
      <c r="E17" t="s">
        <v>6</v>
      </c>
      <c r="F17" s="2" t="s">
        <v>45</v>
      </c>
      <c r="G17" t="s">
        <v>15</v>
      </c>
      <c r="H17" s="4" t="s">
        <v>1063</v>
      </c>
      <c r="I17" s="1" t="s">
        <v>1064</v>
      </c>
    </row>
    <row r="18" spans="1:9" x14ac:dyDescent="0.3">
      <c r="A18">
        <v>14</v>
      </c>
      <c r="B18" t="s">
        <v>43</v>
      </c>
      <c r="C18" t="s">
        <v>44</v>
      </c>
      <c r="D18">
        <v>4</v>
      </c>
      <c r="E18" t="s">
        <v>6</v>
      </c>
      <c r="F18" s="2" t="s">
        <v>45</v>
      </c>
      <c r="G18" t="s">
        <v>15</v>
      </c>
      <c r="H18" s="2" t="s">
        <v>1088</v>
      </c>
      <c r="I18" s="1" t="s">
        <v>1065</v>
      </c>
    </row>
    <row r="19" spans="1:9" x14ac:dyDescent="0.3">
      <c r="A19">
        <v>14</v>
      </c>
      <c r="B19" t="s">
        <v>43</v>
      </c>
      <c r="C19" t="s">
        <v>44</v>
      </c>
      <c r="D19">
        <v>4</v>
      </c>
      <c r="E19" t="s">
        <v>6</v>
      </c>
      <c r="F19" s="2" t="s">
        <v>45</v>
      </c>
      <c r="G19" t="s">
        <v>15</v>
      </c>
      <c r="H19" s="4" t="s">
        <v>1063</v>
      </c>
      <c r="I19" s="1" t="s">
        <v>1066</v>
      </c>
    </row>
    <row r="20" spans="1:9" x14ac:dyDescent="0.3">
      <c r="A20">
        <v>14</v>
      </c>
      <c r="B20" t="s">
        <v>43</v>
      </c>
      <c r="C20" t="s">
        <v>44</v>
      </c>
      <c r="D20">
        <v>4</v>
      </c>
      <c r="E20" t="s">
        <v>6</v>
      </c>
      <c r="F20" s="2" t="s">
        <v>7</v>
      </c>
      <c r="G20" t="s">
        <v>15</v>
      </c>
      <c r="H20" s="2" t="s">
        <v>42</v>
      </c>
      <c r="I20" s="1" t="s">
        <v>1067</v>
      </c>
    </row>
    <row r="21" spans="1:9" x14ac:dyDescent="0.3">
      <c r="A21">
        <v>15</v>
      </c>
      <c r="B21" t="s">
        <v>46</v>
      </c>
      <c r="C21" t="s">
        <v>47</v>
      </c>
      <c r="D21">
        <v>4</v>
      </c>
      <c r="E21" t="s">
        <v>6</v>
      </c>
      <c r="F21" s="2" t="s">
        <v>11</v>
      </c>
      <c r="G21" t="s">
        <v>15</v>
      </c>
      <c r="H21" s="2" t="s">
        <v>48</v>
      </c>
      <c r="I21" s="1" t="s">
        <v>1068</v>
      </c>
    </row>
    <row r="22" spans="1:9" x14ac:dyDescent="0.3">
      <c r="A22">
        <v>16</v>
      </c>
      <c r="B22" t="s">
        <v>49</v>
      </c>
      <c r="C22" t="s">
        <v>37</v>
      </c>
      <c r="D22">
        <v>4</v>
      </c>
      <c r="E22" t="s">
        <v>6</v>
      </c>
      <c r="F22" s="2" t="s">
        <v>7</v>
      </c>
      <c r="G22" t="s">
        <v>15</v>
      </c>
      <c r="H22" s="2" t="s">
        <v>50</v>
      </c>
      <c r="I22" s="1" t="s">
        <v>1069</v>
      </c>
    </row>
    <row r="23" spans="1:9" x14ac:dyDescent="0.3">
      <c r="A23">
        <v>17</v>
      </c>
      <c r="B23" t="s">
        <v>51</v>
      </c>
      <c r="C23" t="s">
        <v>52</v>
      </c>
      <c r="D23">
        <v>4</v>
      </c>
      <c r="E23" t="s">
        <v>6</v>
      </c>
      <c r="F23" s="2" t="s">
        <v>34</v>
      </c>
      <c r="G23" t="s">
        <v>15</v>
      </c>
      <c r="H23" s="2" t="s">
        <v>53</v>
      </c>
      <c r="I23" s="1" t="s">
        <v>1070</v>
      </c>
    </row>
    <row r="24" spans="1:9" x14ac:dyDescent="0.3">
      <c r="A24">
        <v>18</v>
      </c>
      <c r="B24" t="s">
        <v>54</v>
      </c>
      <c r="C24" t="s">
        <v>55</v>
      </c>
      <c r="D24">
        <v>0</v>
      </c>
      <c r="E24" t="s">
        <v>6</v>
      </c>
      <c r="F24" s="2" t="s">
        <v>56</v>
      </c>
      <c r="H24" s="2"/>
      <c r="I24" s="1" t="s">
        <v>37</v>
      </c>
    </row>
    <row r="25" spans="1:9" x14ac:dyDescent="0.3">
      <c r="A25">
        <v>19</v>
      </c>
      <c r="B25" t="s">
        <v>57</v>
      </c>
      <c r="C25" t="s">
        <v>58</v>
      </c>
      <c r="D25">
        <v>4</v>
      </c>
      <c r="E25" t="s">
        <v>6</v>
      </c>
      <c r="F25" s="2" t="s">
        <v>34</v>
      </c>
      <c r="G25" t="s">
        <v>15</v>
      </c>
      <c r="H25" s="2" t="s">
        <v>59</v>
      </c>
      <c r="I25" s="1" t="s">
        <v>1071</v>
      </c>
    </row>
    <row r="26" spans="1:9" x14ac:dyDescent="0.3">
      <c r="A26">
        <v>20</v>
      </c>
      <c r="B26" t="s">
        <v>60</v>
      </c>
      <c r="C26" t="s">
        <v>61</v>
      </c>
      <c r="D26">
        <v>4</v>
      </c>
      <c r="E26" t="s">
        <v>6</v>
      </c>
      <c r="F26" s="2" t="s">
        <v>34</v>
      </c>
      <c r="G26" t="s">
        <v>15</v>
      </c>
      <c r="H26" s="2" t="s">
        <v>62</v>
      </c>
      <c r="I26" s="1" t="s">
        <v>1072</v>
      </c>
    </row>
    <row r="27" spans="1:9" x14ac:dyDescent="0.3">
      <c r="A27">
        <v>21</v>
      </c>
      <c r="B27" t="s">
        <v>63</v>
      </c>
      <c r="C27" t="s">
        <v>64</v>
      </c>
      <c r="D27">
        <v>4</v>
      </c>
      <c r="E27" t="s">
        <v>6</v>
      </c>
      <c r="F27" s="2" t="s">
        <v>45</v>
      </c>
      <c r="G27" t="s">
        <v>15</v>
      </c>
      <c r="H27" s="2" t="s">
        <v>65</v>
      </c>
      <c r="I27" s="1" t="s">
        <v>1073</v>
      </c>
    </row>
    <row r="28" spans="1:9" x14ac:dyDescent="0.3">
      <c r="A28">
        <v>22</v>
      </c>
      <c r="B28" t="s">
        <v>66</v>
      </c>
      <c r="C28" t="s">
        <v>67</v>
      </c>
      <c r="D28">
        <v>4</v>
      </c>
      <c r="E28" t="s">
        <v>6</v>
      </c>
      <c r="F28" s="2" t="s">
        <v>68</v>
      </c>
      <c r="G28" t="s">
        <v>15</v>
      </c>
      <c r="H28" s="2" t="s">
        <v>1089</v>
      </c>
      <c r="I28" s="1" t="s">
        <v>1074</v>
      </c>
    </row>
    <row r="29" spans="1:9" x14ac:dyDescent="0.3">
      <c r="A29">
        <v>22</v>
      </c>
      <c r="B29" t="s">
        <v>66</v>
      </c>
      <c r="C29" t="s">
        <v>67</v>
      </c>
      <c r="D29">
        <v>3</v>
      </c>
      <c r="E29" t="s">
        <v>6</v>
      </c>
      <c r="F29" s="2" t="s">
        <v>68</v>
      </c>
      <c r="G29" t="s">
        <v>15</v>
      </c>
      <c r="H29" s="2" t="s">
        <v>1090</v>
      </c>
      <c r="I29" s="1" t="s">
        <v>1075</v>
      </c>
    </row>
    <row r="30" spans="1:9" x14ac:dyDescent="0.3">
      <c r="A30">
        <v>22</v>
      </c>
      <c r="B30" t="s">
        <v>66</v>
      </c>
      <c r="C30" t="s">
        <v>67</v>
      </c>
      <c r="D30">
        <v>4</v>
      </c>
      <c r="E30" t="s">
        <v>6</v>
      </c>
      <c r="F30" s="3" t="s">
        <v>34</v>
      </c>
      <c r="G30" t="s">
        <v>15</v>
      </c>
      <c r="H30" s="2" t="s">
        <v>1091</v>
      </c>
      <c r="I30" s="1" t="s">
        <v>1076</v>
      </c>
    </row>
    <row r="31" spans="1:9" x14ac:dyDescent="0.3">
      <c r="A31">
        <v>23</v>
      </c>
      <c r="B31" t="s">
        <v>69</v>
      </c>
      <c r="C31" t="s">
        <v>70</v>
      </c>
      <c r="D31">
        <v>4</v>
      </c>
      <c r="E31" t="s">
        <v>6</v>
      </c>
      <c r="F31" s="2" t="s">
        <v>68</v>
      </c>
      <c r="G31" t="s">
        <v>15</v>
      </c>
      <c r="H31" s="2" t="s">
        <v>71</v>
      </c>
      <c r="I31" s="1" t="s">
        <v>1077</v>
      </c>
    </row>
    <row r="32" spans="1:9" x14ac:dyDescent="0.3">
      <c r="A32">
        <v>24</v>
      </c>
      <c r="B32" t="s">
        <v>72</v>
      </c>
      <c r="C32" t="s">
        <v>73</v>
      </c>
      <c r="D32">
        <v>3</v>
      </c>
      <c r="E32" t="s">
        <v>6</v>
      </c>
      <c r="F32" s="2" t="s">
        <v>74</v>
      </c>
      <c r="G32" t="s">
        <v>15</v>
      </c>
      <c r="H32" s="2" t="s">
        <v>75</v>
      </c>
      <c r="I32" s="1" t="s">
        <v>1078</v>
      </c>
    </row>
    <row r="33" spans="1:9" x14ac:dyDescent="0.3">
      <c r="A33">
        <v>25</v>
      </c>
      <c r="B33" t="s">
        <v>76</v>
      </c>
      <c r="C33" t="s">
        <v>77</v>
      </c>
      <c r="D33">
        <v>4</v>
      </c>
      <c r="E33" t="s">
        <v>6</v>
      </c>
      <c r="F33" s="2" t="s">
        <v>34</v>
      </c>
      <c r="G33" t="s">
        <v>15</v>
      </c>
      <c r="H33" s="2" t="s">
        <v>78</v>
      </c>
      <c r="I33" s="1" t="s">
        <v>1079</v>
      </c>
    </row>
    <row r="34" spans="1:9" x14ac:dyDescent="0.3">
      <c r="A34">
        <v>26</v>
      </c>
      <c r="B34" t="s">
        <v>79</v>
      </c>
      <c r="C34" t="s">
        <v>80</v>
      </c>
      <c r="D34">
        <v>4</v>
      </c>
      <c r="E34" t="s">
        <v>6</v>
      </c>
      <c r="F34" s="2" t="s">
        <v>7</v>
      </c>
      <c r="G34" t="s">
        <v>15</v>
      </c>
      <c r="H34" s="2" t="s">
        <v>81</v>
      </c>
      <c r="I34" s="1" t="s">
        <v>1080</v>
      </c>
    </row>
    <row r="35" spans="1:9" x14ac:dyDescent="0.3">
      <c r="A35">
        <v>27</v>
      </c>
      <c r="B35" t="s">
        <v>82</v>
      </c>
      <c r="C35" t="s">
        <v>83</v>
      </c>
      <c r="D35">
        <v>4</v>
      </c>
      <c r="E35" t="s">
        <v>6</v>
      </c>
      <c r="F35" s="2" t="s">
        <v>7</v>
      </c>
      <c r="G35" t="s">
        <v>15</v>
      </c>
      <c r="H35" s="2" t="s">
        <v>81</v>
      </c>
      <c r="I35" s="1" t="s">
        <v>1081</v>
      </c>
    </row>
    <row r="36" spans="1:9" x14ac:dyDescent="0.3">
      <c r="A36">
        <v>28</v>
      </c>
      <c r="B36" t="s">
        <v>84</v>
      </c>
      <c r="C36" t="s">
        <v>85</v>
      </c>
      <c r="D36">
        <v>4</v>
      </c>
      <c r="E36" t="s">
        <v>6</v>
      </c>
      <c r="F36" s="2" t="s">
        <v>86</v>
      </c>
      <c r="G36" t="s">
        <v>15</v>
      </c>
      <c r="H36" s="2" t="s">
        <v>87</v>
      </c>
      <c r="I36" s="1" t="s">
        <v>1082</v>
      </c>
    </row>
    <row r="37" spans="1:9" x14ac:dyDescent="0.3">
      <c r="A37">
        <v>29</v>
      </c>
      <c r="B37" t="s">
        <v>88</v>
      </c>
      <c r="C37" t="s">
        <v>89</v>
      </c>
      <c r="D37">
        <v>4</v>
      </c>
      <c r="E37" t="s">
        <v>6</v>
      </c>
      <c r="F37" s="2" t="s">
        <v>34</v>
      </c>
      <c r="G37" t="s">
        <v>15</v>
      </c>
      <c r="H37" s="2" t="s">
        <v>90</v>
      </c>
      <c r="I37" s="1" t="s">
        <v>1083</v>
      </c>
    </row>
    <row r="38" spans="1:9" x14ac:dyDescent="0.3">
      <c r="A38">
        <v>30</v>
      </c>
      <c r="B38" t="s">
        <v>91</v>
      </c>
      <c r="C38" t="s">
        <v>92</v>
      </c>
      <c r="D38">
        <v>4</v>
      </c>
      <c r="E38" t="s">
        <v>6</v>
      </c>
      <c r="F38" s="2" t="s">
        <v>34</v>
      </c>
      <c r="G38" t="s">
        <v>15</v>
      </c>
      <c r="H38" s="2" t="s">
        <v>93</v>
      </c>
      <c r="I38" s="1" t="s">
        <v>1084</v>
      </c>
    </row>
    <row r="39" spans="1:9" x14ac:dyDescent="0.3">
      <c r="A39">
        <v>31</v>
      </c>
      <c r="B39" t="s">
        <v>94</v>
      </c>
      <c r="C39" t="s">
        <v>95</v>
      </c>
      <c r="D39">
        <v>3</v>
      </c>
      <c r="E39" t="s">
        <v>6</v>
      </c>
      <c r="F39" s="2" t="s">
        <v>34</v>
      </c>
      <c r="G39" t="s">
        <v>15</v>
      </c>
      <c r="H39" s="2" t="s">
        <v>96</v>
      </c>
      <c r="I39" s="1" t="s">
        <v>1085</v>
      </c>
    </row>
    <row r="40" spans="1:9" x14ac:dyDescent="0.3">
      <c r="A40">
        <v>32</v>
      </c>
      <c r="B40" t="s">
        <v>97</v>
      </c>
      <c r="C40" t="s">
        <v>98</v>
      </c>
      <c r="D40">
        <v>4</v>
      </c>
      <c r="E40" t="s">
        <v>6</v>
      </c>
      <c r="F40" s="2" t="s">
        <v>34</v>
      </c>
      <c r="G40" t="s">
        <v>15</v>
      </c>
      <c r="H40" s="2" t="s">
        <v>99</v>
      </c>
      <c r="I40" s="1" t="s">
        <v>1086</v>
      </c>
    </row>
    <row r="41" spans="1:9" x14ac:dyDescent="0.3">
      <c r="A41">
        <v>33</v>
      </c>
      <c r="B41" t="s">
        <v>100</v>
      </c>
      <c r="C41" t="s">
        <v>101</v>
      </c>
      <c r="D41">
        <v>4</v>
      </c>
      <c r="E41" t="s">
        <v>6</v>
      </c>
      <c r="F41" s="2" t="s">
        <v>34</v>
      </c>
      <c r="G41" t="s">
        <v>15</v>
      </c>
      <c r="H41" s="2" t="s">
        <v>102</v>
      </c>
      <c r="I41" s="1" t="s">
        <v>1087</v>
      </c>
    </row>
    <row r="42" spans="1:9" x14ac:dyDescent="0.3">
      <c r="A42">
        <v>34</v>
      </c>
      <c r="B42" t="s">
        <v>103</v>
      </c>
      <c r="C42" t="s">
        <v>104</v>
      </c>
      <c r="D42">
        <v>4</v>
      </c>
      <c r="E42" t="s">
        <v>6</v>
      </c>
      <c r="F42" s="2" t="s">
        <v>11</v>
      </c>
      <c r="G42" t="s">
        <v>15</v>
      </c>
      <c r="H42" s="2" t="s">
        <v>1092</v>
      </c>
      <c r="I42" s="1" t="s">
        <v>1097</v>
      </c>
    </row>
    <row r="43" spans="1:9" x14ac:dyDescent="0.3">
      <c r="A43">
        <v>34</v>
      </c>
      <c r="B43" t="s">
        <v>103</v>
      </c>
      <c r="C43" t="s">
        <v>104</v>
      </c>
      <c r="D43">
        <v>4</v>
      </c>
      <c r="E43" t="s">
        <v>6</v>
      </c>
      <c r="F43" s="3" t="s">
        <v>7</v>
      </c>
      <c r="G43" t="s">
        <v>15</v>
      </c>
      <c r="H43" s="2" t="s">
        <v>1093</v>
      </c>
      <c r="I43" s="1" t="s">
        <v>1098</v>
      </c>
    </row>
    <row r="44" spans="1:9" x14ac:dyDescent="0.3">
      <c r="A44">
        <v>34</v>
      </c>
      <c r="B44" t="s">
        <v>103</v>
      </c>
      <c r="C44" t="s">
        <v>104</v>
      </c>
      <c r="D44">
        <v>4</v>
      </c>
      <c r="E44" t="s">
        <v>6</v>
      </c>
      <c r="F44" s="3" t="s">
        <v>7</v>
      </c>
      <c r="G44" t="s">
        <v>15</v>
      </c>
      <c r="H44" s="2" t="s">
        <v>1094</v>
      </c>
      <c r="I44" s="1" t="s">
        <v>1099</v>
      </c>
    </row>
    <row r="45" spans="1:9" x14ac:dyDescent="0.3">
      <c r="A45">
        <v>34</v>
      </c>
      <c r="B45" t="s">
        <v>103</v>
      </c>
      <c r="C45" t="s">
        <v>104</v>
      </c>
      <c r="D45">
        <v>4</v>
      </c>
      <c r="E45" t="s">
        <v>6</v>
      </c>
      <c r="F45" s="3" t="s">
        <v>7</v>
      </c>
      <c r="G45" t="s">
        <v>15</v>
      </c>
      <c r="H45" s="2" t="s">
        <v>1095</v>
      </c>
      <c r="I45" s="1" t="s">
        <v>1100</v>
      </c>
    </row>
    <row r="46" spans="1:9" x14ac:dyDescent="0.3">
      <c r="A46">
        <v>34</v>
      </c>
      <c r="B46" t="s">
        <v>103</v>
      </c>
      <c r="C46" t="s">
        <v>104</v>
      </c>
      <c r="D46">
        <v>4</v>
      </c>
      <c r="E46" t="s">
        <v>6</v>
      </c>
      <c r="F46" s="2" t="s">
        <v>11</v>
      </c>
      <c r="G46" t="s">
        <v>15</v>
      </c>
      <c r="H46" s="2" t="s">
        <v>1096</v>
      </c>
      <c r="I46" s="1" t="s">
        <v>1101</v>
      </c>
    </row>
    <row r="47" spans="1:9" x14ac:dyDescent="0.3">
      <c r="A47">
        <v>34</v>
      </c>
      <c r="B47" t="s">
        <v>103</v>
      </c>
      <c r="C47" t="s">
        <v>104</v>
      </c>
      <c r="D47">
        <v>4</v>
      </c>
      <c r="E47" t="s">
        <v>6</v>
      </c>
      <c r="F47" s="2" t="s">
        <v>11</v>
      </c>
      <c r="G47" t="s">
        <v>15</v>
      </c>
      <c r="H47" s="2" t="s">
        <v>105</v>
      </c>
      <c r="I47" s="1" t="s">
        <v>1102</v>
      </c>
    </row>
    <row r="48" spans="1:9" x14ac:dyDescent="0.3">
      <c r="A48">
        <v>35</v>
      </c>
      <c r="B48" t="s">
        <v>106</v>
      </c>
      <c r="C48" t="s">
        <v>107</v>
      </c>
      <c r="D48">
        <v>4</v>
      </c>
      <c r="E48" t="s">
        <v>6</v>
      </c>
      <c r="F48" s="2" t="s">
        <v>68</v>
      </c>
      <c r="G48" t="s">
        <v>15</v>
      </c>
      <c r="H48" s="2" t="s">
        <v>108</v>
      </c>
      <c r="I48" s="1" t="s">
        <v>1103</v>
      </c>
    </row>
    <row r="49" spans="1:9" x14ac:dyDescent="0.3">
      <c r="A49">
        <v>36</v>
      </c>
      <c r="B49" t="s">
        <v>109</v>
      </c>
      <c r="C49" t="s">
        <v>110</v>
      </c>
      <c r="D49">
        <v>4</v>
      </c>
      <c r="E49" t="s">
        <v>6</v>
      </c>
      <c r="F49" s="2" t="s">
        <v>111</v>
      </c>
      <c r="G49" t="s">
        <v>15</v>
      </c>
      <c r="H49" s="2" t="s">
        <v>112</v>
      </c>
      <c r="I49" s="1" t="s">
        <v>1104</v>
      </c>
    </row>
    <row r="50" spans="1:9" x14ac:dyDescent="0.3">
      <c r="A50">
        <v>37</v>
      </c>
      <c r="B50" t="s">
        <v>113</v>
      </c>
      <c r="C50" t="s">
        <v>114</v>
      </c>
      <c r="D50">
        <v>4</v>
      </c>
      <c r="E50" t="s">
        <v>6</v>
      </c>
      <c r="F50" s="2" t="s">
        <v>115</v>
      </c>
      <c r="G50" t="s">
        <v>15</v>
      </c>
      <c r="H50" s="2" t="s">
        <v>116</v>
      </c>
      <c r="I50" s="1" t="s">
        <v>1105</v>
      </c>
    </row>
    <row r="51" spans="1:9" x14ac:dyDescent="0.3">
      <c r="A51">
        <v>38</v>
      </c>
      <c r="B51" t="s">
        <v>117</v>
      </c>
      <c r="C51" t="s">
        <v>118</v>
      </c>
      <c r="D51">
        <v>4</v>
      </c>
      <c r="E51" t="s">
        <v>6</v>
      </c>
      <c r="F51" s="2" t="s">
        <v>68</v>
      </c>
      <c r="G51" t="s">
        <v>15</v>
      </c>
      <c r="H51" s="2" t="s">
        <v>1106</v>
      </c>
      <c r="I51" s="1" t="s">
        <v>1107</v>
      </c>
    </row>
    <row r="52" spans="1:9" x14ac:dyDescent="0.3">
      <c r="A52">
        <v>38</v>
      </c>
      <c r="B52" t="s">
        <v>117</v>
      </c>
      <c r="C52" t="s">
        <v>118</v>
      </c>
      <c r="D52">
        <v>4</v>
      </c>
      <c r="E52" t="s">
        <v>6</v>
      </c>
      <c r="F52" s="2" t="s">
        <v>68</v>
      </c>
      <c r="G52" t="s">
        <v>15</v>
      </c>
      <c r="H52" s="2" t="s">
        <v>116</v>
      </c>
      <c r="I52" s="1" t="s">
        <v>1108</v>
      </c>
    </row>
    <row r="53" spans="1:9" x14ac:dyDescent="0.3">
      <c r="A53">
        <v>39</v>
      </c>
      <c r="B53" t="s">
        <v>119</v>
      </c>
      <c r="C53" t="s">
        <v>37</v>
      </c>
      <c r="D53">
        <v>4</v>
      </c>
      <c r="E53" t="s">
        <v>6</v>
      </c>
      <c r="F53" s="2" t="s">
        <v>7</v>
      </c>
      <c r="G53" t="s">
        <v>15</v>
      </c>
      <c r="H53" s="2" t="s">
        <v>120</v>
      </c>
      <c r="I53" s="1" t="s">
        <v>1109</v>
      </c>
    </row>
    <row r="54" spans="1:9" x14ac:dyDescent="0.3">
      <c r="A54">
        <v>40</v>
      </c>
      <c r="B54" t="s">
        <v>121</v>
      </c>
      <c r="C54" t="s">
        <v>122</v>
      </c>
      <c r="D54">
        <v>4</v>
      </c>
      <c r="E54" t="s">
        <v>6</v>
      </c>
      <c r="F54" s="2" t="s">
        <v>34</v>
      </c>
      <c r="G54" t="s">
        <v>15</v>
      </c>
      <c r="H54" s="2" t="s">
        <v>120</v>
      </c>
      <c r="I54" s="1" t="s">
        <v>1110</v>
      </c>
    </row>
    <row r="55" spans="1:9" x14ac:dyDescent="0.3">
      <c r="A55">
        <v>41</v>
      </c>
      <c r="B55" t="s">
        <v>123</v>
      </c>
      <c r="C55" t="s">
        <v>124</v>
      </c>
      <c r="D55">
        <v>4</v>
      </c>
      <c r="E55" t="s">
        <v>6</v>
      </c>
      <c r="F55" s="2" t="s">
        <v>45</v>
      </c>
      <c r="G55" t="s">
        <v>15</v>
      </c>
      <c r="H55" s="2" t="s">
        <v>125</v>
      </c>
      <c r="I55" s="1" t="s">
        <v>1111</v>
      </c>
    </row>
    <row r="56" spans="1:9" x14ac:dyDescent="0.3">
      <c r="A56">
        <v>42</v>
      </c>
      <c r="B56" t="s">
        <v>126</v>
      </c>
      <c r="C56" t="s">
        <v>127</v>
      </c>
      <c r="D56">
        <v>3</v>
      </c>
      <c r="E56" t="s">
        <v>6</v>
      </c>
      <c r="F56" s="2" t="s">
        <v>7</v>
      </c>
      <c r="G56" t="s">
        <v>15</v>
      </c>
      <c r="H56" s="2" t="s">
        <v>125</v>
      </c>
      <c r="I56" s="1" t="s">
        <v>1112</v>
      </c>
    </row>
    <row r="57" spans="1:9" x14ac:dyDescent="0.3">
      <c r="A57">
        <v>43</v>
      </c>
      <c r="B57" t="s">
        <v>128</v>
      </c>
      <c r="C57" t="s">
        <v>129</v>
      </c>
      <c r="D57">
        <v>4</v>
      </c>
      <c r="E57" t="s">
        <v>6</v>
      </c>
      <c r="F57" s="2" t="s">
        <v>11</v>
      </c>
      <c r="G57" t="s">
        <v>15</v>
      </c>
      <c r="H57" s="2" t="s">
        <v>1113</v>
      </c>
      <c r="I57" s="1" t="s">
        <v>1114</v>
      </c>
    </row>
    <row r="58" spans="1:9" x14ac:dyDescent="0.3">
      <c r="A58">
        <v>43</v>
      </c>
      <c r="B58" t="s">
        <v>128</v>
      </c>
      <c r="C58" t="s">
        <v>129</v>
      </c>
      <c r="D58">
        <v>4</v>
      </c>
      <c r="E58" t="s">
        <v>6</v>
      </c>
      <c r="F58" s="2" t="s">
        <v>34</v>
      </c>
      <c r="G58" t="s">
        <v>15</v>
      </c>
      <c r="H58" s="2" t="s">
        <v>125</v>
      </c>
      <c r="I58" s="1" t="s">
        <v>1115</v>
      </c>
    </row>
    <row r="59" spans="1:9" x14ac:dyDescent="0.3">
      <c r="A59">
        <v>44</v>
      </c>
      <c r="B59" t="s">
        <v>130</v>
      </c>
      <c r="C59" t="s">
        <v>131</v>
      </c>
      <c r="D59">
        <v>4</v>
      </c>
      <c r="E59" t="s">
        <v>6</v>
      </c>
      <c r="F59" s="3" t="s">
        <v>1116</v>
      </c>
      <c r="G59" t="s">
        <v>15</v>
      </c>
      <c r="H59" s="2" t="s">
        <v>1117</v>
      </c>
      <c r="I59" s="1" t="s">
        <v>1120</v>
      </c>
    </row>
    <row r="60" spans="1:9" x14ac:dyDescent="0.3">
      <c r="A60">
        <v>44</v>
      </c>
      <c r="B60" t="s">
        <v>130</v>
      </c>
      <c r="C60" t="s">
        <v>131</v>
      </c>
      <c r="D60">
        <v>4</v>
      </c>
      <c r="E60" t="s">
        <v>6</v>
      </c>
      <c r="F60" s="3" t="s">
        <v>111</v>
      </c>
      <c r="G60" t="s">
        <v>15</v>
      </c>
      <c r="H60" s="2" t="s">
        <v>1118</v>
      </c>
      <c r="I60" s="1" t="s">
        <v>1121</v>
      </c>
    </row>
    <row r="61" spans="1:9" x14ac:dyDescent="0.3">
      <c r="A61">
        <v>44</v>
      </c>
      <c r="B61" t="s">
        <v>130</v>
      </c>
      <c r="C61" t="s">
        <v>131</v>
      </c>
      <c r="D61">
        <v>4</v>
      </c>
      <c r="E61" t="s">
        <v>6</v>
      </c>
      <c r="F61" s="3" t="s">
        <v>111</v>
      </c>
      <c r="G61" t="s">
        <v>15</v>
      </c>
      <c r="H61" s="2" t="s">
        <v>1119</v>
      </c>
      <c r="I61" s="1" t="s">
        <v>1122</v>
      </c>
    </row>
    <row r="62" spans="1:9" x14ac:dyDescent="0.3">
      <c r="A62">
        <v>44</v>
      </c>
      <c r="B62" t="s">
        <v>130</v>
      </c>
      <c r="C62" t="s">
        <v>131</v>
      </c>
      <c r="D62">
        <v>4</v>
      </c>
      <c r="E62" t="s">
        <v>6</v>
      </c>
      <c r="F62" s="2" t="s">
        <v>34</v>
      </c>
      <c r="G62" t="s">
        <v>15</v>
      </c>
      <c r="H62" s="2" t="s">
        <v>132</v>
      </c>
      <c r="I62" s="1" t="s">
        <v>1123</v>
      </c>
    </row>
    <row r="63" spans="1:9" x14ac:dyDescent="0.3">
      <c r="A63">
        <v>45</v>
      </c>
      <c r="B63" t="s">
        <v>133</v>
      </c>
      <c r="C63" t="s">
        <v>134</v>
      </c>
      <c r="D63">
        <v>4</v>
      </c>
      <c r="E63" t="s">
        <v>6</v>
      </c>
      <c r="F63" s="2" t="s">
        <v>34</v>
      </c>
      <c r="G63" t="s">
        <v>15</v>
      </c>
      <c r="H63" s="2" t="s">
        <v>135</v>
      </c>
      <c r="I63" s="1" t="s">
        <v>1124</v>
      </c>
    </row>
    <row r="64" spans="1:9" x14ac:dyDescent="0.3">
      <c r="A64">
        <v>46</v>
      </c>
      <c r="B64" t="s">
        <v>136</v>
      </c>
      <c r="C64" t="s">
        <v>137</v>
      </c>
      <c r="D64">
        <v>4</v>
      </c>
      <c r="E64" t="s">
        <v>6</v>
      </c>
      <c r="F64" s="2" t="s">
        <v>68</v>
      </c>
      <c r="G64" t="s">
        <v>15</v>
      </c>
      <c r="H64" s="2" t="s">
        <v>135</v>
      </c>
      <c r="I64" s="1" t="s">
        <v>1125</v>
      </c>
    </row>
    <row r="65" spans="1:9" x14ac:dyDescent="0.3">
      <c r="A65">
        <v>47</v>
      </c>
      <c r="B65" t="s">
        <v>138</v>
      </c>
      <c r="C65" t="s">
        <v>37</v>
      </c>
      <c r="D65">
        <v>3</v>
      </c>
      <c r="E65" t="s">
        <v>6</v>
      </c>
      <c r="F65" s="2" t="s">
        <v>41</v>
      </c>
      <c r="G65" t="s">
        <v>15</v>
      </c>
      <c r="H65" s="2" t="s">
        <v>139</v>
      </c>
      <c r="I65" s="1" t="s">
        <v>1126</v>
      </c>
    </row>
    <row r="66" spans="1:9" x14ac:dyDescent="0.3">
      <c r="A66">
        <v>48</v>
      </c>
      <c r="B66" t="s">
        <v>140</v>
      </c>
      <c r="C66" t="s">
        <v>47</v>
      </c>
      <c r="D66">
        <v>4</v>
      </c>
      <c r="E66" t="s">
        <v>6</v>
      </c>
      <c r="F66" s="2" t="s">
        <v>45</v>
      </c>
      <c r="G66" t="s">
        <v>15</v>
      </c>
      <c r="H66" s="2" t="s">
        <v>141</v>
      </c>
      <c r="I66" s="1" t="s">
        <v>1127</v>
      </c>
    </row>
    <row r="67" spans="1:9" x14ac:dyDescent="0.3">
      <c r="A67">
        <v>49</v>
      </c>
      <c r="B67" t="s">
        <v>142</v>
      </c>
      <c r="C67" t="s">
        <v>143</v>
      </c>
      <c r="D67">
        <v>4</v>
      </c>
      <c r="E67" t="s">
        <v>6</v>
      </c>
      <c r="F67" s="2" t="s">
        <v>68</v>
      </c>
      <c r="G67" t="s">
        <v>15</v>
      </c>
      <c r="H67" s="2" t="s">
        <v>144</v>
      </c>
      <c r="I67" s="1" t="s">
        <v>1128</v>
      </c>
    </row>
    <row r="68" spans="1:9" x14ac:dyDescent="0.3">
      <c r="A68">
        <v>50</v>
      </c>
      <c r="B68" t="s">
        <v>145</v>
      </c>
      <c r="C68" t="s">
        <v>146</v>
      </c>
      <c r="D68">
        <v>4</v>
      </c>
      <c r="E68" t="s">
        <v>6</v>
      </c>
      <c r="F68" s="2" t="s">
        <v>45</v>
      </c>
      <c r="G68" t="s">
        <v>15</v>
      </c>
      <c r="H68" s="2" t="s">
        <v>147</v>
      </c>
      <c r="I68" s="1" t="s">
        <v>1129</v>
      </c>
    </row>
    <row r="69" spans="1:9" x14ac:dyDescent="0.3">
      <c r="A69">
        <v>51</v>
      </c>
      <c r="B69" t="s">
        <v>148</v>
      </c>
      <c r="C69" t="s">
        <v>149</v>
      </c>
      <c r="D69">
        <v>4</v>
      </c>
      <c r="E69" t="s">
        <v>6</v>
      </c>
      <c r="F69" s="2" t="s">
        <v>34</v>
      </c>
      <c r="G69" t="s">
        <v>15</v>
      </c>
      <c r="H69" s="2" t="s">
        <v>1130</v>
      </c>
      <c r="I69" s="1" t="s">
        <v>1132</v>
      </c>
    </row>
    <row r="70" spans="1:9" x14ac:dyDescent="0.3">
      <c r="A70">
        <v>51</v>
      </c>
      <c r="B70" t="s">
        <v>148</v>
      </c>
      <c r="C70" t="s">
        <v>149</v>
      </c>
      <c r="D70">
        <v>1</v>
      </c>
      <c r="E70" t="s">
        <v>6</v>
      </c>
      <c r="F70" s="3" t="s">
        <v>111</v>
      </c>
      <c r="G70" t="s">
        <v>15</v>
      </c>
      <c r="H70" s="4" t="s">
        <v>1131</v>
      </c>
      <c r="I70" s="1" t="s">
        <v>1133</v>
      </c>
    </row>
    <row r="71" spans="1:9" x14ac:dyDescent="0.3">
      <c r="A71">
        <v>51</v>
      </c>
      <c r="B71" t="s">
        <v>148</v>
      </c>
      <c r="C71" t="s">
        <v>149</v>
      </c>
      <c r="D71">
        <v>4</v>
      </c>
      <c r="E71" t="s">
        <v>6</v>
      </c>
      <c r="F71" s="2" t="s">
        <v>68</v>
      </c>
      <c r="G71" t="s">
        <v>15</v>
      </c>
      <c r="H71" s="2" t="s">
        <v>150</v>
      </c>
      <c r="I71" s="1" t="s">
        <v>1134</v>
      </c>
    </row>
    <row r="72" spans="1:9" x14ac:dyDescent="0.3">
      <c r="A72">
        <v>52</v>
      </c>
      <c r="B72" t="s">
        <v>151</v>
      </c>
      <c r="C72" t="s">
        <v>152</v>
      </c>
      <c r="D72">
        <v>4</v>
      </c>
      <c r="E72" t="s">
        <v>6</v>
      </c>
      <c r="F72" s="2" t="s">
        <v>11</v>
      </c>
      <c r="G72" t="s">
        <v>15</v>
      </c>
      <c r="H72" s="2" t="s">
        <v>153</v>
      </c>
      <c r="I72" s="1" t="s">
        <v>1135</v>
      </c>
    </row>
    <row r="73" spans="1:9" x14ac:dyDescent="0.3">
      <c r="A73">
        <v>53</v>
      </c>
      <c r="B73" t="s">
        <v>154</v>
      </c>
      <c r="C73" t="s">
        <v>155</v>
      </c>
      <c r="D73">
        <v>3</v>
      </c>
      <c r="E73" t="s">
        <v>6</v>
      </c>
      <c r="F73" s="2" t="s">
        <v>68</v>
      </c>
      <c r="G73" t="s">
        <v>15</v>
      </c>
      <c r="H73" s="2" t="s">
        <v>156</v>
      </c>
      <c r="I73" s="1" t="s">
        <v>1136</v>
      </c>
    </row>
    <row r="74" spans="1:9" x14ac:dyDescent="0.3">
      <c r="A74">
        <v>54</v>
      </c>
      <c r="B74" t="s">
        <v>157</v>
      </c>
      <c r="C74" t="s">
        <v>158</v>
      </c>
      <c r="D74">
        <v>3</v>
      </c>
      <c r="E74" t="s">
        <v>6</v>
      </c>
      <c r="F74" s="2" t="s">
        <v>34</v>
      </c>
      <c r="G74" t="s">
        <v>15</v>
      </c>
      <c r="H74" s="2" t="s">
        <v>159</v>
      </c>
      <c r="I74" s="1" t="s">
        <v>1137</v>
      </c>
    </row>
    <row r="75" spans="1:9" x14ac:dyDescent="0.3">
      <c r="A75">
        <v>55</v>
      </c>
      <c r="B75" t="s">
        <v>160</v>
      </c>
      <c r="C75" t="s">
        <v>161</v>
      </c>
      <c r="D75">
        <v>3</v>
      </c>
      <c r="E75" t="s">
        <v>6</v>
      </c>
      <c r="F75" s="2" t="s">
        <v>162</v>
      </c>
      <c r="G75" t="s">
        <v>15</v>
      </c>
      <c r="H75" s="2" t="s">
        <v>159</v>
      </c>
      <c r="I75" s="1" t="s">
        <v>1138</v>
      </c>
    </row>
    <row r="76" spans="1:9" x14ac:dyDescent="0.3">
      <c r="A76">
        <v>56</v>
      </c>
      <c r="B76" t="s">
        <v>163</v>
      </c>
      <c r="C76" t="s">
        <v>164</v>
      </c>
      <c r="D76">
        <v>4</v>
      </c>
      <c r="E76" t="s">
        <v>6</v>
      </c>
      <c r="F76" s="2" t="s">
        <v>7</v>
      </c>
      <c r="G76" t="s">
        <v>15</v>
      </c>
      <c r="H76" s="2" t="s">
        <v>165</v>
      </c>
      <c r="I76" s="1" t="s">
        <v>1139</v>
      </c>
    </row>
    <row r="77" spans="1:9" x14ac:dyDescent="0.3">
      <c r="A77">
        <v>57</v>
      </c>
      <c r="B77" t="s">
        <v>166</v>
      </c>
      <c r="C77" t="s">
        <v>167</v>
      </c>
      <c r="D77">
        <v>0</v>
      </c>
      <c r="E77" t="s">
        <v>6</v>
      </c>
      <c r="F77" s="2" t="s">
        <v>7</v>
      </c>
      <c r="G77" t="s">
        <v>168</v>
      </c>
      <c r="H77" s="2" t="s">
        <v>169</v>
      </c>
      <c r="I77" s="1" t="s">
        <v>37</v>
      </c>
    </row>
    <row r="78" spans="1:9" x14ac:dyDescent="0.3">
      <c r="A78">
        <v>58</v>
      </c>
      <c r="B78" t="s">
        <v>145</v>
      </c>
      <c r="C78" t="s">
        <v>146</v>
      </c>
      <c r="D78">
        <v>3</v>
      </c>
      <c r="E78" t="s">
        <v>6</v>
      </c>
      <c r="F78" s="2" t="s">
        <v>170</v>
      </c>
      <c r="G78" t="s">
        <v>15</v>
      </c>
      <c r="H78" s="2" t="s">
        <v>171</v>
      </c>
      <c r="I78" s="1" t="s">
        <v>1140</v>
      </c>
    </row>
    <row r="79" spans="1:9" x14ac:dyDescent="0.3">
      <c r="A79">
        <v>59</v>
      </c>
      <c r="B79" t="s">
        <v>172</v>
      </c>
      <c r="C79" t="s">
        <v>173</v>
      </c>
      <c r="D79">
        <v>4</v>
      </c>
      <c r="E79" t="s">
        <v>6</v>
      </c>
      <c r="F79" s="2" t="s">
        <v>41</v>
      </c>
      <c r="G79" t="s">
        <v>15</v>
      </c>
      <c r="H79" s="2" t="s">
        <v>174</v>
      </c>
      <c r="I79" s="1" t="s">
        <v>1141</v>
      </c>
    </row>
    <row r="80" spans="1:9" x14ac:dyDescent="0.3">
      <c r="A80">
        <v>60</v>
      </c>
      <c r="B80" t="s">
        <v>175</v>
      </c>
      <c r="C80" t="s">
        <v>176</v>
      </c>
      <c r="D80">
        <v>3</v>
      </c>
      <c r="E80" t="s">
        <v>6</v>
      </c>
      <c r="F80" s="2" t="s">
        <v>45</v>
      </c>
      <c r="G80" t="s">
        <v>15</v>
      </c>
      <c r="H80" s="2" t="s">
        <v>174</v>
      </c>
      <c r="I80" s="1" t="s">
        <v>1142</v>
      </c>
    </row>
    <row r="81" spans="1:9" x14ac:dyDescent="0.3">
      <c r="A81">
        <v>61</v>
      </c>
      <c r="B81" t="s">
        <v>177</v>
      </c>
      <c r="C81" t="s">
        <v>178</v>
      </c>
      <c r="D81">
        <v>4</v>
      </c>
      <c r="E81" t="s">
        <v>6</v>
      </c>
      <c r="F81" s="2" t="s">
        <v>7</v>
      </c>
      <c r="G81" t="s">
        <v>15</v>
      </c>
      <c r="H81" s="2" t="s">
        <v>179</v>
      </c>
      <c r="I81" s="1" t="s">
        <v>1143</v>
      </c>
    </row>
    <row r="82" spans="1:9" x14ac:dyDescent="0.3">
      <c r="A82">
        <v>62</v>
      </c>
      <c r="B82" t="s">
        <v>180</v>
      </c>
      <c r="C82" t="s">
        <v>181</v>
      </c>
      <c r="D82">
        <v>4</v>
      </c>
      <c r="E82" t="s">
        <v>6</v>
      </c>
      <c r="F82" s="2" t="s">
        <v>45</v>
      </c>
      <c r="G82" t="s">
        <v>15</v>
      </c>
      <c r="H82" s="2" t="s">
        <v>182</v>
      </c>
      <c r="I82" s="1" t="s">
        <v>1144</v>
      </c>
    </row>
    <row r="83" spans="1:9" x14ac:dyDescent="0.3">
      <c r="A83">
        <v>63</v>
      </c>
      <c r="B83" t="s">
        <v>183</v>
      </c>
      <c r="C83" t="s">
        <v>184</v>
      </c>
      <c r="D83">
        <v>4</v>
      </c>
      <c r="E83" t="s">
        <v>6</v>
      </c>
      <c r="F83" s="2" t="s">
        <v>185</v>
      </c>
      <c r="G83" t="s">
        <v>15</v>
      </c>
      <c r="H83" s="2" t="s">
        <v>182</v>
      </c>
      <c r="I83" s="1" t="s">
        <v>1145</v>
      </c>
    </row>
    <row r="84" spans="1:9" x14ac:dyDescent="0.3">
      <c r="A84">
        <v>64</v>
      </c>
      <c r="B84" t="s">
        <v>186</v>
      </c>
      <c r="C84" t="s">
        <v>187</v>
      </c>
      <c r="D84">
        <v>4</v>
      </c>
      <c r="E84" t="s">
        <v>6</v>
      </c>
      <c r="F84" s="2" t="s">
        <v>68</v>
      </c>
      <c r="G84" t="s">
        <v>15</v>
      </c>
      <c r="H84" s="2" t="s">
        <v>188</v>
      </c>
      <c r="I84" s="1" t="s">
        <v>1146</v>
      </c>
    </row>
    <row r="85" spans="1:9" x14ac:dyDescent="0.3">
      <c r="A85">
        <v>65</v>
      </c>
      <c r="B85" t="s">
        <v>189</v>
      </c>
      <c r="C85" t="s">
        <v>190</v>
      </c>
      <c r="D85">
        <v>3</v>
      </c>
      <c r="E85" t="s">
        <v>6</v>
      </c>
      <c r="F85" s="2" t="s">
        <v>7</v>
      </c>
      <c r="G85" t="s">
        <v>15</v>
      </c>
      <c r="H85" s="2" t="s">
        <v>1147</v>
      </c>
      <c r="I85" s="1" t="s">
        <v>1148</v>
      </c>
    </row>
    <row r="86" spans="1:9" x14ac:dyDescent="0.3">
      <c r="A86">
        <v>65</v>
      </c>
      <c r="B86" t="s">
        <v>189</v>
      </c>
      <c r="C86" t="s">
        <v>190</v>
      </c>
      <c r="D86">
        <v>3</v>
      </c>
      <c r="E86" t="s">
        <v>6</v>
      </c>
      <c r="F86" s="2" t="s">
        <v>7</v>
      </c>
      <c r="G86" t="s">
        <v>15</v>
      </c>
      <c r="H86" s="2" t="s">
        <v>191</v>
      </c>
      <c r="I86" s="1" t="s">
        <v>1149</v>
      </c>
    </row>
    <row r="87" spans="1:9" x14ac:dyDescent="0.3">
      <c r="A87">
        <v>66</v>
      </c>
      <c r="B87" t="s">
        <v>192</v>
      </c>
      <c r="C87" t="s">
        <v>193</v>
      </c>
      <c r="D87">
        <v>4</v>
      </c>
      <c r="E87" t="s">
        <v>6</v>
      </c>
      <c r="F87" s="2" t="s">
        <v>170</v>
      </c>
      <c r="G87" t="s">
        <v>15</v>
      </c>
      <c r="H87" s="2" t="s">
        <v>1150</v>
      </c>
      <c r="I87" s="1" t="s">
        <v>1151</v>
      </c>
    </row>
    <row r="88" spans="1:9" x14ac:dyDescent="0.3">
      <c r="A88">
        <v>66</v>
      </c>
      <c r="B88" t="s">
        <v>192</v>
      </c>
      <c r="C88" t="s">
        <v>193</v>
      </c>
      <c r="D88">
        <v>4</v>
      </c>
      <c r="E88" t="s">
        <v>6</v>
      </c>
      <c r="F88" s="2" t="s">
        <v>170</v>
      </c>
      <c r="G88" t="s">
        <v>15</v>
      </c>
      <c r="H88" s="2" t="s">
        <v>191</v>
      </c>
      <c r="I88" s="1" t="s">
        <v>1152</v>
      </c>
    </row>
    <row r="89" spans="1:9" x14ac:dyDescent="0.3">
      <c r="A89">
        <v>67</v>
      </c>
      <c r="B89" t="s">
        <v>194</v>
      </c>
      <c r="C89" t="s">
        <v>195</v>
      </c>
      <c r="D89">
        <v>4</v>
      </c>
      <c r="E89" t="s">
        <v>6</v>
      </c>
      <c r="F89" s="2" t="s">
        <v>11</v>
      </c>
      <c r="G89" t="s">
        <v>15</v>
      </c>
      <c r="H89" s="2" t="s">
        <v>196</v>
      </c>
      <c r="I89" s="1" t="s">
        <v>1153</v>
      </c>
    </row>
    <row r="90" spans="1:9" x14ac:dyDescent="0.3">
      <c r="A90">
        <v>68</v>
      </c>
      <c r="B90" t="s">
        <v>197</v>
      </c>
      <c r="C90" t="s">
        <v>198</v>
      </c>
      <c r="D90">
        <v>4</v>
      </c>
      <c r="E90" t="s">
        <v>6</v>
      </c>
      <c r="F90" s="2" t="s">
        <v>11</v>
      </c>
      <c r="G90" t="s">
        <v>15</v>
      </c>
      <c r="H90" s="2" t="s">
        <v>1154</v>
      </c>
      <c r="I90" s="1" t="s">
        <v>1155</v>
      </c>
    </row>
    <row r="91" spans="1:9" x14ac:dyDescent="0.3">
      <c r="A91">
        <v>68</v>
      </c>
      <c r="B91" t="s">
        <v>197</v>
      </c>
      <c r="C91" t="s">
        <v>198</v>
      </c>
      <c r="D91">
        <v>4</v>
      </c>
      <c r="E91" t="s">
        <v>6</v>
      </c>
      <c r="F91" s="2" t="s">
        <v>7</v>
      </c>
      <c r="G91" t="s">
        <v>15</v>
      </c>
      <c r="H91" s="2" t="s">
        <v>1156</v>
      </c>
      <c r="I91" s="1" t="s">
        <v>1158</v>
      </c>
    </row>
    <row r="92" spans="1:9" x14ac:dyDescent="0.3">
      <c r="A92">
        <v>68</v>
      </c>
      <c r="B92" t="s">
        <v>197</v>
      </c>
      <c r="C92" t="s">
        <v>198</v>
      </c>
      <c r="D92">
        <v>4</v>
      </c>
      <c r="E92" t="s">
        <v>6</v>
      </c>
      <c r="F92" s="2" t="s">
        <v>7</v>
      </c>
      <c r="G92" t="s">
        <v>15</v>
      </c>
      <c r="H92" s="2" t="s">
        <v>1157</v>
      </c>
      <c r="I92" s="1" t="s">
        <v>1159</v>
      </c>
    </row>
    <row r="93" spans="1:9" x14ac:dyDescent="0.3">
      <c r="A93">
        <v>68</v>
      </c>
      <c r="B93" t="s">
        <v>197</v>
      </c>
      <c r="C93" t="s">
        <v>198</v>
      </c>
      <c r="D93">
        <v>4</v>
      </c>
      <c r="E93" t="s">
        <v>6</v>
      </c>
      <c r="F93" s="2" t="s">
        <v>7</v>
      </c>
      <c r="G93" t="s">
        <v>15</v>
      </c>
      <c r="H93" s="2" t="s">
        <v>199</v>
      </c>
      <c r="I93" s="1" t="s">
        <v>1160</v>
      </c>
    </row>
    <row r="94" spans="1:9" x14ac:dyDescent="0.3">
      <c r="A94">
        <v>69</v>
      </c>
      <c r="B94" t="s">
        <v>200</v>
      </c>
      <c r="C94" t="s">
        <v>198</v>
      </c>
      <c r="D94">
        <v>4</v>
      </c>
      <c r="E94" t="s">
        <v>6</v>
      </c>
      <c r="F94" s="2" t="s">
        <v>7</v>
      </c>
      <c r="G94" t="s">
        <v>15</v>
      </c>
      <c r="H94" s="2" t="s">
        <v>199</v>
      </c>
      <c r="I94" s="1" t="s">
        <v>1161</v>
      </c>
    </row>
    <row r="95" spans="1:9" x14ac:dyDescent="0.3">
      <c r="A95">
        <v>70</v>
      </c>
      <c r="B95" t="s">
        <v>201</v>
      </c>
      <c r="C95" t="s">
        <v>202</v>
      </c>
      <c r="D95">
        <v>4</v>
      </c>
      <c r="E95" t="s">
        <v>6</v>
      </c>
      <c r="F95" s="2" t="s">
        <v>34</v>
      </c>
      <c r="G95" t="s">
        <v>15</v>
      </c>
      <c r="H95" s="2" t="s">
        <v>1162</v>
      </c>
      <c r="I95" s="1" t="s">
        <v>1163</v>
      </c>
    </row>
    <row r="96" spans="1:9" x14ac:dyDescent="0.3">
      <c r="A96">
        <v>70</v>
      </c>
      <c r="B96" t="s">
        <v>201</v>
      </c>
      <c r="C96" t="s">
        <v>202</v>
      </c>
      <c r="D96">
        <v>4</v>
      </c>
      <c r="E96" t="s">
        <v>6</v>
      </c>
      <c r="F96" s="2" t="s">
        <v>45</v>
      </c>
      <c r="G96" t="s">
        <v>15</v>
      </c>
      <c r="H96" s="2" t="s">
        <v>199</v>
      </c>
      <c r="I96" s="1" t="s">
        <v>1164</v>
      </c>
    </row>
    <row r="97" spans="1:9" x14ac:dyDescent="0.3">
      <c r="A97">
        <v>71</v>
      </c>
      <c r="B97" t="s">
        <v>203</v>
      </c>
      <c r="C97" t="s">
        <v>204</v>
      </c>
      <c r="D97">
        <v>3</v>
      </c>
      <c r="E97" t="s">
        <v>6</v>
      </c>
      <c r="F97" s="2" t="s">
        <v>7</v>
      </c>
      <c r="G97" t="s">
        <v>15</v>
      </c>
      <c r="H97" s="2" t="s">
        <v>1093</v>
      </c>
      <c r="I97" s="1" t="s">
        <v>1165</v>
      </c>
    </row>
    <row r="98" spans="1:9" x14ac:dyDescent="0.3">
      <c r="A98">
        <v>71</v>
      </c>
      <c r="B98" t="s">
        <v>203</v>
      </c>
      <c r="C98" t="s">
        <v>204</v>
      </c>
      <c r="D98">
        <v>4</v>
      </c>
      <c r="E98" t="s">
        <v>6</v>
      </c>
      <c r="F98" s="2" t="s">
        <v>34</v>
      </c>
      <c r="G98" t="s">
        <v>15</v>
      </c>
      <c r="H98" s="2" t="s">
        <v>1166</v>
      </c>
      <c r="I98" s="1" t="s">
        <v>1167</v>
      </c>
    </row>
    <row r="99" spans="1:9" x14ac:dyDescent="0.3">
      <c r="A99">
        <v>71</v>
      </c>
      <c r="B99" t="s">
        <v>203</v>
      </c>
      <c r="C99" t="s">
        <v>204</v>
      </c>
      <c r="D99">
        <v>4</v>
      </c>
      <c r="E99" t="s">
        <v>6</v>
      </c>
      <c r="F99" s="2" t="s">
        <v>7</v>
      </c>
      <c r="G99" t="s">
        <v>15</v>
      </c>
      <c r="H99" s="2" t="s">
        <v>205</v>
      </c>
      <c r="I99" s="1" t="s">
        <v>1168</v>
      </c>
    </row>
    <row r="100" spans="1:9" x14ac:dyDescent="0.3">
      <c r="A100">
        <v>72</v>
      </c>
      <c r="B100" t="s">
        <v>206</v>
      </c>
      <c r="C100" t="s">
        <v>207</v>
      </c>
      <c r="D100">
        <v>4</v>
      </c>
      <c r="E100" t="s">
        <v>6</v>
      </c>
      <c r="F100" s="2" t="s">
        <v>34</v>
      </c>
      <c r="G100" t="s">
        <v>15</v>
      </c>
      <c r="H100" s="2" t="s">
        <v>208</v>
      </c>
      <c r="I100" s="1" t="s">
        <v>1169</v>
      </c>
    </row>
    <row r="101" spans="1:9" x14ac:dyDescent="0.3">
      <c r="A101">
        <v>73</v>
      </c>
      <c r="B101" t="s">
        <v>209</v>
      </c>
      <c r="C101" t="s">
        <v>210</v>
      </c>
      <c r="D101">
        <v>4</v>
      </c>
      <c r="E101" t="s">
        <v>6</v>
      </c>
      <c r="F101" s="2" t="s">
        <v>41</v>
      </c>
      <c r="G101" t="s">
        <v>15</v>
      </c>
      <c r="H101" s="2" t="s">
        <v>208</v>
      </c>
      <c r="I101" s="1" t="s">
        <v>1170</v>
      </c>
    </row>
    <row r="102" spans="1:9" x14ac:dyDescent="0.3">
      <c r="A102">
        <v>74</v>
      </c>
      <c r="B102" t="s">
        <v>211</v>
      </c>
      <c r="C102" t="s">
        <v>212</v>
      </c>
      <c r="D102">
        <v>2</v>
      </c>
      <c r="E102" t="s">
        <v>6</v>
      </c>
      <c r="F102" s="2" t="s">
        <v>115</v>
      </c>
      <c r="G102" t="s">
        <v>15</v>
      </c>
      <c r="H102" s="2" t="s">
        <v>213</v>
      </c>
      <c r="I102" s="1" t="s">
        <v>1171</v>
      </c>
    </row>
    <row r="103" spans="1:9" x14ac:dyDescent="0.3">
      <c r="A103">
        <v>75</v>
      </c>
      <c r="B103" t="s">
        <v>214</v>
      </c>
      <c r="C103" t="s">
        <v>215</v>
      </c>
      <c r="D103">
        <v>4</v>
      </c>
      <c r="E103" t="s">
        <v>6</v>
      </c>
      <c r="F103" s="2" t="s">
        <v>7</v>
      </c>
      <c r="G103" t="s">
        <v>15</v>
      </c>
      <c r="H103" s="2" t="s">
        <v>213</v>
      </c>
      <c r="I103" s="1" t="s">
        <v>1172</v>
      </c>
    </row>
    <row r="104" spans="1:9" x14ac:dyDescent="0.3">
      <c r="A104">
        <v>76</v>
      </c>
      <c r="B104" t="s">
        <v>216</v>
      </c>
      <c r="C104" t="s">
        <v>217</v>
      </c>
      <c r="D104">
        <v>3</v>
      </c>
      <c r="E104" t="s">
        <v>6</v>
      </c>
      <c r="F104" s="2" t="s">
        <v>68</v>
      </c>
      <c r="G104" t="s">
        <v>15</v>
      </c>
      <c r="H104" s="2" t="s">
        <v>218</v>
      </c>
      <c r="I104" s="1" t="s">
        <v>1173</v>
      </c>
    </row>
    <row r="105" spans="1:9" x14ac:dyDescent="0.3">
      <c r="A105">
        <v>77</v>
      </c>
      <c r="B105" t="s">
        <v>219</v>
      </c>
      <c r="C105" t="s">
        <v>220</v>
      </c>
      <c r="D105">
        <v>4</v>
      </c>
      <c r="E105" t="s">
        <v>6</v>
      </c>
      <c r="F105" s="2" t="s">
        <v>68</v>
      </c>
      <c r="G105" t="s">
        <v>15</v>
      </c>
      <c r="H105" s="2" t="s">
        <v>218</v>
      </c>
      <c r="I105" s="1" t="s">
        <v>1174</v>
      </c>
    </row>
    <row r="106" spans="1:9" x14ac:dyDescent="0.3">
      <c r="A106">
        <v>78</v>
      </c>
      <c r="B106" t="s">
        <v>221</v>
      </c>
      <c r="C106" t="s">
        <v>222</v>
      </c>
      <c r="D106">
        <v>4</v>
      </c>
      <c r="E106" t="s">
        <v>6</v>
      </c>
      <c r="F106" s="2" t="s">
        <v>86</v>
      </c>
      <c r="G106" t="s">
        <v>15</v>
      </c>
      <c r="H106" s="2" t="s">
        <v>223</v>
      </c>
      <c r="I106" s="1" t="s">
        <v>1175</v>
      </c>
    </row>
    <row r="107" spans="1:9" x14ac:dyDescent="0.3">
      <c r="A107">
        <v>79</v>
      </c>
      <c r="B107" t="s">
        <v>224</v>
      </c>
      <c r="C107" t="s">
        <v>225</v>
      </c>
      <c r="D107">
        <v>2</v>
      </c>
      <c r="E107" t="s">
        <v>6</v>
      </c>
      <c r="F107" s="2" t="s">
        <v>11</v>
      </c>
      <c r="G107" t="s">
        <v>15</v>
      </c>
      <c r="H107" s="2" t="s">
        <v>226</v>
      </c>
      <c r="I107" s="1" t="s">
        <v>1176</v>
      </c>
    </row>
    <row r="108" spans="1:9" x14ac:dyDescent="0.3">
      <c r="A108">
        <v>80</v>
      </c>
      <c r="B108" t="s">
        <v>227</v>
      </c>
      <c r="C108" t="s">
        <v>228</v>
      </c>
      <c r="D108">
        <v>4</v>
      </c>
      <c r="E108" t="s">
        <v>6</v>
      </c>
      <c r="F108" s="2" t="s">
        <v>34</v>
      </c>
      <c r="G108" t="s">
        <v>15</v>
      </c>
      <c r="H108" s="2" t="s">
        <v>226</v>
      </c>
      <c r="I108" s="1" t="s">
        <v>1177</v>
      </c>
    </row>
    <row r="109" spans="1:9" x14ac:dyDescent="0.3">
      <c r="A109">
        <v>81</v>
      </c>
      <c r="B109" t="s">
        <v>229</v>
      </c>
      <c r="C109" t="s">
        <v>230</v>
      </c>
      <c r="D109">
        <v>3</v>
      </c>
      <c r="E109" t="s">
        <v>6</v>
      </c>
      <c r="F109" s="2" t="s">
        <v>41</v>
      </c>
      <c r="G109" t="s">
        <v>15</v>
      </c>
      <c r="H109" s="2" t="s">
        <v>1178</v>
      </c>
      <c r="I109" s="1" t="s">
        <v>1179</v>
      </c>
    </row>
    <row r="110" spans="1:9" x14ac:dyDescent="0.3">
      <c r="A110">
        <v>81</v>
      </c>
      <c r="B110" t="s">
        <v>229</v>
      </c>
      <c r="C110" t="s">
        <v>230</v>
      </c>
      <c r="D110">
        <v>3</v>
      </c>
      <c r="E110" t="s">
        <v>6</v>
      </c>
      <c r="F110" s="2" t="s">
        <v>41</v>
      </c>
      <c r="G110" t="s">
        <v>15</v>
      </c>
      <c r="H110" s="2" t="s">
        <v>231</v>
      </c>
      <c r="I110" s="1" t="s">
        <v>1180</v>
      </c>
    </row>
    <row r="111" spans="1:9" x14ac:dyDescent="0.3">
      <c r="A111">
        <v>82</v>
      </c>
      <c r="B111" t="s">
        <v>232</v>
      </c>
      <c r="C111" t="s">
        <v>233</v>
      </c>
      <c r="D111">
        <v>4</v>
      </c>
      <c r="E111" t="s">
        <v>6</v>
      </c>
      <c r="F111" s="2" t="s">
        <v>7</v>
      </c>
      <c r="G111" t="s">
        <v>15</v>
      </c>
      <c r="H111" s="2" t="s">
        <v>1181</v>
      </c>
      <c r="I111" s="1" t="s">
        <v>1184</v>
      </c>
    </row>
    <row r="112" spans="1:9" x14ac:dyDescent="0.3">
      <c r="A112">
        <v>82</v>
      </c>
      <c r="B112" t="s">
        <v>232</v>
      </c>
      <c r="C112" t="s">
        <v>233</v>
      </c>
      <c r="D112">
        <v>4</v>
      </c>
      <c r="E112" t="s">
        <v>6</v>
      </c>
      <c r="F112" s="2" t="s">
        <v>11</v>
      </c>
      <c r="G112" t="s">
        <v>15</v>
      </c>
      <c r="H112" s="2" t="s">
        <v>1182</v>
      </c>
      <c r="I112" s="1" t="s">
        <v>1185</v>
      </c>
    </row>
    <row r="113" spans="1:9" x14ac:dyDescent="0.3">
      <c r="A113">
        <v>82</v>
      </c>
      <c r="B113" t="s">
        <v>232</v>
      </c>
      <c r="C113" t="s">
        <v>233</v>
      </c>
      <c r="D113">
        <v>4</v>
      </c>
      <c r="E113" t="s">
        <v>6</v>
      </c>
      <c r="F113" s="2" t="s">
        <v>7</v>
      </c>
      <c r="G113" t="s">
        <v>15</v>
      </c>
      <c r="H113" s="2" t="s">
        <v>1147</v>
      </c>
      <c r="I113" s="1" t="s">
        <v>1186</v>
      </c>
    </row>
    <row r="114" spans="1:9" x14ac:dyDescent="0.3">
      <c r="A114">
        <v>82</v>
      </c>
      <c r="B114" t="s">
        <v>232</v>
      </c>
      <c r="C114" t="s">
        <v>233</v>
      </c>
      <c r="D114">
        <v>3</v>
      </c>
      <c r="E114" t="s">
        <v>6</v>
      </c>
      <c r="F114" s="2" t="s">
        <v>7</v>
      </c>
      <c r="G114" t="s">
        <v>15</v>
      </c>
      <c r="H114" s="2" t="s">
        <v>1183</v>
      </c>
      <c r="I114" s="1" t="s">
        <v>1187</v>
      </c>
    </row>
    <row r="115" spans="1:9" x14ac:dyDescent="0.3">
      <c r="A115">
        <v>82</v>
      </c>
      <c r="B115" t="s">
        <v>232</v>
      </c>
      <c r="C115" t="s">
        <v>233</v>
      </c>
      <c r="D115">
        <v>4</v>
      </c>
      <c r="E115" t="s">
        <v>6</v>
      </c>
      <c r="F115" s="2" t="s">
        <v>7</v>
      </c>
      <c r="G115" t="s">
        <v>15</v>
      </c>
      <c r="H115" s="2" t="s">
        <v>1094</v>
      </c>
      <c r="I115" s="1" t="s">
        <v>1188</v>
      </c>
    </row>
    <row r="116" spans="1:9" x14ac:dyDescent="0.3">
      <c r="A116">
        <v>82</v>
      </c>
      <c r="B116" t="s">
        <v>232</v>
      </c>
      <c r="C116" t="s">
        <v>233</v>
      </c>
      <c r="D116">
        <v>4</v>
      </c>
      <c r="E116" t="s">
        <v>6</v>
      </c>
      <c r="F116" s="2" t="s">
        <v>7</v>
      </c>
      <c r="G116" t="s">
        <v>15</v>
      </c>
      <c r="H116" s="2" t="s">
        <v>234</v>
      </c>
      <c r="I116" s="1" t="s">
        <v>1189</v>
      </c>
    </row>
    <row r="117" spans="1:9" x14ac:dyDescent="0.3">
      <c r="A117">
        <v>83</v>
      </c>
      <c r="B117" t="s">
        <v>235</v>
      </c>
      <c r="C117" t="s">
        <v>236</v>
      </c>
      <c r="D117">
        <v>3</v>
      </c>
      <c r="E117" t="s">
        <v>6</v>
      </c>
      <c r="F117" s="2" t="s">
        <v>45</v>
      </c>
      <c r="G117" t="s">
        <v>15</v>
      </c>
      <c r="H117" s="2" t="s">
        <v>237</v>
      </c>
      <c r="I117" s="1" t="s">
        <v>1190</v>
      </c>
    </row>
    <row r="118" spans="1:9" x14ac:dyDescent="0.3">
      <c r="A118">
        <v>84</v>
      </c>
      <c r="B118" t="s">
        <v>238</v>
      </c>
      <c r="C118" t="s">
        <v>239</v>
      </c>
      <c r="D118">
        <v>4</v>
      </c>
      <c r="E118" t="s">
        <v>6</v>
      </c>
      <c r="F118" s="2" t="s">
        <v>68</v>
      </c>
      <c r="G118" t="s">
        <v>15</v>
      </c>
      <c r="H118" s="2" t="s">
        <v>237</v>
      </c>
      <c r="I118" s="1" t="s">
        <v>1191</v>
      </c>
    </row>
    <row r="119" spans="1:9" x14ac:dyDescent="0.3">
      <c r="A119">
        <v>85</v>
      </c>
      <c r="B119" t="s">
        <v>240</v>
      </c>
      <c r="C119" t="s">
        <v>241</v>
      </c>
      <c r="D119">
        <v>4</v>
      </c>
      <c r="E119" t="s">
        <v>6</v>
      </c>
      <c r="F119" s="2" t="s">
        <v>162</v>
      </c>
      <c r="G119" t="s">
        <v>15</v>
      </c>
      <c r="H119" s="2" t="s">
        <v>237</v>
      </c>
      <c r="I119" s="1" t="s">
        <v>1192</v>
      </c>
    </row>
    <row r="120" spans="1:9" x14ac:dyDescent="0.3">
      <c r="A120">
        <v>85</v>
      </c>
      <c r="B120" t="s">
        <v>240</v>
      </c>
      <c r="C120" t="s">
        <v>241</v>
      </c>
      <c r="D120">
        <v>4</v>
      </c>
      <c r="E120" t="s">
        <v>6</v>
      </c>
      <c r="F120" s="2" t="s">
        <v>7</v>
      </c>
      <c r="G120" t="s">
        <v>15</v>
      </c>
      <c r="H120" s="2" t="s">
        <v>237</v>
      </c>
      <c r="I120" s="1" t="s">
        <v>1193</v>
      </c>
    </row>
    <row r="121" spans="1:9" x14ac:dyDescent="0.3">
      <c r="A121">
        <v>85</v>
      </c>
      <c r="B121" t="s">
        <v>240</v>
      </c>
      <c r="C121" t="s">
        <v>241</v>
      </c>
      <c r="D121">
        <v>4</v>
      </c>
      <c r="E121" t="s">
        <v>6</v>
      </c>
      <c r="F121" s="2" t="s">
        <v>86</v>
      </c>
      <c r="G121" t="s">
        <v>15</v>
      </c>
      <c r="H121" s="2" t="s">
        <v>237</v>
      </c>
      <c r="I121" s="1" t="s">
        <v>1194</v>
      </c>
    </row>
    <row r="122" spans="1:9" x14ac:dyDescent="0.3">
      <c r="A122">
        <v>86</v>
      </c>
      <c r="B122" t="s">
        <v>242</v>
      </c>
      <c r="C122" t="s">
        <v>243</v>
      </c>
      <c r="D122">
        <v>3</v>
      </c>
      <c r="E122" t="s">
        <v>6</v>
      </c>
      <c r="F122" s="2" t="s">
        <v>68</v>
      </c>
      <c r="G122" t="s">
        <v>15</v>
      </c>
      <c r="H122" s="2" t="s">
        <v>1195</v>
      </c>
      <c r="I122" s="1" t="s">
        <v>1196</v>
      </c>
    </row>
    <row r="123" spans="1:9" x14ac:dyDescent="0.3">
      <c r="A123">
        <v>86</v>
      </c>
      <c r="B123" t="s">
        <v>242</v>
      </c>
      <c r="C123" t="s">
        <v>243</v>
      </c>
      <c r="D123">
        <v>4</v>
      </c>
      <c r="E123" t="s">
        <v>6</v>
      </c>
      <c r="F123" s="2" t="s">
        <v>34</v>
      </c>
      <c r="G123" t="s">
        <v>15</v>
      </c>
      <c r="H123" s="2" t="s">
        <v>244</v>
      </c>
      <c r="I123" s="1" t="s">
        <v>1197</v>
      </c>
    </row>
    <row r="124" spans="1:9" x14ac:dyDescent="0.3">
      <c r="A124">
        <v>87</v>
      </c>
      <c r="B124" t="s">
        <v>245</v>
      </c>
      <c r="C124" t="s">
        <v>246</v>
      </c>
      <c r="D124">
        <v>3</v>
      </c>
      <c r="E124" t="s">
        <v>6</v>
      </c>
      <c r="F124" s="2" t="s">
        <v>41</v>
      </c>
      <c r="G124" t="s">
        <v>15</v>
      </c>
      <c r="H124" s="2" t="s">
        <v>247</v>
      </c>
      <c r="I124" s="1" t="s">
        <v>1198</v>
      </c>
    </row>
    <row r="125" spans="1:9" x14ac:dyDescent="0.3">
      <c r="A125">
        <v>88</v>
      </c>
      <c r="B125" t="s">
        <v>248</v>
      </c>
      <c r="C125" t="s">
        <v>249</v>
      </c>
      <c r="D125">
        <v>0</v>
      </c>
      <c r="E125" t="s">
        <v>6</v>
      </c>
      <c r="F125" s="2" t="s">
        <v>11</v>
      </c>
      <c r="G125" t="s">
        <v>8</v>
      </c>
      <c r="H125" s="2"/>
      <c r="I125" s="1" t="s">
        <v>1199</v>
      </c>
    </row>
    <row r="126" spans="1:9" x14ac:dyDescent="0.3">
      <c r="A126">
        <v>89</v>
      </c>
      <c r="B126" t="s">
        <v>250</v>
      </c>
      <c r="C126" t="s">
        <v>251</v>
      </c>
      <c r="D126">
        <v>4</v>
      </c>
      <c r="E126" t="s">
        <v>6</v>
      </c>
      <c r="F126" s="2" t="s">
        <v>34</v>
      </c>
      <c r="G126" t="s">
        <v>15</v>
      </c>
      <c r="H126" s="2" t="s">
        <v>252</v>
      </c>
      <c r="I126" s="1" t="s">
        <v>1200</v>
      </c>
    </row>
    <row r="127" spans="1:9" x14ac:dyDescent="0.3">
      <c r="A127">
        <v>90</v>
      </c>
      <c r="B127" t="s">
        <v>253</v>
      </c>
      <c r="C127" t="s">
        <v>254</v>
      </c>
      <c r="D127">
        <v>4</v>
      </c>
      <c r="E127" t="s">
        <v>6</v>
      </c>
      <c r="F127" s="2" t="s">
        <v>7</v>
      </c>
      <c r="G127" t="s">
        <v>15</v>
      </c>
      <c r="H127" s="2" t="s">
        <v>255</v>
      </c>
      <c r="I127" s="1" t="s">
        <v>1201</v>
      </c>
    </row>
    <row r="128" spans="1:9" x14ac:dyDescent="0.3">
      <c r="A128">
        <v>91</v>
      </c>
      <c r="B128" t="s">
        <v>256</v>
      </c>
      <c r="C128" t="s">
        <v>257</v>
      </c>
      <c r="D128">
        <v>4</v>
      </c>
      <c r="E128" t="s">
        <v>6</v>
      </c>
      <c r="F128" s="2" t="s">
        <v>45</v>
      </c>
      <c r="G128" t="s">
        <v>15</v>
      </c>
      <c r="H128" s="2" t="s">
        <v>258</v>
      </c>
      <c r="I128" s="1" t="s">
        <v>1202</v>
      </c>
    </row>
    <row r="129" spans="1:9" x14ac:dyDescent="0.3">
      <c r="A129">
        <v>92</v>
      </c>
      <c r="B129" t="s">
        <v>259</v>
      </c>
      <c r="C129" t="s">
        <v>260</v>
      </c>
      <c r="D129">
        <v>4</v>
      </c>
      <c r="E129" t="s">
        <v>6</v>
      </c>
      <c r="F129" s="2" t="s">
        <v>261</v>
      </c>
      <c r="G129" t="s">
        <v>15</v>
      </c>
      <c r="H129" s="2" t="s">
        <v>1203</v>
      </c>
      <c r="I129" s="1" t="s">
        <v>1205</v>
      </c>
    </row>
    <row r="130" spans="1:9" x14ac:dyDescent="0.3">
      <c r="A130">
        <v>92</v>
      </c>
      <c r="B130" t="s">
        <v>259</v>
      </c>
      <c r="C130" t="s">
        <v>260</v>
      </c>
      <c r="D130">
        <v>4</v>
      </c>
      <c r="E130" t="s">
        <v>6</v>
      </c>
      <c r="F130" s="2" t="s">
        <v>11</v>
      </c>
      <c r="G130" t="s">
        <v>15</v>
      </c>
      <c r="H130" s="2" t="s">
        <v>1204</v>
      </c>
      <c r="I130" s="1" t="s">
        <v>1206</v>
      </c>
    </row>
    <row r="131" spans="1:9" x14ac:dyDescent="0.3">
      <c r="A131">
        <v>92</v>
      </c>
      <c r="B131" t="s">
        <v>259</v>
      </c>
      <c r="C131" t="s">
        <v>260</v>
      </c>
      <c r="D131">
        <v>4</v>
      </c>
      <c r="E131" t="s">
        <v>6</v>
      </c>
      <c r="F131" s="2" t="s">
        <v>45</v>
      </c>
      <c r="G131" t="s">
        <v>15</v>
      </c>
      <c r="H131" s="2" t="s">
        <v>262</v>
      </c>
      <c r="I131" s="1" t="s">
        <v>1207</v>
      </c>
    </row>
    <row r="132" spans="1:9" x14ac:dyDescent="0.3">
      <c r="A132">
        <v>93</v>
      </c>
      <c r="B132" t="s">
        <v>263</v>
      </c>
      <c r="C132" t="s">
        <v>264</v>
      </c>
      <c r="D132">
        <v>1</v>
      </c>
      <c r="E132" t="s">
        <v>6</v>
      </c>
      <c r="F132" s="2" t="s">
        <v>56</v>
      </c>
      <c r="G132" t="s">
        <v>15</v>
      </c>
      <c r="H132" s="2" t="s">
        <v>1208</v>
      </c>
      <c r="I132" s="1" t="s">
        <v>1209</v>
      </c>
    </row>
    <row r="133" spans="1:9" x14ac:dyDescent="0.3">
      <c r="A133">
        <v>93</v>
      </c>
      <c r="B133" t="s">
        <v>263</v>
      </c>
      <c r="C133" t="s">
        <v>264</v>
      </c>
      <c r="D133">
        <v>4</v>
      </c>
      <c r="E133" t="s">
        <v>6</v>
      </c>
      <c r="F133" s="2" t="s">
        <v>7</v>
      </c>
      <c r="G133" t="s">
        <v>15</v>
      </c>
      <c r="H133" s="2" t="s">
        <v>1178</v>
      </c>
      <c r="I133" s="1" t="s">
        <v>1210</v>
      </c>
    </row>
    <row r="134" spans="1:9" x14ac:dyDescent="0.3">
      <c r="A134">
        <v>93</v>
      </c>
      <c r="B134" t="s">
        <v>263</v>
      </c>
      <c r="C134" t="s">
        <v>264</v>
      </c>
      <c r="D134">
        <v>4</v>
      </c>
      <c r="E134" t="s">
        <v>6</v>
      </c>
      <c r="F134" s="2" t="s">
        <v>45</v>
      </c>
      <c r="G134" t="s">
        <v>15</v>
      </c>
      <c r="H134" s="2" t="s">
        <v>265</v>
      </c>
      <c r="I134" s="1" t="s">
        <v>1211</v>
      </c>
    </row>
    <row r="135" spans="1:9" x14ac:dyDescent="0.3">
      <c r="A135">
        <v>94</v>
      </c>
      <c r="B135" t="s">
        <v>266</v>
      </c>
      <c r="C135" t="s">
        <v>267</v>
      </c>
      <c r="D135">
        <v>4</v>
      </c>
      <c r="E135" t="s">
        <v>6</v>
      </c>
      <c r="F135" s="2" t="s">
        <v>11</v>
      </c>
      <c r="G135" t="s">
        <v>15</v>
      </c>
      <c r="H135" s="2" t="s">
        <v>265</v>
      </c>
      <c r="I135" s="1" t="s">
        <v>1212</v>
      </c>
    </row>
    <row r="136" spans="1:9" x14ac:dyDescent="0.3">
      <c r="A136">
        <v>95</v>
      </c>
      <c r="B136" t="s">
        <v>268</v>
      </c>
      <c r="C136" t="s">
        <v>269</v>
      </c>
      <c r="D136">
        <v>3</v>
      </c>
      <c r="E136" t="s">
        <v>6</v>
      </c>
      <c r="F136" s="2" t="s">
        <v>41</v>
      </c>
      <c r="G136" t="s">
        <v>15</v>
      </c>
      <c r="H136" s="2" t="s">
        <v>270</v>
      </c>
      <c r="I136" s="1" t="s">
        <v>1213</v>
      </c>
    </row>
    <row r="137" spans="1:9" x14ac:dyDescent="0.3">
      <c r="A137">
        <v>96</v>
      </c>
      <c r="B137" t="s">
        <v>271</v>
      </c>
      <c r="C137" t="s">
        <v>272</v>
      </c>
      <c r="D137">
        <v>4</v>
      </c>
      <c r="E137" t="s">
        <v>6</v>
      </c>
      <c r="F137" s="2" t="s">
        <v>273</v>
      </c>
      <c r="G137" t="s">
        <v>15</v>
      </c>
      <c r="H137" s="2" t="s">
        <v>274</v>
      </c>
      <c r="I137" s="1" t="s">
        <v>1214</v>
      </c>
    </row>
    <row r="138" spans="1:9" x14ac:dyDescent="0.3">
      <c r="A138">
        <v>97</v>
      </c>
      <c r="B138" t="s">
        <v>275</v>
      </c>
      <c r="C138" t="s">
        <v>276</v>
      </c>
      <c r="D138">
        <v>4</v>
      </c>
      <c r="E138" t="s">
        <v>6</v>
      </c>
      <c r="F138" s="2" t="s">
        <v>45</v>
      </c>
      <c r="G138" t="s">
        <v>15</v>
      </c>
      <c r="H138" s="2" t="s">
        <v>277</v>
      </c>
      <c r="I138" s="1" t="s">
        <v>1215</v>
      </c>
    </row>
    <row r="139" spans="1:9" x14ac:dyDescent="0.3">
      <c r="A139">
        <v>98</v>
      </c>
      <c r="B139" t="s">
        <v>278</v>
      </c>
      <c r="C139" t="s">
        <v>279</v>
      </c>
      <c r="D139">
        <v>4</v>
      </c>
      <c r="E139" t="s">
        <v>6</v>
      </c>
      <c r="F139" s="2" t="s">
        <v>7</v>
      </c>
      <c r="G139" t="s">
        <v>15</v>
      </c>
      <c r="H139" s="2" t="s">
        <v>280</v>
      </c>
      <c r="I139" s="1" t="s">
        <v>1216</v>
      </c>
    </row>
    <row r="140" spans="1:9" x14ac:dyDescent="0.3">
      <c r="A140">
        <v>99</v>
      </c>
      <c r="B140" t="s">
        <v>281</v>
      </c>
      <c r="C140" t="s">
        <v>282</v>
      </c>
      <c r="D140">
        <v>4</v>
      </c>
      <c r="E140" t="s">
        <v>6</v>
      </c>
      <c r="F140" s="2" t="s">
        <v>283</v>
      </c>
      <c r="G140" t="s">
        <v>15</v>
      </c>
      <c r="H140" s="2" t="s">
        <v>1217</v>
      </c>
      <c r="I140" s="1" t="s">
        <v>1220</v>
      </c>
    </row>
    <row r="141" spans="1:9" x14ac:dyDescent="0.3">
      <c r="A141">
        <v>99</v>
      </c>
      <c r="B141" t="s">
        <v>281</v>
      </c>
      <c r="C141" t="s">
        <v>282</v>
      </c>
      <c r="D141">
        <v>4</v>
      </c>
      <c r="E141" t="s">
        <v>6</v>
      </c>
      <c r="F141" s="2" t="s">
        <v>68</v>
      </c>
      <c r="G141" t="s">
        <v>15</v>
      </c>
      <c r="H141" s="2" t="s">
        <v>1218</v>
      </c>
      <c r="I141" s="1" t="s">
        <v>1221</v>
      </c>
    </row>
    <row r="142" spans="1:9" x14ac:dyDescent="0.3">
      <c r="A142">
        <v>99</v>
      </c>
      <c r="B142" t="s">
        <v>281</v>
      </c>
      <c r="C142" t="s">
        <v>282</v>
      </c>
      <c r="D142">
        <v>4</v>
      </c>
      <c r="E142" t="s">
        <v>6</v>
      </c>
      <c r="F142" s="2" t="s">
        <v>68</v>
      </c>
      <c r="G142" t="s">
        <v>15</v>
      </c>
      <c r="H142" s="2" t="s">
        <v>1219</v>
      </c>
      <c r="I142" s="1" t="s">
        <v>1222</v>
      </c>
    </row>
    <row r="143" spans="1:9" x14ac:dyDescent="0.3">
      <c r="A143">
        <v>99</v>
      </c>
      <c r="B143" t="s">
        <v>281</v>
      </c>
      <c r="C143" t="s">
        <v>282</v>
      </c>
      <c r="D143">
        <v>4</v>
      </c>
      <c r="E143" t="s">
        <v>6</v>
      </c>
      <c r="F143" s="2" t="s">
        <v>68</v>
      </c>
      <c r="G143" t="s">
        <v>15</v>
      </c>
      <c r="H143" s="2" t="s">
        <v>284</v>
      </c>
      <c r="I143" s="1" t="s">
        <v>1223</v>
      </c>
    </row>
    <row r="144" spans="1:9" x14ac:dyDescent="0.3">
      <c r="A144">
        <v>100</v>
      </c>
      <c r="B144" t="s">
        <v>285</v>
      </c>
      <c r="C144" t="s">
        <v>286</v>
      </c>
      <c r="D144">
        <v>4</v>
      </c>
      <c r="E144" t="s">
        <v>6</v>
      </c>
      <c r="F144" s="2" t="s">
        <v>34</v>
      </c>
      <c r="G144" t="s">
        <v>15</v>
      </c>
      <c r="H144" s="2" t="s">
        <v>284</v>
      </c>
      <c r="I144" s="1" t="s">
        <v>1224</v>
      </c>
    </row>
    <row r="145" spans="1:9" x14ac:dyDescent="0.3">
      <c r="A145">
        <v>101</v>
      </c>
      <c r="B145" t="s">
        <v>287</v>
      </c>
      <c r="C145" t="s">
        <v>288</v>
      </c>
      <c r="D145">
        <v>3</v>
      </c>
      <c r="E145" t="s">
        <v>6</v>
      </c>
      <c r="F145" s="2" t="s">
        <v>7</v>
      </c>
      <c r="G145" t="s">
        <v>15</v>
      </c>
      <c r="H145" s="2" t="s">
        <v>1225</v>
      </c>
      <c r="I145" s="1" t="s">
        <v>1227</v>
      </c>
    </row>
    <row r="146" spans="1:9" x14ac:dyDescent="0.3">
      <c r="A146">
        <v>101</v>
      </c>
      <c r="B146" t="s">
        <v>287</v>
      </c>
      <c r="C146" t="s">
        <v>288</v>
      </c>
      <c r="D146">
        <v>4</v>
      </c>
      <c r="E146" t="s">
        <v>6</v>
      </c>
      <c r="F146" s="2" t="s">
        <v>7</v>
      </c>
      <c r="G146" t="s">
        <v>15</v>
      </c>
      <c r="H146" s="2" t="s">
        <v>1226</v>
      </c>
      <c r="I146" s="1" t="s">
        <v>1228</v>
      </c>
    </row>
    <row r="147" spans="1:9" x14ac:dyDescent="0.3">
      <c r="A147">
        <v>101</v>
      </c>
      <c r="B147" t="s">
        <v>287</v>
      </c>
      <c r="C147" t="s">
        <v>288</v>
      </c>
      <c r="D147">
        <v>4</v>
      </c>
      <c r="E147" t="s">
        <v>6</v>
      </c>
      <c r="F147" s="2" t="s">
        <v>7</v>
      </c>
      <c r="G147" t="s">
        <v>15</v>
      </c>
      <c r="H147" s="2" t="s">
        <v>1226</v>
      </c>
      <c r="I147" s="1" t="s">
        <v>1229</v>
      </c>
    </row>
    <row r="148" spans="1:9" x14ac:dyDescent="0.3">
      <c r="A148">
        <v>101</v>
      </c>
      <c r="B148" t="s">
        <v>287</v>
      </c>
      <c r="C148" t="s">
        <v>288</v>
      </c>
      <c r="D148">
        <v>3</v>
      </c>
      <c r="E148" t="s">
        <v>6</v>
      </c>
      <c r="F148" s="2" t="s">
        <v>7</v>
      </c>
      <c r="G148" t="s">
        <v>15</v>
      </c>
      <c r="H148" s="2" t="s">
        <v>1226</v>
      </c>
      <c r="I148" s="1" t="s">
        <v>1230</v>
      </c>
    </row>
    <row r="149" spans="1:9" x14ac:dyDescent="0.3">
      <c r="A149">
        <v>101</v>
      </c>
      <c r="B149" t="s">
        <v>287</v>
      </c>
      <c r="C149" t="s">
        <v>288</v>
      </c>
      <c r="D149">
        <v>3</v>
      </c>
      <c r="E149" t="s">
        <v>6</v>
      </c>
      <c r="F149" s="2" t="s">
        <v>7</v>
      </c>
      <c r="G149" t="s">
        <v>15</v>
      </c>
      <c r="H149" s="2" t="s">
        <v>1092</v>
      </c>
      <c r="I149" s="1" t="s">
        <v>1231</v>
      </c>
    </row>
    <row r="150" spans="1:9" x14ac:dyDescent="0.3">
      <c r="A150">
        <v>101</v>
      </c>
      <c r="B150" t="s">
        <v>287</v>
      </c>
      <c r="C150" t="s">
        <v>288</v>
      </c>
      <c r="D150">
        <v>4</v>
      </c>
      <c r="E150" t="s">
        <v>6</v>
      </c>
      <c r="F150" s="2" t="s">
        <v>45</v>
      </c>
      <c r="G150" t="s">
        <v>15</v>
      </c>
      <c r="H150" s="2" t="s">
        <v>289</v>
      </c>
      <c r="I150" s="1" t="s">
        <v>1232</v>
      </c>
    </row>
    <row r="151" spans="1:9" x14ac:dyDescent="0.3">
      <c r="A151">
        <v>102</v>
      </c>
      <c r="B151" t="s">
        <v>290</v>
      </c>
      <c r="C151" t="s">
        <v>291</v>
      </c>
      <c r="D151">
        <v>4</v>
      </c>
      <c r="E151" t="s">
        <v>6</v>
      </c>
      <c r="F151" s="2" t="s">
        <v>11</v>
      </c>
      <c r="G151" t="s">
        <v>15</v>
      </c>
      <c r="H151" s="2" t="s">
        <v>292</v>
      </c>
      <c r="I151" s="1" t="s">
        <v>1233</v>
      </c>
    </row>
    <row r="152" spans="1:9" x14ac:dyDescent="0.3">
      <c r="A152">
        <v>103</v>
      </c>
      <c r="B152" t="s">
        <v>293</v>
      </c>
      <c r="C152" t="s">
        <v>294</v>
      </c>
      <c r="D152">
        <v>3</v>
      </c>
      <c r="E152" t="s">
        <v>6</v>
      </c>
      <c r="F152" s="2" t="s">
        <v>11</v>
      </c>
      <c r="G152" t="s">
        <v>15</v>
      </c>
      <c r="H152" s="2" t="s">
        <v>292</v>
      </c>
      <c r="I152" s="1" t="s">
        <v>1234</v>
      </c>
    </row>
    <row r="153" spans="1:9" x14ac:dyDescent="0.3">
      <c r="A153">
        <v>104</v>
      </c>
      <c r="B153" t="s">
        <v>295</v>
      </c>
      <c r="C153" t="s">
        <v>296</v>
      </c>
      <c r="D153">
        <v>2</v>
      </c>
      <c r="E153" t="s">
        <v>6</v>
      </c>
      <c r="F153" s="2" t="s">
        <v>162</v>
      </c>
      <c r="G153" t="s">
        <v>15</v>
      </c>
      <c r="H153" s="2" t="s">
        <v>297</v>
      </c>
      <c r="I153" s="1" t="s">
        <v>1235</v>
      </c>
    </row>
    <row r="154" spans="1:9" x14ac:dyDescent="0.3">
      <c r="A154">
        <v>105</v>
      </c>
      <c r="B154" t="s">
        <v>298</v>
      </c>
      <c r="C154" t="s">
        <v>299</v>
      </c>
      <c r="D154">
        <v>4</v>
      </c>
      <c r="E154" t="s">
        <v>6</v>
      </c>
      <c r="F154" s="2" t="s">
        <v>45</v>
      </c>
      <c r="G154" t="s">
        <v>15</v>
      </c>
      <c r="H154" s="2" t="s">
        <v>297</v>
      </c>
      <c r="I154" s="1" t="s">
        <v>1236</v>
      </c>
    </row>
    <row r="155" spans="1:9" x14ac:dyDescent="0.3">
      <c r="A155">
        <v>106</v>
      </c>
      <c r="B155" t="s">
        <v>300</v>
      </c>
      <c r="C155" t="s">
        <v>301</v>
      </c>
      <c r="D155">
        <v>4</v>
      </c>
      <c r="E155" t="s">
        <v>6</v>
      </c>
      <c r="F155" s="2" t="s">
        <v>41</v>
      </c>
      <c r="G155" t="s">
        <v>15</v>
      </c>
      <c r="H155" s="2" t="s">
        <v>297</v>
      </c>
      <c r="I155" s="1" t="s">
        <v>1237</v>
      </c>
    </row>
    <row r="156" spans="1:9" x14ac:dyDescent="0.3">
      <c r="A156">
        <v>107</v>
      </c>
      <c r="B156" t="s">
        <v>302</v>
      </c>
      <c r="C156" t="s">
        <v>303</v>
      </c>
      <c r="D156">
        <v>4</v>
      </c>
      <c r="E156" t="s">
        <v>6</v>
      </c>
      <c r="F156" s="2" t="s">
        <v>34</v>
      </c>
      <c r="G156" t="s">
        <v>15</v>
      </c>
      <c r="H156" s="2" t="s">
        <v>297</v>
      </c>
      <c r="I156" s="1" t="s">
        <v>1238</v>
      </c>
    </row>
    <row r="157" spans="1:9" x14ac:dyDescent="0.3">
      <c r="A157">
        <v>108</v>
      </c>
      <c r="B157" t="s">
        <v>304</v>
      </c>
      <c r="C157" t="s">
        <v>305</v>
      </c>
      <c r="D157">
        <v>4</v>
      </c>
      <c r="E157" t="s">
        <v>6</v>
      </c>
      <c r="F157" s="2" t="s">
        <v>170</v>
      </c>
      <c r="G157" t="s">
        <v>15</v>
      </c>
      <c r="H157" s="2" t="s">
        <v>306</v>
      </c>
      <c r="I157" s="1" t="s">
        <v>1239</v>
      </c>
    </row>
    <row r="158" spans="1:9" x14ac:dyDescent="0.3">
      <c r="A158">
        <v>109</v>
      </c>
      <c r="B158" t="s">
        <v>307</v>
      </c>
      <c r="C158" t="s">
        <v>308</v>
      </c>
      <c r="D158">
        <v>4</v>
      </c>
      <c r="E158" t="s">
        <v>6</v>
      </c>
      <c r="F158" s="2" t="s">
        <v>7</v>
      </c>
      <c r="G158" t="s">
        <v>15</v>
      </c>
      <c r="H158" s="2" t="s">
        <v>1240</v>
      </c>
      <c r="I158" s="1" t="s">
        <v>1243</v>
      </c>
    </row>
    <row r="159" spans="1:9" x14ac:dyDescent="0.3">
      <c r="A159">
        <v>109</v>
      </c>
      <c r="B159" t="s">
        <v>307</v>
      </c>
      <c r="C159" t="s">
        <v>308</v>
      </c>
      <c r="D159">
        <v>3</v>
      </c>
      <c r="E159" t="s">
        <v>6</v>
      </c>
      <c r="F159" s="2" t="s">
        <v>11</v>
      </c>
      <c r="G159" t="s">
        <v>15</v>
      </c>
      <c r="H159" s="2" t="s">
        <v>1241</v>
      </c>
      <c r="I159" s="1" t="s">
        <v>1244</v>
      </c>
    </row>
    <row r="160" spans="1:9" x14ac:dyDescent="0.3">
      <c r="A160">
        <v>109</v>
      </c>
      <c r="B160" t="s">
        <v>307</v>
      </c>
      <c r="C160" t="s">
        <v>308</v>
      </c>
      <c r="D160">
        <v>4</v>
      </c>
      <c r="E160" t="s">
        <v>6</v>
      </c>
      <c r="F160" s="2" t="s">
        <v>14</v>
      </c>
      <c r="G160" t="s">
        <v>15</v>
      </c>
      <c r="H160" s="2" t="s">
        <v>1242</v>
      </c>
      <c r="I160" s="1" t="s">
        <v>1245</v>
      </c>
    </row>
    <row r="161" spans="1:9" x14ac:dyDescent="0.3">
      <c r="A161">
        <v>109</v>
      </c>
      <c r="B161" t="s">
        <v>307</v>
      </c>
      <c r="C161" t="s">
        <v>308</v>
      </c>
      <c r="D161">
        <v>4</v>
      </c>
      <c r="E161" t="s">
        <v>6</v>
      </c>
      <c r="F161" s="2" t="s">
        <v>45</v>
      </c>
      <c r="G161" t="s">
        <v>15</v>
      </c>
      <c r="H161" s="2" t="s">
        <v>309</v>
      </c>
      <c r="I161" s="1" t="s">
        <v>1246</v>
      </c>
    </row>
    <row r="162" spans="1:9" x14ac:dyDescent="0.3">
      <c r="A162">
        <v>109</v>
      </c>
      <c r="B162" t="s">
        <v>307</v>
      </c>
      <c r="C162" t="s">
        <v>308</v>
      </c>
      <c r="D162">
        <v>4</v>
      </c>
      <c r="E162" t="s">
        <v>6</v>
      </c>
      <c r="F162" s="2" t="s">
        <v>11</v>
      </c>
      <c r="G162" t="s">
        <v>15</v>
      </c>
      <c r="H162" s="2" t="s">
        <v>309</v>
      </c>
      <c r="I162" s="1" t="s">
        <v>1247</v>
      </c>
    </row>
    <row r="163" spans="1:9" x14ac:dyDescent="0.3">
      <c r="A163">
        <v>110</v>
      </c>
      <c r="B163" t="s">
        <v>310</v>
      </c>
      <c r="C163" t="s">
        <v>311</v>
      </c>
      <c r="D163">
        <v>4</v>
      </c>
      <c r="E163" t="s">
        <v>6</v>
      </c>
      <c r="F163" s="2" t="s">
        <v>312</v>
      </c>
      <c r="G163" t="s">
        <v>15</v>
      </c>
      <c r="H163" s="2" t="s">
        <v>309</v>
      </c>
      <c r="I163" s="1" t="s">
        <v>1248</v>
      </c>
    </row>
    <row r="164" spans="1:9" x14ac:dyDescent="0.3">
      <c r="A164">
        <v>111</v>
      </c>
      <c r="B164" t="s">
        <v>313</v>
      </c>
      <c r="C164" t="s">
        <v>314</v>
      </c>
      <c r="D164">
        <v>2</v>
      </c>
      <c r="E164" t="s">
        <v>6</v>
      </c>
      <c r="F164" s="2" t="s">
        <v>11</v>
      </c>
      <c r="G164" t="s">
        <v>15</v>
      </c>
      <c r="H164" s="2" t="s">
        <v>315</v>
      </c>
      <c r="I164" s="1" t="s">
        <v>1249</v>
      </c>
    </row>
    <row r="165" spans="1:9" x14ac:dyDescent="0.3">
      <c r="A165">
        <v>112</v>
      </c>
      <c r="B165" t="s">
        <v>316</v>
      </c>
      <c r="C165" t="s">
        <v>317</v>
      </c>
      <c r="D165">
        <v>4</v>
      </c>
      <c r="E165" t="s">
        <v>6</v>
      </c>
      <c r="F165" s="2" t="s">
        <v>7</v>
      </c>
      <c r="G165" t="s">
        <v>15</v>
      </c>
      <c r="H165" s="2" t="s">
        <v>1250</v>
      </c>
      <c r="I165" s="1" t="s">
        <v>1251</v>
      </c>
    </row>
    <row r="166" spans="1:9" x14ac:dyDescent="0.3">
      <c r="A166">
        <v>112</v>
      </c>
      <c r="B166" t="s">
        <v>316</v>
      </c>
      <c r="C166" t="s">
        <v>317</v>
      </c>
      <c r="D166">
        <v>4</v>
      </c>
      <c r="E166" t="s">
        <v>6</v>
      </c>
      <c r="F166" s="2" t="s">
        <v>7</v>
      </c>
      <c r="G166" t="s">
        <v>15</v>
      </c>
      <c r="H166" s="2" t="s">
        <v>1094</v>
      </c>
      <c r="I166" s="1" t="s">
        <v>1252</v>
      </c>
    </row>
    <row r="167" spans="1:9" x14ac:dyDescent="0.3">
      <c r="A167">
        <v>112</v>
      </c>
      <c r="B167" t="s">
        <v>316</v>
      </c>
      <c r="C167" t="s">
        <v>317</v>
      </c>
      <c r="D167">
        <v>4</v>
      </c>
      <c r="E167" t="s">
        <v>6</v>
      </c>
      <c r="F167" s="2" t="s">
        <v>7</v>
      </c>
      <c r="G167" t="s">
        <v>15</v>
      </c>
      <c r="H167" s="2" t="s">
        <v>318</v>
      </c>
      <c r="I167" s="1" t="s">
        <v>1253</v>
      </c>
    </row>
    <row r="168" spans="1:9" x14ac:dyDescent="0.3">
      <c r="A168">
        <v>113</v>
      </c>
      <c r="B168" t="s">
        <v>319</v>
      </c>
      <c r="C168" t="s">
        <v>320</v>
      </c>
      <c r="D168">
        <v>0</v>
      </c>
      <c r="E168" t="s">
        <v>6</v>
      </c>
      <c r="F168" s="2" t="s">
        <v>7</v>
      </c>
      <c r="G168" t="s">
        <v>168</v>
      </c>
      <c r="H168" s="2" t="s">
        <v>318</v>
      </c>
      <c r="I168" s="1" t="s">
        <v>37</v>
      </c>
    </row>
    <row r="169" spans="1:9" x14ac:dyDescent="0.3">
      <c r="A169">
        <v>114</v>
      </c>
      <c r="B169" t="s">
        <v>321</v>
      </c>
      <c r="C169" t="s">
        <v>20</v>
      </c>
      <c r="D169">
        <v>4</v>
      </c>
      <c r="E169" t="s">
        <v>6</v>
      </c>
      <c r="F169" s="2" t="s">
        <v>34</v>
      </c>
      <c r="G169" t="s">
        <v>15</v>
      </c>
      <c r="H169" s="2" t="s">
        <v>322</v>
      </c>
      <c r="I169" s="1" t="s">
        <v>1254</v>
      </c>
    </row>
    <row r="170" spans="1:9" x14ac:dyDescent="0.3">
      <c r="A170">
        <v>115</v>
      </c>
      <c r="B170" t="s">
        <v>323</v>
      </c>
      <c r="C170" t="s">
        <v>324</v>
      </c>
      <c r="D170">
        <v>4</v>
      </c>
      <c r="E170" t="s">
        <v>6</v>
      </c>
      <c r="F170" s="2" t="s">
        <v>34</v>
      </c>
      <c r="G170" t="s">
        <v>15</v>
      </c>
      <c r="H170" s="2" t="s">
        <v>325</v>
      </c>
      <c r="I170" s="1" t="s">
        <v>1255</v>
      </c>
    </row>
    <row r="171" spans="1:9" x14ac:dyDescent="0.3">
      <c r="A171">
        <v>116</v>
      </c>
      <c r="B171" t="s">
        <v>326</v>
      </c>
      <c r="C171" t="s">
        <v>327</v>
      </c>
      <c r="D171">
        <v>4</v>
      </c>
      <c r="E171" t="s">
        <v>6</v>
      </c>
      <c r="F171" s="2" t="s">
        <v>7</v>
      </c>
      <c r="G171" t="s">
        <v>15</v>
      </c>
      <c r="H171" s="2" t="s">
        <v>328</v>
      </c>
      <c r="I171" s="1" t="s">
        <v>1256</v>
      </c>
    </row>
    <row r="172" spans="1:9" x14ac:dyDescent="0.3">
      <c r="A172">
        <v>117</v>
      </c>
      <c r="B172" t="s">
        <v>329</v>
      </c>
      <c r="C172" t="s">
        <v>330</v>
      </c>
      <c r="D172">
        <v>4</v>
      </c>
      <c r="E172" t="s">
        <v>6</v>
      </c>
      <c r="F172" s="2" t="s">
        <v>11</v>
      </c>
      <c r="G172" t="s">
        <v>15</v>
      </c>
      <c r="H172" s="2" t="s">
        <v>328</v>
      </c>
      <c r="I172" s="1" t="s">
        <v>1257</v>
      </c>
    </row>
    <row r="173" spans="1:9" x14ac:dyDescent="0.3">
      <c r="A173">
        <v>118</v>
      </c>
      <c r="B173" t="s">
        <v>331</v>
      </c>
      <c r="C173" t="s">
        <v>332</v>
      </c>
      <c r="D173">
        <v>4</v>
      </c>
      <c r="E173" t="s">
        <v>6</v>
      </c>
      <c r="F173" s="2" t="s">
        <v>11</v>
      </c>
      <c r="G173" t="s">
        <v>15</v>
      </c>
      <c r="H173" s="2" t="s">
        <v>328</v>
      </c>
      <c r="I173" s="1" t="s">
        <v>1258</v>
      </c>
    </row>
    <row r="174" spans="1:9" x14ac:dyDescent="0.3">
      <c r="A174">
        <v>119</v>
      </c>
      <c r="B174" t="s">
        <v>333</v>
      </c>
      <c r="C174" t="s">
        <v>334</v>
      </c>
      <c r="D174">
        <v>4</v>
      </c>
      <c r="E174" t="s">
        <v>6</v>
      </c>
      <c r="F174" s="2" t="s">
        <v>11</v>
      </c>
      <c r="G174" t="s">
        <v>15</v>
      </c>
      <c r="H174" s="2" t="s">
        <v>328</v>
      </c>
      <c r="I174" s="1" t="s">
        <v>1259</v>
      </c>
    </row>
    <row r="175" spans="1:9" x14ac:dyDescent="0.3">
      <c r="A175">
        <v>120</v>
      </c>
      <c r="B175" t="s">
        <v>335</v>
      </c>
      <c r="C175" t="s">
        <v>336</v>
      </c>
      <c r="D175">
        <v>4</v>
      </c>
      <c r="E175" t="s">
        <v>6</v>
      </c>
      <c r="F175" s="2" t="s">
        <v>34</v>
      </c>
      <c r="G175" t="s">
        <v>15</v>
      </c>
      <c r="H175" s="2" t="s">
        <v>337</v>
      </c>
      <c r="I175" s="1" t="s">
        <v>1260</v>
      </c>
    </row>
    <row r="176" spans="1:9" x14ac:dyDescent="0.3">
      <c r="A176">
        <v>121</v>
      </c>
      <c r="B176" t="s">
        <v>338</v>
      </c>
      <c r="C176" t="s">
        <v>339</v>
      </c>
      <c r="D176">
        <v>4</v>
      </c>
      <c r="E176" t="s">
        <v>6</v>
      </c>
      <c r="F176" s="2" t="s">
        <v>7</v>
      </c>
      <c r="G176" t="s">
        <v>15</v>
      </c>
      <c r="H176" s="2" t="s">
        <v>1261</v>
      </c>
      <c r="I176" s="1" t="s">
        <v>1263</v>
      </c>
    </row>
    <row r="177" spans="1:9" x14ac:dyDescent="0.3">
      <c r="A177">
        <v>121</v>
      </c>
      <c r="B177" t="s">
        <v>338</v>
      </c>
      <c r="C177" t="s">
        <v>339</v>
      </c>
      <c r="D177">
        <v>4</v>
      </c>
      <c r="E177" t="s">
        <v>6</v>
      </c>
      <c r="F177" s="2" t="s">
        <v>7</v>
      </c>
      <c r="G177" t="s">
        <v>15</v>
      </c>
      <c r="H177" s="2" t="s">
        <v>1262</v>
      </c>
      <c r="I177" s="1" t="s">
        <v>1264</v>
      </c>
    </row>
    <row r="178" spans="1:9" x14ac:dyDescent="0.3">
      <c r="A178">
        <v>121</v>
      </c>
      <c r="B178" t="s">
        <v>338</v>
      </c>
      <c r="C178" t="s">
        <v>339</v>
      </c>
      <c r="D178">
        <v>4</v>
      </c>
      <c r="E178" t="s">
        <v>6</v>
      </c>
      <c r="F178" s="2" t="s">
        <v>7</v>
      </c>
      <c r="G178" t="s">
        <v>15</v>
      </c>
      <c r="H178" s="2" t="s">
        <v>337</v>
      </c>
      <c r="I178" s="1" t="s">
        <v>1265</v>
      </c>
    </row>
    <row r="179" spans="1:9" x14ac:dyDescent="0.3">
      <c r="A179">
        <v>122</v>
      </c>
      <c r="B179" t="s">
        <v>340</v>
      </c>
      <c r="C179" t="s">
        <v>341</v>
      </c>
      <c r="D179">
        <v>4</v>
      </c>
      <c r="E179" t="s">
        <v>6</v>
      </c>
      <c r="F179" s="2" t="s">
        <v>11</v>
      </c>
      <c r="G179" t="s">
        <v>15</v>
      </c>
      <c r="H179" s="2" t="s">
        <v>342</v>
      </c>
      <c r="I179" s="1" t="s">
        <v>1266</v>
      </c>
    </row>
    <row r="180" spans="1:9" x14ac:dyDescent="0.3">
      <c r="A180">
        <v>123</v>
      </c>
      <c r="B180" t="s">
        <v>343</v>
      </c>
      <c r="C180" t="s">
        <v>344</v>
      </c>
      <c r="D180">
        <v>4</v>
      </c>
      <c r="E180" t="s">
        <v>6</v>
      </c>
      <c r="F180" s="2" t="s">
        <v>11</v>
      </c>
      <c r="G180" t="s">
        <v>15</v>
      </c>
      <c r="H180" s="2" t="s">
        <v>342</v>
      </c>
      <c r="I180" s="1" t="s">
        <v>1267</v>
      </c>
    </row>
    <row r="181" spans="1:9" x14ac:dyDescent="0.3">
      <c r="A181">
        <v>124</v>
      </c>
      <c r="B181" t="s">
        <v>345</v>
      </c>
      <c r="C181" t="s">
        <v>346</v>
      </c>
      <c r="D181">
        <v>4</v>
      </c>
      <c r="E181" t="s">
        <v>6</v>
      </c>
      <c r="F181" s="2" t="s">
        <v>45</v>
      </c>
      <c r="G181" t="s">
        <v>15</v>
      </c>
      <c r="H181" s="2" t="s">
        <v>342</v>
      </c>
      <c r="I181" s="1" t="s">
        <v>1268</v>
      </c>
    </row>
    <row r="182" spans="1:9" x14ac:dyDescent="0.3">
      <c r="A182">
        <v>125</v>
      </c>
      <c r="B182" t="s">
        <v>347</v>
      </c>
      <c r="C182" t="s">
        <v>348</v>
      </c>
      <c r="D182">
        <v>4</v>
      </c>
      <c r="E182" t="s">
        <v>6</v>
      </c>
      <c r="F182" s="2" t="s">
        <v>7</v>
      </c>
      <c r="G182" t="s">
        <v>15</v>
      </c>
      <c r="H182" s="2" t="s">
        <v>342</v>
      </c>
      <c r="I182" s="1" t="s">
        <v>1269</v>
      </c>
    </row>
    <row r="183" spans="1:9" x14ac:dyDescent="0.3">
      <c r="A183">
        <v>126</v>
      </c>
      <c r="B183" t="s">
        <v>349</v>
      </c>
      <c r="C183" t="s">
        <v>350</v>
      </c>
      <c r="D183">
        <v>4</v>
      </c>
      <c r="E183" t="s">
        <v>6</v>
      </c>
      <c r="F183" s="2" t="s">
        <v>34</v>
      </c>
      <c r="G183" t="s">
        <v>15</v>
      </c>
      <c r="H183" s="2" t="s">
        <v>342</v>
      </c>
      <c r="I183" s="1" t="s">
        <v>1270</v>
      </c>
    </row>
    <row r="184" spans="1:9" x14ac:dyDescent="0.3">
      <c r="A184">
        <v>127</v>
      </c>
      <c r="B184" t="s">
        <v>351</v>
      </c>
      <c r="C184" t="s">
        <v>352</v>
      </c>
      <c r="D184">
        <v>4</v>
      </c>
      <c r="E184" t="s">
        <v>6</v>
      </c>
      <c r="F184" s="2" t="s">
        <v>34</v>
      </c>
      <c r="G184" t="s">
        <v>15</v>
      </c>
      <c r="H184" s="2" t="s">
        <v>342</v>
      </c>
      <c r="I184" s="1" t="s">
        <v>1271</v>
      </c>
    </row>
    <row r="185" spans="1:9" x14ac:dyDescent="0.3">
      <c r="A185">
        <v>128</v>
      </c>
      <c r="B185" t="s">
        <v>353</v>
      </c>
      <c r="C185" t="s">
        <v>354</v>
      </c>
      <c r="D185">
        <v>4</v>
      </c>
      <c r="E185" t="s">
        <v>6</v>
      </c>
      <c r="F185" s="2" t="s">
        <v>34</v>
      </c>
      <c r="G185" t="s">
        <v>15</v>
      </c>
      <c r="H185" s="2" t="s">
        <v>355</v>
      </c>
      <c r="I185" s="1" t="s">
        <v>1272</v>
      </c>
    </row>
    <row r="186" spans="1:9" x14ac:dyDescent="0.3">
      <c r="A186">
        <v>129</v>
      </c>
      <c r="B186" t="s">
        <v>356</v>
      </c>
      <c r="C186" t="s">
        <v>357</v>
      </c>
      <c r="D186">
        <v>4</v>
      </c>
      <c r="E186" t="s">
        <v>6</v>
      </c>
      <c r="F186" s="2" t="s">
        <v>170</v>
      </c>
      <c r="G186" t="s">
        <v>15</v>
      </c>
      <c r="H186" s="2" t="s">
        <v>355</v>
      </c>
      <c r="I186" s="1" t="s">
        <v>1273</v>
      </c>
    </row>
    <row r="187" spans="1:9" x14ac:dyDescent="0.3">
      <c r="A187">
        <v>130</v>
      </c>
      <c r="B187" t="s">
        <v>358</v>
      </c>
      <c r="C187" t="s">
        <v>359</v>
      </c>
      <c r="D187">
        <v>4</v>
      </c>
      <c r="E187" t="s">
        <v>6</v>
      </c>
      <c r="F187" s="2" t="s">
        <v>34</v>
      </c>
      <c r="G187" t="s">
        <v>15</v>
      </c>
      <c r="H187" s="2" t="s">
        <v>355</v>
      </c>
      <c r="I187" s="1" t="s">
        <v>1274</v>
      </c>
    </row>
    <row r="188" spans="1:9" x14ac:dyDescent="0.3">
      <c r="A188">
        <v>131</v>
      </c>
      <c r="B188" t="s">
        <v>360</v>
      </c>
      <c r="C188" t="s">
        <v>361</v>
      </c>
      <c r="D188">
        <v>3</v>
      </c>
      <c r="E188" t="s">
        <v>6</v>
      </c>
      <c r="F188" s="2" t="s">
        <v>14</v>
      </c>
      <c r="G188" t="s">
        <v>15</v>
      </c>
      <c r="H188" s="2" t="s">
        <v>362</v>
      </c>
      <c r="I188" s="1" t="s">
        <v>1275</v>
      </c>
    </row>
    <row r="189" spans="1:9" x14ac:dyDescent="0.3">
      <c r="A189">
        <v>131</v>
      </c>
      <c r="B189" t="s">
        <v>360</v>
      </c>
      <c r="C189" t="s">
        <v>361</v>
      </c>
      <c r="D189">
        <v>3</v>
      </c>
      <c r="E189" t="s">
        <v>6</v>
      </c>
      <c r="F189" s="2" t="s">
        <v>68</v>
      </c>
      <c r="G189" t="s">
        <v>15</v>
      </c>
      <c r="H189" s="2" t="s">
        <v>362</v>
      </c>
      <c r="I189" s="1" t="s">
        <v>1276</v>
      </c>
    </row>
    <row r="190" spans="1:9" x14ac:dyDescent="0.3">
      <c r="A190">
        <v>132</v>
      </c>
      <c r="B190" t="s">
        <v>363</v>
      </c>
      <c r="C190" t="s">
        <v>118</v>
      </c>
      <c r="D190">
        <v>3</v>
      </c>
      <c r="E190" t="s">
        <v>6</v>
      </c>
      <c r="F190" s="2" t="s">
        <v>7</v>
      </c>
      <c r="G190" t="s">
        <v>15</v>
      </c>
      <c r="H190" s="2" t="s">
        <v>1277</v>
      </c>
      <c r="I190" s="1" t="s">
        <v>1279</v>
      </c>
    </row>
    <row r="191" spans="1:9" x14ac:dyDescent="0.3">
      <c r="A191">
        <v>132</v>
      </c>
      <c r="B191" t="s">
        <v>363</v>
      </c>
      <c r="C191" t="s">
        <v>118</v>
      </c>
      <c r="D191">
        <v>3</v>
      </c>
      <c r="E191" t="s">
        <v>6</v>
      </c>
      <c r="F191" s="2"/>
      <c r="G191" t="s">
        <v>15</v>
      </c>
      <c r="H191" s="2" t="s">
        <v>1278</v>
      </c>
      <c r="I191" s="1" t="s">
        <v>1280</v>
      </c>
    </row>
    <row r="192" spans="1:9" x14ac:dyDescent="0.3">
      <c r="A192">
        <v>132</v>
      </c>
      <c r="B192" t="s">
        <v>363</v>
      </c>
      <c r="C192" t="s">
        <v>118</v>
      </c>
      <c r="D192">
        <v>4</v>
      </c>
      <c r="E192" t="s">
        <v>6</v>
      </c>
      <c r="F192" s="2" t="s">
        <v>7</v>
      </c>
      <c r="G192" t="s">
        <v>15</v>
      </c>
      <c r="H192" s="2" t="s">
        <v>364</v>
      </c>
      <c r="I192" s="1" t="s">
        <v>1281</v>
      </c>
    </row>
    <row r="193" spans="1:9" x14ac:dyDescent="0.3">
      <c r="A193">
        <v>133</v>
      </c>
      <c r="B193" t="s">
        <v>365</v>
      </c>
      <c r="C193" t="s">
        <v>366</v>
      </c>
      <c r="D193">
        <v>3</v>
      </c>
      <c r="E193" t="s">
        <v>6</v>
      </c>
      <c r="F193" s="2" t="s">
        <v>41</v>
      </c>
      <c r="G193" t="s">
        <v>15</v>
      </c>
      <c r="H193" s="2" t="s">
        <v>367</v>
      </c>
      <c r="I193" s="1" t="s">
        <v>1282</v>
      </c>
    </row>
    <row r="194" spans="1:9" x14ac:dyDescent="0.3">
      <c r="A194">
        <v>134</v>
      </c>
      <c r="B194" t="s">
        <v>368</v>
      </c>
      <c r="C194" t="s">
        <v>369</v>
      </c>
      <c r="D194">
        <v>4</v>
      </c>
      <c r="E194" t="s">
        <v>6</v>
      </c>
      <c r="F194" s="2" t="s">
        <v>261</v>
      </c>
      <c r="G194" t="s">
        <v>15</v>
      </c>
      <c r="H194" s="2" t="s">
        <v>370</v>
      </c>
      <c r="I194" s="1" t="s">
        <v>1283</v>
      </c>
    </row>
    <row r="195" spans="1:9" x14ac:dyDescent="0.3">
      <c r="A195">
        <v>135</v>
      </c>
      <c r="B195" t="s">
        <v>371</v>
      </c>
      <c r="C195" t="s">
        <v>372</v>
      </c>
      <c r="D195">
        <v>3</v>
      </c>
      <c r="E195" t="s">
        <v>6</v>
      </c>
      <c r="F195" s="2" t="s">
        <v>41</v>
      </c>
      <c r="G195" t="s">
        <v>15</v>
      </c>
      <c r="H195" s="2" t="s">
        <v>370</v>
      </c>
      <c r="I195" s="1" t="s">
        <v>1284</v>
      </c>
    </row>
    <row r="196" spans="1:9" x14ac:dyDescent="0.3">
      <c r="A196">
        <v>136</v>
      </c>
      <c r="B196" t="s">
        <v>373</v>
      </c>
      <c r="C196" t="s">
        <v>374</v>
      </c>
      <c r="D196">
        <v>4</v>
      </c>
      <c r="E196" t="s">
        <v>6</v>
      </c>
      <c r="F196" s="2" t="s">
        <v>34</v>
      </c>
      <c r="G196" t="s">
        <v>15</v>
      </c>
      <c r="H196" s="2" t="s">
        <v>370</v>
      </c>
      <c r="I196" s="1" t="s">
        <v>1285</v>
      </c>
    </row>
    <row r="197" spans="1:9" x14ac:dyDescent="0.3">
      <c r="A197">
        <v>137</v>
      </c>
      <c r="B197" t="s">
        <v>375</v>
      </c>
      <c r="C197" t="s">
        <v>376</v>
      </c>
      <c r="D197">
        <v>4</v>
      </c>
      <c r="E197" t="s">
        <v>6</v>
      </c>
      <c r="F197" s="2" t="s">
        <v>11</v>
      </c>
      <c r="G197" t="s">
        <v>15</v>
      </c>
      <c r="H197" s="2" t="s">
        <v>370</v>
      </c>
      <c r="I197" s="1" t="s">
        <v>1286</v>
      </c>
    </row>
    <row r="198" spans="1:9" x14ac:dyDescent="0.3">
      <c r="A198">
        <v>138</v>
      </c>
      <c r="B198" t="s">
        <v>377</v>
      </c>
      <c r="C198" t="s">
        <v>378</v>
      </c>
      <c r="D198">
        <v>4</v>
      </c>
      <c r="E198" t="s">
        <v>6</v>
      </c>
      <c r="F198" s="2" t="s">
        <v>7</v>
      </c>
      <c r="G198" t="s">
        <v>15</v>
      </c>
      <c r="H198" s="2" t="s">
        <v>1287</v>
      </c>
      <c r="I198" s="1" t="s">
        <v>1290</v>
      </c>
    </row>
    <row r="199" spans="1:9" x14ac:dyDescent="0.3">
      <c r="A199">
        <v>138</v>
      </c>
      <c r="B199" t="s">
        <v>377</v>
      </c>
      <c r="C199" t="s">
        <v>378</v>
      </c>
      <c r="D199">
        <v>4</v>
      </c>
      <c r="E199" t="s">
        <v>6</v>
      </c>
      <c r="F199" s="2" t="s">
        <v>7</v>
      </c>
      <c r="G199" t="s">
        <v>15</v>
      </c>
      <c r="H199" s="2" t="s">
        <v>1288</v>
      </c>
      <c r="I199" s="1" t="s">
        <v>1291</v>
      </c>
    </row>
    <row r="200" spans="1:9" x14ac:dyDescent="0.3">
      <c r="A200">
        <v>138</v>
      </c>
      <c r="B200" t="s">
        <v>377</v>
      </c>
      <c r="C200" t="s">
        <v>378</v>
      </c>
      <c r="D200">
        <v>4</v>
      </c>
      <c r="E200" t="s">
        <v>6</v>
      </c>
      <c r="F200" s="2" t="s">
        <v>7</v>
      </c>
      <c r="G200" t="s">
        <v>15</v>
      </c>
      <c r="H200" s="2" t="s">
        <v>1289</v>
      </c>
      <c r="I200" s="1" t="s">
        <v>1292</v>
      </c>
    </row>
    <row r="201" spans="1:9" x14ac:dyDescent="0.3">
      <c r="A201">
        <v>138</v>
      </c>
      <c r="B201" t="s">
        <v>377</v>
      </c>
      <c r="C201" t="s">
        <v>378</v>
      </c>
      <c r="D201">
        <v>4</v>
      </c>
      <c r="E201" t="s">
        <v>6</v>
      </c>
      <c r="F201" s="2" t="s">
        <v>7</v>
      </c>
      <c r="G201" t="s">
        <v>15</v>
      </c>
      <c r="H201" s="2" t="s">
        <v>379</v>
      </c>
      <c r="I201" s="1" t="s">
        <v>1293</v>
      </c>
    </row>
    <row r="202" spans="1:9" x14ac:dyDescent="0.3">
      <c r="A202">
        <v>139</v>
      </c>
      <c r="B202" t="s">
        <v>380</v>
      </c>
      <c r="C202" t="s">
        <v>381</v>
      </c>
      <c r="D202">
        <v>4</v>
      </c>
      <c r="E202" t="s">
        <v>6</v>
      </c>
      <c r="F202" s="2" t="s">
        <v>11</v>
      </c>
      <c r="G202" t="s">
        <v>15</v>
      </c>
      <c r="H202" s="2" t="s">
        <v>379</v>
      </c>
      <c r="I202" s="1" t="s">
        <v>1294</v>
      </c>
    </row>
    <row r="203" spans="1:9" x14ac:dyDescent="0.3">
      <c r="A203">
        <v>140</v>
      </c>
      <c r="B203" t="s">
        <v>382</v>
      </c>
      <c r="C203" t="s">
        <v>383</v>
      </c>
      <c r="D203">
        <v>4</v>
      </c>
      <c r="E203" t="s">
        <v>6</v>
      </c>
      <c r="F203" s="2" t="s">
        <v>11</v>
      </c>
      <c r="G203" t="s">
        <v>15</v>
      </c>
      <c r="H203" s="2" t="s">
        <v>379</v>
      </c>
      <c r="I203" s="1" t="s">
        <v>1295</v>
      </c>
    </row>
    <row r="204" spans="1:9" x14ac:dyDescent="0.3">
      <c r="A204">
        <v>141</v>
      </c>
      <c r="B204" t="s">
        <v>384</v>
      </c>
      <c r="C204" t="s">
        <v>385</v>
      </c>
      <c r="D204">
        <v>4</v>
      </c>
      <c r="E204" t="s">
        <v>6</v>
      </c>
      <c r="F204" s="2" t="s">
        <v>7</v>
      </c>
      <c r="G204" t="s">
        <v>15</v>
      </c>
      <c r="H204" s="2" t="s">
        <v>379</v>
      </c>
      <c r="I204" s="1" t="s">
        <v>1296</v>
      </c>
    </row>
    <row r="205" spans="1:9" x14ac:dyDescent="0.3">
      <c r="A205">
        <v>142</v>
      </c>
      <c r="B205" t="s">
        <v>386</v>
      </c>
      <c r="C205" t="s">
        <v>387</v>
      </c>
      <c r="D205">
        <v>4</v>
      </c>
      <c r="E205" t="s">
        <v>6</v>
      </c>
      <c r="F205" s="2" t="s">
        <v>11</v>
      </c>
      <c r="G205" t="s">
        <v>15</v>
      </c>
      <c r="H205" s="2" t="s">
        <v>388</v>
      </c>
      <c r="I205" s="1" t="s">
        <v>1297</v>
      </c>
    </row>
    <row r="206" spans="1:9" x14ac:dyDescent="0.3">
      <c r="A206">
        <v>143</v>
      </c>
      <c r="B206" t="s">
        <v>389</v>
      </c>
      <c r="C206" t="s">
        <v>390</v>
      </c>
      <c r="D206">
        <v>4</v>
      </c>
      <c r="E206" t="s">
        <v>6</v>
      </c>
      <c r="F206" s="2" t="s">
        <v>11</v>
      </c>
      <c r="G206" t="s">
        <v>15</v>
      </c>
      <c r="H206" s="2" t="s">
        <v>391</v>
      </c>
      <c r="I206" s="1" t="s">
        <v>1298</v>
      </c>
    </row>
    <row r="207" spans="1:9" x14ac:dyDescent="0.3">
      <c r="A207">
        <v>144</v>
      </c>
      <c r="B207" t="s">
        <v>392</v>
      </c>
      <c r="C207" t="s">
        <v>393</v>
      </c>
      <c r="D207">
        <v>4</v>
      </c>
      <c r="E207" t="s">
        <v>6</v>
      </c>
      <c r="F207" s="2" t="s">
        <v>11</v>
      </c>
      <c r="G207" t="s">
        <v>15</v>
      </c>
      <c r="H207" s="2" t="s">
        <v>394</v>
      </c>
      <c r="I207" s="1" t="s">
        <v>1299</v>
      </c>
    </row>
    <row r="208" spans="1:9" x14ac:dyDescent="0.3">
      <c r="A208">
        <v>145</v>
      </c>
      <c r="B208" t="s">
        <v>395</v>
      </c>
      <c r="C208" t="s">
        <v>396</v>
      </c>
      <c r="D208">
        <v>4</v>
      </c>
      <c r="E208" t="s">
        <v>6</v>
      </c>
      <c r="F208" s="2" t="s">
        <v>11</v>
      </c>
      <c r="G208" t="s">
        <v>15</v>
      </c>
      <c r="H208" s="2" t="s">
        <v>394</v>
      </c>
      <c r="I208" s="1" t="s">
        <v>1300</v>
      </c>
    </row>
    <row r="209" spans="1:9" x14ac:dyDescent="0.3">
      <c r="A209">
        <v>146</v>
      </c>
      <c r="B209" t="s">
        <v>397</v>
      </c>
      <c r="C209" t="s">
        <v>398</v>
      </c>
      <c r="D209">
        <v>4</v>
      </c>
      <c r="E209" t="s">
        <v>6</v>
      </c>
      <c r="F209" s="2" t="s">
        <v>34</v>
      </c>
      <c r="G209" t="s">
        <v>15</v>
      </c>
      <c r="H209" s="2" t="s">
        <v>399</v>
      </c>
      <c r="I209" s="1" t="s">
        <v>1301</v>
      </c>
    </row>
    <row r="210" spans="1:9" x14ac:dyDescent="0.3">
      <c r="A210">
        <v>147</v>
      </c>
      <c r="B210" t="s">
        <v>400</v>
      </c>
      <c r="C210" t="s">
        <v>401</v>
      </c>
      <c r="D210">
        <v>4</v>
      </c>
      <c r="E210" t="s">
        <v>6</v>
      </c>
      <c r="F210" s="2" t="s">
        <v>34</v>
      </c>
      <c r="G210" t="s">
        <v>15</v>
      </c>
      <c r="H210" s="2" t="s">
        <v>402</v>
      </c>
      <c r="I210" s="1" t="s">
        <v>1302</v>
      </c>
    </row>
    <row r="211" spans="1:9" x14ac:dyDescent="0.3">
      <c r="A211">
        <v>148</v>
      </c>
      <c r="B211" t="s">
        <v>403</v>
      </c>
      <c r="C211" t="s">
        <v>404</v>
      </c>
      <c r="D211">
        <v>4</v>
      </c>
      <c r="E211" t="s">
        <v>6</v>
      </c>
      <c r="F211" s="2" t="s">
        <v>170</v>
      </c>
      <c r="G211" t="s">
        <v>15</v>
      </c>
      <c r="H211" s="2" t="s">
        <v>402</v>
      </c>
      <c r="I211" s="1" t="s">
        <v>1303</v>
      </c>
    </row>
    <row r="212" spans="1:9" x14ac:dyDescent="0.3">
      <c r="A212">
        <v>149</v>
      </c>
      <c r="B212" t="s">
        <v>405</v>
      </c>
      <c r="C212" t="s">
        <v>406</v>
      </c>
      <c r="D212">
        <v>4</v>
      </c>
      <c r="E212" t="s">
        <v>6</v>
      </c>
      <c r="F212" s="2" t="s">
        <v>11</v>
      </c>
      <c r="G212" t="s">
        <v>15</v>
      </c>
      <c r="H212" s="2" t="s">
        <v>407</v>
      </c>
      <c r="I212" s="1" t="s">
        <v>1304</v>
      </c>
    </row>
    <row r="213" spans="1:9" x14ac:dyDescent="0.3">
      <c r="A213">
        <v>150</v>
      </c>
      <c r="B213" t="s">
        <v>408</v>
      </c>
      <c r="C213" t="s">
        <v>409</v>
      </c>
      <c r="D213">
        <v>4</v>
      </c>
      <c r="E213" t="s">
        <v>6</v>
      </c>
      <c r="F213" s="2" t="s">
        <v>7</v>
      </c>
      <c r="G213" t="s">
        <v>15</v>
      </c>
      <c r="H213" s="2" t="s">
        <v>410</v>
      </c>
      <c r="I213" s="1" t="s">
        <v>1305</v>
      </c>
    </row>
    <row r="214" spans="1:9" x14ac:dyDescent="0.3">
      <c r="A214">
        <v>151</v>
      </c>
      <c r="B214" t="s">
        <v>411</v>
      </c>
      <c r="C214" t="s">
        <v>412</v>
      </c>
      <c r="D214">
        <v>3</v>
      </c>
      <c r="E214" t="s">
        <v>6</v>
      </c>
      <c r="F214" s="2" t="s">
        <v>11</v>
      </c>
      <c r="G214" t="s">
        <v>15</v>
      </c>
      <c r="H214" s="2" t="s">
        <v>413</v>
      </c>
      <c r="I214" s="1" t="s">
        <v>1306</v>
      </c>
    </row>
    <row r="215" spans="1:9" x14ac:dyDescent="0.3">
      <c r="A215">
        <v>152</v>
      </c>
      <c r="B215" t="s">
        <v>414</v>
      </c>
      <c r="C215" t="s">
        <v>415</v>
      </c>
      <c r="D215">
        <v>4</v>
      </c>
      <c r="E215" t="s">
        <v>6</v>
      </c>
      <c r="F215" s="2" t="s">
        <v>11</v>
      </c>
      <c r="G215" t="s">
        <v>15</v>
      </c>
      <c r="H215" s="2" t="s">
        <v>413</v>
      </c>
      <c r="I215" s="1" t="s">
        <v>1307</v>
      </c>
    </row>
    <row r="216" spans="1:9" x14ac:dyDescent="0.3">
      <c r="A216">
        <v>153</v>
      </c>
      <c r="B216" t="s">
        <v>416</v>
      </c>
      <c r="C216" t="s">
        <v>417</v>
      </c>
      <c r="D216">
        <v>4</v>
      </c>
      <c r="E216" t="s">
        <v>6</v>
      </c>
      <c r="F216" s="2" t="s">
        <v>41</v>
      </c>
      <c r="G216" t="s">
        <v>15</v>
      </c>
      <c r="H216" s="2" t="s">
        <v>413</v>
      </c>
      <c r="I216" s="1" t="s">
        <v>1308</v>
      </c>
    </row>
    <row r="217" spans="1:9" x14ac:dyDescent="0.3">
      <c r="A217">
        <v>154</v>
      </c>
      <c r="B217" t="s">
        <v>418</v>
      </c>
      <c r="C217" t="s">
        <v>419</v>
      </c>
      <c r="D217">
        <v>4</v>
      </c>
      <c r="E217" t="s">
        <v>6</v>
      </c>
      <c r="F217" s="2" t="s">
        <v>7</v>
      </c>
      <c r="G217" t="s">
        <v>15</v>
      </c>
      <c r="H217" s="2" t="s">
        <v>420</v>
      </c>
      <c r="I217" s="1" t="s">
        <v>1309</v>
      </c>
    </row>
    <row r="218" spans="1:9" x14ac:dyDescent="0.3">
      <c r="A218">
        <v>155</v>
      </c>
      <c r="B218" t="s">
        <v>421</v>
      </c>
      <c r="C218" t="s">
        <v>422</v>
      </c>
      <c r="D218">
        <v>4</v>
      </c>
      <c r="E218" t="s">
        <v>6</v>
      </c>
      <c r="F218" s="2" t="s">
        <v>7</v>
      </c>
      <c r="G218" t="s">
        <v>15</v>
      </c>
      <c r="H218" s="2" t="s">
        <v>423</v>
      </c>
      <c r="I218" s="1" t="s">
        <v>1310</v>
      </c>
    </row>
    <row r="219" spans="1:9" x14ac:dyDescent="0.3">
      <c r="A219">
        <v>156</v>
      </c>
      <c r="B219" t="s">
        <v>424</v>
      </c>
      <c r="C219" t="s">
        <v>425</v>
      </c>
      <c r="D219">
        <v>3</v>
      </c>
      <c r="E219" t="s">
        <v>6</v>
      </c>
      <c r="F219" s="2" t="s">
        <v>7</v>
      </c>
      <c r="G219" t="s">
        <v>15</v>
      </c>
      <c r="H219" s="2" t="s">
        <v>426</v>
      </c>
      <c r="I219" s="1" t="s">
        <v>1311</v>
      </c>
    </row>
    <row r="220" spans="1:9" x14ac:dyDescent="0.3">
      <c r="A220">
        <v>157</v>
      </c>
      <c r="B220" t="s">
        <v>427</v>
      </c>
      <c r="C220" t="s">
        <v>428</v>
      </c>
      <c r="D220">
        <v>4</v>
      </c>
      <c r="E220" t="s">
        <v>6</v>
      </c>
      <c r="F220" s="2" t="s">
        <v>11</v>
      </c>
      <c r="G220" t="s">
        <v>15</v>
      </c>
      <c r="H220" s="2" t="s">
        <v>426</v>
      </c>
      <c r="I220" s="1" t="s">
        <v>1312</v>
      </c>
    </row>
    <row r="221" spans="1:9" x14ac:dyDescent="0.3">
      <c r="A221">
        <v>158</v>
      </c>
      <c r="B221" t="s">
        <v>429</v>
      </c>
      <c r="C221" t="s">
        <v>430</v>
      </c>
      <c r="D221">
        <v>4</v>
      </c>
      <c r="E221" t="s">
        <v>6</v>
      </c>
      <c r="F221" s="2" t="s">
        <v>7</v>
      </c>
      <c r="G221" t="s">
        <v>15</v>
      </c>
      <c r="H221" s="2" t="s">
        <v>431</v>
      </c>
      <c r="I221" s="1" t="s">
        <v>1313</v>
      </c>
    </row>
    <row r="222" spans="1:9" x14ac:dyDescent="0.3">
      <c r="A222">
        <v>159</v>
      </c>
      <c r="B222" t="s">
        <v>432</v>
      </c>
      <c r="C222" t="s">
        <v>433</v>
      </c>
      <c r="D222">
        <v>4</v>
      </c>
      <c r="E222" t="s">
        <v>6</v>
      </c>
      <c r="F222" s="2" t="s">
        <v>434</v>
      </c>
      <c r="G222" t="s">
        <v>15</v>
      </c>
      <c r="H222" s="2" t="s">
        <v>435</v>
      </c>
      <c r="I222" s="1" t="s">
        <v>1314</v>
      </c>
    </row>
    <row r="223" spans="1:9" x14ac:dyDescent="0.3">
      <c r="A223">
        <v>160</v>
      </c>
      <c r="B223" t="s">
        <v>436</v>
      </c>
      <c r="C223" t="s">
        <v>437</v>
      </c>
      <c r="D223">
        <v>3</v>
      </c>
      <c r="E223" t="s">
        <v>6</v>
      </c>
      <c r="F223" s="2" t="s">
        <v>11</v>
      </c>
      <c r="G223" t="s">
        <v>15</v>
      </c>
      <c r="H223" s="2" t="s">
        <v>438</v>
      </c>
      <c r="I223" s="1" t="s">
        <v>1315</v>
      </c>
    </row>
    <row r="224" spans="1:9" x14ac:dyDescent="0.3">
      <c r="A224">
        <v>161</v>
      </c>
      <c r="B224" t="s">
        <v>439</v>
      </c>
      <c r="C224" t="s">
        <v>440</v>
      </c>
      <c r="D224">
        <v>4</v>
      </c>
      <c r="E224" t="s">
        <v>6</v>
      </c>
      <c r="F224" s="2" t="s">
        <v>7</v>
      </c>
      <c r="G224" t="s">
        <v>15</v>
      </c>
      <c r="H224" s="2" t="s">
        <v>441</v>
      </c>
      <c r="I224" s="1" t="s">
        <v>1316</v>
      </c>
    </row>
    <row r="225" spans="1:9" x14ac:dyDescent="0.3">
      <c r="A225">
        <v>161</v>
      </c>
      <c r="B225" t="s">
        <v>439</v>
      </c>
      <c r="C225" t="s">
        <v>440</v>
      </c>
      <c r="D225">
        <v>4</v>
      </c>
      <c r="E225" t="s">
        <v>6</v>
      </c>
      <c r="F225" s="2" t="s">
        <v>7</v>
      </c>
      <c r="G225" t="s">
        <v>15</v>
      </c>
      <c r="H225" s="2" t="s">
        <v>441</v>
      </c>
      <c r="I225" s="1" t="s">
        <v>1317</v>
      </c>
    </row>
    <row r="226" spans="1:9" x14ac:dyDescent="0.3">
      <c r="A226">
        <v>162</v>
      </c>
      <c r="B226" t="s">
        <v>442</v>
      </c>
      <c r="C226" t="s">
        <v>443</v>
      </c>
      <c r="D226">
        <v>4</v>
      </c>
      <c r="E226" t="s">
        <v>6</v>
      </c>
      <c r="F226" s="2" t="s">
        <v>7</v>
      </c>
      <c r="G226" t="s">
        <v>15</v>
      </c>
      <c r="H226" s="2" t="s">
        <v>441</v>
      </c>
      <c r="I226" s="1" t="s">
        <v>1318</v>
      </c>
    </row>
    <row r="227" spans="1:9" x14ac:dyDescent="0.3">
      <c r="A227">
        <v>163</v>
      </c>
      <c r="B227" t="s">
        <v>444</v>
      </c>
      <c r="C227" t="s">
        <v>445</v>
      </c>
      <c r="D227">
        <v>3</v>
      </c>
      <c r="E227" t="s">
        <v>6</v>
      </c>
      <c r="F227" s="2" t="s">
        <v>7</v>
      </c>
      <c r="G227" t="s">
        <v>15</v>
      </c>
      <c r="H227" s="2" t="s">
        <v>446</v>
      </c>
      <c r="I227" s="1" t="s">
        <v>1319</v>
      </c>
    </row>
    <row r="228" spans="1:9" x14ac:dyDescent="0.3">
      <c r="A228">
        <v>164</v>
      </c>
      <c r="B228" t="s">
        <v>447</v>
      </c>
      <c r="C228" t="s">
        <v>448</v>
      </c>
      <c r="D228">
        <v>4</v>
      </c>
      <c r="E228" t="s">
        <v>6</v>
      </c>
      <c r="F228" s="2" t="s">
        <v>7</v>
      </c>
      <c r="G228" t="s">
        <v>15</v>
      </c>
      <c r="H228" s="2" t="s">
        <v>449</v>
      </c>
      <c r="I228" s="1" t="s">
        <v>1320</v>
      </c>
    </row>
    <row r="229" spans="1:9" x14ac:dyDescent="0.3">
      <c r="A229">
        <v>165</v>
      </c>
      <c r="B229" t="s">
        <v>450</v>
      </c>
      <c r="C229" t="s">
        <v>451</v>
      </c>
      <c r="D229">
        <v>4</v>
      </c>
      <c r="E229" t="s">
        <v>6</v>
      </c>
      <c r="F229" s="2" t="s">
        <v>11</v>
      </c>
      <c r="G229" t="s">
        <v>15</v>
      </c>
      <c r="H229" s="2" t="s">
        <v>449</v>
      </c>
      <c r="I229" s="1" t="s">
        <v>1321</v>
      </c>
    </row>
    <row r="230" spans="1:9" x14ac:dyDescent="0.3">
      <c r="A230">
        <v>166</v>
      </c>
      <c r="B230" t="s">
        <v>452</v>
      </c>
      <c r="C230" t="s">
        <v>453</v>
      </c>
      <c r="D230">
        <v>4</v>
      </c>
      <c r="E230" t="s">
        <v>6</v>
      </c>
      <c r="F230" s="2" t="s">
        <v>11</v>
      </c>
      <c r="G230" t="s">
        <v>15</v>
      </c>
      <c r="H230" s="2" t="s">
        <v>454</v>
      </c>
      <c r="I230" s="1" t="s">
        <v>1322</v>
      </c>
    </row>
    <row r="231" spans="1:9" x14ac:dyDescent="0.3">
      <c r="A231">
        <v>167</v>
      </c>
      <c r="B231" t="s">
        <v>455</v>
      </c>
      <c r="C231" t="s">
        <v>456</v>
      </c>
      <c r="D231">
        <v>4</v>
      </c>
      <c r="E231" t="s">
        <v>6</v>
      </c>
      <c r="F231" s="2" t="s">
        <v>11</v>
      </c>
      <c r="G231" t="s">
        <v>15</v>
      </c>
      <c r="H231" s="2" t="s">
        <v>457</v>
      </c>
      <c r="I231" s="1" t="s">
        <v>1323</v>
      </c>
    </row>
    <row r="232" spans="1:9" x14ac:dyDescent="0.3">
      <c r="A232">
        <v>168</v>
      </c>
      <c r="B232" t="s">
        <v>458</v>
      </c>
      <c r="C232" t="s">
        <v>459</v>
      </c>
      <c r="D232">
        <v>4</v>
      </c>
      <c r="E232" t="s">
        <v>6</v>
      </c>
      <c r="F232" s="2" t="s">
        <v>11</v>
      </c>
      <c r="G232" t="s">
        <v>15</v>
      </c>
      <c r="H232" s="2" t="s">
        <v>460</v>
      </c>
      <c r="I232" s="1" t="s">
        <v>1324</v>
      </c>
    </row>
    <row r="233" spans="1:9" x14ac:dyDescent="0.3">
      <c r="A233">
        <v>169</v>
      </c>
      <c r="B233" t="s">
        <v>461</v>
      </c>
      <c r="C233" t="s">
        <v>462</v>
      </c>
      <c r="D233">
        <v>4</v>
      </c>
      <c r="E233" t="s">
        <v>6</v>
      </c>
      <c r="F233" s="2" t="s">
        <v>7</v>
      </c>
      <c r="G233" t="s">
        <v>15</v>
      </c>
      <c r="H233" s="2" t="s">
        <v>460</v>
      </c>
      <c r="I233" s="1" t="s">
        <v>1325</v>
      </c>
    </row>
    <row r="234" spans="1:9" x14ac:dyDescent="0.3">
      <c r="A234">
        <v>170</v>
      </c>
      <c r="B234" t="s">
        <v>463</v>
      </c>
      <c r="C234" t="s">
        <v>464</v>
      </c>
      <c r="D234">
        <v>4</v>
      </c>
      <c r="E234" t="s">
        <v>6</v>
      </c>
      <c r="F234" s="2" t="s">
        <v>11</v>
      </c>
      <c r="G234" t="s">
        <v>15</v>
      </c>
      <c r="H234" s="2" t="s">
        <v>465</v>
      </c>
      <c r="I234" s="1" t="s">
        <v>1326</v>
      </c>
    </row>
    <row r="235" spans="1:9" x14ac:dyDescent="0.3">
      <c r="A235">
        <v>171</v>
      </c>
      <c r="B235" t="s">
        <v>466</v>
      </c>
      <c r="C235" t="s">
        <v>467</v>
      </c>
      <c r="D235">
        <v>3</v>
      </c>
      <c r="E235" t="s">
        <v>6</v>
      </c>
      <c r="F235" s="2" t="s">
        <v>7</v>
      </c>
      <c r="G235" t="s">
        <v>15</v>
      </c>
      <c r="H235" s="2" t="s">
        <v>465</v>
      </c>
      <c r="I235" s="1" t="s">
        <v>1327</v>
      </c>
    </row>
    <row r="236" spans="1:9" x14ac:dyDescent="0.3">
      <c r="A236">
        <v>172</v>
      </c>
      <c r="B236" t="s">
        <v>468</v>
      </c>
      <c r="C236" t="s">
        <v>469</v>
      </c>
      <c r="D236">
        <v>4</v>
      </c>
      <c r="E236" t="s">
        <v>6</v>
      </c>
      <c r="F236" s="2" t="s">
        <v>45</v>
      </c>
      <c r="G236" t="s">
        <v>15</v>
      </c>
      <c r="H236" s="2" t="s">
        <v>465</v>
      </c>
      <c r="I236" s="1" t="s">
        <v>1328</v>
      </c>
    </row>
    <row r="237" spans="1:9" x14ac:dyDescent="0.3">
      <c r="A237">
        <v>173</v>
      </c>
      <c r="B237" t="s">
        <v>470</v>
      </c>
      <c r="C237" t="s">
        <v>471</v>
      </c>
      <c r="D237">
        <v>4</v>
      </c>
      <c r="E237" t="s">
        <v>6</v>
      </c>
      <c r="F237" s="2" t="s">
        <v>11</v>
      </c>
      <c r="G237" t="s">
        <v>15</v>
      </c>
      <c r="H237" s="2" t="s">
        <v>465</v>
      </c>
      <c r="I237" s="1" t="s">
        <v>1329</v>
      </c>
    </row>
    <row r="238" spans="1:9" x14ac:dyDescent="0.3">
      <c r="A238">
        <v>174</v>
      </c>
      <c r="B238" t="s">
        <v>472</v>
      </c>
      <c r="C238" t="s">
        <v>473</v>
      </c>
      <c r="D238">
        <v>4</v>
      </c>
      <c r="E238" t="s">
        <v>6</v>
      </c>
      <c r="F238" s="2" t="s">
        <v>11</v>
      </c>
      <c r="G238" t="s">
        <v>15</v>
      </c>
      <c r="H238" s="2" t="s">
        <v>465</v>
      </c>
      <c r="I238" s="1" t="s">
        <v>1330</v>
      </c>
    </row>
    <row r="239" spans="1:9" x14ac:dyDescent="0.3">
      <c r="A239">
        <v>175</v>
      </c>
      <c r="B239" t="s">
        <v>474</v>
      </c>
      <c r="C239" t="s">
        <v>475</v>
      </c>
      <c r="D239">
        <v>4</v>
      </c>
      <c r="E239" t="s">
        <v>6</v>
      </c>
      <c r="F239" s="2" t="s">
        <v>7</v>
      </c>
      <c r="G239" t="s">
        <v>15</v>
      </c>
      <c r="H239" s="2" t="s">
        <v>1331</v>
      </c>
      <c r="I239" s="1" t="s">
        <v>1332</v>
      </c>
    </row>
    <row r="240" spans="1:9" x14ac:dyDescent="0.3">
      <c r="A240">
        <v>175</v>
      </c>
      <c r="B240" t="s">
        <v>474</v>
      </c>
      <c r="C240" t="s">
        <v>475</v>
      </c>
      <c r="D240">
        <v>4</v>
      </c>
      <c r="E240" t="s">
        <v>6</v>
      </c>
      <c r="F240" s="2" t="s">
        <v>11</v>
      </c>
      <c r="G240" t="s">
        <v>15</v>
      </c>
      <c r="H240" s="2" t="s">
        <v>1331</v>
      </c>
      <c r="I240" s="1" t="s">
        <v>1333</v>
      </c>
    </row>
    <row r="241" spans="1:9" x14ac:dyDescent="0.3">
      <c r="A241">
        <v>175</v>
      </c>
      <c r="B241" t="s">
        <v>474</v>
      </c>
      <c r="C241" t="s">
        <v>475</v>
      </c>
      <c r="D241">
        <v>4</v>
      </c>
      <c r="E241" t="s">
        <v>6</v>
      </c>
      <c r="F241" s="2" t="s">
        <v>7</v>
      </c>
      <c r="G241" t="s">
        <v>15</v>
      </c>
      <c r="H241" s="2" t="s">
        <v>476</v>
      </c>
      <c r="I241" s="1" t="s">
        <v>1334</v>
      </c>
    </row>
    <row r="242" spans="1:9" x14ac:dyDescent="0.3">
      <c r="A242">
        <v>176</v>
      </c>
      <c r="B242" t="s">
        <v>477</v>
      </c>
      <c r="C242" t="s">
        <v>478</v>
      </c>
      <c r="D242">
        <v>4</v>
      </c>
      <c r="E242" t="s">
        <v>6</v>
      </c>
      <c r="F242" s="2" t="s">
        <v>7</v>
      </c>
      <c r="G242" t="s">
        <v>15</v>
      </c>
      <c r="H242" s="2" t="s">
        <v>476</v>
      </c>
      <c r="I242" s="1" t="s">
        <v>1335</v>
      </c>
    </row>
    <row r="243" spans="1:9" x14ac:dyDescent="0.3">
      <c r="A243">
        <v>177</v>
      </c>
      <c r="B243" t="s">
        <v>479</v>
      </c>
      <c r="C243" t="s">
        <v>20</v>
      </c>
      <c r="D243">
        <v>4</v>
      </c>
      <c r="E243" t="s">
        <v>6</v>
      </c>
      <c r="F243" s="2" t="s">
        <v>7</v>
      </c>
      <c r="G243" t="s">
        <v>15</v>
      </c>
      <c r="H243" s="2" t="s">
        <v>480</v>
      </c>
      <c r="I243" s="1" t="s">
        <v>1336</v>
      </c>
    </row>
    <row r="244" spans="1:9" x14ac:dyDescent="0.3">
      <c r="A244">
        <v>178</v>
      </c>
      <c r="B244" t="s">
        <v>481</v>
      </c>
      <c r="C244" t="s">
        <v>482</v>
      </c>
      <c r="D244">
        <v>4</v>
      </c>
      <c r="E244" t="s">
        <v>6</v>
      </c>
      <c r="F244" s="2" t="s">
        <v>7</v>
      </c>
      <c r="G244" t="s">
        <v>15</v>
      </c>
      <c r="H244" s="2" t="s">
        <v>483</v>
      </c>
      <c r="I244" s="1" t="s">
        <v>1337</v>
      </c>
    </row>
    <row r="245" spans="1:9" x14ac:dyDescent="0.3">
      <c r="A245">
        <v>179</v>
      </c>
      <c r="B245" t="s">
        <v>484</v>
      </c>
      <c r="C245" t="s">
        <v>485</v>
      </c>
      <c r="D245">
        <v>4</v>
      </c>
      <c r="E245" t="s">
        <v>6</v>
      </c>
      <c r="F245" s="2" t="s">
        <v>11</v>
      </c>
      <c r="G245" t="s">
        <v>15</v>
      </c>
      <c r="H245" s="2" t="s">
        <v>486</v>
      </c>
      <c r="I245" s="1" t="s">
        <v>1338</v>
      </c>
    </row>
    <row r="246" spans="1:9" x14ac:dyDescent="0.3">
      <c r="A246">
        <v>180</v>
      </c>
      <c r="B246" t="s">
        <v>487</v>
      </c>
      <c r="C246" t="s">
        <v>488</v>
      </c>
      <c r="D246">
        <v>4</v>
      </c>
      <c r="E246" t="s">
        <v>6</v>
      </c>
      <c r="F246" s="2" t="s">
        <v>7</v>
      </c>
      <c r="G246" t="s">
        <v>15</v>
      </c>
      <c r="H246" s="2" t="s">
        <v>486</v>
      </c>
      <c r="I246" s="1" t="s">
        <v>1339</v>
      </c>
    </row>
    <row r="247" spans="1:9" x14ac:dyDescent="0.3">
      <c r="A247">
        <v>181</v>
      </c>
      <c r="B247" t="s">
        <v>489</v>
      </c>
      <c r="C247" t="s">
        <v>490</v>
      </c>
      <c r="D247">
        <v>3</v>
      </c>
      <c r="E247" t="s">
        <v>6</v>
      </c>
      <c r="F247" s="2" t="s">
        <v>45</v>
      </c>
      <c r="G247" t="s">
        <v>15</v>
      </c>
      <c r="H247" s="2" t="s">
        <v>486</v>
      </c>
      <c r="I247" s="1" t="s">
        <v>1340</v>
      </c>
    </row>
    <row r="248" spans="1:9" x14ac:dyDescent="0.3">
      <c r="A248">
        <v>182</v>
      </c>
      <c r="B248" t="s">
        <v>491</v>
      </c>
      <c r="C248" t="s">
        <v>492</v>
      </c>
      <c r="D248">
        <v>4</v>
      </c>
      <c r="E248" t="s">
        <v>6</v>
      </c>
      <c r="F248" s="2" t="s">
        <v>11</v>
      </c>
      <c r="G248" t="s">
        <v>15</v>
      </c>
      <c r="H248" s="2" t="s">
        <v>493</v>
      </c>
      <c r="I248" s="1" t="s">
        <v>1341</v>
      </c>
    </row>
    <row r="249" spans="1:9" x14ac:dyDescent="0.3">
      <c r="A249">
        <v>183</v>
      </c>
      <c r="B249" t="s">
        <v>494</v>
      </c>
      <c r="C249" t="s">
        <v>495</v>
      </c>
      <c r="D249">
        <v>4</v>
      </c>
      <c r="E249" t="s">
        <v>6</v>
      </c>
      <c r="F249" s="2" t="s">
        <v>7</v>
      </c>
      <c r="G249" t="s">
        <v>15</v>
      </c>
      <c r="H249" s="2" t="s">
        <v>496</v>
      </c>
      <c r="I249" s="1" t="s">
        <v>1342</v>
      </c>
    </row>
    <row r="250" spans="1:9" x14ac:dyDescent="0.3">
      <c r="A250">
        <v>184</v>
      </c>
      <c r="B250" t="s">
        <v>497</v>
      </c>
      <c r="C250" t="s">
        <v>498</v>
      </c>
      <c r="D250">
        <v>4</v>
      </c>
      <c r="E250" t="s">
        <v>6</v>
      </c>
      <c r="F250" s="2" t="s">
        <v>56</v>
      </c>
      <c r="G250" t="s">
        <v>15</v>
      </c>
      <c r="H250" s="2" t="s">
        <v>499</v>
      </c>
      <c r="I250" s="1" t="s">
        <v>1343</v>
      </c>
    </row>
    <row r="251" spans="1:9" x14ac:dyDescent="0.3">
      <c r="A251">
        <v>185</v>
      </c>
      <c r="B251" t="s">
        <v>500</v>
      </c>
      <c r="C251" t="s">
        <v>501</v>
      </c>
      <c r="D251">
        <v>4</v>
      </c>
      <c r="E251" t="s">
        <v>6</v>
      </c>
      <c r="F251" s="2" t="s">
        <v>7</v>
      </c>
      <c r="G251" t="s">
        <v>15</v>
      </c>
      <c r="H251" s="2" t="s">
        <v>502</v>
      </c>
      <c r="I251" s="1" t="s">
        <v>1344</v>
      </c>
    </row>
    <row r="252" spans="1:9" x14ac:dyDescent="0.3">
      <c r="A252">
        <v>186</v>
      </c>
      <c r="B252" t="s">
        <v>503</v>
      </c>
      <c r="C252" t="s">
        <v>504</v>
      </c>
      <c r="D252">
        <v>4</v>
      </c>
      <c r="E252" t="s">
        <v>6</v>
      </c>
      <c r="F252" s="2" t="s">
        <v>7</v>
      </c>
      <c r="G252" t="s">
        <v>15</v>
      </c>
      <c r="H252" s="2" t="s">
        <v>505</v>
      </c>
      <c r="I252" s="1" t="s">
        <v>1345</v>
      </c>
    </row>
    <row r="253" spans="1:9" x14ac:dyDescent="0.3">
      <c r="A253">
        <v>187</v>
      </c>
      <c r="B253" t="s">
        <v>506</v>
      </c>
      <c r="C253" t="s">
        <v>507</v>
      </c>
      <c r="D253">
        <v>4</v>
      </c>
      <c r="E253" t="s">
        <v>6</v>
      </c>
      <c r="F253" s="2" t="s">
        <v>508</v>
      </c>
      <c r="G253" t="s">
        <v>15</v>
      </c>
      <c r="H253" s="2" t="s">
        <v>509</v>
      </c>
      <c r="I253" s="1" t="s">
        <v>1346</v>
      </c>
    </row>
    <row r="254" spans="1:9" x14ac:dyDescent="0.3">
      <c r="A254">
        <v>188</v>
      </c>
      <c r="B254" t="s">
        <v>510</v>
      </c>
      <c r="C254" t="s">
        <v>511</v>
      </c>
      <c r="D254">
        <v>3</v>
      </c>
      <c r="E254" t="s">
        <v>6</v>
      </c>
      <c r="F254" s="2" t="s">
        <v>7</v>
      </c>
      <c r="G254" t="s">
        <v>15</v>
      </c>
      <c r="H254" s="2" t="s">
        <v>509</v>
      </c>
      <c r="I254" s="1" t="s">
        <v>1347</v>
      </c>
    </row>
    <row r="255" spans="1:9" x14ac:dyDescent="0.3">
      <c r="A255">
        <v>189</v>
      </c>
      <c r="B255" t="s">
        <v>512</v>
      </c>
      <c r="C255" t="s">
        <v>513</v>
      </c>
      <c r="D255">
        <v>3</v>
      </c>
      <c r="E255" t="s">
        <v>6</v>
      </c>
      <c r="F255" s="2" t="s">
        <v>7</v>
      </c>
      <c r="G255" t="s">
        <v>15</v>
      </c>
      <c r="H255" s="2" t="s">
        <v>1348</v>
      </c>
      <c r="I255" s="1" t="s">
        <v>1350</v>
      </c>
    </row>
    <row r="256" spans="1:9" x14ac:dyDescent="0.3">
      <c r="A256">
        <v>189</v>
      </c>
      <c r="B256" t="s">
        <v>512</v>
      </c>
      <c r="C256" t="s">
        <v>513</v>
      </c>
      <c r="D256">
        <v>4</v>
      </c>
      <c r="E256" t="s">
        <v>6</v>
      </c>
      <c r="F256" s="2" t="s">
        <v>7</v>
      </c>
      <c r="G256" t="s">
        <v>15</v>
      </c>
      <c r="H256" s="2" t="s">
        <v>1349</v>
      </c>
      <c r="I256" s="1" t="s">
        <v>1351</v>
      </c>
    </row>
    <row r="257" spans="1:9" x14ac:dyDescent="0.3">
      <c r="A257">
        <v>189</v>
      </c>
      <c r="B257" t="s">
        <v>512</v>
      </c>
      <c r="C257" t="s">
        <v>513</v>
      </c>
      <c r="D257">
        <v>4</v>
      </c>
      <c r="E257" t="s">
        <v>6</v>
      </c>
      <c r="F257" s="2" t="s">
        <v>7</v>
      </c>
      <c r="G257" t="s">
        <v>15</v>
      </c>
      <c r="H257" s="2" t="s">
        <v>514</v>
      </c>
      <c r="I257" s="1" t="s">
        <v>1352</v>
      </c>
    </row>
    <row r="258" spans="1:9" x14ac:dyDescent="0.3">
      <c r="A258">
        <v>190</v>
      </c>
      <c r="B258" t="s">
        <v>515</v>
      </c>
      <c r="C258" t="s">
        <v>20</v>
      </c>
      <c r="D258">
        <v>3</v>
      </c>
      <c r="E258" t="s">
        <v>6</v>
      </c>
      <c r="F258" s="2" t="s">
        <v>7</v>
      </c>
      <c r="G258" t="s">
        <v>15</v>
      </c>
      <c r="H258" s="2" t="s">
        <v>514</v>
      </c>
      <c r="I258" s="1" t="s">
        <v>1353</v>
      </c>
    </row>
    <row r="259" spans="1:9" x14ac:dyDescent="0.3">
      <c r="A259">
        <v>191</v>
      </c>
      <c r="B259" t="s">
        <v>516</v>
      </c>
      <c r="C259" t="s">
        <v>37</v>
      </c>
      <c r="D259">
        <v>3</v>
      </c>
      <c r="E259" t="s">
        <v>6</v>
      </c>
      <c r="F259" s="2" t="s">
        <v>68</v>
      </c>
      <c r="G259" t="s">
        <v>15</v>
      </c>
      <c r="H259" s="2" t="s">
        <v>514</v>
      </c>
      <c r="I259" s="1" t="s">
        <v>1354</v>
      </c>
    </row>
    <row r="260" spans="1:9" x14ac:dyDescent="0.3">
      <c r="A260">
        <v>192</v>
      </c>
      <c r="B260" t="s">
        <v>517</v>
      </c>
      <c r="C260" t="s">
        <v>518</v>
      </c>
      <c r="D260">
        <v>4</v>
      </c>
      <c r="E260" t="s">
        <v>6</v>
      </c>
      <c r="F260" s="2" t="s">
        <v>7</v>
      </c>
      <c r="G260" t="s">
        <v>15</v>
      </c>
      <c r="H260" s="2" t="s">
        <v>519</v>
      </c>
      <c r="I260" s="1" t="s">
        <v>1355</v>
      </c>
    </row>
    <row r="261" spans="1:9" x14ac:dyDescent="0.3">
      <c r="A261">
        <v>193</v>
      </c>
      <c r="B261" t="s">
        <v>520</v>
      </c>
      <c r="C261" t="s">
        <v>521</v>
      </c>
      <c r="D261">
        <v>4</v>
      </c>
      <c r="E261" t="s">
        <v>6</v>
      </c>
      <c r="F261" s="2" t="s">
        <v>7</v>
      </c>
      <c r="G261" t="s">
        <v>15</v>
      </c>
      <c r="H261" s="2" t="s">
        <v>522</v>
      </c>
      <c r="I261" s="1" t="s">
        <v>1356</v>
      </c>
    </row>
    <row r="262" spans="1:9" x14ac:dyDescent="0.3">
      <c r="A262">
        <v>194</v>
      </c>
      <c r="B262" t="s">
        <v>523</v>
      </c>
      <c r="C262" t="s">
        <v>524</v>
      </c>
      <c r="D262">
        <v>3</v>
      </c>
      <c r="E262" t="s">
        <v>6</v>
      </c>
      <c r="F262" s="2" t="s">
        <v>7</v>
      </c>
      <c r="G262" t="s">
        <v>15</v>
      </c>
      <c r="H262" s="2" t="s">
        <v>522</v>
      </c>
      <c r="I262" s="1" t="s">
        <v>1357</v>
      </c>
    </row>
    <row r="263" spans="1:9" x14ac:dyDescent="0.3">
      <c r="A263">
        <v>195</v>
      </c>
      <c r="B263" t="s">
        <v>525</v>
      </c>
      <c r="C263" t="s">
        <v>526</v>
      </c>
      <c r="D263">
        <v>4</v>
      </c>
      <c r="E263" t="s">
        <v>6</v>
      </c>
      <c r="F263" s="2" t="s">
        <v>7</v>
      </c>
      <c r="G263" t="s">
        <v>15</v>
      </c>
      <c r="H263" s="2" t="s">
        <v>527</v>
      </c>
      <c r="I263" s="1" t="s">
        <v>1358</v>
      </c>
    </row>
    <row r="264" spans="1:9" x14ac:dyDescent="0.3">
      <c r="A264">
        <v>196</v>
      </c>
      <c r="B264" t="s">
        <v>528</v>
      </c>
      <c r="C264" t="s">
        <v>529</v>
      </c>
      <c r="D264">
        <v>4</v>
      </c>
      <c r="E264" t="s">
        <v>6</v>
      </c>
      <c r="F264" s="2" t="s">
        <v>11</v>
      </c>
      <c r="G264" t="s">
        <v>15</v>
      </c>
      <c r="H264" s="2" t="s">
        <v>527</v>
      </c>
      <c r="I264" s="1" t="s">
        <v>1359</v>
      </c>
    </row>
    <row r="265" spans="1:9" x14ac:dyDescent="0.3">
      <c r="A265">
        <v>197</v>
      </c>
      <c r="B265" t="s">
        <v>194</v>
      </c>
      <c r="C265" t="s">
        <v>530</v>
      </c>
      <c r="D265">
        <v>4</v>
      </c>
      <c r="E265" t="s">
        <v>6</v>
      </c>
      <c r="F265" s="2" t="s">
        <v>11</v>
      </c>
      <c r="G265" t="s">
        <v>15</v>
      </c>
      <c r="H265" s="2" t="s">
        <v>531</v>
      </c>
      <c r="I265" s="1" t="s">
        <v>1360</v>
      </c>
    </row>
    <row r="266" spans="1:9" x14ac:dyDescent="0.3">
      <c r="A266">
        <v>198</v>
      </c>
      <c r="B266" t="s">
        <v>532</v>
      </c>
      <c r="C266" t="s">
        <v>533</v>
      </c>
      <c r="D266">
        <v>4</v>
      </c>
      <c r="E266" t="s">
        <v>6</v>
      </c>
      <c r="F266" s="2" t="s">
        <v>7</v>
      </c>
      <c r="G266" t="s">
        <v>15</v>
      </c>
      <c r="H266" s="2" t="s">
        <v>534</v>
      </c>
      <c r="I266" s="1" t="s">
        <v>1361</v>
      </c>
    </row>
    <row r="267" spans="1:9" x14ac:dyDescent="0.3">
      <c r="A267">
        <v>199</v>
      </c>
      <c r="B267" t="s">
        <v>535</v>
      </c>
      <c r="C267" t="s">
        <v>536</v>
      </c>
      <c r="D267">
        <v>4</v>
      </c>
      <c r="E267" t="s">
        <v>6</v>
      </c>
      <c r="F267" s="2" t="s">
        <v>7</v>
      </c>
      <c r="G267" t="s">
        <v>15</v>
      </c>
      <c r="H267" s="2" t="s">
        <v>537</v>
      </c>
      <c r="I267" s="1" t="s">
        <v>1362</v>
      </c>
    </row>
    <row r="268" spans="1:9" x14ac:dyDescent="0.3">
      <c r="A268">
        <v>200</v>
      </c>
      <c r="B268" t="s">
        <v>538</v>
      </c>
      <c r="C268" t="s">
        <v>539</v>
      </c>
      <c r="D268">
        <v>4</v>
      </c>
      <c r="E268" t="s">
        <v>6</v>
      </c>
      <c r="F268" s="2" t="s">
        <v>11</v>
      </c>
      <c r="G268" t="s">
        <v>15</v>
      </c>
      <c r="H268" s="2" t="s">
        <v>537</v>
      </c>
      <c r="I268" s="1" t="s">
        <v>1363</v>
      </c>
    </row>
    <row r="269" spans="1:9" x14ac:dyDescent="0.3">
      <c r="A269">
        <v>201</v>
      </c>
      <c r="B269" t="s">
        <v>540</v>
      </c>
      <c r="C269" t="s">
        <v>541</v>
      </c>
      <c r="D269">
        <v>4</v>
      </c>
      <c r="E269" t="s">
        <v>6</v>
      </c>
      <c r="F269" s="2" t="s">
        <v>7</v>
      </c>
      <c r="G269" t="s">
        <v>15</v>
      </c>
      <c r="H269" s="2" t="s">
        <v>537</v>
      </c>
      <c r="I269" s="1" t="s">
        <v>1364</v>
      </c>
    </row>
    <row r="270" spans="1:9" x14ac:dyDescent="0.3">
      <c r="A270">
        <v>202</v>
      </c>
      <c r="B270" t="s">
        <v>542</v>
      </c>
      <c r="C270" t="s">
        <v>543</v>
      </c>
      <c r="D270">
        <v>3</v>
      </c>
      <c r="E270" t="s">
        <v>6</v>
      </c>
      <c r="F270" s="2" t="s">
        <v>11</v>
      </c>
      <c r="G270" t="s">
        <v>15</v>
      </c>
      <c r="H270" s="2" t="s">
        <v>537</v>
      </c>
      <c r="I270" s="1" t="s">
        <v>1365</v>
      </c>
    </row>
    <row r="271" spans="1:9" x14ac:dyDescent="0.3">
      <c r="A271">
        <v>203</v>
      </c>
      <c r="B271" t="s">
        <v>544</v>
      </c>
      <c r="C271" t="s">
        <v>545</v>
      </c>
      <c r="D271">
        <v>3</v>
      </c>
      <c r="E271" t="s">
        <v>6</v>
      </c>
      <c r="F271" s="2" t="s">
        <v>11</v>
      </c>
      <c r="G271" t="s">
        <v>15</v>
      </c>
      <c r="H271" s="2" t="s">
        <v>1366</v>
      </c>
      <c r="I271" s="1" t="s">
        <v>1367</v>
      </c>
    </row>
    <row r="272" spans="1:9" x14ac:dyDescent="0.3">
      <c r="A272">
        <v>203</v>
      </c>
      <c r="B272" t="s">
        <v>544</v>
      </c>
      <c r="C272" t="s">
        <v>545</v>
      </c>
      <c r="D272">
        <v>4</v>
      </c>
      <c r="E272" t="s">
        <v>6</v>
      </c>
      <c r="F272" s="2" t="s">
        <v>7</v>
      </c>
      <c r="G272" t="s">
        <v>15</v>
      </c>
      <c r="H272" s="2" t="s">
        <v>546</v>
      </c>
      <c r="I272" s="1" t="s">
        <v>1368</v>
      </c>
    </row>
    <row r="273" spans="1:9" x14ac:dyDescent="0.3">
      <c r="A273">
        <v>204</v>
      </c>
      <c r="B273" t="s">
        <v>547</v>
      </c>
      <c r="C273" t="s">
        <v>548</v>
      </c>
      <c r="D273">
        <v>4</v>
      </c>
      <c r="E273" t="s">
        <v>6</v>
      </c>
      <c r="F273" s="2" t="s">
        <v>7</v>
      </c>
      <c r="G273" t="s">
        <v>15</v>
      </c>
      <c r="H273" s="2" t="s">
        <v>549</v>
      </c>
      <c r="I273" s="1" t="s">
        <v>1369</v>
      </c>
    </row>
    <row r="274" spans="1:9" x14ac:dyDescent="0.3">
      <c r="A274">
        <v>205</v>
      </c>
      <c r="B274" t="s">
        <v>550</v>
      </c>
      <c r="C274" t="s">
        <v>551</v>
      </c>
      <c r="D274">
        <v>4</v>
      </c>
      <c r="E274" t="s">
        <v>6</v>
      </c>
      <c r="F274" s="2" t="s">
        <v>11</v>
      </c>
      <c r="G274" t="s">
        <v>15</v>
      </c>
      <c r="H274" s="2" t="s">
        <v>549</v>
      </c>
      <c r="I274" s="1" t="s">
        <v>1370</v>
      </c>
    </row>
    <row r="275" spans="1:9" x14ac:dyDescent="0.3">
      <c r="A275">
        <v>206</v>
      </c>
      <c r="B275" t="s">
        <v>552</v>
      </c>
      <c r="C275" t="s">
        <v>553</v>
      </c>
      <c r="D275">
        <v>4</v>
      </c>
      <c r="E275" t="s">
        <v>6</v>
      </c>
      <c r="F275" s="2" t="s">
        <v>7</v>
      </c>
      <c r="G275" t="s">
        <v>15</v>
      </c>
      <c r="H275" s="2" t="s">
        <v>549</v>
      </c>
      <c r="I275" s="1" t="s">
        <v>1371</v>
      </c>
    </row>
    <row r="276" spans="1:9" x14ac:dyDescent="0.3">
      <c r="A276">
        <v>207</v>
      </c>
      <c r="B276" t="s">
        <v>554</v>
      </c>
      <c r="C276" t="s">
        <v>555</v>
      </c>
      <c r="D276">
        <v>4</v>
      </c>
      <c r="E276" t="s">
        <v>6</v>
      </c>
      <c r="F276" s="2" t="s">
        <v>11</v>
      </c>
      <c r="G276" t="s">
        <v>15</v>
      </c>
      <c r="H276" s="2" t="s">
        <v>549</v>
      </c>
      <c r="I276" s="1" t="s">
        <v>1372</v>
      </c>
    </row>
    <row r="277" spans="1:9" x14ac:dyDescent="0.3">
      <c r="A277">
        <v>208</v>
      </c>
      <c r="B277" t="s">
        <v>556</v>
      </c>
      <c r="C277" t="s">
        <v>557</v>
      </c>
      <c r="D277">
        <v>4</v>
      </c>
      <c r="E277" t="s">
        <v>6</v>
      </c>
      <c r="F277" s="2" t="s">
        <v>11</v>
      </c>
      <c r="G277" t="s">
        <v>15</v>
      </c>
      <c r="H277" s="2" t="s">
        <v>1373</v>
      </c>
      <c r="I277" s="1" t="s">
        <v>1374</v>
      </c>
    </row>
    <row r="278" spans="1:9" x14ac:dyDescent="0.3">
      <c r="A278">
        <v>208</v>
      </c>
      <c r="B278" t="s">
        <v>556</v>
      </c>
      <c r="C278" t="s">
        <v>557</v>
      </c>
      <c r="D278">
        <v>4</v>
      </c>
      <c r="E278" t="s">
        <v>6</v>
      </c>
      <c r="F278" s="2" t="s">
        <v>7</v>
      </c>
      <c r="G278" t="s">
        <v>15</v>
      </c>
      <c r="H278" s="2" t="s">
        <v>558</v>
      </c>
      <c r="I278" s="1" t="s">
        <v>1375</v>
      </c>
    </row>
    <row r="279" spans="1:9" x14ac:dyDescent="0.3">
      <c r="A279">
        <v>209</v>
      </c>
      <c r="B279" t="s">
        <v>559</v>
      </c>
      <c r="C279" t="s">
        <v>560</v>
      </c>
      <c r="D279">
        <v>4</v>
      </c>
      <c r="E279" t="s">
        <v>6</v>
      </c>
      <c r="F279" s="2" t="s">
        <v>11</v>
      </c>
      <c r="G279" t="s">
        <v>15</v>
      </c>
      <c r="H279" s="2" t="s">
        <v>1376</v>
      </c>
      <c r="I279" s="1" t="s">
        <v>1377</v>
      </c>
    </row>
    <row r="280" spans="1:9" x14ac:dyDescent="0.3">
      <c r="A280">
        <v>209</v>
      </c>
      <c r="B280" t="s">
        <v>559</v>
      </c>
      <c r="C280" t="s">
        <v>560</v>
      </c>
      <c r="D280">
        <v>4</v>
      </c>
      <c r="E280" t="s">
        <v>6</v>
      </c>
      <c r="F280" s="2" t="s">
        <v>7</v>
      </c>
      <c r="G280" t="s">
        <v>15</v>
      </c>
      <c r="H280" s="2" t="s">
        <v>1277</v>
      </c>
      <c r="I280" s="1" t="s">
        <v>1378</v>
      </c>
    </row>
    <row r="281" spans="1:9" x14ac:dyDescent="0.3">
      <c r="A281">
        <v>209</v>
      </c>
      <c r="B281" t="s">
        <v>559</v>
      </c>
      <c r="C281" t="s">
        <v>560</v>
      </c>
      <c r="D281">
        <v>4</v>
      </c>
      <c r="E281" t="s">
        <v>6</v>
      </c>
      <c r="F281" s="2" t="s">
        <v>11</v>
      </c>
      <c r="G281" t="s">
        <v>15</v>
      </c>
      <c r="H281" s="2" t="s">
        <v>561</v>
      </c>
      <c r="I281" s="1" t="s">
        <v>1379</v>
      </c>
    </row>
    <row r="282" spans="1:9" x14ac:dyDescent="0.3">
      <c r="A282">
        <v>210</v>
      </c>
      <c r="B282" t="s">
        <v>562</v>
      </c>
      <c r="C282" t="s">
        <v>563</v>
      </c>
      <c r="D282">
        <v>4</v>
      </c>
      <c r="E282" t="s">
        <v>6</v>
      </c>
      <c r="F282" s="2" t="s">
        <v>11</v>
      </c>
      <c r="G282" t="s">
        <v>15</v>
      </c>
      <c r="H282" s="2" t="s">
        <v>561</v>
      </c>
      <c r="I282" s="1" t="s">
        <v>1380</v>
      </c>
    </row>
    <row r="283" spans="1:9" x14ac:dyDescent="0.3">
      <c r="A283">
        <v>211</v>
      </c>
      <c r="B283" t="s">
        <v>564</v>
      </c>
      <c r="C283" t="s">
        <v>565</v>
      </c>
      <c r="D283">
        <v>4</v>
      </c>
      <c r="E283" t="s">
        <v>6</v>
      </c>
      <c r="F283" s="2" t="s">
        <v>11</v>
      </c>
      <c r="G283" t="s">
        <v>15</v>
      </c>
      <c r="H283" s="2" t="s">
        <v>561</v>
      </c>
      <c r="I283" s="1" t="s">
        <v>1381</v>
      </c>
    </row>
    <row r="284" spans="1:9" x14ac:dyDescent="0.3">
      <c r="A284">
        <v>212</v>
      </c>
      <c r="B284" t="s">
        <v>566</v>
      </c>
      <c r="C284" t="s">
        <v>567</v>
      </c>
      <c r="D284">
        <v>3</v>
      </c>
      <c r="E284" t="s">
        <v>6</v>
      </c>
      <c r="F284" s="2" t="s">
        <v>7</v>
      </c>
      <c r="G284" t="s">
        <v>15</v>
      </c>
      <c r="H284" s="2" t="s">
        <v>561</v>
      </c>
      <c r="I284" s="1" t="s">
        <v>1382</v>
      </c>
    </row>
    <row r="285" spans="1:9" x14ac:dyDescent="0.3">
      <c r="A285">
        <v>213</v>
      </c>
      <c r="B285" t="s">
        <v>568</v>
      </c>
      <c r="C285" t="s">
        <v>569</v>
      </c>
      <c r="D285">
        <v>4</v>
      </c>
      <c r="E285" t="s">
        <v>6</v>
      </c>
      <c r="F285" s="2" t="s">
        <v>7</v>
      </c>
      <c r="G285" t="s">
        <v>15</v>
      </c>
      <c r="H285" s="2" t="s">
        <v>570</v>
      </c>
      <c r="I285" s="1" t="s">
        <v>1383</v>
      </c>
    </row>
    <row r="286" spans="1:9" x14ac:dyDescent="0.3">
      <c r="A286">
        <v>214</v>
      </c>
      <c r="B286" t="s">
        <v>571</v>
      </c>
      <c r="C286" t="s">
        <v>572</v>
      </c>
      <c r="D286">
        <v>3</v>
      </c>
      <c r="E286" t="s">
        <v>6</v>
      </c>
      <c r="F286" s="2" t="s">
        <v>7</v>
      </c>
      <c r="G286" t="s">
        <v>15</v>
      </c>
      <c r="H286" s="2" t="s">
        <v>570</v>
      </c>
      <c r="I286" s="1" t="s">
        <v>1384</v>
      </c>
    </row>
    <row r="287" spans="1:9" x14ac:dyDescent="0.3">
      <c r="A287">
        <v>215</v>
      </c>
      <c r="B287" t="s">
        <v>573</v>
      </c>
      <c r="C287" t="s">
        <v>574</v>
      </c>
      <c r="D287">
        <v>4</v>
      </c>
      <c r="E287" t="s">
        <v>6</v>
      </c>
      <c r="F287" s="2" t="s">
        <v>11</v>
      </c>
      <c r="G287" t="s">
        <v>15</v>
      </c>
      <c r="H287" s="2" t="s">
        <v>570</v>
      </c>
      <c r="I287" s="1" t="s">
        <v>1385</v>
      </c>
    </row>
    <row r="288" spans="1:9" x14ac:dyDescent="0.3">
      <c r="A288">
        <v>216</v>
      </c>
      <c r="B288" t="s">
        <v>575</v>
      </c>
      <c r="C288" t="s">
        <v>254</v>
      </c>
      <c r="D288">
        <v>4</v>
      </c>
      <c r="E288" t="s">
        <v>6</v>
      </c>
      <c r="F288" s="2" t="s">
        <v>7</v>
      </c>
      <c r="G288" t="s">
        <v>15</v>
      </c>
      <c r="H288" s="2" t="s">
        <v>570</v>
      </c>
      <c r="I288" s="1" t="s">
        <v>1386</v>
      </c>
    </row>
    <row r="289" spans="1:9" x14ac:dyDescent="0.3">
      <c r="A289">
        <v>217</v>
      </c>
      <c r="B289" t="s">
        <v>576</v>
      </c>
      <c r="C289" t="s">
        <v>577</v>
      </c>
      <c r="D289">
        <v>4</v>
      </c>
      <c r="E289" t="s">
        <v>6</v>
      </c>
      <c r="F289" s="2" t="s">
        <v>11</v>
      </c>
      <c r="G289" t="s">
        <v>15</v>
      </c>
      <c r="H289" s="2" t="s">
        <v>578</v>
      </c>
      <c r="I289" s="1" t="s">
        <v>1387</v>
      </c>
    </row>
    <row r="290" spans="1:9" x14ac:dyDescent="0.3">
      <c r="A290">
        <v>218</v>
      </c>
      <c r="B290" t="s">
        <v>579</v>
      </c>
      <c r="C290" t="s">
        <v>580</v>
      </c>
      <c r="D290">
        <v>4</v>
      </c>
      <c r="E290" t="s">
        <v>6</v>
      </c>
      <c r="F290" s="2" t="s">
        <v>11</v>
      </c>
      <c r="G290" t="s">
        <v>15</v>
      </c>
      <c r="H290" s="2" t="s">
        <v>578</v>
      </c>
      <c r="I290" s="1" t="s">
        <v>1388</v>
      </c>
    </row>
    <row r="291" spans="1:9" x14ac:dyDescent="0.3">
      <c r="A291">
        <v>219</v>
      </c>
      <c r="B291" t="s">
        <v>581</v>
      </c>
      <c r="C291" t="s">
        <v>582</v>
      </c>
      <c r="D291">
        <v>4</v>
      </c>
      <c r="E291" t="s">
        <v>6</v>
      </c>
      <c r="F291" s="2" t="s">
        <v>7</v>
      </c>
      <c r="G291" t="s">
        <v>15</v>
      </c>
      <c r="H291" s="2" t="s">
        <v>583</v>
      </c>
      <c r="I291" s="1" t="s">
        <v>1389</v>
      </c>
    </row>
    <row r="292" spans="1:9" x14ac:dyDescent="0.3">
      <c r="A292">
        <v>220</v>
      </c>
      <c r="B292" t="s">
        <v>584</v>
      </c>
      <c r="C292" t="s">
        <v>585</v>
      </c>
      <c r="D292">
        <v>4</v>
      </c>
      <c r="E292" t="s">
        <v>6</v>
      </c>
      <c r="F292" s="2" t="s">
        <v>7</v>
      </c>
      <c r="G292" t="s">
        <v>15</v>
      </c>
      <c r="H292" s="2" t="s">
        <v>583</v>
      </c>
      <c r="I292" s="1" t="s">
        <v>1390</v>
      </c>
    </row>
    <row r="293" spans="1:9" x14ac:dyDescent="0.3">
      <c r="A293">
        <v>221</v>
      </c>
      <c r="B293" t="s">
        <v>586</v>
      </c>
      <c r="C293" t="s">
        <v>587</v>
      </c>
      <c r="D293">
        <v>4</v>
      </c>
      <c r="E293" t="s">
        <v>6</v>
      </c>
      <c r="F293" s="2" t="s">
        <v>14</v>
      </c>
      <c r="G293" t="s">
        <v>15</v>
      </c>
      <c r="H293" s="2" t="s">
        <v>583</v>
      </c>
      <c r="I293" s="1" t="s">
        <v>1391</v>
      </c>
    </row>
    <row r="294" spans="1:9" x14ac:dyDescent="0.3">
      <c r="A294">
        <v>222</v>
      </c>
      <c r="B294" t="s">
        <v>588</v>
      </c>
      <c r="C294" t="s">
        <v>589</v>
      </c>
      <c r="D294">
        <v>4</v>
      </c>
      <c r="E294" t="s">
        <v>6</v>
      </c>
      <c r="F294" s="2" t="s">
        <v>7</v>
      </c>
      <c r="G294" t="s">
        <v>15</v>
      </c>
      <c r="H294" s="2" t="s">
        <v>590</v>
      </c>
      <c r="I294" s="1" t="s">
        <v>1392</v>
      </c>
    </row>
    <row r="295" spans="1:9" x14ac:dyDescent="0.3">
      <c r="A295">
        <v>223</v>
      </c>
      <c r="B295" t="s">
        <v>591</v>
      </c>
      <c r="C295" t="s">
        <v>592</v>
      </c>
      <c r="D295">
        <v>4</v>
      </c>
      <c r="E295" t="s">
        <v>6</v>
      </c>
      <c r="F295" s="2" t="s">
        <v>11</v>
      </c>
      <c r="G295" t="s">
        <v>15</v>
      </c>
      <c r="H295" s="2" t="s">
        <v>590</v>
      </c>
      <c r="I295" s="1" t="s">
        <v>1393</v>
      </c>
    </row>
    <row r="296" spans="1:9" x14ac:dyDescent="0.3">
      <c r="A296">
        <v>224</v>
      </c>
      <c r="B296" t="s">
        <v>593</v>
      </c>
      <c r="C296" t="s">
        <v>594</v>
      </c>
      <c r="D296">
        <v>4</v>
      </c>
      <c r="E296" t="s">
        <v>6</v>
      </c>
      <c r="F296" s="2" t="s">
        <v>11</v>
      </c>
      <c r="G296" t="s">
        <v>15</v>
      </c>
      <c r="H296" s="2" t="s">
        <v>595</v>
      </c>
      <c r="I296" s="1" t="s">
        <v>1394</v>
      </c>
    </row>
    <row r="297" spans="1:9" x14ac:dyDescent="0.3">
      <c r="A297">
        <v>225</v>
      </c>
      <c r="B297" t="s">
        <v>596</v>
      </c>
      <c r="C297" t="s">
        <v>597</v>
      </c>
      <c r="D297">
        <v>4</v>
      </c>
      <c r="E297" t="s">
        <v>6</v>
      </c>
      <c r="F297" s="2" t="s">
        <v>7</v>
      </c>
      <c r="G297" t="s">
        <v>15</v>
      </c>
      <c r="H297" s="2" t="s">
        <v>595</v>
      </c>
      <c r="I297" s="1" t="s">
        <v>1395</v>
      </c>
    </row>
    <row r="298" spans="1:9" x14ac:dyDescent="0.3">
      <c r="A298">
        <v>226</v>
      </c>
      <c r="B298" t="s">
        <v>598</v>
      </c>
      <c r="C298" t="s">
        <v>599</v>
      </c>
      <c r="D298">
        <v>4</v>
      </c>
      <c r="E298" t="s">
        <v>6</v>
      </c>
      <c r="F298" s="2" t="s">
        <v>11</v>
      </c>
      <c r="G298" t="s">
        <v>15</v>
      </c>
      <c r="H298" s="2" t="s">
        <v>595</v>
      </c>
      <c r="I298" s="1" t="s">
        <v>1396</v>
      </c>
    </row>
    <row r="299" spans="1:9" x14ac:dyDescent="0.3">
      <c r="A299">
        <v>227</v>
      </c>
      <c r="B299" t="s">
        <v>600</v>
      </c>
      <c r="C299" t="s">
        <v>601</v>
      </c>
      <c r="D299">
        <v>4</v>
      </c>
      <c r="E299" t="s">
        <v>6</v>
      </c>
      <c r="F299" s="2" t="s">
        <v>11</v>
      </c>
      <c r="G299" t="s">
        <v>15</v>
      </c>
      <c r="H299" s="2" t="s">
        <v>595</v>
      </c>
      <c r="I299" s="1" t="s">
        <v>1397</v>
      </c>
    </row>
    <row r="300" spans="1:9" x14ac:dyDescent="0.3">
      <c r="A300">
        <v>228</v>
      </c>
      <c r="B300" t="s">
        <v>602</v>
      </c>
      <c r="C300" t="s">
        <v>603</v>
      </c>
      <c r="D300">
        <v>4</v>
      </c>
      <c r="E300" t="s">
        <v>6</v>
      </c>
      <c r="F300" s="2" t="s">
        <v>7</v>
      </c>
      <c r="G300" t="s">
        <v>15</v>
      </c>
      <c r="H300" s="2" t="s">
        <v>1398</v>
      </c>
      <c r="I300" s="1" t="s">
        <v>1399</v>
      </c>
    </row>
    <row r="301" spans="1:9" x14ac:dyDescent="0.3">
      <c r="A301">
        <v>228</v>
      </c>
      <c r="B301" t="s">
        <v>602</v>
      </c>
      <c r="C301" t="s">
        <v>603</v>
      </c>
      <c r="D301">
        <v>3</v>
      </c>
      <c r="E301" t="s">
        <v>6</v>
      </c>
      <c r="F301" s="2" t="s">
        <v>11</v>
      </c>
      <c r="G301" t="s">
        <v>15</v>
      </c>
      <c r="H301" s="2" t="s">
        <v>595</v>
      </c>
      <c r="I301" s="1" t="s">
        <v>1400</v>
      </c>
    </row>
    <row r="302" spans="1:9" x14ac:dyDescent="0.3">
      <c r="A302">
        <v>229</v>
      </c>
      <c r="B302" t="s">
        <v>604</v>
      </c>
      <c r="C302" t="s">
        <v>605</v>
      </c>
      <c r="D302">
        <v>4</v>
      </c>
      <c r="E302" t="s">
        <v>6</v>
      </c>
      <c r="F302" s="2" t="s">
        <v>7</v>
      </c>
      <c r="G302" t="s">
        <v>15</v>
      </c>
      <c r="H302" s="2" t="s">
        <v>595</v>
      </c>
      <c r="I302" s="1" t="s">
        <v>1401</v>
      </c>
    </row>
    <row r="303" spans="1:9" x14ac:dyDescent="0.3">
      <c r="A303">
        <v>230</v>
      </c>
      <c r="B303" t="s">
        <v>606</v>
      </c>
      <c r="C303" t="s">
        <v>607</v>
      </c>
      <c r="D303">
        <v>3</v>
      </c>
      <c r="E303" t="s">
        <v>6</v>
      </c>
      <c r="F303" s="2" t="s">
        <v>11</v>
      </c>
      <c r="G303" t="s">
        <v>15</v>
      </c>
      <c r="H303" s="2" t="s">
        <v>608</v>
      </c>
      <c r="I303" s="1" t="s">
        <v>1402</v>
      </c>
    </row>
    <row r="304" spans="1:9" x14ac:dyDescent="0.3">
      <c r="A304">
        <v>231</v>
      </c>
      <c r="B304" t="s">
        <v>609</v>
      </c>
      <c r="C304" t="s">
        <v>610</v>
      </c>
      <c r="D304">
        <v>3</v>
      </c>
      <c r="E304" t="s">
        <v>6</v>
      </c>
      <c r="F304" s="2" t="s">
        <v>11</v>
      </c>
      <c r="G304" t="s">
        <v>15</v>
      </c>
      <c r="H304" s="2" t="s">
        <v>611</v>
      </c>
      <c r="I304" s="1" t="s">
        <v>1403</v>
      </c>
    </row>
    <row r="305" spans="1:9" x14ac:dyDescent="0.3">
      <c r="A305">
        <v>232</v>
      </c>
      <c r="B305" t="s">
        <v>612</v>
      </c>
      <c r="C305" t="s">
        <v>613</v>
      </c>
      <c r="D305">
        <v>4</v>
      </c>
      <c r="E305" t="s">
        <v>6</v>
      </c>
      <c r="F305" s="2" t="s">
        <v>508</v>
      </c>
      <c r="G305" t="s">
        <v>15</v>
      </c>
      <c r="H305" s="2" t="s">
        <v>614</v>
      </c>
      <c r="I305" s="1" t="s">
        <v>1404</v>
      </c>
    </row>
    <row r="306" spans="1:9" x14ac:dyDescent="0.3">
      <c r="A306">
        <v>233</v>
      </c>
      <c r="B306" t="s">
        <v>615</v>
      </c>
      <c r="C306" t="s">
        <v>616</v>
      </c>
      <c r="D306">
        <v>4</v>
      </c>
      <c r="E306" t="s">
        <v>6</v>
      </c>
      <c r="F306" s="2" t="s">
        <v>7</v>
      </c>
      <c r="G306" t="s">
        <v>15</v>
      </c>
      <c r="H306" s="2" t="s">
        <v>614</v>
      </c>
      <c r="I306" s="1" t="s">
        <v>1405</v>
      </c>
    </row>
    <row r="307" spans="1:9" x14ac:dyDescent="0.3">
      <c r="A307">
        <v>234</v>
      </c>
      <c r="B307" t="s">
        <v>617</v>
      </c>
      <c r="C307" t="s">
        <v>618</v>
      </c>
      <c r="D307">
        <v>4</v>
      </c>
      <c r="E307" t="s">
        <v>6</v>
      </c>
      <c r="F307" s="2" t="s">
        <v>11</v>
      </c>
      <c r="G307" t="s">
        <v>15</v>
      </c>
      <c r="H307" s="2" t="s">
        <v>614</v>
      </c>
      <c r="I307" s="1" t="s">
        <v>1406</v>
      </c>
    </row>
    <row r="308" spans="1:9" x14ac:dyDescent="0.3">
      <c r="A308">
        <v>235</v>
      </c>
      <c r="B308" t="s">
        <v>619</v>
      </c>
      <c r="C308" t="s">
        <v>620</v>
      </c>
      <c r="D308">
        <v>4</v>
      </c>
      <c r="E308" t="s">
        <v>6</v>
      </c>
      <c r="F308" s="2" t="s">
        <v>11</v>
      </c>
      <c r="G308" t="s">
        <v>15</v>
      </c>
      <c r="H308" s="2" t="s">
        <v>614</v>
      </c>
      <c r="I308" s="1" t="s">
        <v>1407</v>
      </c>
    </row>
    <row r="309" spans="1:9" x14ac:dyDescent="0.3">
      <c r="A309">
        <v>236</v>
      </c>
      <c r="B309" t="s">
        <v>621</v>
      </c>
      <c r="C309" t="s">
        <v>622</v>
      </c>
      <c r="D309">
        <v>4</v>
      </c>
      <c r="E309" t="s">
        <v>6</v>
      </c>
      <c r="F309" s="2" t="s">
        <v>11</v>
      </c>
      <c r="G309" t="s">
        <v>15</v>
      </c>
      <c r="H309" s="2" t="s">
        <v>614</v>
      </c>
      <c r="I309" s="1" t="s">
        <v>1408</v>
      </c>
    </row>
    <row r="310" spans="1:9" x14ac:dyDescent="0.3">
      <c r="A310">
        <v>237</v>
      </c>
      <c r="B310" t="s">
        <v>623</v>
      </c>
      <c r="C310" t="s">
        <v>624</v>
      </c>
      <c r="D310">
        <v>4</v>
      </c>
      <c r="E310" t="s">
        <v>6</v>
      </c>
      <c r="F310" s="2" t="s">
        <v>11</v>
      </c>
      <c r="G310" t="s">
        <v>15</v>
      </c>
      <c r="H310" s="2" t="s">
        <v>625</v>
      </c>
      <c r="I310" s="1" t="s">
        <v>1409</v>
      </c>
    </row>
    <row r="311" spans="1:9" x14ac:dyDescent="0.3">
      <c r="A311">
        <v>238</v>
      </c>
      <c r="B311" t="s">
        <v>626</v>
      </c>
      <c r="C311" t="s">
        <v>627</v>
      </c>
      <c r="D311">
        <v>4</v>
      </c>
      <c r="E311" t="s">
        <v>6</v>
      </c>
      <c r="F311" s="2" t="s">
        <v>7</v>
      </c>
      <c r="G311" t="s">
        <v>15</v>
      </c>
      <c r="H311" s="2" t="s">
        <v>625</v>
      </c>
      <c r="I311" s="1" t="s">
        <v>1410</v>
      </c>
    </row>
    <row r="312" spans="1:9" x14ac:dyDescent="0.3">
      <c r="A312">
        <v>239</v>
      </c>
      <c r="B312" t="s">
        <v>628</v>
      </c>
      <c r="C312" t="s">
        <v>629</v>
      </c>
      <c r="D312">
        <v>4</v>
      </c>
      <c r="E312" t="s">
        <v>6</v>
      </c>
      <c r="F312" s="2" t="s">
        <v>11</v>
      </c>
      <c r="G312" t="s">
        <v>15</v>
      </c>
      <c r="H312" s="2" t="s">
        <v>1411</v>
      </c>
      <c r="I312" s="1" t="s">
        <v>1413</v>
      </c>
    </row>
    <row r="313" spans="1:9" x14ac:dyDescent="0.3">
      <c r="A313">
        <v>239</v>
      </c>
      <c r="B313" t="s">
        <v>628</v>
      </c>
      <c r="C313" t="s">
        <v>629</v>
      </c>
      <c r="D313">
        <v>4</v>
      </c>
      <c r="E313" t="s">
        <v>6</v>
      </c>
      <c r="F313" s="2" t="s">
        <v>7</v>
      </c>
      <c r="G313" t="s">
        <v>15</v>
      </c>
      <c r="H313" s="2" t="s">
        <v>1412</v>
      </c>
      <c r="I313" s="1" t="s">
        <v>1414</v>
      </c>
    </row>
    <row r="314" spans="1:9" x14ac:dyDescent="0.3">
      <c r="A314">
        <v>239</v>
      </c>
      <c r="B314" t="s">
        <v>628</v>
      </c>
      <c r="C314" t="s">
        <v>629</v>
      </c>
      <c r="D314">
        <v>4</v>
      </c>
      <c r="E314" t="s">
        <v>6</v>
      </c>
      <c r="F314" s="2" t="s">
        <v>7</v>
      </c>
      <c r="G314" t="s">
        <v>15</v>
      </c>
      <c r="H314" s="2" t="s">
        <v>625</v>
      </c>
      <c r="I314" s="1" t="s">
        <v>1415</v>
      </c>
    </row>
    <row r="315" spans="1:9" x14ac:dyDescent="0.3">
      <c r="A315">
        <v>240</v>
      </c>
      <c r="B315" t="s">
        <v>630</v>
      </c>
      <c r="C315" t="s">
        <v>631</v>
      </c>
      <c r="D315">
        <v>4</v>
      </c>
      <c r="E315" t="s">
        <v>6</v>
      </c>
      <c r="F315" s="2" t="s">
        <v>7</v>
      </c>
      <c r="G315" t="s">
        <v>15</v>
      </c>
      <c r="H315" s="2" t="s">
        <v>632</v>
      </c>
      <c r="I315" s="1" t="s">
        <v>1416</v>
      </c>
    </row>
    <row r="316" spans="1:9" x14ac:dyDescent="0.3">
      <c r="A316">
        <v>241</v>
      </c>
      <c r="B316" t="s">
        <v>633</v>
      </c>
      <c r="C316" t="s">
        <v>634</v>
      </c>
      <c r="D316">
        <v>4</v>
      </c>
      <c r="E316" t="s">
        <v>6</v>
      </c>
      <c r="F316" s="2" t="s">
        <v>11</v>
      </c>
      <c r="G316" t="s">
        <v>15</v>
      </c>
      <c r="H316" s="2" t="s">
        <v>632</v>
      </c>
      <c r="I316" s="1" t="s">
        <v>1417</v>
      </c>
    </row>
    <row r="317" spans="1:9" x14ac:dyDescent="0.3">
      <c r="A317">
        <v>242</v>
      </c>
      <c r="B317" t="s">
        <v>635</v>
      </c>
      <c r="C317" t="s">
        <v>636</v>
      </c>
      <c r="D317">
        <v>4</v>
      </c>
      <c r="E317" t="s">
        <v>6</v>
      </c>
      <c r="F317" s="2" t="s">
        <v>11</v>
      </c>
      <c r="G317" t="s">
        <v>15</v>
      </c>
      <c r="H317" s="2" t="s">
        <v>637</v>
      </c>
      <c r="I317" s="1" t="s">
        <v>1418</v>
      </c>
    </row>
    <row r="318" spans="1:9" x14ac:dyDescent="0.3">
      <c r="A318">
        <v>243</v>
      </c>
      <c r="B318" t="s">
        <v>638</v>
      </c>
      <c r="C318" t="s">
        <v>639</v>
      </c>
      <c r="D318">
        <v>4</v>
      </c>
      <c r="E318" t="s">
        <v>6</v>
      </c>
      <c r="F318" s="2" t="s">
        <v>7</v>
      </c>
      <c r="G318" t="s">
        <v>15</v>
      </c>
      <c r="H318" s="2" t="s">
        <v>637</v>
      </c>
      <c r="I318" s="1" t="s">
        <v>1419</v>
      </c>
    </row>
    <row r="319" spans="1:9" x14ac:dyDescent="0.3">
      <c r="A319">
        <v>244</v>
      </c>
      <c r="B319" t="s">
        <v>640</v>
      </c>
      <c r="C319" t="s">
        <v>641</v>
      </c>
      <c r="D319">
        <v>3</v>
      </c>
      <c r="E319" t="s">
        <v>6</v>
      </c>
      <c r="F319" s="2" t="s">
        <v>7</v>
      </c>
      <c r="G319" t="s">
        <v>15</v>
      </c>
      <c r="H319" s="2" t="s">
        <v>637</v>
      </c>
      <c r="I319" s="1" t="s">
        <v>1420</v>
      </c>
    </row>
    <row r="320" spans="1:9" x14ac:dyDescent="0.3">
      <c r="A320">
        <v>245</v>
      </c>
      <c r="B320" t="s">
        <v>642</v>
      </c>
      <c r="C320" t="s">
        <v>643</v>
      </c>
      <c r="D320">
        <v>4</v>
      </c>
      <c r="E320" t="s">
        <v>6</v>
      </c>
      <c r="F320" s="2" t="s">
        <v>11</v>
      </c>
      <c r="G320" t="s">
        <v>15</v>
      </c>
      <c r="H320" s="2" t="s">
        <v>637</v>
      </c>
      <c r="I320" s="1" t="s">
        <v>1421</v>
      </c>
    </row>
    <row r="321" spans="1:9" x14ac:dyDescent="0.3">
      <c r="A321">
        <v>246</v>
      </c>
      <c r="B321" t="s">
        <v>644</v>
      </c>
      <c r="C321" t="s">
        <v>645</v>
      </c>
      <c r="D321">
        <v>3</v>
      </c>
      <c r="E321" t="s">
        <v>6</v>
      </c>
      <c r="F321" s="2" t="s">
        <v>11</v>
      </c>
      <c r="G321" t="s">
        <v>15</v>
      </c>
      <c r="H321" s="2" t="s">
        <v>637</v>
      </c>
      <c r="I321" s="1" t="s">
        <v>1422</v>
      </c>
    </row>
    <row r="322" spans="1:9" x14ac:dyDescent="0.3">
      <c r="A322">
        <v>247</v>
      </c>
      <c r="B322" t="s">
        <v>646</v>
      </c>
      <c r="C322" t="s">
        <v>647</v>
      </c>
      <c r="D322">
        <v>4</v>
      </c>
      <c r="E322" t="s">
        <v>6</v>
      </c>
      <c r="F322" s="2" t="s">
        <v>11</v>
      </c>
      <c r="G322" t="s">
        <v>15</v>
      </c>
      <c r="H322" s="2" t="s">
        <v>637</v>
      </c>
      <c r="I322" s="1" t="s">
        <v>1423</v>
      </c>
    </row>
    <row r="323" spans="1:9" x14ac:dyDescent="0.3">
      <c r="A323">
        <v>248</v>
      </c>
      <c r="B323" t="s">
        <v>648</v>
      </c>
      <c r="C323" t="s">
        <v>649</v>
      </c>
      <c r="D323">
        <v>4</v>
      </c>
      <c r="E323" t="s">
        <v>6</v>
      </c>
      <c r="F323" s="2" t="s">
        <v>11</v>
      </c>
      <c r="G323" t="s">
        <v>15</v>
      </c>
      <c r="H323" s="2" t="s">
        <v>650</v>
      </c>
      <c r="I323" s="1" t="s">
        <v>1424</v>
      </c>
    </row>
    <row r="324" spans="1:9" x14ac:dyDescent="0.3">
      <c r="A324">
        <v>249</v>
      </c>
      <c r="B324" t="s">
        <v>651</v>
      </c>
      <c r="C324" t="s">
        <v>652</v>
      </c>
      <c r="D324">
        <v>4</v>
      </c>
      <c r="E324" t="s">
        <v>6</v>
      </c>
      <c r="F324" s="2" t="s">
        <v>11</v>
      </c>
      <c r="G324" t="s">
        <v>15</v>
      </c>
      <c r="H324" s="2" t="s">
        <v>650</v>
      </c>
      <c r="I324" s="1" t="s">
        <v>1425</v>
      </c>
    </row>
    <row r="325" spans="1:9" x14ac:dyDescent="0.3">
      <c r="A325">
        <v>250</v>
      </c>
      <c r="B325" t="s">
        <v>653</v>
      </c>
      <c r="C325" t="s">
        <v>654</v>
      </c>
      <c r="D325">
        <v>4</v>
      </c>
      <c r="E325" t="s">
        <v>6</v>
      </c>
      <c r="F325" s="2" t="s">
        <v>11</v>
      </c>
      <c r="G325" t="s">
        <v>15</v>
      </c>
      <c r="H325" s="2" t="s">
        <v>655</v>
      </c>
      <c r="I325" s="1" t="s">
        <v>1426</v>
      </c>
    </row>
    <row r="326" spans="1:9" x14ac:dyDescent="0.3">
      <c r="A326">
        <v>251</v>
      </c>
      <c r="B326" t="s">
        <v>656</v>
      </c>
      <c r="C326" t="s">
        <v>657</v>
      </c>
      <c r="D326">
        <v>4</v>
      </c>
      <c r="E326" t="s">
        <v>6</v>
      </c>
      <c r="F326" s="2" t="s">
        <v>7</v>
      </c>
      <c r="G326" t="s">
        <v>15</v>
      </c>
      <c r="H326" s="2" t="s">
        <v>658</v>
      </c>
      <c r="I326" s="1" t="s">
        <v>1427</v>
      </c>
    </row>
    <row r="327" spans="1:9" x14ac:dyDescent="0.3">
      <c r="A327">
        <v>252</v>
      </c>
      <c r="B327" t="s">
        <v>659</v>
      </c>
      <c r="C327" t="s">
        <v>660</v>
      </c>
      <c r="D327">
        <v>4</v>
      </c>
      <c r="E327" t="s">
        <v>6</v>
      </c>
      <c r="F327" s="2" t="s">
        <v>7</v>
      </c>
      <c r="G327" t="s">
        <v>15</v>
      </c>
      <c r="H327" s="2" t="s">
        <v>658</v>
      </c>
      <c r="I327" s="1" t="s">
        <v>1428</v>
      </c>
    </row>
    <row r="328" spans="1:9" x14ac:dyDescent="0.3">
      <c r="A328">
        <v>253</v>
      </c>
      <c r="B328" t="s">
        <v>403</v>
      </c>
      <c r="C328" t="s">
        <v>404</v>
      </c>
      <c r="D328">
        <v>4</v>
      </c>
      <c r="E328" t="s">
        <v>6</v>
      </c>
      <c r="F328" s="2" t="s">
        <v>11</v>
      </c>
      <c r="G328" t="s">
        <v>15</v>
      </c>
      <c r="H328" s="2" t="s">
        <v>661</v>
      </c>
      <c r="I328" s="1" t="s">
        <v>1429</v>
      </c>
    </row>
    <row r="329" spans="1:9" x14ac:dyDescent="0.3">
      <c r="A329">
        <v>254</v>
      </c>
      <c r="B329" t="s">
        <v>662</v>
      </c>
      <c r="C329" t="s">
        <v>663</v>
      </c>
      <c r="D329">
        <v>4</v>
      </c>
      <c r="E329" t="s">
        <v>6</v>
      </c>
      <c r="F329" s="2" t="s">
        <v>7</v>
      </c>
      <c r="G329" t="s">
        <v>15</v>
      </c>
      <c r="H329" s="2" t="s">
        <v>661</v>
      </c>
      <c r="I329" s="1" t="s">
        <v>1430</v>
      </c>
    </row>
    <row r="330" spans="1:9" x14ac:dyDescent="0.3">
      <c r="A330">
        <v>255</v>
      </c>
      <c r="B330" t="s">
        <v>664</v>
      </c>
      <c r="C330" t="s">
        <v>665</v>
      </c>
      <c r="D330">
        <v>4</v>
      </c>
      <c r="E330" t="s">
        <v>6</v>
      </c>
      <c r="F330" s="2" t="s">
        <v>11</v>
      </c>
      <c r="G330" t="s">
        <v>15</v>
      </c>
      <c r="H330" s="2" t="s">
        <v>666</v>
      </c>
      <c r="I330" s="1" t="s">
        <v>1431</v>
      </c>
    </row>
    <row r="331" spans="1:9" x14ac:dyDescent="0.3">
      <c r="A331">
        <v>256</v>
      </c>
      <c r="B331" t="s">
        <v>667</v>
      </c>
      <c r="C331" t="s">
        <v>668</v>
      </c>
      <c r="D331">
        <v>4</v>
      </c>
      <c r="E331" t="s">
        <v>6</v>
      </c>
      <c r="F331" s="2" t="s">
        <v>11</v>
      </c>
      <c r="G331" t="s">
        <v>15</v>
      </c>
      <c r="H331" s="2" t="s">
        <v>666</v>
      </c>
      <c r="I331" s="1" t="s">
        <v>1432</v>
      </c>
    </row>
    <row r="332" spans="1:9" x14ac:dyDescent="0.3">
      <c r="A332">
        <v>257</v>
      </c>
      <c r="B332" t="s">
        <v>669</v>
      </c>
      <c r="C332" t="s">
        <v>670</v>
      </c>
      <c r="D332">
        <v>4</v>
      </c>
      <c r="E332" t="s">
        <v>6</v>
      </c>
      <c r="F332" s="2" t="s">
        <v>11</v>
      </c>
      <c r="G332" t="s">
        <v>15</v>
      </c>
      <c r="H332" s="2" t="s">
        <v>666</v>
      </c>
      <c r="I332" s="1" t="s">
        <v>1433</v>
      </c>
    </row>
    <row r="333" spans="1:9" x14ac:dyDescent="0.3">
      <c r="A333">
        <v>258</v>
      </c>
      <c r="B333" t="s">
        <v>671</v>
      </c>
      <c r="C333" t="s">
        <v>672</v>
      </c>
      <c r="D333">
        <v>4</v>
      </c>
      <c r="E333" t="s">
        <v>6</v>
      </c>
      <c r="F333" s="2" t="s">
        <v>11</v>
      </c>
      <c r="G333" t="s">
        <v>15</v>
      </c>
      <c r="H333" s="2" t="s">
        <v>673</v>
      </c>
      <c r="I333" s="1" t="s">
        <v>1434</v>
      </c>
    </row>
    <row r="334" spans="1:9" x14ac:dyDescent="0.3">
      <c r="A334">
        <v>259</v>
      </c>
      <c r="B334" t="s">
        <v>674</v>
      </c>
      <c r="C334" t="s">
        <v>675</v>
      </c>
      <c r="D334">
        <v>4</v>
      </c>
      <c r="E334" t="s">
        <v>6</v>
      </c>
      <c r="F334" s="2" t="s">
        <v>11</v>
      </c>
      <c r="G334" t="s">
        <v>15</v>
      </c>
      <c r="H334" s="2" t="s">
        <v>676</v>
      </c>
      <c r="I334" s="1" t="s">
        <v>1435</v>
      </c>
    </row>
    <row r="335" spans="1:9" x14ac:dyDescent="0.3">
      <c r="A335">
        <v>260</v>
      </c>
      <c r="B335" t="s">
        <v>677</v>
      </c>
      <c r="C335" t="s">
        <v>678</v>
      </c>
      <c r="D335">
        <v>4</v>
      </c>
      <c r="E335" t="s">
        <v>6</v>
      </c>
      <c r="F335" s="2" t="s">
        <v>508</v>
      </c>
      <c r="G335" t="s">
        <v>15</v>
      </c>
      <c r="H335" s="2" t="s">
        <v>679</v>
      </c>
      <c r="I335" s="1" t="s">
        <v>1436</v>
      </c>
    </row>
    <row r="336" spans="1:9" x14ac:dyDescent="0.3">
      <c r="A336">
        <v>261</v>
      </c>
      <c r="B336" t="s">
        <v>680</v>
      </c>
      <c r="C336" t="s">
        <v>681</v>
      </c>
      <c r="D336">
        <v>4</v>
      </c>
      <c r="E336" t="s">
        <v>6</v>
      </c>
      <c r="F336" s="2" t="s">
        <v>11</v>
      </c>
      <c r="G336" t="s">
        <v>15</v>
      </c>
      <c r="H336" s="2" t="s">
        <v>679</v>
      </c>
      <c r="I336" s="1" t="s">
        <v>1437</v>
      </c>
    </row>
    <row r="337" spans="1:9" x14ac:dyDescent="0.3">
      <c r="A337">
        <v>262</v>
      </c>
      <c r="B337" t="s">
        <v>682</v>
      </c>
      <c r="C337" t="s">
        <v>683</v>
      </c>
      <c r="D337">
        <v>4</v>
      </c>
      <c r="E337" t="s">
        <v>6</v>
      </c>
      <c r="F337" s="2" t="s">
        <v>11</v>
      </c>
      <c r="G337" t="s">
        <v>15</v>
      </c>
      <c r="H337" s="2" t="s">
        <v>679</v>
      </c>
      <c r="I337" s="1" t="s">
        <v>1438</v>
      </c>
    </row>
    <row r="338" spans="1:9" x14ac:dyDescent="0.3">
      <c r="A338">
        <v>263</v>
      </c>
      <c r="B338" t="s">
        <v>684</v>
      </c>
      <c r="C338" t="s">
        <v>685</v>
      </c>
      <c r="D338">
        <v>3</v>
      </c>
      <c r="E338" t="s">
        <v>6</v>
      </c>
      <c r="F338" s="2" t="s">
        <v>11</v>
      </c>
      <c r="G338" t="s">
        <v>15</v>
      </c>
      <c r="H338" s="2" t="s">
        <v>686</v>
      </c>
      <c r="I338" s="1" t="s">
        <v>1439</v>
      </c>
    </row>
    <row r="339" spans="1:9" x14ac:dyDescent="0.3">
      <c r="A339">
        <v>264</v>
      </c>
      <c r="B339" t="s">
        <v>687</v>
      </c>
      <c r="C339" t="s">
        <v>688</v>
      </c>
      <c r="D339">
        <v>4</v>
      </c>
      <c r="E339" t="s">
        <v>6</v>
      </c>
      <c r="F339" s="2" t="s">
        <v>11</v>
      </c>
      <c r="G339" t="s">
        <v>15</v>
      </c>
      <c r="H339" s="2" t="s">
        <v>689</v>
      </c>
      <c r="I339" s="1" t="s">
        <v>1440</v>
      </c>
    </row>
    <row r="340" spans="1:9" x14ac:dyDescent="0.3">
      <c r="A340">
        <v>265</v>
      </c>
      <c r="B340" t="s">
        <v>690</v>
      </c>
      <c r="C340" t="s">
        <v>691</v>
      </c>
      <c r="D340">
        <v>3</v>
      </c>
      <c r="E340" t="s">
        <v>6</v>
      </c>
      <c r="F340" s="2" t="s">
        <v>7</v>
      </c>
      <c r="G340" t="s">
        <v>15</v>
      </c>
      <c r="H340" s="2" t="s">
        <v>689</v>
      </c>
      <c r="I340" s="1" t="s">
        <v>1441</v>
      </c>
    </row>
    <row r="341" spans="1:9" x14ac:dyDescent="0.3">
      <c r="A341">
        <v>266</v>
      </c>
      <c r="B341" t="s">
        <v>692</v>
      </c>
      <c r="C341" t="s">
        <v>693</v>
      </c>
      <c r="D341">
        <v>4</v>
      </c>
      <c r="E341" t="s">
        <v>6</v>
      </c>
      <c r="F341" s="2" t="s">
        <v>11</v>
      </c>
      <c r="G341" t="s">
        <v>15</v>
      </c>
      <c r="H341" s="2" t="s">
        <v>694</v>
      </c>
      <c r="I341" s="1" t="s">
        <v>1442</v>
      </c>
    </row>
    <row r="342" spans="1:9" x14ac:dyDescent="0.3">
      <c r="A342">
        <v>267</v>
      </c>
      <c r="B342" t="s">
        <v>695</v>
      </c>
      <c r="C342" t="s">
        <v>696</v>
      </c>
      <c r="D342">
        <v>4</v>
      </c>
      <c r="E342" t="s">
        <v>6</v>
      </c>
      <c r="F342" s="2" t="s">
        <v>11</v>
      </c>
      <c r="G342" t="s">
        <v>15</v>
      </c>
      <c r="H342" s="2" t="s">
        <v>694</v>
      </c>
      <c r="I342" s="1" t="s">
        <v>1443</v>
      </c>
    </row>
    <row r="343" spans="1:9" x14ac:dyDescent="0.3">
      <c r="A343">
        <v>268</v>
      </c>
      <c r="B343" t="s">
        <v>697</v>
      </c>
      <c r="C343" t="s">
        <v>698</v>
      </c>
      <c r="D343">
        <v>4</v>
      </c>
      <c r="E343" t="s">
        <v>6</v>
      </c>
      <c r="F343" s="2" t="s">
        <v>11</v>
      </c>
      <c r="G343" t="s">
        <v>15</v>
      </c>
      <c r="H343" s="2" t="s">
        <v>694</v>
      </c>
      <c r="I343" s="1" t="s">
        <v>1444</v>
      </c>
    </row>
    <row r="344" spans="1:9" x14ac:dyDescent="0.3">
      <c r="A344">
        <v>269</v>
      </c>
      <c r="B344" t="s">
        <v>699</v>
      </c>
      <c r="C344" t="s">
        <v>700</v>
      </c>
      <c r="D344">
        <v>4</v>
      </c>
      <c r="E344" t="s">
        <v>6</v>
      </c>
      <c r="F344" s="2" t="s">
        <v>7</v>
      </c>
      <c r="G344" t="s">
        <v>15</v>
      </c>
      <c r="H344" s="2" t="s">
        <v>1445</v>
      </c>
      <c r="I344" s="1" t="s">
        <v>1446</v>
      </c>
    </row>
    <row r="345" spans="1:9" x14ac:dyDescent="0.3">
      <c r="A345">
        <v>269</v>
      </c>
      <c r="B345" t="s">
        <v>699</v>
      </c>
      <c r="C345" t="s">
        <v>700</v>
      </c>
      <c r="D345">
        <v>4</v>
      </c>
      <c r="E345" t="s">
        <v>6</v>
      </c>
      <c r="F345" s="2" t="s">
        <v>7</v>
      </c>
      <c r="G345" t="s">
        <v>15</v>
      </c>
      <c r="H345" s="2" t="s">
        <v>694</v>
      </c>
      <c r="I345" s="1" t="s">
        <v>1447</v>
      </c>
    </row>
    <row r="346" spans="1:9" x14ac:dyDescent="0.3">
      <c r="A346">
        <v>270</v>
      </c>
      <c r="B346" t="s">
        <v>701</v>
      </c>
      <c r="C346" t="s">
        <v>702</v>
      </c>
      <c r="D346">
        <v>4</v>
      </c>
      <c r="E346" t="s">
        <v>6</v>
      </c>
      <c r="F346" s="2" t="s">
        <v>7</v>
      </c>
      <c r="G346" t="s">
        <v>15</v>
      </c>
      <c r="H346" s="2" t="s">
        <v>703</v>
      </c>
      <c r="I346" s="1" t="s">
        <v>1448</v>
      </c>
    </row>
    <row r="347" spans="1:9" x14ac:dyDescent="0.3">
      <c r="A347">
        <v>271</v>
      </c>
      <c r="B347" t="s">
        <v>704</v>
      </c>
      <c r="C347" t="s">
        <v>705</v>
      </c>
      <c r="D347">
        <v>4</v>
      </c>
      <c r="E347" t="s">
        <v>6</v>
      </c>
      <c r="F347" s="2" t="s">
        <v>7</v>
      </c>
      <c r="G347" t="s">
        <v>15</v>
      </c>
      <c r="H347" s="2" t="s">
        <v>703</v>
      </c>
      <c r="I347" s="1" t="s">
        <v>1449</v>
      </c>
    </row>
    <row r="348" spans="1:9" x14ac:dyDescent="0.3">
      <c r="A348">
        <v>272</v>
      </c>
      <c r="B348" t="s">
        <v>706</v>
      </c>
      <c r="C348" t="s">
        <v>707</v>
      </c>
      <c r="D348">
        <v>4</v>
      </c>
      <c r="E348" t="s">
        <v>6</v>
      </c>
      <c r="F348" s="2" t="s">
        <v>11</v>
      </c>
      <c r="G348" t="s">
        <v>15</v>
      </c>
      <c r="H348" s="2" t="s">
        <v>703</v>
      </c>
      <c r="I348" s="1" t="s">
        <v>1450</v>
      </c>
    </row>
    <row r="349" spans="1:9" x14ac:dyDescent="0.3">
      <c r="A349">
        <v>273</v>
      </c>
      <c r="B349" t="s">
        <v>708</v>
      </c>
      <c r="C349" t="s">
        <v>709</v>
      </c>
      <c r="D349">
        <v>4</v>
      </c>
      <c r="E349" t="s">
        <v>6</v>
      </c>
      <c r="F349" s="2" t="s">
        <v>11</v>
      </c>
      <c r="G349" t="s">
        <v>15</v>
      </c>
      <c r="H349" s="2" t="s">
        <v>710</v>
      </c>
      <c r="I349" s="1" t="s">
        <v>1451</v>
      </c>
    </row>
    <row r="350" spans="1:9" x14ac:dyDescent="0.3">
      <c r="A350">
        <v>274</v>
      </c>
      <c r="B350" t="s">
        <v>711</v>
      </c>
      <c r="C350" t="s">
        <v>712</v>
      </c>
      <c r="D350">
        <v>4</v>
      </c>
      <c r="E350" t="s">
        <v>6</v>
      </c>
      <c r="F350" s="2" t="s">
        <v>11</v>
      </c>
      <c r="G350" t="s">
        <v>15</v>
      </c>
      <c r="H350" s="2" t="s">
        <v>713</v>
      </c>
      <c r="I350" s="1" t="s">
        <v>1452</v>
      </c>
    </row>
    <row r="351" spans="1:9" x14ac:dyDescent="0.3">
      <c r="A351">
        <v>275</v>
      </c>
      <c r="B351" t="s">
        <v>714</v>
      </c>
      <c r="C351" t="s">
        <v>715</v>
      </c>
      <c r="D351">
        <v>4</v>
      </c>
      <c r="E351" t="s">
        <v>6</v>
      </c>
      <c r="F351" s="2" t="s">
        <v>7</v>
      </c>
      <c r="G351" t="s">
        <v>15</v>
      </c>
      <c r="H351" s="2" t="s">
        <v>716</v>
      </c>
      <c r="I351" s="1" t="s">
        <v>1453</v>
      </c>
    </row>
    <row r="352" spans="1:9" x14ac:dyDescent="0.3">
      <c r="A352">
        <v>276</v>
      </c>
      <c r="B352" t="s">
        <v>717</v>
      </c>
      <c r="C352" t="s">
        <v>718</v>
      </c>
      <c r="D352">
        <v>4</v>
      </c>
      <c r="E352" t="s">
        <v>6</v>
      </c>
      <c r="F352" s="2" t="s">
        <v>11</v>
      </c>
      <c r="G352" t="s">
        <v>15</v>
      </c>
      <c r="H352" s="2" t="s">
        <v>719</v>
      </c>
      <c r="I352" s="1" t="s">
        <v>1454</v>
      </c>
    </row>
    <row r="353" spans="1:9" x14ac:dyDescent="0.3">
      <c r="A353">
        <v>277</v>
      </c>
      <c r="B353" t="s">
        <v>720</v>
      </c>
      <c r="C353" t="s">
        <v>721</v>
      </c>
      <c r="D353">
        <v>4</v>
      </c>
      <c r="E353" t="s">
        <v>6</v>
      </c>
      <c r="F353" s="2" t="s">
        <v>7</v>
      </c>
      <c r="G353" t="s">
        <v>15</v>
      </c>
      <c r="H353" s="2" t="s">
        <v>719</v>
      </c>
      <c r="I353" s="1" t="s">
        <v>1455</v>
      </c>
    </row>
    <row r="354" spans="1:9" x14ac:dyDescent="0.3">
      <c r="A354">
        <v>278</v>
      </c>
      <c r="B354" t="s">
        <v>722</v>
      </c>
      <c r="C354" t="s">
        <v>723</v>
      </c>
      <c r="D354">
        <v>4</v>
      </c>
      <c r="E354" t="s">
        <v>6</v>
      </c>
      <c r="F354" s="2" t="s">
        <v>7</v>
      </c>
      <c r="G354" t="s">
        <v>15</v>
      </c>
      <c r="H354" s="2" t="s">
        <v>724</v>
      </c>
      <c r="I354" s="1" t="s">
        <v>1456</v>
      </c>
    </row>
    <row r="355" spans="1:9" x14ac:dyDescent="0.3">
      <c r="A355">
        <v>279</v>
      </c>
      <c r="B355" t="s">
        <v>725</v>
      </c>
      <c r="C355" t="s">
        <v>726</v>
      </c>
      <c r="D355">
        <v>4</v>
      </c>
      <c r="E355" t="s">
        <v>6</v>
      </c>
      <c r="F355" s="2" t="s">
        <v>11</v>
      </c>
      <c r="G355" t="s">
        <v>15</v>
      </c>
      <c r="H355" s="2" t="s">
        <v>727</v>
      </c>
      <c r="I355" s="1" t="s">
        <v>1457</v>
      </c>
    </row>
    <row r="356" spans="1:9" x14ac:dyDescent="0.3">
      <c r="A356">
        <v>280</v>
      </c>
      <c r="B356" t="s">
        <v>728</v>
      </c>
      <c r="C356" t="s">
        <v>729</v>
      </c>
      <c r="D356">
        <v>4</v>
      </c>
      <c r="E356" t="s">
        <v>6</v>
      </c>
      <c r="F356" s="2" t="s">
        <v>11</v>
      </c>
      <c r="G356" t="s">
        <v>15</v>
      </c>
      <c r="H356" s="2" t="s">
        <v>730</v>
      </c>
      <c r="I356" s="1" t="s">
        <v>1458</v>
      </c>
    </row>
    <row r="357" spans="1:9" x14ac:dyDescent="0.3">
      <c r="A357">
        <v>281</v>
      </c>
      <c r="B357" t="s">
        <v>731</v>
      </c>
      <c r="C357" t="s">
        <v>732</v>
      </c>
      <c r="D357">
        <v>4</v>
      </c>
      <c r="E357" t="s">
        <v>6</v>
      </c>
      <c r="F357" s="2" t="s">
        <v>11</v>
      </c>
      <c r="G357" t="s">
        <v>15</v>
      </c>
      <c r="H357" s="2" t="s">
        <v>730</v>
      </c>
      <c r="I357" s="1" t="s">
        <v>1459</v>
      </c>
    </row>
    <row r="358" spans="1:9" x14ac:dyDescent="0.3">
      <c r="A358">
        <v>282</v>
      </c>
      <c r="B358" t="s">
        <v>733</v>
      </c>
      <c r="C358" t="s">
        <v>734</v>
      </c>
      <c r="D358">
        <v>4</v>
      </c>
      <c r="E358" t="s">
        <v>6</v>
      </c>
      <c r="F358" s="2" t="s">
        <v>11</v>
      </c>
      <c r="G358" t="s">
        <v>15</v>
      </c>
      <c r="H358" s="2" t="s">
        <v>735</v>
      </c>
      <c r="I358" s="1" t="s">
        <v>1460</v>
      </c>
    </row>
    <row r="359" spans="1:9" x14ac:dyDescent="0.3">
      <c r="A359">
        <v>283</v>
      </c>
      <c r="B359" t="s">
        <v>736</v>
      </c>
      <c r="C359" t="s">
        <v>737</v>
      </c>
      <c r="D359">
        <v>4</v>
      </c>
      <c r="E359" t="s">
        <v>6</v>
      </c>
      <c r="F359" s="2" t="s">
        <v>11</v>
      </c>
      <c r="G359" t="s">
        <v>15</v>
      </c>
      <c r="H359" s="2" t="s">
        <v>735</v>
      </c>
      <c r="I359" s="1" t="s">
        <v>1461</v>
      </c>
    </row>
    <row r="360" spans="1:9" x14ac:dyDescent="0.3">
      <c r="A360">
        <v>284</v>
      </c>
      <c r="B360" t="s">
        <v>738</v>
      </c>
      <c r="C360" t="s">
        <v>739</v>
      </c>
      <c r="D360">
        <v>4</v>
      </c>
      <c r="E360" t="s">
        <v>6</v>
      </c>
      <c r="F360" s="2" t="s">
        <v>11</v>
      </c>
      <c r="G360" t="s">
        <v>15</v>
      </c>
      <c r="H360" s="2" t="s">
        <v>740</v>
      </c>
      <c r="I360" s="1" t="s">
        <v>1462</v>
      </c>
    </row>
    <row r="361" spans="1:9" x14ac:dyDescent="0.3">
      <c r="A361">
        <v>285</v>
      </c>
      <c r="B361" t="s">
        <v>741</v>
      </c>
      <c r="C361" t="s">
        <v>742</v>
      </c>
      <c r="D361">
        <v>4</v>
      </c>
      <c r="E361" t="s">
        <v>6</v>
      </c>
      <c r="F361" s="2" t="s">
        <v>11</v>
      </c>
      <c r="G361" t="s">
        <v>15</v>
      </c>
      <c r="H361" s="2" t="s">
        <v>740</v>
      </c>
      <c r="I361" s="1" t="s">
        <v>1463</v>
      </c>
    </row>
    <row r="362" spans="1:9" x14ac:dyDescent="0.3">
      <c r="A362">
        <v>286</v>
      </c>
      <c r="B362" t="s">
        <v>743</v>
      </c>
      <c r="C362" t="s">
        <v>20</v>
      </c>
      <c r="D362">
        <v>4</v>
      </c>
      <c r="E362" t="s">
        <v>6</v>
      </c>
      <c r="F362" s="2" t="s">
        <v>7</v>
      </c>
      <c r="G362" t="s">
        <v>15</v>
      </c>
      <c r="H362" s="2" t="s">
        <v>740</v>
      </c>
      <c r="I362" s="1" t="s">
        <v>1464</v>
      </c>
    </row>
    <row r="363" spans="1:9" x14ac:dyDescent="0.3">
      <c r="A363">
        <v>287</v>
      </c>
      <c r="B363" t="s">
        <v>744</v>
      </c>
      <c r="C363" t="s">
        <v>745</v>
      </c>
      <c r="D363">
        <v>3</v>
      </c>
      <c r="E363" t="s">
        <v>6</v>
      </c>
      <c r="F363" s="2" t="s">
        <v>7</v>
      </c>
      <c r="G363" t="s">
        <v>15</v>
      </c>
      <c r="H363" s="2" t="s">
        <v>746</v>
      </c>
      <c r="I363" s="1" t="s">
        <v>1465</v>
      </c>
    </row>
    <row r="364" spans="1:9" x14ac:dyDescent="0.3">
      <c r="A364">
        <v>288</v>
      </c>
      <c r="B364" t="s">
        <v>747</v>
      </c>
      <c r="C364" t="s">
        <v>748</v>
      </c>
      <c r="D364">
        <v>4</v>
      </c>
      <c r="E364" t="s">
        <v>6</v>
      </c>
      <c r="F364" s="2" t="s">
        <v>11</v>
      </c>
      <c r="G364" t="s">
        <v>15</v>
      </c>
      <c r="H364" s="2" t="s">
        <v>746</v>
      </c>
      <c r="I364" s="1" t="s">
        <v>1466</v>
      </c>
    </row>
    <row r="365" spans="1:9" x14ac:dyDescent="0.3">
      <c r="A365">
        <v>289</v>
      </c>
      <c r="B365" t="s">
        <v>749</v>
      </c>
      <c r="C365" t="s">
        <v>750</v>
      </c>
      <c r="D365">
        <v>3</v>
      </c>
      <c r="E365" t="s">
        <v>6</v>
      </c>
      <c r="F365" s="2" t="s">
        <v>11</v>
      </c>
      <c r="G365" t="s">
        <v>15</v>
      </c>
      <c r="H365" s="2" t="s">
        <v>746</v>
      </c>
      <c r="I365" s="1" t="s">
        <v>1467</v>
      </c>
    </row>
    <row r="366" spans="1:9" x14ac:dyDescent="0.3">
      <c r="A366">
        <v>290</v>
      </c>
      <c r="B366" t="s">
        <v>751</v>
      </c>
      <c r="C366" t="s">
        <v>752</v>
      </c>
      <c r="D366">
        <v>4</v>
      </c>
      <c r="E366" t="s">
        <v>6</v>
      </c>
      <c r="F366" s="2" t="s">
        <v>11</v>
      </c>
      <c r="G366" t="s">
        <v>15</v>
      </c>
      <c r="H366" s="2" t="s">
        <v>753</v>
      </c>
      <c r="I366" s="1" t="s">
        <v>1468</v>
      </c>
    </row>
    <row r="367" spans="1:9" x14ac:dyDescent="0.3">
      <c r="A367">
        <v>291</v>
      </c>
      <c r="B367" t="s">
        <v>754</v>
      </c>
      <c r="C367" t="s">
        <v>755</v>
      </c>
      <c r="D367">
        <v>4</v>
      </c>
      <c r="E367" t="s">
        <v>6</v>
      </c>
      <c r="F367" s="2" t="s">
        <v>11</v>
      </c>
      <c r="G367" t="s">
        <v>15</v>
      </c>
      <c r="H367" s="2" t="s">
        <v>756</v>
      </c>
      <c r="I367" s="1" t="s">
        <v>1469</v>
      </c>
    </row>
    <row r="368" spans="1:9" x14ac:dyDescent="0.3">
      <c r="A368">
        <v>292</v>
      </c>
      <c r="B368" t="s">
        <v>757</v>
      </c>
      <c r="C368" t="s">
        <v>758</v>
      </c>
      <c r="D368">
        <v>4</v>
      </c>
      <c r="E368" t="s">
        <v>6</v>
      </c>
      <c r="F368" s="2" t="s">
        <v>7</v>
      </c>
      <c r="G368" t="s">
        <v>15</v>
      </c>
      <c r="H368" s="2" t="s">
        <v>1470</v>
      </c>
      <c r="I368" s="1" t="s">
        <v>1471</v>
      </c>
    </row>
    <row r="369" spans="1:9" x14ac:dyDescent="0.3">
      <c r="A369">
        <v>292</v>
      </c>
      <c r="B369" t="s">
        <v>757</v>
      </c>
      <c r="C369" t="s">
        <v>758</v>
      </c>
      <c r="D369">
        <v>4</v>
      </c>
      <c r="E369" t="s">
        <v>6</v>
      </c>
      <c r="F369" s="2" t="s">
        <v>7</v>
      </c>
      <c r="G369" t="s">
        <v>15</v>
      </c>
      <c r="H369" s="2" t="s">
        <v>756</v>
      </c>
      <c r="I369" s="1" t="s">
        <v>1472</v>
      </c>
    </row>
    <row r="370" spans="1:9" x14ac:dyDescent="0.3">
      <c r="A370">
        <v>293</v>
      </c>
      <c r="B370" t="s">
        <v>759</v>
      </c>
      <c r="C370" t="s">
        <v>760</v>
      </c>
      <c r="D370">
        <v>4</v>
      </c>
      <c r="E370" t="s">
        <v>6</v>
      </c>
      <c r="F370" s="2" t="s">
        <v>7</v>
      </c>
      <c r="G370" t="s">
        <v>15</v>
      </c>
      <c r="H370" s="2" t="s">
        <v>761</v>
      </c>
      <c r="I370" s="1" t="s">
        <v>1473</v>
      </c>
    </row>
    <row r="371" spans="1:9" x14ac:dyDescent="0.3">
      <c r="A371">
        <v>294</v>
      </c>
      <c r="B371" t="s">
        <v>762</v>
      </c>
      <c r="C371" t="s">
        <v>763</v>
      </c>
      <c r="D371">
        <v>4</v>
      </c>
      <c r="E371" t="s">
        <v>6</v>
      </c>
      <c r="F371" s="2" t="s">
        <v>7</v>
      </c>
      <c r="G371" t="s">
        <v>15</v>
      </c>
      <c r="H371" s="2" t="s">
        <v>764</v>
      </c>
      <c r="I371" s="1" t="s">
        <v>1474</v>
      </c>
    </row>
    <row r="372" spans="1:9" x14ac:dyDescent="0.3">
      <c r="A372">
        <v>295</v>
      </c>
      <c r="B372" t="s">
        <v>765</v>
      </c>
      <c r="C372" t="s">
        <v>114</v>
      </c>
      <c r="D372">
        <v>4</v>
      </c>
      <c r="E372" t="s">
        <v>6</v>
      </c>
      <c r="F372" s="2" t="s">
        <v>11</v>
      </c>
      <c r="G372" t="s">
        <v>15</v>
      </c>
      <c r="H372" s="2" t="s">
        <v>766</v>
      </c>
      <c r="I372" s="1" t="s">
        <v>1475</v>
      </c>
    </row>
    <row r="373" spans="1:9" x14ac:dyDescent="0.3">
      <c r="A373">
        <v>296</v>
      </c>
      <c r="B373" t="s">
        <v>767</v>
      </c>
      <c r="C373" t="s">
        <v>768</v>
      </c>
      <c r="D373">
        <v>4</v>
      </c>
      <c r="E373" t="s">
        <v>6</v>
      </c>
      <c r="F373" s="2" t="s">
        <v>11</v>
      </c>
      <c r="G373" t="s">
        <v>15</v>
      </c>
      <c r="H373" s="2" t="s">
        <v>769</v>
      </c>
      <c r="I373" s="1" t="s">
        <v>1476</v>
      </c>
    </row>
    <row r="374" spans="1:9" x14ac:dyDescent="0.3">
      <c r="A374">
        <v>296</v>
      </c>
      <c r="B374" t="s">
        <v>767</v>
      </c>
      <c r="C374" t="s">
        <v>768</v>
      </c>
      <c r="D374">
        <v>3</v>
      </c>
      <c r="E374" t="s">
        <v>6</v>
      </c>
      <c r="F374" s="2" t="s">
        <v>7</v>
      </c>
      <c r="G374" t="s">
        <v>15</v>
      </c>
      <c r="H374" s="2" t="s">
        <v>769</v>
      </c>
      <c r="I374" s="1" t="s">
        <v>1477</v>
      </c>
    </row>
    <row r="375" spans="1:9" x14ac:dyDescent="0.3">
      <c r="A375">
        <v>297</v>
      </c>
      <c r="B375" t="s">
        <v>770</v>
      </c>
      <c r="C375" t="s">
        <v>771</v>
      </c>
      <c r="D375">
        <v>4</v>
      </c>
      <c r="E375" t="s">
        <v>6</v>
      </c>
      <c r="F375" s="2" t="s">
        <v>11</v>
      </c>
      <c r="G375" t="s">
        <v>15</v>
      </c>
      <c r="H375" s="2" t="s">
        <v>769</v>
      </c>
      <c r="I375" s="1" t="s">
        <v>1478</v>
      </c>
    </row>
    <row r="376" spans="1:9" x14ac:dyDescent="0.3">
      <c r="A376">
        <v>298</v>
      </c>
      <c r="B376" t="s">
        <v>772</v>
      </c>
      <c r="C376" t="s">
        <v>773</v>
      </c>
      <c r="D376">
        <v>3</v>
      </c>
      <c r="E376" t="s">
        <v>6</v>
      </c>
      <c r="F376" s="2" t="s">
        <v>7</v>
      </c>
      <c r="G376" t="s">
        <v>15</v>
      </c>
      <c r="H376" s="2" t="s">
        <v>769</v>
      </c>
      <c r="I376" s="1" t="s">
        <v>1479</v>
      </c>
    </row>
    <row r="377" spans="1:9" x14ac:dyDescent="0.3">
      <c r="A377">
        <v>299</v>
      </c>
      <c r="B377" t="s">
        <v>774</v>
      </c>
      <c r="C377" t="s">
        <v>775</v>
      </c>
      <c r="D377">
        <v>3</v>
      </c>
      <c r="E377" t="s">
        <v>6</v>
      </c>
      <c r="F377" s="2" t="s">
        <v>7</v>
      </c>
      <c r="G377" t="s">
        <v>15</v>
      </c>
      <c r="H377" s="2" t="s">
        <v>769</v>
      </c>
      <c r="I377" s="1" t="s">
        <v>1480</v>
      </c>
    </row>
    <row r="378" spans="1:9" x14ac:dyDescent="0.3">
      <c r="A378">
        <v>300</v>
      </c>
      <c r="B378" t="s">
        <v>776</v>
      </c>
      <c r="C378" t="s">
        <v>777</v>
      </c>
      <c r="D378">
        <v>4</v>
      </c>
      <c r="E378" t="s">
        <v>6</v>
      </c>
      <c r="F378" s="2" t="s">
        <v>11</v>
      </c>
      <c r="G378" t="s">
        <v>15</v>
      </c>
      <c r="H378" s="2" t="s">
        <v>778</v>
      </c>
      <c r="I378" s="1" t="s">
        <v>1481</v>
      </c>
    </row>
    <row r="379" spans="1:9" x14ac:dyDescent="0.3">
      <c r="A379">
        <v>301</v>
      </c>
      <c r="B379" t="s">
        <v>779</v>
      </c>
      <c r="C379" t="s">
        <v>780</v>
      </c>
      <c r="D379">
        <v>4</v>
      </c>
      <c r="E379" t="s">
        <v>6</v>
      </c>
      <c r="F379" s="2" t="s">
        <v>7</v>
      </c>
      <c r="G379" t="s">
        <v>15</v>
      </c>
      <c r="H379" s="2" t="s">
        <v>778</v>
      </c>
      <c r="I379" s="1" t="s">
        <v>1482</v>
      </c>
    </row>
    <row r="380" spans="1:9" x14ac:dyDescent="0.3">
      <c r="A380">
        <v>302</v>
      </c>
      <c r="B380" t="s">
        <v>781</v>
      </c>
      <c r="C380" t="s">
        <v>782</v>
      </c>
      <c r="D380">
        <v>4</v>
      </c>
      <c r="E380" t="s">
        <v>6</v>
      </c>
      <c r="F380" s="2" t="s">
        <v>7</v>
      </c>
      <c r="G380" t="s">
        <v>15</v>
      </c>
      <c r="H380" s="2" t="s">
        <v>778</v>
      </c>
      <c r="I380" s="1" t="s">
        <v>1483</v>
      </c>
    </row>
    <row r="381" spans="1:9" x14ac:dyDescent="0.3">
      <c r="A381">
        <v>303</v>
      </c>
      <c r="B381" t="s">
        <v>783</v>
      </c>
      <c r="C381" t="s">
        <v>784</v>
      </c>
      <c r="D381">
        <v>4</v>
      </c>
      <c r="E381" t="s">
        <v>6</v>
      </c>
      <c r="F381" s="2" t="s">
        <v>7</v>
      </c>
      <c r="G381" t="s">
        <v>15</v>
      </c>
      <c r="H381" s="2" t="s">
        <v>785</v>
      </c>
      <c r="I381" s="1" t="s">
        <v>1484</v>
      </c>
    </row>
    <row r="382" spans="1:9" x14ac:dyDescent="0.3">
      <c r="A382">
        <v>304</v>
      </c>
      <c r="B382" t="s">
        <v>786</v>
      </c>
      <c r="C382" t="s">
        <v>787</v>
      </c>
      <c r="D382">
        <v>4</v>
      </c>
      <c r="E382" t="s">
        <v>6</v>
      </c>
      <c r="F382" s="2" t="s">
        <v>11</v>
      </c>
      <c r="G382" t="s">
        <v>15</v>
      </c>
      <c r="H382" s="2" t="s">
        <v>785</v>
      </c>
      <c r="I382" s="1" t="s">
        <v>1485</v>
      </c>
    </row>
    <row r="383" spans="1:9" x14ac:dyDescent="0.3">
      <c r="A383">
        <v>305</v>
      </c>
      <c r="B383" t="s">
        <v>788</v>
      </c>
      <c r="C383" t="s">
        <v>789</v>
      </c>
      <c r="D383">
        <v>4</v>
      </c>
      <c r="E383" t="s">
        <v>6</v>
      </c>
      <c r="F383" s="2" t="s">
        <v>7</v>
      </c>
      <c r="G383" t="s">
        <v>15</v>
      </c>
      <c r="H383" s="2" t="s">
        <v>790</v>
      </c>
      <c r="I383" s="1" t="s">
        <v>1486</v>
      </c>
    </row>
    <row r="384" spans="1:9" x14ac:dyDescent="0.3">
      <c r="A384">
        <v>306</v>
      </c>
      <c r="B384" t="s">
        <v>791</v>
      </c>
      <c r="C384" t="s">
        <v>792</v>
      </c>
      <c r="D384">
        <v>4</v>
      </c>
      <c r="E384" t="s">
        <v>6</v>
      </c>
      <c r="F384" s="2" t="s">
        <v>7</v>
      </c>
      <c r="G384" t="s">
        <v>15</v>
      </c>
      <c r="H384" s="2" t="s">
        <v>793</v>
      </c>
      <c r="I384" s="1" t="s">
        <v>1487</v>
      </c>
    </row>
    <row r="385" spans="1:9" x14ac:dyDescent="0.3">
      <c r="A385">
        <v>307</v>
      </c>
      <c r="B385" t="s">
        <v>794</v>
      </c>
      <c r="C385" t="s">
        <v>795</v>
      </c>
      <c r="D385">
        <v>4</v>
      </c>
      <c r="E385" t="s">
        <v>6</v>
      </c>
      <c r="F385" s="2" t="s">
        <v>7</v>
      </c>
      <c r="G385" t="s">
        <v>15</v>
      </c>
      <c r="H385" s="2" t="s">
        <v>793</v>
      </c>
      <c r="I385" s="1" t="s">
        <v>1488</v>
      </c>
    </row>
    <row r="386" spans="1:9" x14ac:dyDescent="0.3">
      <c r="A386">
        <v>308</v>
      </c>
      <c r="B386" t="s">
        <v>796</v>
      </c>
      <c r="C386" t="s">
        <v>797</v>
      </c>
      <c r="D386">
        <v>4</v>
      </c>
      <c r="E386" t="s">
        <v>6</v>
      </c>
      <c r="F386" s="2" t="s">
        <v>7</v>
      </c>
      <c r="G386" t="s">
        <v>15</v>
      </c>
      <c r="H386" s="2" t="s">
        <v>793</v>
      </c>
      <c r="I386" s="1" t="s">
        <v>1489</v>
      </c>
    </row>
    <row r="387" spans="1:9" x14ac:dyDescent="0.3">
      <c r="A387">
        <v>309</v>
      </c>
      <c r="B387" t="s">
        <v>798</v>
      </c>
      <c r="C387" t="s">
        <v>799</v>
      </c>
      <c r="D387">
        <v>4</v>
      </c>
      <c r="E387" t="s">
        <v>6</v>
      </c>
      <c r="F387" s="2" t="s">
        <v>7</v>
      </c>
      <c r="G387" t="s">
        <v>15</v>
      </c>
      <c r="H387" s="2" t="s">
        <v>793</v>
      </c>
      <c r="I387" s="1" t="s">
        <v>1490</v>
      </c>
    </row>
    <row r="388" spans="1:9" x14ac:dyDescent="0.3">
      <c r="A388">
        <v>310</v>
      </c>
      <c r="B388" t="s">
        <v>800</v>
      </c>
      <c r="C388" t="s">
        <v>801</v>
      </c>
      <c r="D388">
        <v>4</v>
      </c>
      <c r="E388" t="s">
        <v>6</v>
      </c>
      <c r="F388" s="2" t="s">
        <v>7</v>
      </c>
      <c r="G388" t="s">
        <v>15</v>
      </c>
      <c r="H388" s="2" t="s">
        <v>802</v>
      </c>
      <c r="I388" s="1" t="s">
        <v>1491</v>
      </c>
    </row>
    <row r="389" spans="1:9" x14ac:dyDescent="0.3">
      <c r="A389">
        <v>311</v>
      </c>
      <c r="B389" t="s">
        <v>803</v>
      </c>
      <c r="C389" t="s">
        <v>804</v>
      </c>
      <c r="D389">
        <v>3</v>
      </c>
      <c r="E389" t="s">
        <v>6</v>
      </c>
      <c r="F389" s="2" t="s">
        <v>7</v>
      </c>
      <c r="G389" t="s">
        <v>15</v>
      </c>
      <c r="H389" s="2" t="s">
        <v>802</v>
      </c>
      <c r="I389" s="1" t="s">
        <v>1492</v>
      </c>
    </row>
    <row r="390" spans="1:9" x14ac:dyDescent="0.3">
      <c r="A390">
        <v>312</v>
      </c>
      <c r="B390" t="s">
        <v>805</v>
      </c>
      <c r="C390" t="s">
        <v>806</v>
      </c>
      <c r="D390">
        <v>4</v>
      </c>
      <c r="E390" t="s">
        <v>6</v>
      </c>
      <c r="F390" s="2" t="s">
        <v>7</v>
      </c>
      <c r="G390" t="s">
        <v>15</v>
      </c>
      <c r="H390" s="2" t="s">
        <v>807</v>
      </c>
      <c r="I390" s="1" t="s">
        <v>1493</v>
      </c>
    </row>
    <row r="391" spans="1:9" x14ac:dyDescent="0.3">
      <c r="A391">
        <v>313</v>
      </c>
      <c r="B391" t="s">
        <v>808</v>
      </c>
      <c r="C391" t="s">
        <v>809</v>
      </c>
      <c r="D391">
        <v>3</v>
      </c>
      <c r="E391" t="s">
        <v>6</v>
      </c>
      <c r="F391" s="2" t="s">
        <v>7</v>
      </c>
      <c r="G391" t="s">
        <v>15</v>
      </c>
      <c r="H391" s="2" t="s">
        <v>810</v>
      </c>
      <c r="I391" s="1" t="s">
        <v>1494</v>
      </c>
    </row>
    <row r="392" spans="1:9" x14ac:dyDescent="0.3">
      <c r="A392">
        <v>314</v>
      </c>
      <c r="B392" t="s">
        <v>811</v>
      </c>
      <c r="C392" t="s">
        <v>812</v>
      </c>
      <c r="D392">
        <v>3</v>
      </c>
      <c r="E392" t="s">
        <v>6</v>
      </c>
      <c r="F392" s="2" t="s">
        <v>11</v>
      </c>
      <c r="G392" t="s">
        <v>15</v>
      </c>
      <c r="H392" s="2" t="s">
        <v>813</v>
      </c>
      <c r="I392" s="1" t="s">
        <v>1495</v>
      </c>
    </row>
    <row r="393" spans="1:9" x14ac:dyDescent="0.3">
      <c r="A393">
        <v>315</v>
      </c>
      <c r="B393" t="s">
        <v>814</v>
      </c>
      <c r="C393" t="s">
        <v>815</v>
      </c>
      <c r="D393">
        <v>3</v>
      </c>
      <c r="E393" t="s">
        <v>6</v>
      </c>
      <c r="F393" s="2" t="s">
        <v>7</v>
      </c>
      <c r="G393" t="s">
        <v>15</v>
      </c>
      <c r="H393" s="2" t="s">
        <v>816</v>
      </c>
      <c r="I393" s="1" t="s">
        <v>1496</v>
      </c>
    </row>
    <row r="394" spans="1:9" x14ac:dyDescent="0.3">
      <c r="A394">
        <v>316</v>
      </c>
      <c r="B394" t="s">
        <v>817</v>
      </c>
      <c r="C394" t="s">
        <v>818</v>
      </c>
      <c r="D394">
        <v>3</v>
      </c>
      <c r="E394" t="s">
        <v>6</v>
      </c>
      <c r="F394" s="2" t="s">
        <v>7</v>
      </c>
      <c r="G394" t="s">
        <v>15</v>
      </c>
      <c r="H394" s="2" t="s">
        <v>819</v>
      </c>
      <c r="I394" s="1" t="s">
        <v>1497</v>
      </c>
    </row>
    <row r="395" spans="1:9" x14ac:dyDescent="0.3">
      <c r="A395">
        <v>317</v>
      </c>
      <c r="B395" t="s">
        <v>820</v>
      </c>
      <c r="C395" t="s">
        <v>821</v>
      </c>
      <c r="D395">
        <v>3</v>
      </c>
      <c r="E395" t="s">
        <v>6</v>
      </c>
      <c r="F395" s="2" t="s">
        <v>7</v>
      </c>
      <c r="G395" t="s">
        <v>15</v>
      </c>
      <c r="H395" s="2" t="s">
        <v>822</v>
      </c>
      <c r="I395" s="1" t="s">
        <v>1498</v>
      </c>
    </row>
    <row r="396" spans="1:9" x14ac:dyDescent="0.3">
      <c r="A396">
        <v>318</v>
      </c>
      <c r="B396" t="s">
        <v>823</v>
      </c>
      <c r="C396" t="s">
        <v>824</v>
      </c>
      <c r="D396">
        <v>4</v>
      </c>
      <c r="E396" t="s">
        <v>6</v>
      </c>
      <c r="F396" s="2" t="s">
        <v>11</v>
      </c>
      <c r="G396" t="s">
        <v>15</v>
      </c>
      <c r="H396" s="2" t="s">
        <v>825</v>
      </c>
      <c r="I396" s="1" t="s">
        <v>1499</v>
      </c>
    </row>
    <row r="397" spans="1:9" x14ac:dyDescent="0.3">
      <c r="A397">
        <v>319</v>
      </c>
      <c r="B397" t="s">
        <v>826</v>
      </c>
      <c r="C397" t="s">
        <v>827</v>
      </c>
      <c r="D397">
        <v>4</v>
      </c>
      <c r="E397" t="s">
        <v>6</v>
      </c>
      <c r="F397" s="2" t="s">
        <v>7</v>
      </c>
      <c r="G397" t="s">
        <v>15</v>
      </c>
      <c r="H397" s="2" t="s">
        <v>828</v>
      </c>
      <c r="I397" s="1" t="s">
        <v>1500</v>
      </c>
    </row>
    <row r="398" spans="1:9" x14ac:dyDescent="0.3">
      <c r="A398">
        <v>320</v>
      </c>
      <c r="B398" t="s">
        <v>829</v>
      </c>
      <c r="C398" t="s">
        <v>830</v>
      </c>
      <c r="D398">
        <v>4</v>
      </c>
      <c r="E398" t="s">
        <v>6</v>
      </c>
      <c r="F398" s="2" t="s">
        <v>11</v>
      </c>
      <c r="G398" t="s">
        <v>15</v>
      </c>
      <c r="H398" s="2" t="s">
        <v>828</v>
      </c>
      <c r="I398" s="1" t="s">
        <v>1501</v>
      </c>
    </row>
    <row r="399" spans="1:9" x14ac:dyDescent="0.3">
      <c r="A399">
        <v>321</v>
      </c>
      <c r="B399" t="s">
        <v>831</v>
      </c>
      <c r="C399" t="s">
        <v>832</v>
      </c>
      <c r="D399">
        <v>3</v>
      </c>
      <c r="E399" t="s">
        <v>6</v>
      </c>
      <c r="F399" s="2" t="s">
        <v>7</v>
      </c>
      <c r="G399" t="s">
        <v>15</v>
      </c>
      <c r="H399" s="2" t="s">
        <v>833</v>
      </c>
      <c r="I399" s="1" t="s">
        <v>1502</v>
      </c>
    </row>
    <row r="400" spans="1:9" x14ac:dyDescent="0.3">
      <c r="A400">
        <v>322</v>
      </c>
      <c r="B400" t="s">
        <v>834</v>
      </c>
      <c r="C400" t="s">
        <v>835</v>
      </c>
      <c r="D400">
        <v>4</v>
      </c>
      <c r="E400" t="s">
        <v>6</v>
      </c>
      <c r="F400" s="2" t="s">
        <v>7</v>
      </c>
      <c r="G400" t="s">
        <v>15</v>
      </c>
      <c r="H400" s="2" t="s">
        <v>833</v>
      </c>
      <c r="I400" s="1" t="s">
        <v>1503</v>
      </c>
    </row>
    <row r="401" spans="1:9" x14ac:dyDescent="0.3">
      <c r="A401">
        <v>323</v>
      </c>
      <c r="B401" t="s">
        <v>836</v>
      </c>
      <c r="C401" t="s">
        <v>837</v>
      </c>
      <c r="D401">
        <v>4</v>
      </c>
      <c r="E401" t="s">
        <v>6</v>
      </c>
      <c r="F401" s="2" t="s">
        <v>11</v>
      </c>
      <c r="G401" t="s">
        <v>15</v>
      </c>
      <c r="H401" s="2" t="s">
        <v>838</v>
      </c>
      <c r="I401" s="1" t="s">
        <v>1504</v>
      </c>
    </row>
    <row r="402" spans="1:9" x14ac:dyDescent="0.3">
      <c r="A402">
        <v>324</v>
      </c>
      <c r="B402" t="s">
        <v>839</v>
      </c>
      <c r="C402" t="s">
        <v>840</v>
      </c>
      <c r="D402">
        <v>4</v>
      </c>
      <c r="E402" t="s">
        <v>6</v>
      </c>
      <c r="F402" s="2" t="s">
        <v>7</v>
      </c>
      <c r="G402" t="s">
        <v>15</v>
      </c>
      <c r="H402" s="2" t="s">
        <v>841</v>
      </c>
      <c r="I402" s="1" t="s">
        <v>1505</v>
      </c>
    </row>
    <row r="403" spans="1:9" x14ac:dyDescent="0.3">
      <c r="A403">
        <v>325</v>
      </c>
      <c r="B403" t="s">
        <v>842</v>
      </c>
      <c r="C403" t="s">
        <v>843</v>
      </c>
      <c r="D403">
        <v>4</v>
      </c>
      <c r="E403" t="s">
        <v>6</v>
      </c>
      <c r="F403" s="2" t="s">
        <v>7</v>
      </c>
      <c r="G403" t="s">
        <v>15</v>
      </c>
      <c r="H403" s="2" t="s">
        <v>841</v>
      </c>
      <c r="I403" s="1" t="s">
        <v>1506</v>
      </c>
    </row>
    <row r="404" spans="1:9" x14ac:dyDescent="0.3">
      <c r="A404">
        <v>326</v>
      </c>
      <c r="B404" t="s">
        <v>844</v>
      </c>
      <c r="C404" t="s">
        <v>845</v>
      </c>
      <c r="D404">
        <v>3</v>
      </c>
      <c r="E404" t="s">
        <v>6</v>
      </c>
      <c r="F404" s="2" t="s">
        <v>7</v>
      </c>
      <c r="G404" t="s">
        <v>15</v>
      </c>
      <c r="H404" s="2" t="s">
        <v>846</v>
      </c>
      <c r="I404" s="1" t="s">
        <v>1507</v>
      </c>
    </row>
    <row r="405" spans="1:9" x14ac:dyDescent="0.3">
      <c r="A405">
        <v>327</v>
      </c>
      <c r="B405" t="s">
        <v>847</v>
      </c>
      <c r="C405" t="s">
        <v>848</v>
      </c>
      <c r="D405">
        <v>4</v>
      </c>
      <c r="E405" t="s">
        <v>6</v>
      </c>
      <c r="F405" s="2" t="s">
        <v>7</v>
      </c>
      <c r="G405" t="s">
        <v>15</v>
      </c>
      <c r="H405" s="2" t="s">
        <v>846</v>
      </c>
      <c r="I405" s="1" t="s">
        <v>1508</v>
      </c>
    </row>
    <row r="406" spans="1:9" x14ac:dyDescent="0.3">
      <c r="A406">
        <v>328</v>
      </c>
      <c r="B406" t="s">
        <v>849</v>
      </c>
      <c r="C406" t="s">
        <v>850</v>
      </c>
      <c r="D406">
        <v>4</v>
      </c>
      <c r="E406" t="s">
        <v>6</v>
      </c>
      <c r="F406" s="2" t="s">
        <v>7</v>
      </c>
      <c r="G406" t="s">
        <v>15</v>
      </c>
      <c r="H406" s="2" t="s">
        <v>846</v>
      </c>
      <c r="I406" s="1" t="s">
        <v>1509</v>
      </c>
    </row>
    <row r="407" spans="1:9" x14ac:dyDescent="0.3">
      <c r="A407">
        <v>329</v>
      </c>
      <c r="B407" t="s">
        <v>851</v>
      </c>
      <c r="C407" t="s">
        <v>852</v>
      </c>
      <c r="D407">
        <v>4</v>
      </c>
      <c r="E407" t="s">
        <v>6</v>
      </c>
      <c r="F407" s="2" t="s">
        <v>7</v>
      </c>
      <c r="G407" t="s">
        <v>15</v>
      </c>
      <c r="H407" s="2" t="s">
        <v>853</v>
      </c>
      <c r="I407" s="1" t="s">
        <v>1510</v>
      </c>
    </row>
    <row r="408" spans="1:9" x14ac:dyDescent="0.3">
      <c r="A408">
        <v>330</v>
      </c>
      <c r="B408" t="s">
        <v>854</v>
      </c>
      <c r="C408" t="s">
        <v>855</v>
      </c>
      <c r="D408">
        <v>4</v>
      </c>
      <c r="E408" t="s">
        <v>6</v>
      </c>
      <c r="F408" s="2" t="s">
        <v>7</v>
      </c>
      <c r="G408" t="s">
        <v>15</v>
      </c>
      <c r="H408" s="2" t="s">
        <v>856</v>
      </c>
      <c r="I408" s="1" t="s">
        <v>1511</v>
      </c>
    </row>
    <row r="409" spans="1:9" x14ac:dyDescent="0.3">
      <c r="A409">
        <v>331</v>
      </c>
      <c r="B409" t="s">
        <v>857</v>
      </c>
      <c r="C409" t="s">
        <v>858</v>
      </c>
      <c r="D409">
        <v>4</v>
      </c>
      <c r="E409" t="s">
        <v>6</v>
      </c>
      <c r="F409" s="2" t="s">
        <v>11</v>
      </c>
      <c r="G409" t="s">
        <v>15</v>
      </c>
      <c r="H409" s="2" t="s">
        <v>859</v>
      </c>
      <c r="I409" s="1" t="s">
        <v>1512</v>
      </c>
    </row>
    <row r="410" spans="1:9" x14ac:dyDescent="0.3">
      <c r="A410">
        <v>332</v>
      </c>
      <c r="B410" t="s">
        <v>860</v>
      </c>
      <c r="C410" t="s">
        <v>861</v>
      </c>
      <c r="D410">
        <v>4</v>
      </c>
      <c r="E410" t="s">
        <v>6</v>
      </c>
      <c r="F410" s="2" t="s">
        <v>7</v>
      </c>
      <c r="G410" t="s">
        <v>15</v>
      </c>
      <c r="H410" s="2" t="s">
        <v>862</v>
      </c>
      <c r="I410" s="1" t="s">
        <v>1513</v>
      </c>
    </row>
    <row r="411" spans="1:9" x14ac:dyDescent="0.3">
      <c r="A411">
        <v>333</v>
      </c>
      <c r="B411" t="s">
        <v>863</v>
      </c>
      <c r="C411" t="s">
        <v>864</v>
      </c>
      <c r="D411">
        <v>3</v>
      </c>
      <c r="E411" t="s">
        <v>6</v>
      </c>
      <c r="F411" s="2" t="s">
        <v>7</v>
      </c>
      <c r="G411" t="s">
        <v>15</v>
      </c>
      <c r="H411" s="2" t="s">
        <v>862</v>
      </c>
      <c r="I411" s="1" t="s">
        <v>1514</v>
      </c>
    </row>
    <row r="412" spans="1:9" x14ac:dyDescent="0.3">
      <c r="A412">
        <v>334</v>
      </c>
      <c r="B412" t="s">
        <v>865</v>
      </c>
      <c r="C412" t="s">
        <v>866</v>
      </c>
      <c r="D412">
        <v>4</v>
      </c>
      <c r="E412" t="s">
        <v>6</v>
      </c>
      <c r="F412" s="2" t="s">
        <v>11</v>
      </c>
      <c r="G412" t="s">
        <v>15</v>
      </c>
      <c r="H412" s="2" t="s">
        <v>867</v>
      </c>
      <c r="I412" s="1" t="s">
        <v>1515</v>
      </c>
    </row>
    <row r="413" spans="1:9" x14ac:dyDescent="0.3">
      <c r="A413">
        <v>335</v>
      </c>
      <c r="B413" t="s">
        <v>868</v>
      </c>
      <c r="C413" t="s">
        <v>869</v>
      </c>
      <c r="D413">
        <v>4</v>
      </c>
      <c r="E413" t="s">
        <v>6</v>
      </c>
      <c r="F413" s="2" t="s">
        <v>7</v>
      </c>
      <c r="G413" t="s">
        <v>15</v>
      </c>
      <c r="H413" s="2" t="s">
        <v>867</v>
      </c>
      <c r="I413" s="1" t="s">
        <v>1516</v>
      </c>
    </row>
    <row r="414" spans="1:9" x14ac:dyDescent="0.3">
      <c r="A414">
        <v>336</v>
      </c>
      <c r="B414" t="s">
        <v>870</v>
      </c>
      <c r="C414" t="s">
        <v>871</v>
      </c>
      <c r="D414">
        <v>4</v>
      </c>
      <c r="E414" t="s">
        <v>6</v>
      </c>
      <c r="F414" s="2" t="s">
        <v>11</v>
      </c>
      <c r="G414" t="s">
        <v>15</v>
      </c>
      <c r="H414" s="2" t="s">
        <v>867</v>
      </c>
      <c r="I414" s="1" t="s">
        <v>1517</v>
      </c>
    </row>
    <row r="415" spans="1:9" x14ac:dyDescent="0.3">
      <c r="A415">
        <v>337</v>
      </c>
      <c r="B415" t="s">
        <v>872</v>
      </c>
      <c r="C415" t="s">
        <v>873</v>
      </c>
      <c r="D415">
        <v>3</v>
      </c>
      <c r="E415" t="s">
        <v>6</v>
      </c>
      <c r="F415" s="2" t="s">
        <v>7</v>
      </c>
      <c r="G415" t="s">
        <v>15</v>
      </c>
      <c r="H415" s="2" t="s">
        <v>874</v>
      </c>
      <c r="I415" s="1" t="s">
        <v>1518</v>
      </c>
    </row>
    <row r="416" spans="1:9" x14ac:dyDescent="0.3">
      <c r="A416">
        <v>338</v>
      </c>
      <c r="B416" t="s">
        <v>875</v>
      </c>
      <c r="C416" t="s">
        <v>876</v>
      </c>
      <c r="D416">
        <v>3</v>
      </c>
      <c r="E416" t="s">
        <v>6</v>
      </c>
      <c r="F416" s="2" t="s">
        <v>7</v>
      </c>
      <c r="G416" t="s">
        <v>15</v>
      </c>
      <c r="H416" s="2" t="s">
        <v>877</v>
      </c>
      <c r="I416" s="1" t="s">
        <v>1519</v>
      </c>
    </row>
    <row r="417" spans="1:9" x14ac:dyDescent="0.3">
      <c r="A417">
        <v>339</v>
      </c>
      <c r="B417" t="s">
        <v>878</v>
      </c>
      <c r="C417" t="s">
        <v>879</v>
      </c>
      <c r="D417">
        <v>3</v>
      </c>
      <c r="E417" t="s">
        <v>6</v>
      </c>
      <c r="F417" s="2" t="s">
        <v>7</v>
      </c>
      <c r="G417" t="s">
        <v>15</v>
      </c>
      <c r="H417" s="2" t="s">
        <v>877</v>
      </c>
      <c r="I417" s="1" t="s">
        <v>1520</v>
      </c>
    </row>
    <row r="418" spans="1:9" x14ac:dyDescent="0.3">
      <c r="A418">
        <v>340</v>
      </c>
      <c r="B418" t="s">
        <v>880</v>
      </c>
      <c r="C418" t="s">
        <v>881</v>
      </c>
      <c r="D418">
        <v>4</v>
      </c>
      <c r="E418" t="s">
        <v>6</v>
      </c>
      <c r="F418" s="2" t="s">
        <v>7</v>
      </c>
      <c r="G418" t="s">
        <v>15</v>
      </c>
      <c r="H418" s="2" t="s">
        <v>882</v>
      </c>
      <c r="I418" s="1" t="s">
        <v>1521</v>
      </c>
    </row>
    <row r="419" spans="1:9" x14ac:dyDescent="0.3">
      <c r="A419">
        <v>341</v>
      </c>
      <c r="B419" t="s">
        <v>883</v>
      </c>
      <c r="C419" t="s">
        <v>884</v>
      </c>
      <c r="D419">
        <v>3</v>
      </c>
      <c r="E419" t="s">
        <v>6</v>
      </c>
      <c r="F419" s="2" t="s">
        <v>11</v>
      </c>
      <c r="G419" t="s">
        <v>15</v>
      </c>
      <c r="H419" s="2" t="s">
        <v>885</v>
      </c>
      <c r="I419" s="1" t="s">
        <v>1522</v>
      </c>
    </row>
    <row r="420" spans="1:9" x14ac:dyDescent="0.3">
      <c r="A420">
        <v>342</v>
      </c>
      <c r="B420" t="s">
        <v>886</v>
      </c>
      <c r="C420" t="s">
        <v>887</v>
      </c>
      <c r="D420">
        <v>4</v>
      </c>
      <c r="E420" t="s">
        <v>6</v>
      </c>
      <c r="F420" s="2" t="s">
        <v>11</v>
      </c>
      <c r="G420" t="s">
        <v>15</v>
      </c>
      <c r="H420" s="2" t="s">
        <v>888</v>
      </c>
      <c r="I420" s="1" t="s">
        <v>1523</v>
      </c>
    </row>
    <row r="421" spans="1:9" x14ac:dyDescent="0.3">
      <c r="A421">
        <v>343</v>
      </c>
      <c r="B421" t="s">
        <v>889</v>
      </c>
      <c r="C421" t="s">
        <v>890</v>
      </c>
      <c r="D421">
        <v>4</v>
      </c>
      <c r="E421" t="s">
        <v>6</v>
      </c>
      <c r="F421" s="2" t="s">
        <v>11</v>
      </c>
      <c r="G421" t="s">
        <v>15</v>
      </c>
      <c r="H421" s="2" t="s">
        <v>891</v>
      </c>
      <c r="I421" s="1" t="s">
        <v>1524</v>
      </c>
    </row>
    <row r="422" spans="1:9" x14ac:dyDescent="0.3">
      <c r="A422">
        <v>344</v>
      </c>
      <c r="B422" t="s">
        <v>892</v>
      </c>
      <c r="C422" t="s">
        <v>893</v>
      </c>
      <c r="D422">
        <v>4</v>
      </c>
      <c r="E422" t="s">
        <v>894</v>
      </c>
      <c r="F422" s="2" t="s">
        <v>11</v>
      </c>
      <c r="G422" t="s">
        <v>15</v>
      </c>
      <c r="H422" s="2" t="s">
        <v>895</v>
      </c>
      <c r="I422" s="1" t="s">
        <v>1525</v>
      </c>
    </row>
    <row r="423" spans="1:9" x14ac:dyDescent="0.3">
      <c r="A423">
        <v>345</v>
      </c>
      <c r="B423" t="s">
        <v>896</v>
      </c>
      <c r="C423" t="s">
        <v>897</v>
      </c>
      <c r="D423">
        <v>4</v>
      </c>
      <c r="E423" t="s">
        <v>894</v>
      </c>
      <c r="F423" s="2" t="s">
        <v>11</v>
      </c>
      <c r="G423" t="s">
        <v>15</v>
      </c>
      <c r="H423" s="2" t="s">
        <v>895</v>
      </c>
      <c r="I423" s="1" t="s">
        <v>1526</v>
      </c>
    </row>
    <row r="424" spans="1:9" x14ac:dyDescent="0.3">
      <c r="A424">
        <v>346</v>
      </c>
      <c r="B424" t="s">
        <v>898</v>
      </c>
      <c r="C424" t="s">
        <v>899</v>
      </c>
      <c r="D424">
        <v>4</v>
      </c>
      <c r="E424" t="s">
        <v>6</v>
      </c>
      <c r="F424" s="2" t="s">
        <v>7</v>
      </c>
      <c r="G424" t="s">
        <v>15</v>
      </c>
      <c r="H424" s="2" t="s">
        <v>900</v>
      </c>
      <c r="I424" s="1" t="s">
        <v>1527</v>
      </c>
    </row>
    <row r="425" spans="1:9" x14ac:dyDescent="0.3">
      <c r="A425">
        <v>347</v>
      </c>
      <c r="B425" t="s">
        <v>901</v>
      </c>
      <c r="C425" t="s">
        <v>902</v>
      </c>
      <c r="D425">
        <v>3</v>
      </c>
      <c r="E425" t="s">
        <v>6</v>
      </c>
      <c r="F425" s="2" t="s">
        <v>7</v>
      </c>
      <c r="G425" t="s">
        <v>15</v>
      </c>
      <c r="H425" s="2" t="s">
        <v>903</v>
      </c>
      <c r="I425" s="1" t="s">
        <v>1528</v>
      </c>
    </row>
    <row r="426" spans="1:9" x14ac:dyDescent="0.3">
      <c r="A426">
        <v>348</v>
      </c>
      <c r="B426" t="s">
        <v>904</v>
      </c>
      <c r="C426" t="s">
        <v>905</v>
      </c>
      <c r="D426">
        <v>3</v>
      </c>
      <c r="E426" t="s">
        <v>6</v>
      </c>
      <c r="F426" s="2" t="s">
        <v>7</v>
      </c>
      <c r="G426" t="s">
        <v>15</v>
      </c>
      <c r="H426" s="2" t="s">
        <v>906</v>
      </c>
      <c r="I426" s="1" t="s">
        <v>1529</v>
      </c>
    </row>
    <row r="427" spans="1:9" x14ac:dyDescent="0.3">
      <c r="A427">
        <v>349</v>
      </c>
      <c r="B427" t="s">
        <v>907</v>
      </c>
      <c r="C427" t="s">
        <v>908</v>
      </c>
      <c r="D427">
        <v>4</v>
      </c>
      <c r="E427" t="s">
        <v>6</v>
      </c>
      <c r="F427" s="2" t="s">
        <v>7</v>
      </c>
      <c r="G427" t="s">
        <v>15</v>
      </c>
      <c r="H427" s="2" t="s">
        <v>906</v>
      </c>
      <c r="I427" s="1" t="s">
        <v>1530</v>
      </c>
    </row>
    <row r="428" spans="1:9" x14ac:dyDescent="0.3">
      <c r="A428">
        <v>350</v>
      </c>
      <c r="B428" t="s">
        <v>909</v>
      </c>
      <c r="C428" t="s">
        <v>910</v>
      </c>
      <c r="D428">
        <v>4</v>
      </c>
      <c r="E428" t="s">
        <v>894</v>
      </c>
      <c r="F428" s="2" t="s">
        <v>11</v>
      </c>
      <c r="G428" t="s">
        <v>15</v>
      </c>
      <c r="H428" s="2" t="s">
        <v>911</v>
      </c>
      <c r="I428" s="1" t="s">
        <v>1531</v>
      </c>
    </row>
    <row r="429" spans="1:9" x14ac:dyDescent="0.3">
      <c r="A429">
        <v>351</v>
      </c>
      <c r="B429" t="s">
        <v>912</v>
      </c>
      <c r="C429" t="s">
        <v>913</v>
      </c>
      <c r="D429">
        <v>3</v>
      </c>
      <c r="E429" t="s">
        <v>6</v>
      </c>
      <c r="F429" s="2" t="s">
        <v>7</v>
      </c>
      <c r="G429" t="s">
        <v>15</v>
      </c>
      <c r="H429" s="2" t="s">
        <v>914</v>
      </c>
      <c r="I429" s="1" t="s">
        <v>1532</v>
      </c>
    </row>
    <row r="430" spans="1:9" x14ac:dyDescent="0.3">
      <c r="A430">
        <v>352</v>
      </c>
      <c r="B430" t="s">
        <v>915</v>
      </c>
      <c r="C430" t="s">
        <v>916</v>
      </c>
      <c r="D430">
        <v>4</v>
      </c>
      <c r="E430" t="s">
        <v>6</v>
      </c>
      <c r="F430" s="2" t="s">
        <v>7</v>
      </c>
      <c r="G430" t="s">
        <v>15</v>
      </c>
      <c r="H430" s="2" t="s">
        <v>917</v>
      </c>
      <c r="I430" s="1" t="s">
        <v>1533</v>
      </c>
    </row>
    <row r="431" spans="1:9" x14ac:dyDescent="0.3">
      <c r="A431">
        <v>353</v>
      </c>
      <c r="B431" t="s">
        <v>918</v>
      </c>
      <c r="C431" t="s">
        <v>919</v>
      </c>
      <c r="D431">
        <v>3</v>
      </c>
      <c r="E431" t="s">
        <v>6</v>
      </c>
      <c r="F431" s="2" t="s">
        <v>7</v>
      </c>
      <c r="G431" t="s">
        <v>15</v>
      </c>
      <c r="H431" s="2" t="s">
        <v>920</v>
      </c>
      <c r="I431" s="1" t="s">
        <v>1534</v>
      </c>
    </row>
    <row r="432" spans="1:9" x14ac:dyDescent="0.3">
      <c r="A432">
        <v>354</v>
      </c>
      <c r="B432" t="s">
        <v>921</v>
      </c>
      <c r="C432" t="s">
        <v>922</v>
      </c>
      <c r="D432">
        <v>4</v>
      </c>
      <c r="E432" t="s">
        <v>6</v>
      </c>
      <c r="F432" s="2" t="s">
        <v>7</v>
      </c>
      <c r="G432" t="s">
        <v>15</v>
      </c>
      <c r="H432" s="2" t="s">
        <v>923</v>
      </c>
      <c r="I432" s="1" t="s">
        <v>1535</v>
      </c>
    </row>
    <row r="433" spans="1:9" x14ac:dyDescent="0.3">
      <c r="A433">
        <v>355</v>
      </c>
      <c r="B433" t="s">
        <v>924</v>
      </c>
      <c r="C433" t="s">
        <v>925</v>
      </c>
      <c r="D433">
        <v>4</v>
      </c>
      <c r="E433" t="s">
        <v>6</v>
      </c>
      <c r="F433" s="2" t="s">
        <v>11</v>
      </c>
      <c r="G433" t="s">
        <v>15</v>
      </c>
      <c r="H433" s="2" t="s">
        <v>1536</v>
      </c>
      <c r="I433" s="1" t="s">
        <v>1537</v>
      </c>
    </row>
    <row r="434" spans="1:9" x14ac:dyDescent="0.3">
      <c r="A434">
        <v>355</v>
      </c>
      <c r="B434" t="s">
        <v>924</v>
      </c>
      <c r="C434" t="s">
        <v>925</v>
      </c>
      <c r="D434">
        <v>3</v>
      </c>
      <c r="E434" t="s">
        <v>6</v>
      </c>
      <c r="F434" s="2" t="s">
        <v>11</v>
      </c>
      <c r="G434" t="s">
        <v>15</v>
      </c>
      <c r="H434" s="2" t="s">
        <v>926</v>
      </c>
      <c r="I434" s="1" t="s">
        <v>1538</v>
      </c>
    </row>
    <row r="435" spans="1:9" x14ac:dyDescent="0.3">
      <c r="A435">
        <v>356</v>
      </c>
      <c r="B435" t="s">
        <v>927</v>
      </c>
      <c r="C435" t="s">
        <v>928</v>
      </c>
      <c r="D435">
        <v>4</v>
      </c>
      <c r="E435" t="s">
        <v>6</v>
      </c>
      <c r="F435" s="2" t="s">
        <v>7</v>
      </c>
      <c r="G435" t="s">
        <v>15</v>
      </c>
      <c r="H435" s="2" t="s">
        <v>926</v>
      </c>
      <c r="I435" s="1" t="s">
        <v>1539</v>
      </c>
    </row>
    <row r="436" spans="1:9" x14ac:dyDescent="0.3">
      <c r="A436">
        <v>357</v>
      </c>
      <c r="B436" t="s">
        <v>929</v>
      </c>
      <c r="C436" t="s">
        <v>930</v>
      </c>
      <c r="D436">
        <v>4</v>
      </c>
      <c r="E436" t="s">
        <v>6</v>
      </c>
      <c r="F436" s="2" t="s">
        <v>7</v>
      </c>
      <c r="G436" t="s">
        <v>15</v>
      </c>
      <c r="H436" s="2" t="s">
        <v>931</v>
      </c>
      <c r="I436" s="1" t="s">
        <v>1540</v>
      </c>
    </row>
    <row r="437" spans="1:9" x14ac:dyDescent="0.3">
      <c r="A437">
        <v>358</v>
      </c>
      <c r="B437" t="s">
        <v>932</v>
      </c>
      <c r="C437" t="s">
        <v>933</v>
      </c>
      <c r="D437">
        <v>4</v>
      </c>
      <c r="E437" t="s">
        <v>6</v>
      </c>
      <c r="F437" s="2" t="s">
        <v>7</v>
      </c>
      <c r="G437" t="s">
        <v>15</v>
      </c>
      <c r="H437" s="2" t="s">
        <v>1541</v>
      </c>
      <c r="I437" s="1" t="s">
        <v>1542</v>
      </c>
    </row>
    <row r="438" spans="1:9" x14ac:dyDescent="0.3">
      <c r="A438">
        <v>358</v>
      </c>
      <c r="B438" t="s">
        <v>932</v>
      </c>
      <c r="C438" t="s">
        <v>933</v>
      </c>
      <c r="D438">
        <v>3</v>
      </c>
      <c r="E438" t="s">
        <v>6</v>
      </c>
      <c r="F438" s="2" t="s">
        <v>7</v>
      </c>
      <c r="G438" t="s">
        <v>15</v>
      </c>
      <c r="H438" s="2" t="s">
        <v>934</v>
      </c>
      <c r="I438" s="1" t="s">
        <v>1543</v>
      </c>
    </row>
    <row r="439" spans="1:9" x14ac:dyDescent="0.3">
      <c r="A439">
        <v>359</v>
      </c>
      <c r="B439" t="s">
        <v>935</v>
      </c>
      <c r="C439" t="s">
        <v>936</v>
      </c>
      <c r="D439">
        <v>3</v>
      </c>
      <c r="E439" t="s">
        <v>6</v>
      </c>
      <c r="F439" s="2" t="s">
        <v>7</v>
      </c>
      <c r="G439" t="s">
        <v>15</v>
      </c>
      <c r="H439" s="2" t="s">
        <v>937</v>
      </c>
      <c r="I439" s="1" t="s">
        <v>1544</v>
      </c>
    </row>
    <row r="440" spans="1:9" x14ac:dyDescent="0.3">
      <c r="A440">
        <v>360</v>
      </c>
      <c r="B440" t="s">
        <v>938</v>
      </c>
      <c r="C440" t="s">
        <v>939</v>
      </c>
      <c r="D440">
        <v>4</v>
      </c>
      <c r="E440" t="s">
        <v>6</v>
      </c>
      <c r="F440" s="2" t="s">
        <v>7</v>
      </c>
      <c r="G440" t="s">
        <v>15</v>
      </c>
      <c r="H440" s="2" t="s">
        <v>940</v>
      </c>
      <c r="I440" s="1" t="s">
        <v>1545</v>
      </c>
    </row>
    <row r="441" spans="1:9" x14ac:dyDescent="0.3">
      <c r="A441">
        <v>361</v>
      </c>
      <c r="B441" t="s">
        <v>941</v>
      </c>
      <c r="C441" t="s">
        <v>942</v>
      </c>
      <c r="D441">
        <v>3</v>
      </c>
      <c r="E441" t="s">
        <v>6</v>
      </c>
      <c r="F441" s="2" t="s">
        <v>7</v>
      </c>
      <c r="G441" t="s">
        <v>15</v>
      </c>
      <c r="H441" s="2" t="s">
        <v>940</v>
      </c>
      <c r="I441" s="1" t="s">
        <v>1546</v>
      </c>
    </row>
    <row r="442" spans="1:9" x14ac:dyDescent="0.3">
      <c r="A442">
        <v>362</v>
      </c>
      <c r="B442" t="s">
        <v>943</v>
      </c>
      <c r="C442" t="s">
        <v>944</v>
      </c>
      <c r="D442">
        <v>4</v>
      </c>
      <c r="E442" t="s">
        <v>6</v>
      </c>
      <c r="F442" s="2" t="s">
        <v>11</v>
      </c>
      <c r="G442" t="s">
        <v>15</v>
      </c>
      <c r="H442" s="2" t="s">
        <v>945</v>
      </c>
      <c r="I442" s="1" t="s">
        <v>1547</v>
      </c>
    </row>
    <row r="443" spans="1:9" x14ac:dyDescent="0.3">
      <c r="A443">
        <v>363</v>
      </c>
      <c r="B443" t="s">
        <v>946</v>
      </c>
      <c r="C443" t="s">
        <v>947</v>
      </c>
      <c r="D443">
        <v>3</v>
      </c>
      <c r="E443" t="s">
        <v>6</v>
      </c>
      <c r="F443" s="2" t="s">
        <v>7</v>
      </c>
      <c r="G443" t="s">
        <v>15</v>
      </c>
      <c r="H443" s="2" t="s">
        <v>948</v>
      </c>
      <c r="I443" s="1" t="s">
        <v>1548</v>
      </c>
    </row>
    <row r="444" spans="1:9" x14ac:dyDescent="0.3">
      <c r="A444">
        <v>364</v>
      </c>
      <c r="B444" t="s">
        <v>949</v>
      </c>
      <c r="C444" t="s">
        <v>950</v>
      </c>
      <c r="D444">
        <v>4</v>
      </c>
      <c r="E444" t="s">
        <v>6</v>
      </c>
      <c r="F444" s="2" t="s">
        <v>7</v>
      </c>
      <c r="G444" t="s">
        <v>15</v>
      </c>
      <c r="H444" s="2" t="s">
        <v>948</v>
      </c>
      <c r="I444" s="1" t="s">
        <v>1549</v>
      </c>
    </row>
    <row r="445" spans="1:9" x14ac:dyDescent="0.3">
      <c r="A445">
        <v>365</v>
      </c>
      <c r="B445" t="s">
        <v>951</v>
      </c>
      <c r="C445" t="s">
        <v>952</v>
      </c>
      <c r="D445">
        <v>0</v>
      </c>
      <c r="E445" t="s">
        <v>6</v>
      </c>
      <c r="F445" s="2" t="s">
        <v>7</v>
      </c>
      <c r="G445" t="s">
        <v>15</v>
      </c>
      <c r="H445" s="2" t="s">
        <v>948</v>
      </c>
      <c r="I445" s="1" t="s">
        <v>1550</v>
      </c>
    </row>
    <row r="446" spans="1:9" x14ac:dyDescent="0.3">
      <c r="A446">
        <v>366</v>
      </c>
      <c r="B446" t="s">
        <v>953</v>
      </c>
      <c r="C446" t="s">
        <v>954</v>
      </c>
      <c r="D446">
        <v>4</v>
      </c>
      <c r="E446" t="s">
        <v>6</v>
      </c>
      <c r="F446" s="2" t="s">
        <v>7</v>
      </c>
      <c r="G446" t="s">
        <v>15</v>
      </c>
      <c r="H446" s="2" t="s">
        <v>955</v>
      </c>
      <c r="I446" s="1" t="s">
        <v>1551</v>
      </c>
    </row>
    <row r="447" spans="1:9" x14ac:dyDescent="0.3">
      <c r="A447">
        <v>366</v>
      </c>
      <c r="B447" t="s">
        <v>953</v>
      </c>
      <c r="C447" t="s">
        <v>954</v>
      </c>
      <c r="D447">
        <v>4</v>
      </c>
      <c r="E447" t="s">
        <v>6</v>
      </c>
      <c r="F447" s="2" t="s">
        <v>7</v>
      </c>
      <c r="G447" t="s">
        <v>15</v>
      </c>
      <c r="H447" s="2" t="s">
        <v>955</v>
      </c>
      <c r="I447" s="1" t="s">
        <v>1552</v>
      </c>
    </row>
    <row r="448" spans="1:9" x14ac:dyDescent="0.3">
      <c r="A448">
        <v>366</v>
      </c>
      <c r="B448" t="s">
        <v>953</v>
      </c>
      <c r="C448" t="s">
        <v>954</v>
      </c>
      <c r="D448">
        <v>4</v>
      </c>
      <c r="E448" t="s">
        <v>6</v>
      </c>
      <c r="F448" s="2" t="s">
        <v>7</v>
      </c>
      <c r="G448" t="s">
        <v>15</v>
      </c>
      <c r="H448" s="2" t="s">
        <v>955</v>
      </c>
      <c r="I448" s="1" t="s">
        <v>1553</v>
      </c>
    </row>
    <row r="449" spans="1:9" x14ac:dyDescent="0.3">
      <c r="A449">
        <v>366</v>
      </c>
      <c r="B449" t="s">
        <v>953</v>
      </c>
      <c r="C449" t="s">
        <v>954</v>
      </c>
      <c r="D449">
        <v>4</v>
      </c>
      <c r="E449" t="s">
        <v>6</v>
      </c>
      <c r="F449" s="2" t="s">
        <v>7</v>
      </c>
      <c r="G449" t="s">
        <v>15</v>
      </c>
      <c r="H449" s="2" t="s">
        <v>955</v>
      </c>
      <c r="I449" s="1" t="s">
        <v>1554</v>
      </c>
    </row>
    <row r="450" spans="1:9" x14ac:dyDescent="0.3">
      <c r="A450">
        <v>366</v>
      </c>
      <c r="B450" t="s">
        <v>953</v>
      </c>
      <c r="C450" t="s">
        <v>954</v>
      </c>
      <c r="D450">
        <v>4</v>
      </c>
      <c r="E450" t="s">
        <v>6</v>
      </c>
      <c r="F450" s="2" t="s">
        <v>7</v>
      </c>
      <c r="G450" t="s">
        <v>15</v>
      </c>
      <c r="H450" s="2" t="s">
        <v>955</v>
      </c>
      <c r="I450" s="1" t="s">
        <v>1555</v>
      </c>
    </row>
    <row r="451" spans="1:9" x14ac:dyDescent="0.3">
      <c r="A451">
        <v>366</v>
      </c>
      <c r="B451" t="s">
        <v>953</v>
      </c>
      <c r="C451" t="s">
        <v>954</v>
      </c>
      <c r="D451">
        <v>4</v>
      </c>
      <c r="E451" t="s">
        <v>6</v>
      </c>
      <c r="F451" s="2" t="s">
        <v>7</v>
      </c>
      <c r="G451" t="s">
        <v>15</v>
      </c>
      <c r="H451" s="2" t="s">
        <v>955</v>
      </c>
      <c r="I451" s="1" t="s">
        <v>1556</v>
      </c>
    </row>
    <row r="452" spans="1:9" x14ac:dyDescent="0.3">
      <c r="A452">
        <v>367</v>
      </c>
      <c r="B452" t="s">
        <v>956</v>
      </c>
      <c r="C452" t="s">
        <v>957</v>
      </c>
      <c r="D452">
        <v>4</v>
      </c>
      <c r="E452" t="s">
        <v>6</v>
      </c>
      <c r="F452" s="2" t="s">
        <v>7</v>
      </c>
      <c r="G452" t="s">
        <v>15</v>
      </c>
      <c r="H452" s="2" t="s">
        <v>1557</v>
      </c>
      <c r="I452" s="1" t="s">
        <v>1558</v>
      </c>
    </row>
    <row r="453" spans="1:9" x14ac:dyDescent="0.3">
      <c r="A453">
        <v>367</v>
      </c>
      <c r="B453" t="s">
        <v>956</v>
      </c>
      <c r="C453" t="s">
        <v>957</v>
      </c>
      <c r="D453">
        <v>4</v>
      </c>
      <c r="E453" t="s">
        <v>6</v>
      </c>
      <c r="F453" s="2" t="s">
        <v>7</v>
      </c>
      <c r="G453" t="s">
        <v>15</v>
      </c>
      <c r="H453" s="2" t="s">
        <v>955</v>
      </c>
      <c r="I453" s="1" t="s">
        <v>1559</v>
      </c>
    </row>
    <row r="454" spans="1:9" x14ac:dyDescent="0.3">
      <c r="A454">
        <v>368</v>
      </c>
      <c r="B454" t="s">
        <v>958</v>
      </c>
      <c r="C454" t="s">
        <v>959</v>
      </c>
      <c r="D454">
        <v>4</v>
      </c>
      <c r="E454" t="s">
        <v>6</v>
      </c>
      <c r="F454" s="2" t="s">
        <v>7</v>
      </c>
      <c r="G454" t="s">
        <v>15</v>
      </c>
      <c r="H454" s="2" t="s">
        <v>960</v>
      </c>
      <c r="I454" s="1" t="s">
        <v>1560</v>
      </c>
    </row>
    <row r="455" spans="1:9" x14ac:dyDescent="0.3">
      <c r="A455">
        <v>369</v>
      </c>
      <c r="B455" t="s">
        <v>961</v>
      </c>
      <c r="C455" t="s">
        <v>962</v>
      </c>
      <c r="D455">
        <v>4</v>
      </c>
      <c r="E455" t="s">
        <v>6</v>
      </c>
      <c r="F455" s="2" t="s">
        <v>7</v>
      </c>
      <c r="G455" t="s">
        <v>15</v>
      </c>
      <c r="H455" s="2" t="s">
        <v>960</v>
      </c>
      <c r="I455" s="1" t="s">
        <v>1561</v>
      </c>
    </row>
    <row r="456" spans="1:9" x14ac:dyDescent="0.3">
      <c r="A456">
        <v>370</v>
      </c>
      <c r="B456" t="s">
        <v>963</v>
      </c>
      <c r="C456" t="s">
        <v>964</v>
      </c>
      <c r="D456">
        <v>4</v>
      </c>
      <c r="E456" t="s">
        <v>6</v>
      </c>
      <c r="F456" s="2" t="s">
        <v>7</v>
      </c>
      <c r="G456" t="s">
        <v>15</v>
      </c>
      <c r="H456" s="2" t="s">
        <v>965</v>
      </c>
      <c r="I456" s="1" t="s">
        <v>1562</v>
      </c>
    </row>
    <row r="457" spans="1:9" x14ac:dyDescent="0.3">
      <c r="A457">
        <v>371</v>
      </c>
      <c r="B457" t="s">
        <v>966</v>
      </c>
      <c r="C457" t="s">
        <v>967</v>
      </c>
      <c r="D457">
        <v>3</v>
      </c>
      <c r="E457" t="s">
        <v>6</v>
      </c>
      <c r="F457" s="2" t="s">
        <v>7</v>
      </c>
      <c r="G457" t="s">
        <v>15</v>
      </c>
      <c r="H457" s="2" t="s">
        <v>1563</v>
      </c>
      <c r="I457" s="1" t="s">
        <v>1564</v>
      </c>
    </row>
    <row r="458" spans="1:9" x14ac:dyDescent="0.3">
      <c r="A458">
        <v>371</v>
      </c>
      <c r="B458" t="s">
        <v>966</v>
      </c>
      <c r="C458" t="s">
        <v>967</v>
      </c>
      <c r="D458">
        <v>4</v>
      </c>
      <c r="E458" t="s">
        <v>6</v>
      </c>
      <c r="F458" s="2" t="s">
        <v>11</v>
      </c>
      <c r="G458" t="s">
        <v>15</v>
      </c>
      <c r="H458" s="2" t="s">
        <v>968</v>
      </c>
      <c r="I458" s="1" t="s">
        <v>1565</v>
      </c>
    </row>
    <row r="459" spans="1:9" x14ac:dyDescent="0.3">
      <c r="A459">
        <v>372</v>
      </c>
      <c r="B459" t="s">
        <v>969</v>
      </c>
      <c r="C459" t="s">
        <v>970</v>
      </c>
      <c r="D459">
        <v>4</v>
      </c>
      <c r="E459" t="s">
        <v>6</v>
      </c>
      <c r="F459" s="2" t="s">
        <v>7</v>
      </c>
      <c r="G459" t="s">
        <v>15</v>
      </c>
      <c r="H459" s="2" t="s">
        <v>971</v>
      </c>
      <c r="I459" s="1" t="s">
        <v>1566</v>
      </c>
    </row>
    <row r="460" spans="1:9" x14ac:dyDescent="0.3">
      <c r="A460">
        <v>373</v>
      </c>
      <c r="B460" t="s">
        <v>972</v>
      </c>
      <c r="C460" t="s">
        <v>20</v>
      </c>
      <c r="D460">
        <v>4</v>
      </c>
      <c r="E460" t="s">
        <v>6</v>
      </c>
      <c r="F460" s="2" t="s">
        <v>7</v>
      </c>
      <c r="G460" t="s">
        <v>15</v>
      </c>
      <c r="H460" s="2" t="s">
        <v>973</v>
      </c>
      <c r="I460" s="1" t="s">
        <v>1567</v>
      </c>
    </row>
    <row r="461" spans="1:9" x14ac:dyDescent="0.3">
      <c r="A461">
        <v>374</v>
      </c>
      <c r="B461" t="s">
        <v>974</v>
      </c>
      <c r="C461" t="s">
        <v>975</v>
      </c>
      <c r="D461">
        <v>4</v>
      </c>
      <c r="E461" t="s">
        <v>6</v>
      </c>
      <c r="F461" s="2" t="s">
        <v>7</v>
      </c>
      <c r="G461" t="s">
        <v>15</v>
      </c>
      <c r="H461" s="2" t="s">
        <v>976</v>
      </c>
      <c r="I461" s="1" t="s">
        <v>1568</v>
      </c>
    </row>
    <row r="462" spans="1:9" x14ac:dyDescent="0.3">
      <c r="A462">
        <v>375</v>
      </c>
      <c r="B462" t="s">
        <v>30</v>
      </c>
      <c r="C462" t="s">
        <v>977</v>
      </c>
      <c r="D462">
        <v>4</v>
      </c>
      <c r="E462" t="s">
        <v>6</v>
      </c>
      <c r="F462" s="2" t="s">
        <v>11</v>
      </c>
      <c r="G462" t="s">
        <v>15</v>
      </c>
      <c r="H462" s="2" t="s">
        <v>978</v>
      </c>
      <c r="I462" s="1" t="s">
        <v>1569</v>
      </c>
    </row>
    <row r="463" spans="1:9" x14ac:dyDescent="0.3">
      <c r="A463">
        <v>376</v>
      </c>
      <c r="B463" t="s">
        <v>979</v>
      </c>
      <c r="C463" t="s">
        <v>980</v>
      </c>
      <c r="D463">
        <v>3</v>
      </c>
      <c r="E463" t="s">
        <v>6</v>
      </c>
      <c r="F463" s="2" t="s">
        <v>11</v>
      </c>
      <c r="G463" t="s">
        <v>15</v>
      </c>
      <c r="H463" s="2" t="s">
        <v>981</v>
      </c>
      <c r="I463" s="1" t="s">
        <v>1570</v>
      </c>
    </row>
    <row r="464" spans="1:9" x14ac:dyDescent="0.3">
      <c r="A464">
        <v>377</v>
      </c>
      <c r="B464" t="s">
        <v>982</v>
      </c>
      <c r="C464" t="s">
        <v>983</v>
      </c>
      <c r="D464">
        <v>4</v>
      </c>
      <c r="E464" t="s">
        <v>6</v>
      </c>
      <c r="F464" s="2" t="s">
        <v>7</v>
      </c>
      <c r="G464" t="s">
        <v>15</v>
      </c>
      <c r="H464" s="2" t="s">
        <v>1571</v>
      </c>
      <c r="I464" s="1" t="s">
        <v>1572</v>
      </c>
    </row>
    <row r="465" spans="1:9" x14ac:dyDescent="0.3">
      <c r="A465">
        <v>377</v>
      </c>
      <c r="B465" t="s">
        <v>982</v>
      </c>
      <c r="C465" t="s">
        <v>983</v>
      </c>
      <c r="D465">
        <v>4</v>
      </c>
      <c r="E465" t="s">
        <v>6</v>
      </c>
      <c r="F465" s="2" t="s">
        <v>7</v>
      </c>
      <c r="G465" t="s">
        <v>15</v>
      </c>
      <c r="H465" s="2" t="s">
        <v>984</v>
      </c>
      <c r="I465" s="1" t="s">
        <v>1573</v>
      </c>
    </row>
    <row r="466" spans="1:9" x14ac:dyDescent="0.3">
      <c r="A466">
        <v>378</v>
      </c>
      <c r="B466" t="s">
        <v>985</v>
      </c>
      <c r="C466" t="s">
        <v>986</v>
      </c>
      <c r="D466">
        <v>3</v>
      </c>
      <c r="E466" t="s">
        <v>6</v>
      </c>
      <c r="F466" s="2" t="s">
        <v>7</v>
      </c>
      <c r="G466" t="s">
        <v>15</v>
      </c>
      <c r="H466" s="2" t="s">
        <v>987</v>
      </c>
      <c r="I466" s="1" t="s">
        <v>1574</v>
      </c>
    </row>
    <row r="467" spans="1:9" x14ac:dyDescent="0.3">
      <c r="A467">
        <v>379</v>
      </c>
      <c r="B467" t="s">
        <v>988</v>
      </c>
      <c r="C467" t="s">
        <v>989</v>
      </c>
      <c r="D467">
        <v>3</v>
      </c>
      <c r="E467" t="s">
        <v>6</v>
      </c>
      <c r="F467" s="2" t="s">
        <v>11</v>
      </c>
      <c r="G467" t="s">
        <v>15</v>
      </c>
      <c r="H467" s="2" t="s">
        <v>990</v>
      </c>
      <c r="I467" s="1" t="s">
        <v>1575</v>
      </c>
    </row>
    <row r="468" spans="1:9" x14ac:dyDescent="0.3">
      <c r="A468">
        <v>380</v>
      </c>
      <c r="B468" t="s">
        <v>991</v>
      </c>
      <c r="C468" t="s">
        <v>992</v>
      </c>
      <c r="D468">
        <v>3</v>
      </c>
      <c r="E468" t="s">
        <v>6</v>
      </c>
      <c r="F468" s="2" t="s">
        <v>11</v>
      </c>
      <c r="G468" t="s">
        <v>15</v>
      </c>
      <c r="H468" s="2" t="s">
        <v>990</v>
      </c>
      <c r="I468" s="1" t="s">
        <v>1576</v>
      </c>
    </row>
    <row r="469" spans="1:9" x14ac:dyDescent="0.3">
      <c r="A469">
        <v>381</v>
      </c>
      <c r="B469" t="s">
        <v>993</v>
      </c>
      <c r="C469" t="s">
        <v>994</v>
      </c>
      <c r="D469">
        <v>3</v>
      </c>
      <c r="E469" t="s">
        <v>6</v>
      </c>
      <c r="F469" s="2" t="s">
        <v>7</v>
      </c>
      <c r="G469" t="s">
        <v>15</v>
      </c>
      <c r="H469" s="2" t="s">
        <v>1577</v>
      </c>
      <c r="I469" s="1" t="s">
        <v>1579</v>
      </c>
    </row>
    <row r="470" spans="1:9" x14ac:dyDescent="0.3">
      <c r="A470">
        <v>381</v>
      </c>
      <c r="B470" t="s">
        <v>993</v>
      </c>
      <c r="C470" t="s">
        <v>994</v>
      </c>
      <c r="D470">
        <v>3</v>
      </c>
      <c r="E470" t="s">
        <v>6</v>
      </c>
      <c r="F470" s="2" t="s">
        <v>508</v>
      </c>
      <c r="G470" t="s">
        <v>15</v>
      </c>
      <c r="H470" s="2" t="s">
        <v>1578</v>
      </c>
      <c r="I470" s="1" t="s">
        <v>1580</v>
      </c>
    </row>
    <row r="471" spans="1:9" x14ac:dyDescent="0.3">
      <c r="A471">
        <v>381</v>
      </c>
      <c r="B471" t="s">
        <v>993</v>
      </c>
      <c r="C471" t="s">
        <v>994</v>
      </c>
      <c r="D471">
        <v>4</v>
      </c>
      <c r="E471" t="s">
        <v>6</v>
      </c>
      <c r="F471" s="2" t="s">
        <v>7</v>
      </c>
      <c r="G471" t="s">
        <v>15</v>
      </c>
      <c r="H471" s="2" t="s">
        <v>995</v>
      </c>
      <c r="I471" s="1" t="s">
        <v>1581</v>
      </c>
    </row>
    <row r="472" spans="1:9" x14ac:dyDescent="0.3">
      <c r="A472">
        <v>382</v>
      </c>
      <c r="B472" t="s">
        <v>996</v>
      </c>
      <c r="C472" t="s">
        <v>997</v>
      </c>
      <c r="D472">
        <v>3</v>
      </c>
      <c r="E472" t="s">
        <v>6</v>
      </c>
      <c r="F472" s="2" t="s">
        <v>7</v>
      </c>
      <c r="G472" t="s">
        <v>15</v>
      </c>
      <c r="H472" s="2" t="s">
        <v>998</v>
      </c>
      <c r="I472" s="1" t="s">
        <v>1582</v>
      </c>
    </row>
    <row r="473" spans="1:9" x14ac:dyDescent="0.3">
      <c r="A473">
        <v>383</v>
      </c>
      <c r="B473" t="s">
        <v>999</v>
      </c>
      <c r="C473" t="s">
        <v>1000</v>
      </c>
      <c r="D473">
        <v>4</v>
      </c>
      <c r="E473" t="s">
        <v>6</v>
      </c>
      <c r="F473" s="2" t="s">
        <v>11</v>
      </c>
      <c r="G473" t="s">
        <v>15</v>
      </c>
      <c r="H473" s="2" t="s">
        <v>1001</v>
      </c>
      <c r="I473" s="1" t="s">
        <v>1583</v>
      </c>
    </row>
    <row r="474" spans="1:9" x14ac:dyDescent="0.3">
      <c r="A474">
        <v>384</v>
      </c>
      <c r="B474" t="s">
        <v>1002</v>
      </c>
      <c r="C474" t="s">
        <v>1003</v>
      </c>
      <c r="D474">
        <v>3</v>
      </c>
      <c r="E474" t="s">
        <v>6</v>
      </c>
      <c r="F474" s="2" t="s">
        <v>7</v>
      </c>
      <c r="G474" t="s">
        <v>15</v>
      </c>
      <c r="H474" s="2" t="s">
        <v>1001</v>
      </c>
      <c r="I474" s="1" t="s">
        <v>1584</v>
      </c>
    </row>
    <row r="475" spans="1:9" x14ac:dyDescent="0.3">
      <c r="A475">
        <v>385</v>
      </c>
      <c r="B475" t="s">
        <v>1004</v>
      </c>
      <c r="C475" t="s">
        <v>1005</v>
      </c>
      <c r="D475">
        <v>3</v>
      </c>
      <c r="E475" t="s">
        <v>6</v>
      </c>
      <c r="F475" s="2" t="s">
        <v>7</v>
      </c>
      <c r="G475" t="s">
        <v>15</v>
      </c>
      <c r="H475" s="2" t="s">
        <v>1006</v>
      </c>
      <c r="I475" s="1" t="s">
        <v>1585</v>
      </c>
    </row>
    <row r="476" spans="1:9" x14ac:dyDescent="0.3">
      <c r="A476">
        <v>386</v>
      </c>
      <c r="B476" t="s">
        <v>1007</v>
      </c>
      <c r="C476" t="s">
        <v>1008</v>
      </c>
      <c r="D476">
        <v>3</v>
      </c>
      <c r="E476" t="s">
        <v>6</v>
      </c>
      <c r="F476" s="2" t="s">
        <v>11</v>
      </c>
      <c r="G476" t="s">
        <v>15</v>
      </c>
      <c r="H476" s="2" t="s">
        <v>1586</v>
      </c>
      <c r="I476" s="1" t="s">
        <v>1587</v>
      </c>
    </row>
    <row r="477" spans="1:9" x14ac:dyDescent="0.3">
      <c r="A477">
        <v>386</v>
      </c>
      <c r="B477" t="s">
        <v>1007</v>
      </c>
      <c r="C477" t="s">
        <v>1008</v>
      </c>
      <c r="D477">
        <v>4</v>
      </c>
      <c r="E477" t="s">
        <v>6</v>
      </c>
      <c r="F477" s="2" t="s">
        <v>7</v>
      </c>
      <c r="G477" t="s">
        <v>15</v>
      </c>
      <c r="H477" s="2" t="s">
        <v>1009</v>
      </c>
      <c r="I477" s="1" t="s">
        <v>1588</v>
      </c>
    </row>
    <row r="478" spans="1:9" x14ac:dyDescent="0.3">
      <c r="A478">
        <v>387</v>
      </c>
      <c r="B478" t="s">
        <v>1010</v>
      </c>
      <c r="C478" t="s">
        <v>1011</v>
      </c>
      <c r="D478">
        <v>3</v>
      </c>
      <c r="E478" t="s">
        <v>6</v>
      </c>
      <c r="F478" s="2" t="s">
        <v>11</v>
      </c>
      <c r="G478" t="s">
        <v>15</v>
      </c>
      <c r="H478" s="2" t="s">
        <v>1012</v>
      </c>
      <c r="I478" s="1" t="s">
        <v>1589</v>
      </c>
    </row>
    <row r="479" spans="1:9" x14ac:dyDescent="0.3">
      <c r="A479">
        <v>388</v>
      </c>
      <c r="B479" t="s">
        <v>1013</v>
      </c>
      <c r="C479" t="s">
        <v>1014</v>
      </c>
      <c r="D479">
        <v>3</v>
      </c>
      <c r="E479" t="s">
        <v>6</v>
      </c>
      <c r="F479" s="2" t="s">
        <v>7</v>
      </c>
      <c r="G479" t="s">
        <v>15</v>
      </c>
      <c r="H479" s="2" t="s">
        <v>1015</v>
      </c>
      <c r="I479" s="1" t="s">
        <v>1590</v>
      </c>
    </row>
    <row r="480" spans="1:9" x14ac:dyDescent="0.3">
      <c r="A480">
        <v>389</v>
      </c>
      <c r="B480" t="s">
        <v>1016</v>
      </c>
      <c r="C480" t="s">
        <v>1017</v>
      </c>
      <c r="D480">
        <v>3</v>
      </c>
      <c r="E480" t="s">
        <v>6</v>
      </c>
      <c r="F480" s="2" t="s">
        <v>11</v>
      </c>
      <c r="G480" t="s">
        <v>15</v>
      </c>
      <c r="H480" s="2" t="s">
        <v>1018</v>
      </c>
      <c r="I480" s="1" t="s">
        <v>1591</v>
      </c>
    </row>
    <row r="481" spans="1:9" x14ac:dyDescent="0.3">
      <c r="A481">
        <v>390</v>
      </c>
      <c r="B481" t="s">
        <v>1019</v>
      </c>
      <c r="C481" t="s">
        <v>1020</v>
      </c>
      <c r="D481">
        <v>3</v>
      </c>
      <c r="E481" t="s">
        <v>6</v>
      </c>
      <c r="F481" s="2" t="s">
        <v>1021</v>
      </c>
      <c r="G481" t="s">
        <v>15</v>
      </c>
      <c r="H481" s="2" t="s">
        <v>1022</v>
      </c>
      <c r="I481" s="1" t="s">
        <v>1592</v>
      </c>
    </row>
    <row r="482" spans="1:9" x14ac:dyDescent="0.3">
      <c r="A482">
        <v>391</v>
      </c>
      <c r="B482" t="s">
        <v>1023</v>
      </c>
      <c r="C482" t="s">
        <v>1024</v>
      </c>
      <c r="D482">
        <v>4</v>
      </c>
      <c r="E482" t="s">
        <v>6</v>
      </c>
      <c r="F482" s="2" t="s">
        <v>11</v>
      </c>
      <c r="G482" t="s">
        <v>15</v>
      </c>
      <c r="H482" s="2" t="s">
        <v>1025</v>
      </c>
      <c r="I482" s="1" t="s">
        <v>1593</v>
      </c>
    </row>
    <row r="483" spans="1:9" x14ac:dyDescent="0.3">
      <c r="A483">
        <v>392</v>
      </c>
      <c r="B483" t="s">
        <v>1026</v>
      </c>
      <c r="C483" t="s">
        <v>1027</v>
      </c>
      <c r="D483">
        <v>3</v>
      </c>
      <c r="E483" t="s">
        <v>6</v>
      </c>
      <c r="F483" s="2" t="s">
        <v>7</v>
      </c>
      <c r="G483" t="s">
        <v>15</v>
      </c>
      <c r="H483" s="2" t="s">
        <v>1594</v>
      </c>
      <c r="I483" s="1" t="s">
        <v>1595</v>
      </c>
    </row>
    <row r="484" spans="1:9" x14ac:dyDescent="0.3">
      <c r="A484">
        <v>392</v>
      </c>
      <c r="B484" t="s">
        <v>1026</v>
      </c>
      <c r="C484" t="s">
        <v>1027</v>
      </c>
      <c r="D484">
        <v>4</v>
      </c>
      <c r="E484" t="s">
        <v>6</v>
      </c>
      <c r="F484" s="2" t="s">
        <v>11</v>
      </c>
      <c r="G484" t="s">
        <v>15</v>
      </c>
      <c r="H484" s="2" t="s">
        <v>1028</v>
      </c>
      <c r="I484" s="1" t="s">
        <v>1596</v>
      </c>
    </row>
    <row r="485" spans="1:9" x14ac:dyDescent="0.3">
      <c r="A485">
        <v>393</v>
      </c>
      <c r="B485" t="s">
        <v>1029</v>
      </c>
      <c r="C485" t="s">
        <v>1030</v>
      </c>
      <c r="D485">
        <v>4</v>
      </c>
      <c r="E485" t="s">
        <v>6</v>
      </c>
      <c r="F485" s="2" t="s">
        <v>7</v>
      </c>
      <c r="G485" t="s">
        <v>15</v>
      </c>
      <c r="H485" s="2" t="s">
        <v>1031</v>
      </c>
      <c r="I485" s="1" t="s">
        <v>1597</v>
      </c>
    </row>
    <row r="486" spans="1:9" x14ac:dyDescent="0.3">
      <c r="A486">
        <v>394</v>
      </c>
      <c r="B486" t="s">
        <v>1032</v>
      </c>
      <c r="C486" t="s">
        <v>1033</v>
      </c>
      <c r="D486">
        <v>3</v>
      </c>
      <c r="E486" t="s">
        <v>6</v>
      </c>
      <c r="F486" s="2" t="s">
        <v>7</v>
      </c>
      <c r="G486" t="s">
        <v>15</v>
      </c>
      <c r="H486" s="2" t="s">
        <v>1034</v>
      </c>
      <c r="I486" s="1" t="s">
        <v>1598</v>
      </c>
    </row>
    <row r="487" spans="1:9" x14ac:dyDescent="0.3">
      <c r="A487">
        <v>395</v>
      </c>
      <c r="B487" t="s">
        <v>1035</v>
      </c>
      <c r="C487" t="s">
        <v>37</v>
      </c>
      <c r="D487">
        <v>3</v>
      </c>
      <c r="E487" t="s">
        <v>6</v>
      </c>
      <c r="F487" s="2" t="s">
        <v>7</v>
      </c>
      <c r="G487" t="s">
        <v>15</v>
      </c>
      <c r="H487" s="2" t="s">
        <v>1036</v>
      </c>
      <c r="I487" s="1" t="s">
        <v>1599</v>
      </c>
    </row>
    <row r="488" spans="1:9" x14ac:dyDescent="0.3">
      <c r="A488">
        <v>396</v>
      </c>
      <c r="B488" t="s">
        <v>1037</v>
      </c>
      <c r="C488" t="s">
        <v>1038</v>
      </c>
      <c r="D488">
        <v>4</v>
      </c>
      <c r="E488" t="s">
        <v>6</v>
      </c>
      <c r="F488" s="2" t="s">
        <v>7</v>
      </c>
      <c r="G488" t="s">
        <v>15</v>
      </c>
      <c r="H488" s="2" t="s">
        <v>1039</v>
      </c>
      <c r="I488" s="1" t="s">
        <v>1600</v>
      </c>
    </row>
    <row r="489" spans="1:9" x14ac:dyDescent="0.3">
      <c r="A489">
        <v>397</v>
      </c>
      <c r="B489" t="s">
        <v>1040</v>
      </c>
      <c r="C489" t="s">
        <v>1041</v>
      </c>
      <c r="D489">
        <v>4</v>
      </c>
      <c r="E489" t="s">
        <v>6</v>
      </c>
      <c r="F489" s="2" t="s">
        <v>7</v>
      </c>
      <c r="G489" t="s">
        <v>15</v>
      </c>
      <c r="H489" s="2" t="s">
        <v>1042</v>
      </c>
      <c r="I489" s="1" t="s">
        <v>1601</v>
      </c>
    </row>
    <row r="490" spans="1:9" x14ac:dyDescent="0.3">
      <c r="A490">
        <v>398</v>
      </c>
      <c r="B490" t="s">
        <v>1043</v>
      </c>
      <c r="C490" t="s">
        <v>1044</v>
      </c>
      <c r="D490">
        <v>4</v>
      </c>
      <c r="E490" t="s">
        <v>6</v>
      </c>
      <c r="F490" s="2" t="s">
        <v>11</v>
      </c>
      <c r="G490" t="s">
        <v>15</v>
      </c>
      <c r="H490" s="2" t="s">
        <v>1045</v>
      </c>
      <c r="I490" s="1" t="s">
        <v>1602</v>
      </c>
    </row>
    <row r="491" spans="1:9" x14ac:dyDescent="0.3">
      <c r="A491">
        <v>399</v>
      </c>
      <c r="B491" t="s">
        <v>1046</v>
      </c>
      <c r="C491" t="s">
        <v>1047</v>
      </c>
      <c r="D491">
        <v>4</v>
      </c>
      <c r="E491" t="s">
        <v>6</v>
      </c>
      <c r="F491" s="2" t="s">
        <v>11</v>
      </c>
      <c r="G491" t="s">
        <v>15</v>
      </c>
      <c r="H491" s="2" t="s">
        <v>1048</v>
      </c>
      <c r="I491" s="1" t="s">
        <v>1603</v>
      </c>
    </row>
  </sheetData>
  <phoneticPr fontId="3" type="noConversion"/>
  <hyperlinks>
    <hyperlink ref="I2" r:id="rId1" xr:uid="{F4AA9E64-FA7D-488D-9401-276A1445C4DA}"/>
    <hyperlink ref="I3" r:id="rId2" xr:uid="{C57C9CF3-9E50-4A1B-85D8-8FC0FFA819A7}"/>
    <hyperlink ref="I7" r:id="rId3" xr:uid="{183D3A5B-F3D7-4FEB-9662-9F429BF69BAE}"/>
    <hyperlink ref="I8" r:id="rId4" xr:uid="{3FC6BBB5-B259-4CA0-8ABD-18C889B8BE4B}"/>
    <hyperlink ref="I9" r:id="rId5" xr:uid="{D0A9C58C-29EE-4199-AB8E-61E671B92E8A}"/>
    <hyperlink ref="I11" r:id="rId6" xr:uid="{A75A6C3C-2845-4701-96F8-C4A0AC97B51C}"/>
    <hyperlink ref="I12" r:id="rId7" xr:uid="{17688D66-B31D-495E-BD2B-456B32DC237E}"/>
    <hyperlink ref="I13" r:id="rId8" xr:uid="{EA55213B-79D2-495B-B69C-B24D12A98E08}"/>
    <hyperlink ref="I14" r:id="rId9" xr:uid="{CF238008-D9BF-42A7-BCAC-8F13ECE02784}"/>
    <hyperlink ref="I15" r:id="rId10" xr:uid="{05454499-2C04-464D-AE64-D981571E6D1D}"/>
    <hyperlink ref="I16" r:id="rId11" xr:uid="{44AA53E3-A1D0-483C-AF1E-B4FE21CCEA15}"/>
    <hyperlink ref="I17" r:id="rId12" xr:uid="{7D5EDEA6-07E1-4FA2-903D-77B758D938E5}"/>
    <hyperlink ref="I18" r:id="rId13" xr:uid="{0EA78C74-ED62-485B-81F4-5C9BE4E84804}"/>
    <hyperlink ref="I19" r:id="rId14" xr:uid="{D43E36A0-7A4A-49A2-899E-9E4C5C2EF4AE}"/>
    <hyperlink ref="I20" r:id="rId15" xr:uid="{5FB4B593-A01E-4668-B9B2-5F2D86AE2AAD}"/>
    <hyperlink ref="I21" r:id="rId16" xr:uid="{B08D0FB8-69B0-4681-9CC1-B9341CED56B5}"/>
    <hyperlink ref="I22" r:id="rId17" xr:uid="{A9E3BDF4-17F8-4522-B851-B24212C62963}"/>
    <hyperlink ref="I23" r:id="rId18" xr:uid="{21C9EBFA-A30A-476D-BEFA-1F3A5BC0520D}"/>
    <hyperlink ref="I24" r:id="rId19" xr:uid="{308E0434-F956-490D-973C-DF167B139B50}"/>
    <hyperlink ref="I25" r:id="rId20" xr:uid="{2EC69F2A-38BF-4DCA-9A8F-1D24E7C362B9}"/>
    <hyperlink ref="I26" r:id="rId21" xr:uid="{E57CEF2F-76A4-4357-A6FB-A05CFB327643}"/>
    <hyperlink ref="I27" r:id="rId22" xr:uid="{34016714-083B-446D-84BF-5A9684262DF4}"/>
    <hyperlink ref="I28" r:id="rId23" xr:uid="{870C4E14-AE7F-4477-A770-95160E431D47}"/>
    <hyperlink ref="I29" r:id="rId24" xr:uid="{8A666F1A-327B-45E9-BD0C-0DF47DC4225B}"/>
    <hyperlink ref="I30" r:id="rId25" xr:uid="{1A54CA89-D490-44BC-A4DE-E47F878F154D}"/>
    <hyperlink ref="I31" r:id="rId26" xr:uid="{98655A5E-9C96-40AC-ABD6-AC75260403CC}"/>
    <hyperlink ref="I32" r:id="rId27" xr:uid="{E3C9607D-A301-401D-A4A2-9CFC8363C669}"/>
    <hyperlink ref="I33" r:id="rId28" xr:uid="{F9E1A66D-2B05-4AB2-95D0-92F911940238}"/>
    <hyperlink ref="I34" r:id="rId29" xr:uid="{40FECE75-1776-4E1E-99CD-C6BFEC6EE11A}"/>
    <hyperlink ref="I35" r:id="rId30" xr:uid="{83CCF83E-DB23-4165-87CF-D585306602CB}"/>
    <hyperlink ref="I36" r:id="rId31" xr:uid="{195080DD-96DB-4C3D-A16F-0E3B013AE529}"/>
    <hyperlink ref="I37" r:id="rId32" xr:uid="{CDE88FFF-F4B2-45FC-B239-A82BB4B4ADC1}"/>
    <hyperlink ref="I38" r:id="rId33" xr:uid="{C36FCCF1-9792-4300-B510-3D4E3FAF0FF0}"/>
    <hyperlink ref="I40" r:id="rId34" xr:uid="{2D430472-6868-4D82-817C-115C7ED8EA07}"/>
    <hyperlink ref="I41" r:id="rId35" xr:uid="{6C342C0F-D6BF-40F9-9B3E-7EE5FA3A53A6}"/>
    <hyperlink ref="I42" r:id="rId36" xr:uid="{24AC3592-B1FC-4492-B3E5-B24068A9CEAC}"/>
    <hyperlink ref="I43" r:id="rId37" xr:uid="{6946D767-6D46-40A6-8577-CD26511851C8}"/>
    <hyperlink ref="I44" r:id="rId38" xr:uid="{EE752462-8B5F-4815-89DC-B13A56F958E3}"/>
    <hyperlink ref="I45" r:id="rId39" xr:uid="{D8D2F571-3D39-44A9-A278-0904C9437CC2}"/>
    <hyperlink ref="I46" r:id="rId40" xr:uid="{8C5FC507-243F-4090-861C-908BCFA03155}"/>
    <hyperlink ref="I47" r:id="rId41" xr:uid="{43CF1DF9-3972-4911-9CF2-FB5108969BD4}"/>
    <hyperlink ref="I48" r:id="rId42" xr:uid="{E44536A8-E6BC-4BD0-9522-BD2E7AFF6CFF}"/>
    <hyperlink ref="I49" r:id="rId43" xr:uid="{B87B433B-9B3F-43AC-A04A-55B903B61767}"/>
    <hyperlink ref="I50" r:id="rId44" xr:uid="{603CD7DE-E8F0-4148-BA2D-489A8A8AC638}"/>
    <hyperlink ref="I51" r:id="rId45" xr:uid="{18FB5FB1-6833-4E50-8B61-AE386A020E99}"/>
    <hyperlink ref="I52" r:id="rId46" xr:uid="{83C0E526-E284-4544-ABC5-6A54F6ADFA25}"/>
    <hyperlink ref="I53" r:id="rId47" xr:uid="{A7D8CEE2-EC70-45E3-BA6A-93FD4B5E209B}"/>
    <hyperlink ref="I54" r:id="rId48" xr:uid="{B3A62AA9-3AC0-4732-A82C-69F48FA56D5E}"/>
    <hyperlink ref="I55" r:id="rId49" xr:uid="{F12705F7-8322-442A-BC01-30A330DA39E2}"/>
    <hyperlink ref="I56" r:id="rId50" xr:uid="{5519C4A2-9619-4934-AA5C-7C335EA4EBAB}"/>
    <hyperlink ref="I57" r:id="rId51" xr:uid="{40E31E52-D18E-4AB2-A25D-EFD30E6D6DDF}"/>
    <hyperlink ref="I58" r:id="rId52" xr:uid="{C6402AB5-23A7-4B0D-813F-CC0073AD6934}"/>
    <hyperlink ref="I59" r:id="rId53" xr:uid="{3FBFB346-5FAB-481F-869A-30A43D15BB72}"/>
    <hyperlink ref="I60" r:id="rId54" xr:uid="{56900CF0-C029-4B7A-90BC-2D7F98D6D09F}"/>
    <hyperlink ref="I61" r:id="rId55" xr:uid="{B9DC81EB-1678-4E49-BB9C-1F1CF928B062}"/>
    <hyperlink ref="I62" r:id="rId56" xr:uid="{1DCB879B-3DA5-4762-AF26-3D68800DBCBD}"/>
    <hyperlink ref="I63" r:id="rId57" xr:uid="{810AA7B1-BBD8-4A32-89A2-21BD01DB0BB5}"/>
    <hyperlink ref="I65" r:id="rId58" xr:uid="{70E1A2A8-359C-4F9F-9C4B-5F6ED55B9DC7}"/>
    <hyperlink ref="I66" r:id="rId59" xr:uid="{8F528FBA-77B4-44F0-9FCB-77EEB30D4646}"/>
    <hyperlink ref="I67" r:id="rId60" xr:uid="{3D4451E0-E895-4D52-8061-38AF2BE41ED5}"/>
    <hyperlink ref="I68" r:id="rId61" xr:uid="{512DBFFC-E45C-4B63-BB84-612C6A13F77E}"/>
    <hyperlink ref="I69" r:id="rId62" xr:uid="{40FE52C9-C7E7-43E2-8EBF-88AC38C554F4}"/>
    <hyperlink ref="I70" r:id="rId63" xr:uid="{BFE38477-DD75-43C3-8DD1-6039DA29815D}"/>
    <hyperlink ref="I71" r:id="rId64" xr:uid="{C11A949F-1E6C-4F7F-9863-3D27DDBE8BAE}"/>
    <hyperlink ref="I72" r:id="rId65" xr:uid="{EEF7EBC0-5A95-4A51-802E-6E7A58F7EAD7}"/>
    <hyperlink ref="I73" r:id="rId66" xr:uid="{FEBFFD70-C4C1-42BC-A33B-6B5A86E73EE3}"/>
    <hyperlink ref="I74" r:id="rId67" xr:uid="{FE0E2103-BD3F-4D68-B3C9-414974049DAE}"/>
    <hyperlink ref="I75" r:id="rId68" xr:uid="{57C047B1-41AB-406F-95DC-92C9303CC5B8}"/>
    <hyperlink ref="I76" r:id="rId69" xr:uid="{35949DE8-C063-47FF-9347-26825B494191}"/>
    <hyperlink ref="I77" r:id="rId70" xr:uid="{FC158298-1AC0-40D9-A88A-1B4534B4A629}"/>
    <hyperlink ref="I78" r:id="rId71" xr:uid="{94B44F33-BA4C-43BC-AB20-292B56743998}"/>
    <hyperlink ref="I79" r:id="rId72" xr:uid="{01ACBB45-162C-4094-B162-449C57F469AF}"/>
    <hyperlink ref="I80" r:id="rId73" xr:uid="{29F1D019-8AC5-410A-BEA5-D6C22B9E6BE1}"/>
    <hyperlink ref="I81" r:id="rId74" xr:uid="{EFE35B43-E483-40EB-A4C7-D2CE367E460C}"/>
    <hyperlink ref="I82" r:id="rId75" xr:uid="{4CC68BC4-B0ED-47D8-9684-60929013F937}"/>
    <hyperlink ref="I83" r:id="rId76" xr:uid="{97FEDE24-05FC-460D-BDA4-65C3FA23126B}"/>
    <hyperlink ref="I84" r:id="rId77" xr:uid="{95A6810D-90BC-4198-B769-E5C1FCAA8553}"/>
    <hyperlink ref="I85" r:id="rId78" xr:uid="{74777AD5-A927-444F-8F68-F388FB6AC09A}"/>
    <hyperlink ref="I86" r:id="rId79" xr:uid="{E7E5F6B6-C71E-4DAC-A0C8-248A87666479}"/>
    <hyperlink ref="I87" r:id="rId80" xr:uid="{0CC5F254-56C1-41AD-ADE8-C134DB7E9EF6}"/>
    <hyperlink ref="I88" r:id="rId81" xr:uid="{9705B2D2-4AE7-4BC3-9E77-B749D63BC2CE}"/>
    <hyperlink ref="I89" r:id="rId82" xr:uid="{599F7D7A-9724-4785-9157-45379C6EA1A6}"/>
    <hyperlink ref="I90" r:id="rId83" xr:uid="{6B336648-3F44-44B9-A029-5456E6DF5357}"/>
    <hyperlink ref="I92" r:id="rId84" xr:uid="{60DC2E69-E29F-483B-B5BC-8910411732EC}"/>
    <hyperlink ref="I93" r:id="rId85" xr:uid="{C4D8ECAC-7921-408E-9CF6-21B3932EB58A}"/>
    <hyperlink ref="I94" r:id="rId86" xr:uid="{8C15A049-0C9F-4C7E-96F5-9CD90A73F4DD}"/>
    <hyperlink ref="I95" r:id="rId87" xr:uid="{AF2874A0-5F00-4E27-83F1-08E10D9570DF}"/>
    <hyperlink ref="I96" r:id="rId88" xr:uid="{571EE3EA-51D5-4D6E-8866-046642F07B69}"/>
    <hyperlink ref="I97" r:id="rId89" xr:uid="{2ABFD0A9-E9EE-4FF3-B085-B7F5E921DEFE}"/>
    <hyperlink ref="I98" r:id="rId90" xr:uid="{B9EDF959-40C5-4257-847C-45E26B826BE9}"/>
    <hyperlink ref="I99" r:id="rId91" xr:uid="{A8A18D05-BDF6-4E17-9949-3EB967299784}"/>
    <hyperlink ref="I100" r:id="rId92" xr:uid="{CEC0BBF5-4898-4600-B139-23ABCB69F7A3}"/>
    <hyperlink ref="I101" r:id="rId93" xr:uid="{49210E1D-104D-4CC1-B43D-05875D4371D8}"/>
    <hyperlink ref="I102" r:id="rId94" xr:uid="{B97EA677-140C-4BFC-8A2A-135DB597616C}"/>
    <hyperlink ref="I103" r:id="rId95" xr:uid="{F577DA51-D23F-47C4-9AA0-E266972E34EF}"/>
    <hyperlink ref="I104" r:id="rId96" xr:uid="{AA470C82-4281-4BE6-8CC5-AF586FA9A356}"/>
    <hyperlink ref="I105" r:id="rId97" xr:uid="{E0B5B265-8142-4D26-B861-A458A9CEE623}"/>
    <hyperlink ref="I106" r:id="rId98" xr:uid="{C424C761-B6BC-4C8C-A5CB-E22B0D2F93BB}"/>
    <hyperlink ref="I107" r:id="rId99" xr:uid="{8CE3FA23-BFBD-4BB4-AE5B-0BFFBB52A203}"/>
    <hyperlink ref="I109" r:id="rId100" xr:uid="{B4A862EA-990A-4841-922E-129823E6FAE7}"/>
    <hyperlink ref="I110" r:id="rId101" xr:uid="{0AA3ACB4-E21B-4FC4-9073-D807E74977C0}"/>
    <hyperlink ref="I111" r:id="rId102" xr:uid="{D32DBAA5-50E8-4036-8322-8B99FB709339}"/>
    <hyperlink ref="I112" r:id="rId103" xr:uid="{2D2F34B3-5FB8-41CB-BF98-5EE28BA6C636}"/>
    <hyperlink ref="I113" r:id="rId104" xr:uid="{20B64DDA-AEC8-45CB-84A9-92D833D83CD8}"/>
    <hyperlink ref="I114" r:id="rId105" xr:uid="{E78794CD-AE6A-48CA-A0EB-85250321B9A8}"/>
    <hyperlink ref="I115" r:id="rId106" xr:uid="{9EE038BE-D0D1-45E7-9837-777292402CB7}"/>
    <hyperlink ref="I116" r:id="rId107" xr:uid="{853037FE-ACC4-4063-925A-D7D3EE661436}"/>
    <hyperlink ref="I117" r:id="rId108" xr:uid="{C03914C7-20AC-47CC-A748-9AB5221C5AAA}"/>
    <hyperlink ref="I118" r:id="rId109" xr:uid="{18BC3097-8811-4267-B228-10271F4262A2}"/>
    <hyperlink ref="I119" r:id="rId110" xr:uid="{70E14278-8BF4-48DE-8FD3-7543D22CCFDE}"/>
    <hyperlink ref="I120" r:id="rId111" xr:uid="{045E6C94-C4EA-455C-9881-3DBF6CAB6590}"/>
    <hyperlink ref="I121" r:id="rId112" xr:uid="{E0800A91-AAED-494E-A688-1C0D01BC0E7E}"/>
    <hyperlink ref="I122" r:id="rId113" xr:uid="{F34DBE10-36B7-43AE-8D34-EA1CAB46ADE7}"/>
    <hyperlink ref="I123" r:id="rId114" xr:uid="{AE291B7D-9441-43DA-94C5-F164DF6B010D}"/>
    <hyperlink ref="I124" r:id="rId115" xr:uid="{33BA0443-74AC-45C8-A4C5-5994BADF4F2C}"/>
    <hyperlink ref="I125" r:id="rId116" xr:uid="{2DE3276D-10DD-4B80-A365-0CC281604ED3}"/>
    <hyperlink ref="I126" r:id="rId117" xr:uid="{946D824B-0ED3-4C9A-86C6-F872518EF0F1}"/>
    <hyperlink ref="I127" r:id="rId118" xr:uid="{8D6E0A11-1FF8-4171-9D52-E33C4B1CB9C8}"/>
    <hyperlink ref="I128" r:id="rId119" xr:uid="{8204DC53-19F7-47A0-9ACD-5D36149F2B3F}"/>
    <hyperlink ref="I129" r:id="rId120" xr:uid="{FBBEB7BC-E79F-4C07-A537-52DDBA716C95}"/>
    <hyperlink ref="I130" r:id="rId121" xr:uid="{F59582EE-A931-462E-95BF-063DD2559D75}"/>
    <hyperlink ref="I131" r:id="rId122" xr:uid="{6D145AA6-0946-489E-A348-6914BFC8A68C}"/>
    <hyperlink ref="I132" r:id="rId123" xr:uid="{8A487FC0-8C47-4FBD-9A44-935D1BC480BE}"/>
    <hyperlink ref="I133" r:id="rId124" xr:uid="{6A746C3E-437D-4953-8BB3-21636D6799C8}"/>
    <hyperlink ref="I134" r:id="rId125" xr:uid="{32C97792-782E-4B8C-BDEF-21C25ECA512F}"/>
    <hyperlink ref="I135" r:id="rId126" xr:uid="{7CB4A8A5-C66E-4408-BDC3-B2C642150368}"/>
    <hyperlink ref="I136" r:id="rId127" xr:uid="{D73B1D5F-34AD-405B-9ABB-6FEB9AE6596F}"/>
    <hyperlink ref="I137" r:id="rId128" xr:uid="{FE53C3F9-9829-4A31-BA35-FE0B71497B70}"/>
    <hyperlink ref="I138" r:id="rId129" xr:uid="{0898A360-129F-4E64-BF02-024C32D8960B}"/>
    <hyperlink ref="I139" r:id="rId130" xr:uid="{B04899FF-D78C-4942-B091-FB0446ECE726}"/>
    <hyperlink ref="I140" r:id="rId131" xr:uid="{A67CBB10-96BC-4E94-839D-9C7DC235F62E}"/>
    <hyperlink ref="I141" r:id="rId132" xr:uid="{C400A8B8-3BDB-4AB3-AC69-789E893CD783}"/>
    <hyperlink ref="I142" r:id="rId133" xr:uid="{472822A6-2E1F-48C2-8834-E27CDE1B8F5E}"/>
    <hyperlink ref="I143" r:id="rId134" xr:uid="{0A8F9BC2-008B-4F70-B3AC-0E61A3977E7D}"/>
    <hyperlink ref="I144" r:id="rId135" xr:uid="{AABB59F7-853F-40DE-BE19-543D87683530}"/>
    <hyperlink ref="I145" r:id="rId136" xr:uid="{2C61B7A8-F1FF-47D4-935F-FC1462F98E8D}"/>
    <hyperlink ref="I146" r:id="rId137" xr:uid="{F001BE22-3DB7-4621-BE57-867FE39A8D60}"/>
    <hyperlink ref="I147" r:id="rId138" xr:uid="{FFBC4362-414A-4CDB-A85D-B2FB13E6717A}"/>
    <hyperlink ref="I148" r:id="rId139" xr:uid="{2535FBE8-745E-4746-985C-635886A9C884}"/>
    <hyperlink ref="I149" r:id="rId140" xr:uid="{AD17A7CD-6D04-4E2E-9004-E3D6AD3A543D}"/>
    <hyperlink ref="I150" r:id="rId141" xr:uid="{F92EF4AB-527A-45F8-837F-11192A24E602}"/>
    <hyperlink ref="I151" r:id="rId142" xr:uid="{75DC67F7-CF99-42C3-AB79-89512941D3FA}"/>
    <hyperlink ref="I152" r:id="rId143" xr:uid="{8B1A1640-5178-4E06-A846-365BDE21BEE6}"/>
    <hyperlink ref="I153" r:id="rId144" xr:uid="{6D2DCAD6-E675-4F9F-BFA2-667E883E1419}"/>
    <hyperlink ref="I154" r:id="rId145" xr:uid="{9B64A291-934E-48B3-97F6-B15B58BAC74E}"/>
    <hyperlink ref="I155" r:id="rId146" xr:uid="{2AADF6F4-9BE9-460A-A141-4A336DFBCA8E}"/>
    <hyperlink ref="I156" r:id="rId147" xr:uid="{BA8B4769-B866-4B88-9DD1-8DD589B59F44}"/>
    <hyperlink ref="I157" r:id="rId148" xr:uid="{38DD195C-4542-4A8E-A8E8-FA2076929563}"/>
    <hyperlink ref="I158" r:id="rId149" xr:uid="{5537DFFB-9C37-4C20-BEED-72C246B4B7C4}"/>
    <hyperlink ref="I159" r:id="rId150" xr:uid="{9AD3758C-47B6-4B53-93BD-27EFD1C5EDD0}"/>
    <hyperlink ref="I160" r:id="rId151" xr:uid="{6E5093FA-3E55-4B49-89FD-CF2A9542A439}"/>
    <hyperlink ref="I161" r:id="rId152" xr:uid="{8C12A379-57F6-49DC-9607-318F95748F8B}"/>
    <hyperlink ref="I162" r:id="rId153" xr:uid="{E2D83BEA-72E7-423C-9B28-5C58DC798174}"/>
    <hyperlink ref="I163" r:id="rId154" xr:uid="{9CF4375D-DF49-4DB8-86E5-29D1CF650406}"/>
    <hyperlink ref="I164" r:id="rId155" xr:uid="{B755B56A-194E-44CE-B0ED-50FB82BA7D04}"/>
    <hyperlink ref="I165" r:id="rId156" xr:uid="{F3564683-1B89-47F1-BFE5-028B0A2E0FF2}"/>
    <hyperlink ref="I166" r:id="rId157" xr:uid="{D071CA93-935F-465D-9BC4-46ACE88CF060}"/>
    <hyperlink ref="I167" r:id="rId158" xr:uid="{7DC611AD-FF36-4F56-BECF-B0153E4E6BE3}"/>
    <hyperlink ref="I168" r:id="rId159" xr:uid="{0C34F45F-6C4F-4B68-A730-E66B754DB653}"/>
    <hyperlink ref="I169" r:id="rId160" xr:uid="{F3E7797B-7F70-430B-B5C2-46CA1A643A53}"/>
    <hyperlink ref="I170" r:id="rId161" xr:uid="{4D63C21B-AE48-4D59-B4F3-1B1920C23C02}"/>
    <hyperlink ref="I171" r:id="rId162" xr:uid="{72DB9C69-9109-4EA3-AF39-B47166AAC02C}"/>
    <hyperlink ref="I172" r:id="rId163" xr:uid="{87C39F82-9CAB-4763-A354-F922AABA1CAF}"/>
    <hyperlink ref="I173" r:id="rId164" xr:uid="{AE5DDE31-2788-4BB5-87B8-AA8861CB3132}"/>
    <hyperlink ref="I174" r:id="rId165" xr:uid="{5F6F5BCC-58BC-43D1-B3CC-1CAACB7BD443}"/>
    <hyperlink ref="I175" r:id="rId166" xr:uid="{2D607F9D-3371-4DBF-816E-D07D49D27441}"/>
    <hyperlink ref="I176" r:id="rId167" xr:uid="{18F0A499-94A8-472C-B18A-21138CC96645}"/>
    <hyperlink ref="I177" r:id="rId168" xr:uid="{6BEF3D12-E994-445F-9887-85A70AE02AB3}"/>
    <hyperlink ref="I178" r:id="rId169" xr:uid="{2F71B351-AD14-40EF-B5F6-C74DCF0FFABB}"/>
    <hyperlink ref="I179" r:id="rId170" xr:uid="{5CDAE3ED-34CF-4633-BB43-EC03FD9435AE}"/>
    <hyperlink ref="I180" r:id="rId171" xr:uid="{B8B5542E-CA36-4A0A-B77F-1AFE3523A174}"/>
    <hyperlink ref="I181" r:id="rId172" xr:uid="{1378179B-A77C-444E-BF0F-FC2D0AA73011}"/>
    <hyperlink ref="I182" r:id="rId173" xr:uid="{0B6C9CC7-4FD8-4AFE-AFB7-82930A3B8DE0}"/>
    <hyperlink ref="I183" r:id="rId174" xr:uid="{0D6607FD-7CA6-4377-9203-77A08053FD1F}"/>
    <hyperlink ref="I184" r:id="rId175" xr:uid="{710B0A00-1D5D-4DCC-966E-3B202F8EF7E2}"/>
    <hyperlink ref="I185" r:id="rId176" xr:uid="{78C45593-8810-4E27-A3F4-49F9CC444A4E}"/>
    <hyperlink ref="I186" r:id="rId177" xr:uid="{F64C8D6C-826F-4E5B-8068-367EC3A21FA7}"/>
    <hyperlink ref="I187" r:id="rId178" xr:uid="{E52B28DA-E6F4-45B8-BF10-848E54B2CC1C}"/>
    <hyperlink ref="I188" r:id="rId179" xr:uid="{89701993-A07B-4948-B29C-307D919D2387}"/>
    <hyperlink ref="I189" r:id="rId180" xr:uid="{7C721F09-0768-411E-9281-83B2D051B5DA}"/>
    <hyperlink ref="I190" r:id="rId181" xr:uid="{BC4E7300-717B-49D0-9935-189B42D65EC1}"/>
    <hyperlink ref="I191" r:id="rId182" xr:uid="{AB69F225-0F5D-4A48-9CFA-26C2EDB27AF4}"/>
    <hyperlink ref="I192" r:id="rId183" xr:uid="{174D3381-37C6-4B59-8D60-50F2FA43C3D5}"/>
    <hyperlink ref="I193" r:id="rId184" xr:uid="{78DCAA55-B63F-4C80-8CC3-8F43BB9D1455}"/>
    <hyperlink ref="I194" r:id="rId185" xr:uid="{1D7885B3-F8F5-4030-9DAE-659EE9018E5D}"/>
    <hyperlink ref="I195" r:id="rId186" xr:uid="{77F04021-3A5C-4889-B2C3-456E7B657CA7}"/>
    <hyperlink ref="I196" r:id="rId187" xr:uid="{CF0CB5AC-39FF-4A2D-A663-50211EDDB41F}"/>
    <hyperlink ref="I197" r:id="rId188" xr:uid="{486138FB-B269-4030-A909-782682B803E6}"/>
    <hyperlink ref="I198" r:id="rId189" xr:uid="{0898F51C-4FC7-4722-A66F-F3E720E3D3EB}"/>
    <hyperlink ref="I199" r:id="rId190" xr:uid="{6B200817-0E19-4F69-B1D8-A44822D6069A}"/>
    <hyperlink ref="I200" r:id="rId191" xr:uid="{21A6B9DC-5E25-4E63-8643-DE710A6E0EA8}"/>
    <hyperlink ref="I201" r:id="rId192" xr:uid="{5738DC7D-DEC1-4DDD-A94E-E73918D880AE}"/>
    <hyperlink ref="I202" r:id="rId193" xr:uid="{2DD7C9A2-9D3C-48F5-8B33-764567FC2B96}"/>
    <hyperlink ref="I203" r:id="rId194" xr:uid="{5256E806-62A4-4D35-A770-D800D690B70F}"/>
    <hyperlink ref="I204" r:id="rId195" xr:uid="{2860861C-E06E-4707-BB74-CF89E135FE1F}"/>
    <hyperlink ref="I205" r:id="rId196" xr:uid="{A2FD0CEB-1FA1-4AA4-A042-A8DF76013F92}"/>
    <hyperlink ref="I206" r:id="rId197" xr:uid="{AB6F6AA1-9F3F-4E93-9786-E069A5AC80B5}"/>
    <hyperlink ref="I207" r:id="rId198" xr:uid="{4267B601-4B62-4AD7-AA55-6DACDF051D6D}"/>
    <hyperlink ref="I208" r:id="rId199" xr:uid="{AF59D9F5-7240-4CC7-BCA0-675D766C8829}"/>
    <hyperlink ref="I209" r:id="rId200" xr:uid="{75ED9F57-C0CF-40E3-A037-CFF7AAFF91A9}"/>
    <hyperlink ref="I210" r:id="rId201" xr:uid="{FCC29094-0194-4F91-9379-DF4882291578}"/>
    <hyperlink ref="I211" r:id="rId202" xr:uid="{0B4B30F5-C418-4461-859E-14B99F84B8BB}"/>
    <hyperlink ref="I212" r:id="rId203" xr:uid="{85F91510-52B7-4CF1-8D97-02B2EDDBF264}"/>
    <hyperlink ref="I213" r:id="rId204" xr:uid="{33AD8E96-2F06-4270-AFED-7D1DCBCC9B08}"/>
    <hyperlink ref="I214" r:id="rId205" xr:uid="{69D28240-BC44-412D-BEB8-4B1B2251BE3E}"/>
    <hyperlink ref="I215" r:id="rId206" xr:uid="{D9B4C1F9-BA7C-4B90-9544-E80E0F94EE41}"/>
    <hyperlink ref="I216" r:id="rId207" xr:uid="{B09FBBCB-89C9-4FE7-A38B-FD7FDD55DD45}"/>
    <hyperlink ref="I217" r:id="rId208" xr:uid="{A312D87E-D865-4607-9BDC-D33DDAC38E70}"/>
    <hyperlink ref="I218" r:id="rId209" xr:uid="{D3AE45E1-5346-45CA-96EA-7F8783E23363}"/>
    <hyperlink ref="I219" r:id="rId210" xr:uid="{02373339-CA13-4A5B-9EA4-613C99B15861}"/>
    <hyperlink ref="I220" r:id="rId211" xr:uid="{DF72F30D-49F9-4652-A0FB-4E89905651B5}"/>
    <hyperlink ref="I221" r:id="rId212" xr:uid="{FD521FDF-1956-483C-B88D-BCA028624F5D}"/>
    <hyperlink ref="I222" r:id="rId213" xr:uid="{3E450184-807E-4C11-99F5-41F38C4A9E77}"/>
    <hyperlink ref="I223" r:id="rId214" xr:uid="{77EEFC2C-6727-49F5-BE04-723BCB4AB617}"/>
    <hyperlink ref="I224" r:id="rId215" xr:uid="{EB531C44-7C43-46AF-8B20-D7D2E1A6CAEA}"/>
    <hyperlink ref="I225" r:id="rId216" xr:uid="{0661BD0F-197C-4D29-A817-23227FB134F2}"/>
    <hyperlink ref="I226" r:id="rId217" xr:uid="{6380800A-CA89-405A-8264-74D261852F17}"/>
    <hyperlink ref="I227" r:id="rId218" xr:uid="{B868D193-3146-478C-BDAB-31F83EBECA8A}"/>
    <hyperlink ref="I228" r:id="rId219" xr:uid="{EE9E4D32-A4B1-4AF3-BD53-303B64981C83}"/>
    <hyperlink ref="I229" r:id="rId220" xr:uid="{8291F14A-8924-4A4C-BD97-991465A37F80}"/>
    <hyperlink ref="I230" r:id="rId221" xr:uid="{EF5DFF43-488F-4FBA-8433-25F0EDFD7835}"/>
    <hyperlink ref="I231" r:id="rId222" xr:uid="{24615ADC-E53E-48D1-AA94-96162871A7BF}"/>
    <hyperlink ref="I232" r:id="rId223" xr:uid="{694DB335-A53B-48DD-AEED-E7614D603904}"/>
    <hyperlink ref="I233" r:id="rId224" xr:uid="{6088B3DE-DAAA-4441-85E3-C7ACC6F69A61}"/>
    <hyperlink ref="I234" r:id="rId225" xr:uid="{F6BFE4F6-C519-4565-888F-1D479273B5BD}"/>
    <hyperlink ref="I235" r:id="rId226" xr:uid="{1D9AEE3F-1F66-4BE4-8816-76209A4221CD}"/>
    <hyperlink ref="I236" r:id="rId227" xr:uid="{339D0C81-9451-4595-8902-B10D09418F6B}"/>
    <hyperlink ref="I237" r:id="rId228" xr:uid="{6914822A-42CF-4FA1-B222-B54D677BA5CF}"/>
    <hyperlink ref="I238" r:id="rId229" xr:uid="{64944F93-FE32-479A-A5A3-D32D56C2AE26}"/>
    <hyperlink ref="I239" r:id="rId230" xr:uid="{C92518DB-5743-4369-8E0E-EBF1F64A0148}"/>
    <hyperlink ref="I240" r:id="rId231" xr:uid="{8D9F34B0-8DCB-40E1-B08C-2796304B68F3}"/>
    <hyperlink ref="I241" r:id="rId232" xr:uid="{AACC6D71-C965-486E-94EE-3F4490E06A8A}"/>
    <hyperlink ref="I242" r:id="rId233" xr:uid="{7F2C0E3D-9601-4F7E-8331-58C42FDE2EA0}"/>
    <hyperlink ref="I243" r:id="rId234" xr:uid="{16AD2799-5EA2-4561-9F83-821C5BE494C6}"/>
    <hyperlink ref="I244" r:id="rId235" xr:uid="{99BD7F31-C752-4D9E-8B79-3E4EA5583FE9}"/>
    <hyperlink ref="I245" r:id="rId236" xr:uid="{553F6FF8-C64B-4E2D-9AC5-5B2D6304DAE8}"/>
    <hyperlink ref="I246" r:id="rId237" xr:uid="{2E886D16-DDAB-4430-A326-596126541A44}"/>
    <hyperlink ref="I247" r:id="rId238" xr:uid="{8CA0014C-7AEC-4288-A8F6-5D519844BE01}"/>
    <hyperlink ref="I248" r:id="rId239" xr:uid="{8677D542-01E3-4520-BAF9-E3203753AFA5}"/>
    <hyperlink ref="I249" r:id="rId240" xr:uid="{4373724A-E2F2-44A4-827F-58EEACD1E84D}"/>
    <hyperlink ref="I250" r:id="rId241" xr:uid="{C52B91DF-58DA-4D2B-ABB8-B9B25D31B9EB}"/>
    <hyperlink ref="I251" r:id="rId242" xr:uid="{C7F5E814-17F7-4D64-BCC3-E228EF06012F}"/>
    <hyperlink ref="I252" r:id="rId243" xr:uid="{258EE2A2-7E87-41E7-9F71-31F6F31CB8E0}"/>
    <hyperlink ref="I253" r:id="rId244" xr:uid="{A1449F25-1AC4-48D2-8FE5-BE0484BE4089}"/>
    <hyperlink ref="I254" r:id="rId245" xr:uid="{25CED263-1826-4E26-9CB5-297CF38A4077}"/>
    <hyperlink ref="I255" r:id="rId246" xr:uid="{1D51409A-5B15-463F-865B-CA11DFD4C033}"/>
    <hyperlink ref="I256" r:id="rId247" xr:uid="{CEA22831-D73E-4A50-86E2-778E511A530C}"/>
    <hyperlink ref="I257" r:id="rId248" xr:uid="{E726B08A-6046-4B9A-93AA-AE4607284DA8}"/>
    <hyperlink ref="I258" r:id="rId249" xr:uid="{796051A6-3399-4A35-83B4-0212D1FA0CE3}"/>
    <hyperlink ref="I259" r:id="rId250" xr:uid="{BFC921BB-1F02-4783-9C6B-30A3B6BAF740}"/>
    <hyperlink ref="I260" r:id="rId251" xr:uid="{6085F845-4637-45C1-AEBB-56304BEC514A}"/>
    <hyperlink ref="I261" r:id="rId252" xr:uid="{8BB19D25-7752-484E-8B7C-85CD3CC09469}"/>
    <hyperlink ref="I262" r:id="rId253" xr:uid="{3EC5CD3E-C711-421F-9C30-71F5F8BBBFED}"/>
    <hyperlink ref="I264" r:id="rId254" xr:uid="{78A35F5E-6485-49BF-931A-91A480D33001}"/>
    <hyperlink ref="I265" r:id="rId255" xr:uid="{6E4849CF-F8FA-4FC0-BB56-C899C3C28BA8}"/>
    <hyperlink ref="I266" r:id="rId256" xr:uid="{3444A0E8-06FA-4BAD-8B3C-235F897EBDB8}"/>
    <hyperlink ref="I267" r:id="rId257" xr:uid="{D59D6110-6E57-4C41-AE36-FFEEA95ECC1B}"/>
    <hyperlink ref="I268" r:id="rId258" xr:uid="{FA94A88E-0C7C-4CC6-B226-FF98ECA25F5B}"/>
    <hyperlink ref="I269" r:id="rId259" xr:uid="{2CE2A41F-207D-492A-A784-5F5FB9D563C4}"/>
    <hyperlink ref="I270" r:id="rId260" xr:uid="{06C3AF92-9C6A-447E-9D35-1E95A8263938}"/>
    <hyperlink ref="I271" r:id="rId261" xr:uid="{684DB3F6-C518-409F-95C3-377EC6D87D8A}"/>
    <hyperlink ref="I272" r:id="rId262" xr:uid="{4174B63B-69FB-464D-8498-F6463B53C1A7}"/>
    <hyperlink ref="I273" r:id="rId263" xr:uid="{A3DF7ECE-C24C-418E-BF44-1BFDE899EAD7}"/>
    <hyperlink ref="I274" r:id="rId264" xr:uid="{BE814E67-9681-4018-90C3-C27C06B160C9}"/>
    <hyperlink ref="I275" r:id="rId265" xr:uid="{7C4132D2-0CC6-4298-8C96-372E1CD31797}"/>
    <hyperlink ref="I276" r:id="rId266" xr:uid="{40197537-C8EA-41E2-BB5A-67A129F5977C}"/>
    <hyperlink ref="I277" r:id="rId267" xr:uid="{1C0116ED-C462-4609-B5B9-1FD8E8259332}"/>
    <hyperlink ref="I278" r:id="rId268" xr:uid="{2784ABE0-7B2B-4392-92BB-5CB8F81ED7D8}"/>
    <hyperlink ref="I279" r:id="rId269" xr:uid="{447300F3-524A-4366-B492-71D8156030EB}"/>
    <hyperlink ref="I280" r:id="rId270" xr:uid="{9452C3F2-2939-476D-A8C5-00DFB702BC11}"/>
    <hyperlink ref="I281" r:id="rId271" xr:uid="{A0B35731-5C0A-4B01-B4AA-11E4DDB61028}"/>
    <hyperlink ref="I282" r:id="rId272" xr:uid="{5E7340BA-F6EB-4749-B5D6-126124A69C9A}"/>
    <hyperlink ref="I283" r:id="rId273" xr:uid="{40A240F7-B244-43F6-B425-76D0D3D4ECED}"/>
    <hyperlink ref="I284" r:id="rId274" xr:uid="{12497AC0-D289-4AD3-8ED4-2AF9FCB81B58}"/>
    <hyperlink ref="I285" r:id="rId275" xr:uid="{1B8E5AEE-86CA-4C79-A857-CC119FC88B9B}"/>
    <hyperlink ref="I286" r:id="rId276" xr:uid="{FB7CD88E-3271-4FBB-93C9-BB46C3CC4922}"/>
    <hyperlink ref="I287" r:id="rId277" xr:uid="{71DC27ED-6326-496E-A6F6-50DEFBD79B28}"/>
    <hyperlink ref="I288" r:id="rId278" xr:uid="{17A935BC-7F3B-4BB6-BA3F-FDBFEB220745}"/>
    <hyperlink ref="I289" r:id="rId279" xr:uid="{8E91026A-EB19-459E-8010-5EF5D6939319}"/>
    <hyperlink ref="I290" r:id="rId280" xr:uid="{26E3ECA2-446B-43C2-A0B6-0CD387032B42}"/>
    <hyperlink ref="I291" r:id="rId281" xr:uid="{3C8AAF33-DB88-4CC2-B12B-B6BB915BE6C6}"/>
    <hyperlink ref="I292" r:id="rId282" xr:uid="{AF18D8F3-976F-4569-BA01-7898267ECB1E}"/>
    <hyperlink ref="I293" r:id="rId283" xr:uid="{10ECFBD0-D892-4EAF-B29D-C9A4D3261C8A}"/>
    <hyperlink ref="I294" r:id="rId284" xr:uid="{4F47E63E-6CB5-4D56-AD03-0336EFD9D9F4}"/>
    <hyperlink ref="I295" r:id="rId285" xr:uid="{40095EF6-3E2F-4CAA-A3F9-B84AEC827D15}"/>
    <hyperlink ref="I296" r:id="rId286" xr:uid="{BCD59E99-405A-434A-BDDD-C77FC3AFA2EB}"/>
    <hyperlink ref="I297" r:id="rId287" xr:uid="{E42A651E-71B2-47BF-A229-292791113201}"/>
    <hyperlink ref="I298" r:id="rId288" xr:uid="{E902F3F3-EBF3-48F4-A3AF-56E265E2ED10}"/>
    <hyperlink ref="I299" r:id="rId289" xr:uid="{F45BE865-C304-4C2A-BEF4-4DD76BB3DFA5}"/>
    <hyperlink ref="I300" r:id="rId290" xr:uid="{FA733F43-A28B-4415-8477-7F6D2D0F5A97}"/>
    <hyperlink ref="I301" r:id="rId291" xr:uid="{D57B2C1B-53C6-4DA8-A3B1-FEF76F42D204}"/>
    <hyperlink ref="I302" r:id="rId292" xr:uid="{4C533DFA-9D01-4A6A-8BC5-6A8F7379EF36}"/>
    <hyperlink ref="I303" r:id="rId293" xr:uid="{88A68544-8F46-4135-9A51-7EBC78EF24CA}"/>
    <hyperlink ref="I304" r:id="rId294" xr:uid="{A157FEC8-F9EB-48AB-BB19-3407ABC30335}"/>
    <hyperlink ref="I305" r:id="rId295" xr:uid="{B93D8905-925C-4A7C-AEC1-63FA276853FD}"/>
    <hyperlink ref="I306" r:id="rId296" xr:uid="{1FCC903A-E6AA-4040-86F7-0692CC5EA696}"/>
    <hyperlink ref="I307" r:id="rId297" xr:uid="{FE423125-DDC4-4EEC-9A1B-97E2B126C549}"/>
    <hyperlink ref="I308" r:id="rId298" xr:uid="{B9C78DCC-D3C6-4528-99F5-E2BC13730D10}"/>
    <hyperlink ref="I309" r:id="rId299" xr:uid="{E0394902-304C-469F-89DF-1A06247FAF19}"/>
    <hyperlink ref="I310" r:id="rId300" xr:uid="{5D8B02C7-DECD-4DF6-AB79-201BC582114F}"/>
    <hyperlink ref="I311" r:id="rId301" xr:uid="{5F03FCB8-340F-41A6-B641-67C31698F512}"/>
    <hyperlink ref="I312" r:id="rId302" xr:uid="{626FCC68-744B-429D-8A39-7C22BDD35101}"/>
    <hyperlink ref="I313" r:id="rId303" xr:uid="{1E0C2AAC-365B-4DEA-AEF0-4EBCFA0BC899}"/>
    <hyperlink ref="I314" r:id="rId304" xr:uid="{BAC4A46E-9811-4E08-9C39-BD49D2A78FF2}"/>
    <hyperlink ref="I315" r:id="rId305" xr:uid="{BA269E84-4B53-4A29-9E02-546D36C2D31D}"/>
    <hyperlink ref="I316" r:id="rId306" xr:uid="{908F6C4F-3598-42FD-A3D3-C00B6108F0FD}"/>
    <hyperlink ref="I317" r:id="rId307" xr:uid="{BF736FB3-73BF-459A-BD06-075141BF077E}"/>
    <hyperlink ref="I318" r:id="rId308" xr:uid="{0BB8CFDE-5B66-4E0B-A896-685C19D7606B}"/>
    <hyperlink ref="I319" r:id="rId309" xr:uid="{0A78377B-F3C7-47EA-9841-B94F4DD72928}"/>
    <hyperlink ref="I320" r:id="rId310" xr:uid="{5D720A0F-AAFE-421A-B006-914A86D0B78D}"/>
    <hyperlink ref="I321" r:id="rId311" xr:uid="{D797C179-7BAB-4D1E-9251-79776A8A9EB1}"/>
    <hyperlink ref="I322" r:id="rId312" xr:uid="{B240B3F5-81BD-45EA-B7D7-06EA542A6577}"/>
    <hyperlink ref="I323" r:id="rId313" xr:uid="{DC0B36C5-4D6A-4610-B5DD-D8DBE1A9E65B}"/>
    <hyperlink ref="I324" r:id="rId314" xr:uid="{57DE1857-4E34-4A3D-9B5F-22A6F4E70617}"/>
    <hyperlink ref="I325" r:id="rId315" xr:uid="{2EE7C38B-0E24-416F-8080-D76A85480580}"/>
    <hyperlink ref="I326" r:id="rId316" xr:uid="{529BB96B-3A62-4E34-A1C0-A10742D91C21}"/>
    <hyperlink ref="I327" r:id="rId317" xr:uid="{A030C04B-096B-4216-B779-14B19C386459}"/>
    <hyperlink ref="I328" r:id="rId318" xr:uid="{52DA6090-AA28-44EA-9F7E-0DDBA235642D}"/>
    <hyperlink ref="I329" r:id="rId319" xr:uid="{3BE00130-DDB7-479D-955E-77FBCAF52DFA}"/>
    <hyperlink ref="I330" r:id="rId320" xr:uid="{3ACE2325-EDC6-4E23-8C39-095E8682540C}"/>
    <hyperlink ref="I331" r:id="rId321" xr:uid="{D09D428B-1D06-428C-9196-F148FF481EBB}"/>
    <hyperlink ref="I332" r:id="rId322" xr:uid="{412A8D3E-B12A-4A78-8494-0A812D5DAAC5}"/>
    <hyperlink ref="I333" r:id="rId323" xr:uid="{FA8CFD4C-D924-47B3-BC7C-6B1757C5483D}"/>
    <hyperlink ref="I334" r:id="rId324" xr:uid="{E1F73577-2097-4C77-83E3-C4F0FED79934}"/>
    <hyperlink ref="I335" r:id="rId325" xr:uid="{3DB3F4FA-562A-4D36-AD6F-3CD1EF656D98}"/>
    <hyperlink ref="I336" r:id="rId326" xr:uid="{783BA253-3646-41A2-8574-ED835CF86EB3}"/>
    <hyperlink ref="I337" r:id="rId327" xr:uid="{7035A293-2E7E-45F6-A2C9-B0E9E4BC57F0}"/>
    <hyperlink ref="I338" r:id="rId328" xr:uid="{AEB58E57-BCC1-4543-9D27-1FDCA478647E}"/>
    <hyperlink ref="I339" r:id="rId329" xr:uid="{878C12C6-8630-4B22-9FC2-EC7DC5B1E514}"/>
    <hyperlink ref="I340" r:id="rId330" xr:uid="{ABCED85E-DECD-479C-8BDB-F27741394827}"/>
    <hyperlink ref="I341" r:id="rId331" xr:uid="{59072C01-6173-4188-899B-334067206711}"/>
    <hyperlink ref="I342" r:id="rId332" xr:uid="{7BBB5794-0445-4B2E-BDEA-076BFF967327}"/>
    <hyperlink ref="I343" r:id="rId333" xr:uid="{5DA76D32-7673-46F6-92DA-0A73ED2D8D79}"/>
    <hyperlink ref="I344" r:id="rId334" xr:uid="{BF23ED9E-9517-4ED6-A030-1E59A152CCC9}"/>
    <hyperlink ref="I345" r:id="rId335" xr:uid="{6C47FB5E-ACFB-40D5-AAEA-2669ED3B8010}"/>
    <hyperlink ref="I346" r:id="rId336" xr:uid="{C1058B96-E5A6-4B16-82CA-803E07A98FD5}"/>
    <hyperlink ref="I347" r:id="rId337" xr:uid="{92C03419-F1F7-49AA-87BF-44405722417E}"/>
    <hyperlink ref="I348" r:id="rId338" xr:uid="{30A0E114-935F-428F-8E5F-AED5E6A10DCF}"/>
    <hyperlink ref="I349" r:id="rId339" xr:uid="{6A3C9600-05B8-4288-8A0C-C5B2FDA6E24B}"/>
    <hyperlink ref="I350" r:id="rId340" xr:uid="{07DE31D7-BC8B-4705-A278-4980BB20630C}"/>
    <hyperlink ref="I351" r:id="rId341" xr:uid="{DA48FEBC-DD4F-4105-96D3-C9D9210D7E79}"/>
    <hyperlink ref="I352" r:id="rId342" xr:uid="{B299015D-8741-4296-A102-239F3AA0978A}"/>
    <hyperlink ref="I353" r:id="rId343" xr:uid="{01D57B4B-9320-4C0F-B67F-294EB7E006C7}"/>
    <hyperlink ref="I354" r:id="rId344" xr:uid="{35B5C485-A5AA-417A-A5A8-6A638401218D}"/>
    <hyperlink ref="I355" r:id="rId345" xr:uid="{15E2D1FA-E60B-41A3-A2E8-88B81B58573E}"/>
    <hyperlink ref="I356" r:id="rId346" xr:uid="{872F4816-081D-4AF6-AE71-833B534A6012}"/>
    <hyperlink ref="I357" r:id="rId347" xr:uid="{9A83C5E0-0F3D-47C3-AAAC-71508E0BD4BD}"/>
    <hyperlink ref="I358" r:id="rId348" xr:uid="{B9B94AC0-B538-4077-9110-6D2E60C92EED}"/>
    <hyperlink ref="I359" r:id="rId349" xr:uid="{84BD8303-996B-4345-9584-964BF4480924}"/>
    <hyperlink ref="I360" r:id="rId350" xr:uid="{903AAC3D-E066-49CA-AC19-42B5B4FA66FB}"/>
    <hyperlink ref="I361" r:id="rId351" xr:uid="{8BFD113B-2720-4D4C-B4E4-3D2171CA2DFC}"/>
    <hyperlink ref="I362" r:id="rId352" xr:uid="{307EE38E-7F41-4221-8E64-3075930536DE}"/>
    <hyperlink ref="I363" r:id="rId353" xr:uid="{A252C1FA-B4FC-43C1-8F1D-893FA33B7399}"/>
    <hyperlink ref="I364" r:id="rId354" xr:uid="{F5ACE06F-0417-405C-8E3F-635E7F64533A}"/>
    <hyperlink ref="I365" r:id="rId355" xr:uid="{1B5912DC-7CF3-4E07-ABBE-AD5BC2FD2280}"/>
    <hyperlink ref="I366" r:id="rId356" xr:uid="{F268C4CD-2381-47D5-B07B-2DF94079815D}"/>
    <hyperlink ref="I367" r:id="rId357" xr:uid="{1CD8B7DB-5F69-4629-9E71-BB79C9133649}"/>
    <hyperlink ref="I368" r:id="rId358" xr:uid="{78C75160-D8BF-4EE6-A5BC-F39605832DFA}"/>
    <hyperlink ref="I369" r:id="rId359" xr:uid="{6BEE5A49-B14D-47BD-A721-8F2D9863FA98}"/>
    <hyperlink ref="I370" r:id="rId360" xr:uid="{C979C617-7455-484B-95E2-F38F5F55AB83}"/>
    <hyperlink ref="I371" r:id="rId361" xr:uid="{7A576F64-2D12-43AA-8B33-CB8D3FED9769}"/>
    <hyperlink ref="I372" r:id="rId362" xr:uid="{0F3D39E0-3E7F-4B49-A216-6449E278E772}"/>
    <hyperlink ref="I373" r:id="rId363" xr:uid="{9410CF83-9742-46A8-97C3-20D575670076}"/>
    <hyperlink ref="I374" r:id="rId364" xr:uid="{3B4198F0-5EA9-41E4-8BC2-2386A34AFB62}"/>
    <hyperlink ref="I375" r:id="rId365" xr:uid="{45CD58DC-4A2B-4BAD-B8EE-3CC74A680EED}"/>
    <hyperlink ref="I376" r:id="rId366" xr:uid="{16D474BF-F058-4F38-96B1-5482C7A836CA}"/>
    <hyperlink ref="I377" r:id="rId367" xr:uid="{B1DF80A3-B34A-4EA8-B2F7-293A4778081B}"/>
    <hyperlink ref="I378" r:id="rId368" xr:uid="{B6F3E97A-CED7-496B-8310-B86BF69A87AA}"/>
    <hyperlink ref="I379" r:id="rId369" xr:uid="{D03C51F8-A743-4027-A5B3-8C64E593CB0F}"/>
    <hyperlink ref="I380" r:id="rId370" xr:uid="{AEDD9F94-4777-4D33-BFBD-4F722C9787A1}"/>
    <hyperlink ref="I381" r:id="rId371" xr:uid="{D4FA6445-3D0B-4B98-822D-51FF556E4043}"/>
    <hyperlink ref="I382" r:id="rId372" xr:uid="{2402A13F-EE00-4D73-A12A-8C81A7E50D08}"/>
    <hyperlink ref="I383" r:id="rId373" xr:uid="{7EE9CDD4-3A21-47D7-A581-EC84D2021670}"/>
    <hyperlink ref="I384" r:id="rId374" xr:uid="{A2E8A999-EAB8-4A34-BE93-828DFC9ACCCA}"/>
    <hyperlink ref="I385" r:id="rId375" xr:uid="{648F2A07-1A29-4755-AB5C-09F1D1118168}"/>
    <hyperlink ref="I386" r:id="rId376" xr:uid="{4013365D-DE34-4D18-BFC4-53BB5A68EE35}"/>
    <hyperlink ref="I387" r:id="rId377" xr:uid="{D3231305-C73E-4FC8-A74F-096F6D5BA7A5}"/>
    <hyperlink ref="I388" r:id="rId378" xr:uid="{8B297070-7BEA-4A41-AFA3-FBA94AE95203}"/>
    <hyperlink ref="I389" r:id="rId379" xr:uid="{3E78BCC4-692F-4457-8E41-C0A9818292C2}"/>
    <hyperlink ref="I390" r:id="rId380" xr:uid="{4EF82393-13DC-49FA-980C-49AC8D6237A5}"/>
    <hyperlink ref="I391" r:id="rId381" xr:uid="{B9EA98FC-9508-444C-BE69-A0E43E09DE34}"/>
    <hyperlink ref="I392" r:id="rId382" xr:uid="{A8CC90B5-A4A4-4558-B5BD-5A8F5E80819A}"/>
    <hyperlink ref="I393" r:id="rId383" xr:uid="{87304C8A-9CE8-40BB-BF4F-8B2BE8CDF5A7}"/>
    <hyperlink ref="I394" r:id="rId384" xr:uid="{1ED9C027-3CAE-4473-9298-5C3122C73BB9}"/>
    <hyperlink ref="I395" r:id="rId385" xr:uid="{7A85E7B9-1ABF-4857-A827-D0965240992F}"/>
    <hyperlink ref="I396" r:id="rId386" xr:uid="{C9D75EEC-A172-41EE-AC65-55BC61B73994}"/>
    <hyperlink ref="I397" r:id="rId387" xr:uid="{AC028285-14F0-4CA7-AD97-CEE83DF341E4}"/>
    <hyperlink ref="I398" r:id="rId388" xr:uid="{0B335573-DFB2-49B6-85C8-7CF3514C2E19}"/>
    <hyperlink ref="I399" r:id="rId389" xr:uid="{4979783B-6637-40A8-8243-63DC478ED5E3}"/>
    <hyperlink ref="I400" r:id="rId390" xr:uid="{75197D38-6A23-466B-B98E-1425E66B9339}"/>
    <hyperlink ref="I401" r:id="rId391" xr:uid="{12162C8A-3442-49F6-93BB-358B1C8A298B}"/>
    <hyperlink ref="I402" r:id="rId392" xr:uid="{BECD7CF9-53DB-46F9-8CF6-8A7ADB2AAC4E}"/>
    <hyperlink ref="I403" r:id="rId393" xr:uid="{BBCE314D-CE4C-49D1-BDB0-8039A208A604}"/>
    <hyperlink ref="I404" r:id="rId394" xr:uid="{D5CC1C15-C639-4FEE-98D7-B35995B26FFF}"/>
    <hyperlink ref="I405" r:id="rId395" xr:uid="{CA9918B9-0950-4646-A06A-2D5332B242A3}"/>
    <hyperlink ref="I406" r:id="rId396" xr:uid="{6DA53719-29F1-4442-BC0D-EA3439CD270F}"/>
    <hyperlink ref="I407" r:id="rId397" xr:uid="{EBFD7BEE-E263-429A-9748-3E02A2460BCC}"/>
    <hyperlink ref="I408" r:id="rId398" xr:uid="{1F943150-D2F9-4013-9A60-EE38BDE3292E}"/>
    <hyperlink ref="I409" r:id="rId399" xr:uid="{E0517BF1-42D2-472D-8E56-D3DC9505C234}"/>
    <hyperlink ref="I410" r:id="rId400" xr:uid="{20EC5519-F075-424C-9978-9E0CC0DB2924}"/>
    <hyperlink ref="I411" r:id="rId401" xr:uid="{A796E606-F92B-4806-8E81-B16BA023A6C8}"/>
    <hyperlink ref="I412" r:id="rId402" xr:uid="{EEADB774-D89C-4D3C-92FC-6D393CDE40CD}"/>
    <hyperlink ref="I413" r:id="rId403" xr:uid="{F0486BAB-E417-4879-8BB5-335D24AFB1F5}"/>
    <hyperlink ref="I414" r:id="rId404" xr:uid="{25A677AA-5CE4-4DA6-AC41-5C9DBF63B768}"/>
    <hyperlink ref="I415" r:id="rId405" xr:uid="{D5DAEC8E-3CD6-4F8D-9C1D-5622A622F9D7}"/>
    <hyperlink ref="I416" r:id="rId406" xr:uid="{5FC94C3D-0C2E-40B8-AD0F-94DEBFBE59CB}"/>
    <hyperlink ref="I417" r:id="rId407" xr:uid="{E4774EE8-A2D4-4E5B-9762-EEEE51953B0F}"/>
    <hyperlink ref="I418" r:id="rId408" xr:uid="{70F5622B-AAD0-4259-8547-F983A6FFA533}"/>
    <hyperlink ref="I419" r:id="rId409" xr:uid="{43FF7E1F-9AF4-48C8-89AB-09F9CC4139A9}"/>
    <hyperlink ref="I420" r:id="rId410" xr:uid="{9FF58462-EB6D-4539-8E67-27C49E2C596D}"/>
    <hyperlink ref="I421" r:id="rId411" xr:uid="{91C1ED2C-3B1C-472D-AEE6-E0639D75F2F0}"/>
    <hyperlink ref="I422" r:id="rId412" xr:uid="{7466303D-173E-4998-ACB7-E43751269037}"/>
    <hyperlink ref="I423" r:id="rId413" xr:uid="{8BAD5D69-6E58-4D9F-BB07-06FD83A66FC2}"/>
    <hyperlink ref="I424" r:id="rId414" xr:uid="{338F499F-199E-4435-BF4A-FE5965E1C9CE}"/>
    <hyperlink ref="I425" r:id="rId415" xr:uid="{C39FE5CF-F64E-47DD-80C6-02E4AE53720C}"/>
    <hyperlink ref="I426" r:id="rId416" xr:uid="{5DA861AE-4F44-4EAE-98B2-5C64D579CA36}"/>
    <hyperlink ref="I427" r:id="rId417" xr:uid="{B427546F-5731-4A47-BAC7-F60917F29FB5}"/>
    <hyperlink ref="I428" r:id="rId418" xr:uid="{49C69AAF-34EA-49EE-840E-DDFEF442D20E}"/>
    <hyperlink ref="I429" r:id="rId419" xr:uid="{C60DD3FB-2F54-4BAC-9C76-ACDC540BBE90}"/>
    <hyperlink ref="I430" r:id="rId420" xr:uid="{F5C8E48C-5A9C-4D95-A8D2-02F0E4912FB9}"/>
    <hyperlink ref="I431" r:id="rId421" xr:uid="{CEEA0110-96D8-4748-85E0-22CA083F5C1A}"/>
    <hyperlink ref="I432" r:id="rId422" xr:uid="{B1640BCF-4E9A-4400-8582-F9AA53E5EE96}"/>
    <hyperlink ref="I433" r:id="rId423" xr:uid="{4A2C1440-4012-4721-98B8-A77F67871182}"/>
    <hyperlink ref="I434" r:id="rId424" xr:uid="{EE67B5F3-35DC-44BC-8654-284F89D89527}"/>
    <hyperlink ref="I435" r:id="rId425" xr:uid="{29E6775B-40DA-4394-AB48-9DBA4E00ADBF}"/>
    <hyperlink ref="I436" r:id="rId426" xr:uid="{1AC0BB6F-293A-4D18-8C58-9515176AC484}"/>
    <hyperlink ref="I437" r:id="rId427" xr:uid="{A66E8C73-2B6D-4878-9975-768CC17D78C5}"/>
    <hyperlink ref="I438" r:id="rId428" xr:uid="{B0C67A9F-825D-4AA7-84C5-C0189A55BE23}"/>
    <hyperlink ref="I439" r:id="rId429" xr:uid="{8C4C5941-4894-4556-8D56-6EFE04980B0A}"/>
    <hyperlink ref="I440" r:id="rId430" xr:uid="{2173B7AA-CEC1-4FBE-8BBC-91091D881407}"/>
    <hyperlink ref="I441" r:id="rId431" xr:uid="{B5C8C5C2-1232-42F3-8F18-2A6B812D6FFC}"/>
    <hyperlink ref="I442" r:id="rId432" xr:uid="{F98BD61F-EE2B-4FFF-A844-098822617285}"/>
    <hyperlink ref="I443" r:id="rId433" xr:uid="{12688E7D-43FD-41AE-B8A6-C2D34FC7B950}"/>
    <hyperlink ref="I444" r:id="rId434" xr:uid="{CAA02D74-1A4A-4E74-A321-E956AA790377}"/>
    <hyperlink ref="I445" r:id="rId435" xr:uid="{A3E39F36-B645-47D3-BBE7-C0AA83C00084}"/>
    <hyperlink ref="I446" r:id="rId436" xr:uid="{F43309FD-81E6-4DE7-B258-DB5F391B7640}"/>
    <hyperlink ref="I447" r:id="rId437" xr:uid="{2CE0C14A-A95B-470F-8DF7-9A5528BE46AC}"/>
    <hyperlink ref="I448" r:id="rId438" xr:uid="{59BAED0F-2006-4A79-96C7-6B1798DF5D81}"/>
    <hyperlink ref="I449" r:id="rId439" xr:uid="{25EEF023-4CED-4A11-93E7-6A8D44AB685A}"/>
    <hyperlink ref="I450" r:id="rId440" xr:uid="{252F46F5-3EDF-4D64-9E91-E15299D244C6}"/>
    <hyperlink ref="I451" r:id="rId441" xr:uid="{FFE8AF3C-BC1E-41D8-BE21-359E679E62E8}"/>
    <hyperlink ref="I452" r:id="rId442" xr:uid="{873CC726-4036-4039-B9BF-89E92707CD59}"/>
    <hyperlink ref="I453" r:id="rId443" xr:uid="{8E59C167-5206-483B-8E6C-95A2F81FF812}"/>
    <hyperlink ref="I454" r:id="rId444" xr:uid="{4AB6C325-491C-4534-9804-6A9EABD7266B}"/>
    <hyperlink ref="I455" r:id="rId445" xr:uid="{3E3A7082-1F6A-4A44-96E4-018220635DB4}"/>
    <hyperlink ref="I456" r:id="rId446" xr:uid="{3D01E900-C8AC-420C-A9C6-742C77C20B87}"/>
    <hyperlink ref="I457" r:id="rId447" xr:uid="{1CE4EC9A-6C32-49CF-BCA5-2469231FD289}"/>
    <hyperlink ref="I458" r:id="rId448" xr:uid="{1CB7CFD9-33FB-478B-A350-DFE03797D826}"/>
    <hyperlink ref="I459" r:id="rId449" xr:uid="{CB944DE6-1B0C-427D-A135-9EFE731992CE}"/>
    <hyperlink ref="I460" r:id="rId450" xr:uid="{18C4FB2C-9871-4E08-9691-BB37C2676A72}"/>
    <hyperlink ref="I461" r:id="rId451" xr:uid="{61B8F5A9-7150-4F34-9E48-30967A68A406}"/>
    <hyperlink ref="I462" r:id="rId452" xr:uid="{E74A791A-696C-4FF6-BDFC-3519B55D9A2C}"/>
    <hyperlink ref="I463" r:id="rId453" xr:uid="{1A541324-9A6C-436A-AB08-A0D76F45B0E6}"/>
    <hyperlink ref="I464" r:id="rId454" xr:uid="{02D9AC3C-0B14-4519-8181-212E038AE04E}"/>
    <hyperlink ref="I465" r:id="rId455" xr:uid="{3988C705-0210-43C2-8E93-30C614978B82}"/>
    <hyperlink ref="I466" r:id="rId456" xr:uid="{E98C084E-7408-4546-9A24-7D00887AEAF5}"/>
    <hyperlink ref="I467" r:id="rId457" xr:uid="{850E489B-A936-4DAC-88E3-527C0DFE675C}"/>
    <hyperlink ref="I468" r:id="rId458" xr:uid="{D27BC4AB-7E67-486B-8658-BF78F0ED79E6}"/>
    <hyperlink ref="I469" r:id="rId459" xr:uid="{08F8EEE6-0AEB-4E1F-A211-598E20577103}"/>
    <hyperlink ref="I470" r:id="rId460" xr:uid="{602D7E4D-F1A2-4ECE-9A00-C2622A177AD4}"/>
    <hyperlink ref="I471" r:id="rId461" xr:uid="{3805606C-617C-4966-A2AC-33FF1B0706FB}"/>
    <hyperlink ref="I472" r:id="rId462" xr:uid="{FB59360D-D268-4CC0-A8D5-64CB714B016C}"/>
    <hyperlink ref="I473" r:id="rId463" xr:uid="{5905EA0F-AB79-4296-9A18-475D678DB78C}"/>
    <hyperlink ref="I474" r:id="rId464" xr:uid="{497CD74B-9266-40AC-BA36-371D6EB30228}"/>
    <hyperlink ref="I475" r:id="rId465" xr:uid="{A8D7D4DE-9668-4020-AA42-B772500E1ACD}"/>
    <hyperlink ref="I476" r:id="rId466" xr:uid="{9353EF30-97D4-4424-8778-D2C40A092A9D}"/>
    <hyperlink ref="I477" r:id="rId467" xr:uid="{66ECB0D9-A322-4CB5-BB2B-D3F8AF6F54EC}"/>
    <hyperlink ref="I478" r:id="rId468" xr:uid="{89425C90-4FD8-4763-8E0F-4A4D5E18423C}"/>
    <hyperlink ref="I479" r:id="rId469" xr:uid="{8DA4FFD7-845E-4148-B650-39926FFE1B98}"/>
    <hyperlink ref="I480" r:id="rId470" xr:uid="{E4CCA0DC-BE99-492C-A1C8-BC368F44BC09}"/>
    <hyperlink ref="I481" r:id="rId471" xr:uid="{188DBF0B-E785-4542-AA13-A4753B43F79D}"/>
    <hyperlink ref="I482" r:id="rId472" xr:uid="{B679DD16-3075-4E35-8126-EC3BB3C39851}"/>
    <hyperlink ref="I483" r:id="rId473" xr:uid="{FED6E4E0-1279-4AE5-BA22-351712CCEB9A}"/>
    <hyperlink ref="I484" r:id="rId474" xr:uid="{078DF2A5-1B35-4520-B599-EA48F524FA48}"/>
    <hyperlink ref="I485" r:id="rId475" xr:uid="{7545AB0F-2EAB-4BAF-B65E-F2243E2B9DC3}"/>
    <hyperlink ref="I486" r:id="rId476" xr:uid="{B64833EC-F8C3-4DB1-9E56-DAAFF1CCE4BB}"/>
    <hyperlink ref="I487" r:id="rId477" xr:uid="{F8CFA9BC-0F74-42C4-934D-C9BDD3FBE2B9}"/>
    <hyperlink ref="I488" r:id="rId478" xr:uid="{B25A0D31-31E8-43B3-938F-718C1714746D}"/>
    <hyperlink ref="I489" r:id="rId479" xr:uid="{347E0758-8757-4F28-AD7A-3D96FD698BD4}"/>
    <hyperlink ref="I490" r:id="rId480" xr:uid="{119C23B0-F3D6-4615-B376-AB4027091C3C}"/>
    <hyperlink ref="I491" r:id="rId481" xr:uid="{0E54BB40-BED3-493A-936B-02ED93428DA8}"/>
  </hyperlinks>
  <pageMargins left="0.7" right="0.7" top="0.75" bottom="0.75" header="0.3" footer="0.3"/>
  <pageSetup orientation="portrait" horizontalDpi="4294967295" verticalDpi="4294967295" r:id="rId482"/>
  <ignoredErrors>
    <ignoredError sqref="B484:C491 E96 G1 E3:G3 B1:C3 E6 E11:H16 B6:C16 E20 G20:H20 E21:H23 B20:C27 E30 G30 E31:H41 B30:C41 E47:H50 B47:C50 E52:H56 B52:C56 E58 G58:H58 B58:C58 E62:H63 B62:C68 E65:H68 E64 G64:H64 E71 G71:H71 E72:H84 B71:C84 E86:H86 B86:C86 E88:H89 B88:C89 E93 G93:H93 E485:H491 E94:H94 B93:C94 G96:H96 B96:C96 E100:H108 B99:C108 E110:H110 B110:C110 E116:H118 B116:C118 E121 G121:H121 B121:C121 E123 G123:H123 E124:H124 B123:C128 E131 G131:H131 B131:C131 E134 G134:H134 E135:H139 B134:C139 E143 G143:H143 E144:H144 B143:C144 E150 G150:H150 E151:H157 B150:C157 E162 G162:H162 E163:H164 B162:C164 E167:H175 B167:C175 E178:H187 B178:C187 E189 G189:H189 B189:C189 E192:H197 B192:C197 E201:H223 B201:C223 E225:H238 B225:C238 E241:H254 B241:C254 E257:H270 B257:C270 E272 G272:H272 E273:H276 B272:C276 E278 G278:H278 B278:C278 E281:H299 B281:C299 E301 G301:H301 E302:H311 B301:C311 E314 G314:H314 E315:H343 B314:C343 E346:H367 B345:C367 E369:H372 B369:C372 E374 G374:H374 E375:H432 B374:C432 E434:H436 B434:C436 E438:H445 B438:C445 E451:H451 B451:C451 E453:H456 B453:C456 E459:H463 B459:C463 E465:H468 B465:C468 E471:H475 B471:C475 E477 G477:H477 E478:H482 B477:C482 E484 G484:H484 E2:G2 E7:G10 E25:H27 E24:F24 E126:H128 E125:G1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1114-7B23-4752-B2AE-A2FDB5814B78}">
  <sheetPr>
    <tabColor rgb="FF00B0F0"/>
  </sheetPr>
  <dimension ref="A1:AC530"/>
  <sheetViews>
    <sheetView zoomScale="59" zoomScaleNormal="100" workbookViewId="0">
      <selection activeCell="AA32" sqref="AA32"/>
    </sheetView>
  </sheetViews>
  <sheetFormatPr defaultRowHeight="15.6" x14ac:dyDescent="0.3"/>
  <cols>
    <col min="1" max="1" width="32" bestFit="1" customWidth="1"/>
    <col min="2" max="2" width="39.19921875" bestFit="1" customWidth="1"/>
    <col min="6" max="6" width="32" bestFit="1" customWidth="1"/>
    <col min="7" max="7" width="15.8984375" bestFit="1" customWidth="1"/>
    <col min="8" max="8" width="14.796875" bestFit="1" customWidth="1"/>
    <col min="9" max="9" width="14.796875" customWidth="1"/>
    <col min="10" max="10" width="15.69921875" bestFit="1" customWidth="1"/>
    <col min="11" max="13" width="14.796875" customWidth="1"/>
    <col min="22" max="22" width="32" bestFit="1" customWidth="1"/>
  </cols>
  <sheetData>
    <row r="1" spans="1:29" x14ac:dyDescent="0.3">
      <c r="B1" s="14">
        <v>43831</v>
      </c>
      <c r="C1" s="14">
        <v>44075</v>
      </c>
      <c r="D1" s="14">
        <v>44136</v>
      </c>
      <c r="E1" s="14">
        <v>44166</v>
      </c>
      <c r="F1" s="14">
        <v>44197</v>
      </c>
      <c r="G1" s="14">
        <v>44228</v>
      </c>
      <c r="H1" s="14">
        <v>44256</v>
      </c>
      <c r="I1" s="14">
        <v>44287</v>
      </c>
      <c r="J1" s="14">
        <v>44317</v>
      </c>
      <c r="K1" s="14">
        <v>44348</v>
      </c>
      <c r="L1" s="14">
        <v>44378</v>
      </c>
      <c r="M1" s="14">
        <v>44409</v>
      </c>
      <c r="N1" s="14">
        <v>44440</v>
      </c>
      <c r="O1" s="14">
        <v>44470</v>
      </c>
      <c r="P1" s="14">
        <v>44501</v>
      </c>
      <c r="Q1" s="14">
        <v>44531</v>
      </c>
      <c r="R1" s="14">
        <v>44562</v>
      </c>
      <c r="S1" s="14">
        <v>44593</v>
      </c>
      <c r="T1" s="14">
        <v>44621</v>
      </c>
      <c r="U1" s="14">
        <v>44652</v>
      </c>
      <c r="V1" s="14">
        <v>44682</v>
      </c>
      <c r="W1" s="14">
        <v>44713</v>
      </c>
      <c r="X1" s="14">
        <v>44743</v>
      </c>
      <c r="Y1" s="14">
        <v>44774</v>
      </c>
      <c r="Z1" s="14">
        <v>44805</v>
      </c>
      <c r="AA1" s="14">
        <v>44835</v>
      </c>
      <c r="AB1" s="14">
        <v>44866</v>
      </c>
      <c r="AC1" s="14">
        <v>44896</v>
      </c>
    </row>
    <row r="2" spans="1:29" x14ac:dyDescent="0.3">
      <c r="A2" t="str">
        <f>'calc tbm'!A2</f>
        <v>Other</v>
      </c>
      <c r="B2">
        <f t="shared" ref="B2:B18" si="0">COUNTIFS($F$27:$F$530,A2,$J$27:$J$530,1,$L$27:$L$530,2020)</f>
        <v>0</v>
      </c>
      <c r="C2">
        <f t="shared" ref="C2:C18" si="1">COUNTIFS($F$27:$F$530,A2,$J$27:$J$530,9,$L$27:$L$530,2020)</f>
        <v>1</v>
      </c>
      <c r="D2">
        <f t="shared" ref="D2:D18" si="2">COUNTIFS($F$27:$F$530,A2,$J$27:$J$530,11,$L$27:$L$530,2020)</f>
        <v>1</v>
      </c>
      <c r="E2">
        <f t="shared" ref="E2:E18" si="3">COUNTIFS($F$27:$F$530,A2,$J$27:$J$530,12,$L$27:$L$530,2020)</f>
        <v>3</v>
      </c>
      <c r="F2">
        <f t="shared" ref="F2:F18" si="4">COUNTIFS($F$27:$F$530,A2,$J$27:$J$530,1,$L$27:$L$530,2021)</f>
        <v>1</v>
      </c>
      <c r="G2">
        <f t="shared" ref="G2:G18" si="5">COUNTIFS($F$27:$F$530,A2,$J$27:$J$530,2,$L$27:$L$530,2021)</f>
        <v>1</v>
      </c>
      <c r="H2">
        <f t="shared" ref="H2:H18" si="6">COUNTIFS($F$27:$F$530,A2,$J$27:$J$530,3,$L$27:$L$530,2021)</f>
        <v>3</v>
      </c>
      <c r="I2">
        <f t="shared" ref="I2:I18" si="7">COUNTIFS($F$27:$F$530,A2,$J$27:$J$530,4,$L$27:$L$530,2021)</f>
        <v>8</v>
      </c>
      <c r="J2">
        <f t="shared" ref="J2:J18" si="8">COUNTIFS($F$27:$F$530,A2,$J$27:$J$530,5,$L$27:$L$530,2021)</f>
        <v>14</v>
      </c>
      <c r="K2">
        <f t="shared" ref="K2:K18" si="9">COUNTIFS($F$27:$F$530,A2,$J$27:$J$530,6,$L$27:$L$530,2021)</f>
        <v>15</v>
      </c>
      <c r="L2">
        <f t="shared" ref="L2:L18" si="10">COUNTIFS($F$27:$F$530,A2,$J$27:$J$530,7,$L$27:$L$530,2021)</f>
        <v>5</v>
      </c>
      <c r="M2">
        <f t="shared" ref="M2:M18" si="11">COUNTIFS($F$27:$F$530,A2,$J$27:$J$530,8,$L$27:$L$530,2021)</f>
        <v>9</v>
      </c>
      <c r="N2">
        <f t="shared" ref="N2:N18" si="12">COUNTIFS($F$27:$F$530,A2,$J$27:$J$530,9,$L$27:$L$530,2021)</f>
        <v>17</v>
      </c>
      <c r="O2">
        <f t="shared" ref="O2:O18" si="13">COUNTIFS($F$27:$F$530,A2,$J$27:$J$530,10,$L$27:$L$530,2021)</f>
        <v>22</v>
      </c>
      <c r="P2">
        <f t="shared" ref="P2:P18" si="14">COUNTIFS($F$27:$F$530,A2,$J$27:$J$530,11,$L$27:$L$530,2021)</f>
        <v>15</v>
      </c>
      <c r="Q2">
        <f t="shared" ref="Q2:Q18" si="15">COUNTIFS($F$27:$F$530,A2,$J$27:$J$530,12,$L$27:$L$530,2021)</f>
        <v>27</v>
      </c>
      <c r="R2">
        <f t="shared" ref="R2:R18" si="16">COUNTIFS($F$27:$F$530,A2,$J$27:$J$530,1,$L$27:$L$530,2022)</f>
        <v>12</v>
      </c>
      <c r="S2">
        <f t="shared" ref="S2:S18" si="17">COUNTIFS($F$27:$F$530,A2,$J$27:$J$530,2,$L$27:$L$530,2022)</f>
        <v>17</v>
      </c>
      <c r="T2">
        <f t="shared" ref="T2:T18" si="18">COUNTIFS($F$27:$F$530,A2,$J$27:$J$530,3,$L$27:$L$530,2022)</f>
        <v>10</v>
      </c>
      <c r="U2">
        <f t="shared" ref="U2:U18" si="19">COUNTIFS($F$27:$F$530,A2,$J$27:$J$530,4,$L$27:$L$530,2022)</f>
        <v>7</v>
      </c>
      <c r="V2">
        <f t="shared" ref="V2:V18" si="20">COUNTIFS($F$27:$F$530,A2,$J$27:$J$530,5,$L$27:$L$530,2022)</f>
        <v>3</v>
      </c>
      <c r="W2">
        <f t="shared" ref="W2:W18" si="21">COUNTIFS($F$27:$F$530,A2,$J$27:$J$530,6,$L$27:$L$530,2022)</f>
        <v>3</v>
      </c>
      <c r="X2">
        <f t="shared" ref="X2:X18" si="22">COUNTIFS($F$27:$F$530,A2,$J$27:$J$530,7,$L$27:$L$530,2022)</f>
        <v>7</v>
      </c>
      <c r="Y2">
        <f t="shared" ref="Y2:Y18" si="23">COUNTIFS($F$27:$F$530,A2,$J$27:$J$530,8,$L$27:$L$530,2022)</f>
        <v>0</v>
      </c>
      <c r="Z2">
        <f t="shared" ref="Z2:Z18" si="24">COUNTIFS($F$27:$F$530,A2,$J$27:$J$530,9,$L$27:$L$530,2022)</f>
        <v>2</v>
      </c>
      <c r="AA2">
        <f t="shared" ref="AA2:AA18" si="25">COUNTIFS($F$27:$F$530,A2,$J$27:$J$530,10,$L$27:$L$530,2022)</f>
        <v>2</v>
      </c>
      <c r="AB2">
        <f t="shared" ref="AB2:AB18" si="26">COUNTIFS($F$27:$F$530,A2,$J$27:$J$530,11,$L$27:$L$530,2022)</f>
        <v>3</v>
      </c>
      <c r="AC2">
        <f t="shared" ref="AC2:AC18" si="27">COUNTIFS($F$27:$F$530,A2,$J$27:$J$530,12,$L$27:$L$530,2022)</f>
        <v>3</v>
      </c>
    </row>
    <row r="3" spans="1:29" x14ac:dyDescent="0.3">
      <c r="A3" t="str">
        <f>'calc tbm'!A3</f>
        <v>Token</v>
      </c>
      <c r="B3">
        <f t="shared" si="0"/>
        <v>1</v>
      </c>
      <c r="C3">
        <f t="shared" si="1"/>
        <v>1</v>
      </c>
      <c r="D3">
        <f t="shared" si="2"/>
        <v>0</v>
      </c>
      <c r="E3">
        <f t="shared" si="3"/>
        <v>0</v>
      </c>
      <c r="F3">
        <f t="shared" si="4"/>
        <v>1</v>
      </c>
      <c r="G3">
        <f t="shared" si="5"/>
        <v>2</v>
      </c>
      <c r="H3">
        <f t="shared" si="6"/>
        <v>2</v>
      </c>
      <c r="I3">
        <f t="shared" si="7"/>
        <v>3</v>
      </c>
      <c r="J3">
        <f t="shared" si="8"/>
        <v>3</v>
      </c>
      <c r="K3">
        <f t="shared" si="9"/>
        <v>4</v>
      </c>
      <c r="L3">
        <f t="shared" si="10"/>
        <v>5</v>
      </c>
      <c r="M3">
        <f t="shared" si="11"/>
        <v>5</v>
      </c>
      <c r="N3">
        <f t="shared" si="12"/>
        <v>6</v>
      </c>
      <c r="O3">
        <f t="shared" si="13"/>
        <v>18</v>
      </c>
      <c r="P3">
        <f t="shared" si="14"/>
        <v>21</v>
      </c>
      <c r="Q3">
        <f t="shared" si="15"/>
        <v>26</v>
      </c>
      <c r="R3">
        <f t="shared" si="16"/>
        <v>3</v>
      </c>
      <c r="S3">
        <f t="shared" si="17"/>
        <v>11</v>
      </c>
      <c r="T3">
        <f t="shared" si="18"/>
        <v>13</v>
      </c>
      <c r="U3">
        <f t="shared" si="19"/>
        <v>11</v>
      </c>
      <c r="V3">
        <f t="shared" si="20"/>
        <v>2</v>
      </c>
      <c r="W3">
        <f t="shared" si="21"/>
        <v>1</v>
      </c>
      <c r="X3">
        <f t="shared" si="22"/>
        <v>1</v>
      </c>
      <c r="Y3">
        <f t="shared" si="23"/>
        <v>1</v>
      </c>
      <c r="Z3">
        <f t="shared" si="24"/>
        <v>2</v>
      </c>
      <c r="AA3">
        <f t="shared" si="25"/>
        <v>0</v>
      </c>
      <c r="AB3">
        <f t="shared" si="26"/>
        <v>1</v>
      </c>
      <c r="AC3">
        <f t="shared" si="27"/>
        <v>0</v>
      </c>
    </row>
    <row r="4" spans="1:29" x14ac:dyDescent="0.3">
      <c r="A4" t="str">
        <f>'calc tbm'!A4</f>
        <v>Exchange</v>
      </c>
      <c r="B4">
        <f t="shared" si="0"/>
        <v>0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6"/>
        <v>0</v>
      </c>
      <c r="I4">
        <f t="shared" si="7"/>
        <v>0</v>
      </c>
      <c r="J4">
        <f t="shared" si="8"/>
        <v>0</v>
      </c>
      <c r="K4">
        <f t="shared" si="9"/>
        <v>0</v>
      </c>
      <c r="L4">
        <f t="shared" si="10"/>
        <v>0</v>
      </c>
      <c r="M4">
        <f t="shared" si="11"/>
        <v>0</v>
      </c>
      <c r="N4">
        <f t="shared" si="12"/>
        <v>0</v>
      </c>
      <c r="O4">
        <f t="shared" si="13"/>
        <v>0</v>
      </c>
      <c r="P4">
        <f t="shared" si="14"/>
        <v>0</v>
      </c>
      <c r="Q4">
        <f t="shared" si="15"/>
        <v>1</v>
      </c>
      <c r="R4">
        <f t="shared" si="16"/>
        <v>1</v>
      </c>
      <c r="S4">
        <f t="shared" si="17"/>
        <v>0</v>
      </c>
      <c r="T4">
        <f t="shared" si="18"/>
        <v>0</v>
      </c>
      <c r="U4">
        <f t="shared" si="19"/>
        <v>3</v>
      </c>
      <c r="V4">
        <f t="shared" si="20"/>
        <v>0</v>
      </c>
      <c r="W4">
        <f t="shared" si="21"/>
        <v>0</v>
      </c>
      <c r="X4">
        <f t="shared" si="22"/>
        <v>0</v>
      </c>
      <c r="Y4">
        <f t="shared" si="23"/>
        <v>0</v>
      </c>
      <c r="Z4">
        <f t="shared" si="24"/>
        <v>0</v>
      </c>
      <c r="AA4">
        <f t="shared" si="25"/>
        <v>0</v>
      </c>
      <c r="AB4">
        <f t="shared" si="26"/>
        <v>0</v>
      </c>
      <c r="AC4">
        <f t="shared" si="27"/>
        <v>0</v>
      </c>
    </row>
    <row r="5" spans="1:29" x14ac:dyDescent="0.3">
      <c r="A5" t="str">
        <f>'calc tbm'!A5</f>
        <v>ERC-20 token vesting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G5">
        <f t="shared" si="5"/>
        <v>0</v>
      </c>
      <c r="H5">
        <f t="shared" si="6"/>
        <v>0</v>
      </c>
      <c r="I5">
        <f t="shared" si="7"/>
        <v>0</v>
      </c>
      <c r="J5">
        <f t="shared" si="8"/>
        <v>0</v>
      </c>
      <c r="K5">
        <f t="shared" si="9"/>
        <v>0</v>
      </c>
      <c r="L5">
        <f t="shared" si="10"/>
        <v>0</v>
      </c>
      <c r="M5">
        <f t="shared" si="11"/>
        <v>0</v>
      </c>
      <c r="N5">
        <f t="shared" si="12"/>
        <v>0</v>
      </c>
      <c r="O5">
        <f t="shared" si="13"/>
        <v>0</v>
      </c>
      <c r="P5">
        <f t="shared" si="14"/>
        <v>0</v>
      </c>
      <c r="Q5">
        <f t="shared" si="15"/>
        <v>0</v>
      </c>
      <c r="R5">
        <f t="shared" si="16"/>
        <v>0</v>
      </c>
      <c r="S5">
        <f t="shared" si="17"/>
        <v>0</v>
      </c>
      <c r="T5">
        <f t="shared" si="18"/>
        <v>0</v>
      </c>
      <c r="U5">
        <f t="shared" si="19"/>
        <v>0</v>
      </c>
      <c r="V5">
        <f t="shared" si="20"/>
        <v>0</v>
      </c>
      <c r="W5">
        <f t="shared" si="21"/>
        <v>2</v>
      </c>
      <c r="X5">
        <f t="shared" si="22"/>
        <v>0</v>
      </c>
      <c r="Y5">
        <f t="shared" si="23"/>
        <v>0</v>
      </c>
      <c r="Z5">
        <f t="shared" si="24"/>
        <v>0</v>
      </c>
      <c r="AA5">
        <f t="shared" si="25"/>
        <v>3</v>
      </c>
      <c r="AB5">
        <f t="shared" si="26"/>
        <v>0</v>
      </c>
      <c r="AC5">
        <f t="shared" si="27"/>
        <v>0</v>
      </c>
    </row>
    <row r="6" spans="1:29" x14ac:dyDescent="0.3">
      <c r="A6" t="str">
        <f>'calc tbm'!A6</f>
        <v>L1 protocol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6"/>
        <v>0</v>
      </c>
      <c r="I6">
        <f t="shared" si="7"/>
        <v>0</v>
      </c>
      <c r="J6">
        <f t="shared" si="8"/>
        <v>0</v>
      </c>
      <c r="K6">
        <f t="shared" si="9"/>
        <v>0</v>
      </c>
      <c r="L6">
        <f t="shared" si="10"/>
        <v>0</v>
      </c>
      <c r="M6">
        <f t="shared" si="11"/>
        <v>0</v>
      </c>
      <c r="N6">
        <f t="shared" si="12"/>
        <v>0</v>
      </c>
      <c r="O6">
        <f t="shared" si="13"/>
        <v>0</v>
      </c>
      <c r="P6">
        <f t="shared" si="14"/>
        <v>0</v>
      </c>
      <c r="Q6">
        <f t="shared" si="15"/>
        <v>0</v>
      </c>
      <c r="R6">
        <f t="shared" si="16"/>
        <v>0</v>
      </c>
      <c r="S6">
        <f t="shared" si="17"/>
        <v>0</v>
      </c>
      <c r="T6">
        <f t="shared" si="18"/>
        <v>0</v>
      </c>
      <c r="U6">
        <f t="shared" si="19"/>
        <v>0</v>
      </c>
      <c r="V6">
        <f t="shared" si="20"/>
        <v>0</v>
      </c>
      <c r="W6">
        <f t="shared" si="21"/>
        <v>0</v>
      </c>
      <c r="X6">
        <f t="shared" si="22"/>
        <v>0</v>
      </c>
      <c r="Y6">
        <f t="shared" si="23"/>
        <v>0</v>
      </c>
      <c r="Z6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</row>
    <row r="7" spans="1:29" x14ac:dyDescent="0.3">
      <c r="A7" t="str">
        <f>'calc tbm'!A13</f>
        <v>ERC20 token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"/>
        <v>0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0</v>
      </c>
      <c r="L7">
        <f t="shared" si="10"/>
        <v>0</v>
      </c>
      <c r="M7">
        <f t="shared" si="11"/>
        <v>0</v>
      </c>
      <c r="N7">
        <f t="shared" si="12"/>
        <v>0</v>
      </c>
      <c r="O7">
        <f t="shared" si="13"/>
        <v>0</v>
      </c>
      <c r="P7">
        <f t="shared" si="14"/>
        <v>0</v>
      </c>
      <c r="Q7">
        <f t="shared" si="15"/>
        <v>0</v>
      </c>
      <c r="R7">
        <f t="shared" si="16"/>
        <v>0</v>
      </c>
      <c r="S7">
        <f t="shared" si="17"/>
        <v>1</v>
      </c>
      <c r="T7">
        <f t="shared" si="18"/>
        <v>5</v>
      </c>
      <c r="U7">
        <f t="shared" si="19"/>
        <v>13</v>
      </c>
      <c r="V7">
        <f t="shared" si="20"/>
        <v>2</v>
      </c>
      <c r="W7">
        <f t="shared" si="21"/>
        <v>4</v>
      </c>
      <c r="X7">
        <f t="shared" si="22"/>
        <v>3</v>
      </c>
      <c r="Y7">
        <f t="shared" si="23"/>
        <v>2</v>
      </c>
      <c r="Z7">
        <f t="shared" si="24"/>
        <v>2</v>
      </c>
      <c r="AA7">
        <f t="shared" si="25"/>
        <v>6</v>
      </c>
      <c r="AB7">
        <f t="shared" si="26"/>
        <v>4</v>
      </c>
      <c r="AC7">
        <f t="shared" si="27"/>
        <v>1</v>
      </c>
    </row>
    <row r="8" spans="1:29" x14ac:dyDescent="0.3">
      <c r="A8" t="str">
        <f>'calc tbm'!A15</f>
        <v>BEP20 Token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L8">
        <f t="shared" si="10"/>
        <v>0</v>
      </c>
      <c r="M8">
        <f t="shared" si="11"/>
        <v>0</v>
      </c>
      <c r="N8">
        <f t="shared" si="12"/>
        <v>0</v>
      </c>
      <c r="O8">
        <f t="shared" si="13"/>
        <v>0</v>
      </c>
      <c r="P8">
        <f t="shared" si="14"/>
        <v>0</v>
      </c>
      <c r="Q8">
        <f t="shared" si="15"/>
        <v>0</v>
      </c>
      <c r="R8">
        <f t="shared" si="16"/>
        <v>0</v>
      </c>
      <c r="S8">
        <f t="shared" si="17"/>
        <v>0</v>
      </c>
      <c r="T8">
        <f t="shared" si="18"/>
        <v>3</v>
      </c>
      <c r="U8">
        <f t="shared" si="19"/>
        <v>1</v>
      </c>
      <c r="V8">
        <f t="shared" si="20"/>
        <v>3</v>
      </c>
      <c r="W8">
        <f t="shared" si="21"/>
        <v>2</v>
      </c>
      <c r="X8">
        <f t="shared" si="22"/>
        <v>1</v>
      </c>
      <c r="Y8">
        <f t="shared" si="23"/>
        <v>1</v>
      </c>
      <c r="Z8">
        <f t="shared" si="24"/>
        <v>0</v>
      </c>
      <c r="AA8">
        <f t="shared" si="25"/>
        <v>0</v>
      </c>
      <c r="AB8">
        <f t="shared" si="26"/>
        <v>1</v>
      </c>
      <c r="AC8">
        <f t="shared" si="27"/>
        <v>0</v>
      </c>
    </row>
    <row r="9" spans="1:29" x14ac:dyDescent="0.3">
      <c r="A9" t="str">
        <f>'calc tbm'!A16</f>
        <v>Staking</v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4"/>
        <v>0</v>
      </c>
      <c r="G9">
        <f t="shared" si="5"/>
        <v>0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L9">
        <f t="shared" si="10"/>
        <v>0</v>
      </c>
      <c r="M9">
        <f t="shared" si="11"/>
        <v>0</v>
      </c>
      <c r="N9">
        <f t="shared" si="12"/>
        <v>0</v>
      </c>
      <c r="O9">
        <f t="shared" si="13"/>
        <v>0</v>
      </c>
      <c r="P9">
        <f t="shared" si="14"/>
        <v>0</v>
      </c>
      <c r="Q9">
        <f t="shared" si="15"/>
        <v>0</v>
      </c>
      <c r="R9">
        <f t="shared" si="16"/>
        <v>0</v>
      </c>
      <c r="S9">
        <f t="shared" si="17"/>
        <v>2</v>
      </c>
      <c r="T9">
        <f t="shared" si="18"/>
        <v>3</v>
      </c>
      <c r="U9">
        <f t="shared" si="19"/>
        <v>7</v>
      </c>
      <c r="V9">
        <f t="shared" si="20"/>
        <v>5</v>
      </c>
      <c r="W9">
        <f t="shared" si="21"/>
        <v>1</v>
      </c>
      <c r="X9">
        <f t="shared" si="22"/>
        <v>7</v>
      </c>
      <c r="Y9">
        <f t="shared" si="23"/>
        <v>2</v>
      </c>
      <c r="Z9">
        <f t="shared" si="24"/>
        <v>1</v>
      </c>
      <c r="AA9">
        <f t="shared" si="25"/>
        <v>1</v>
      </c>
      <c r="AB9">
        <f t="shared" si="26"/>
        <v>1</v>
      </c>
      <c r="AC9">
        <f t="shared" si="27"/>
        <v>0</v>
      </c>
    </row>
    <row r="10" spans="1:29" x14ac:dyDescent="0.3">
      <c r="A10" t="str">
        <f>'calc tbm'!A26</f>
        <v>Erc721</v>
      </c>
      <c r="B10">
        <f t="shared" si="0"/>
        <v>0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0</v>
      </c>
      <c r="G10">
        <f t="shared" si="5"/>
        <v>0</v>
      </c>
      <c r="H10">
        <f t="shared" si="6"/>
        <v>0</v>
      </c>
      <c r="I10">
        <f t="shared" si="7"/>
        <v>0</v>
      </c>
      <c r="J10">
        <f t="shared" si="8"/>
        <v>0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0</v>
      </c>
      <c r="O10">
        <f t="shared" si="13"/>
        <v>0</v>
      </c>
      <c r="P10">
        <f t="shared" si="14"/>
        <v>0</v>
      </c>
      <c r="Q10">
        <f t="shared" si="15"/>
        <v>1</v>
      </c>
      <c r="R10">
        <f t="shared" si="16"/>
        <v>1</v>
      </c>
      <c r="S10">
        <f t="shared" si="17"/>
        <v>0</v>
      </c>
      <c r="T10">
        <f t="shared" si="18"/>
        <v>1</v>
      </c>
      <c r="U10">
        <f t="shared" si="19"/>
        <v>2</v>
      </c>
      <c r="V10">
        <f t="shared" si="20"/>
        <v>2</v>
      </c>
      <c r="W10">
        <f t="shared" si="21"/>
        <v>3</v>
      </c>
      <c r="X10">
        <f t="shared" si="22"/>
        <v>2</v>
      </c>
      <c r="Y10">
        <f t="shared" si="23"/>
        <v>5</v>
      </c>
      <c r="Z10">
        <f t="shared" si="24"/>
        <v>3</v>
      </c>
      <c r="AA10">
        <f t="shared" si="25"/>
        <v>0</v>
      </c>
      <c r="AB10">
        <f t="shared" si="26"/>
        <v>1</v>
      </c>
      <c r="AC10">
        <f t="shared" si="27"/>
        <v>0</v>
      </c>
    </row>
    <row r="11" spans="1:29" x14ac:dyDescent="0.3">
      <c r="A11" t="str">
        <f>'calc tbm'!A48</f>
        <v>Vesting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si="9"/>
        <v>0</v>
      </c>
      <c r="L11">
        <f t="shared" si="10"/>
        <v>0</v>
      </c>
      <c r="M11">
        <f t="shared" si="11"/>
        <v>0</v>
      </c>
      <c r="N11">
        <f t="shared" si="12"/>
        <v>0</v>
      </c>
      <c r="O11">
        <f t="shared" si="13"/>
        <v>0</v>
      </c>
      <c r="P11">
        <f t="shared" si="14"/>
        <v>0</v>
      </c>
      <c r="Q11">
        <f t="shared" si="15"/>
        <v>0</v>
      </c>
      <c r="R11">
        <f t="shared" si="16"/>
        <v>0</v>
      </c>
      <c r="S11">
        <f t="shared" si="17"/>
        <v>0</v>
      </c>
      <c r="T11">
        <f t="shared" si="18"/>
        <v>0</v>
      </c>
      <c r="U11">
        <f t="shared" si="19"/>
        <v>0</v>
      </c>
      <c r="V11">
        <f t="shared" si="20"/>
        <v>0</v>
      </c>
      <c r="W11">
        <f t="shared" si="21"/>
        <v>0</v>
      </c>
      <c r="X11">
        <f t="shared" si="22"/>
        <v>0</v>
      </c>
      <c r="Y11">
        <f t="shared" si="23"/>
        <v>3</v>
      </c>
      <c r="Z11">
        <f t="shared" si="24"/>
        <v>1</v>
      </c>
      <c r="AA11">
        <f t="shared" si="25"/>
        <v>0</v>
      </c>
      <c r="AB11">
        <f t="shared" si="26"/>
        <v>0</v>
      </c>
      <c r="AC11">
        <f t="shared" si="27"/>
        <v>0</v>
      </c>
    </row>
    <row r="12" spans="1:29" x14ac:dyDescent="0.3">
      <c r="A12" t="str">
        <f>'calc tbm'!A49</f>
        <v>ERC-1155 system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>
        <f t="shared" si="10"/>
        <v>0</v>
      </c>
      <c r="M12">
        <f t="shared" si="11"/>
        <v>0</v>
      </c>
      <c r="N12">
        <f t="shared" si="12"/>
        <v>0</v>
      </c>
      <c r="O12">
        <f t="shared" si="13"/>
        <v>0</v>
      </c>
      <c r="P12">
        <f t="shared" si="14"/>
        <v>0</v>
      </c>
      <c r="Q12">
        <f t="shared" si="15"/>
        <v>0</v>
      </c>
      <c r="R12">
        <f t="shared" si="16"/>
        <v>0</v>
      </c>
      <c r="S12">
        <f t="shared" si="17"/>
        <v>0</v>
      </c>
      <c r="T12">
        <f t="shared" si="18"/>
        <v>0</v>
      </c>
      <c r="U12">
        <f t="shared" si="19"/>
        <v>0</v>
      </c>
      <c r="V12">
        <f t="shared" si="20"/>
        <v>1</v>
      </c>
      <c r="W12">
        <f t="shared" si="21"/>
        <v>1</v>
      </c>
      <c r="X12">
        <f t="shared" si="22"/>
        <v>0</v>
      </c>
      <c r="Y12">
        <f t="shared" si="23"/>
        <v>0</v>
      </c>
      <c r="Z12">
        <f t="shared" si="24"/>
        <v>1</v>
      </c>
      <c r="AA12">
        <f t="shared" si="25"/>
        <v>0</v>
      </c>
      <c r="AB12">
        <f t="shared" si="26"/>
        <v>0</v>
      </c>
      <c r="AC12">
        <f t="shared" si="27"/>
        <v>0</v>
      </c>
    </row>
    <row r="13" spans="1:29" x14ac:dyDescent="0.3">
      <c r="A13" t="str">
        <f>'calc tbm'!A58</f>
        <v>TRC20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0</v>
      </c>
      <c r="G13">
        <f t="shared" si="5"/>
        <v>0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>
        <f t="shared" si="10"/>
        <v>0</v>
      </c>
      <c r="M13">
        <f t="shared" si="11"/>
        <v>0</v>
      </c>
      <c r="N13">
        <f t="shared" si="12"/>
        <v>0</v>
      </c>
      <c r="O13">
        <f t="shared" si="13"/>
        <v>0</v>
      </c>
      <c r="P13">
        <f t="shared" si="14"/>
        <v>0</v>
      </c>
      <c r="Q13">
        <f t="shared" si="15"/>
        <v>0</v>
      </c>
      <c r="R13">
        <f t="shared" si="16"/>
        <v>0</v>
      </c>
      <c r="S13">
        <f t="shared" si="17"/>
        <v>0</v>
      </c>
      <c r="T13">
        <f t="shared" si="18"/>
        <v>0</v>
      </c>
      <c r="U13">
        <f t="shared" si="19"/>
        <v>0</v>
      </c>
      <c r="V13">
        <f t="shared" si="20"/>
        <v>0</v>
      </c>
      <c r="W13">
        <f t="shared" si="21"/>
        <v>0</v>
      </c>
      <c r="X13">
        <f t="shared" si="22"/>
        <v>0</v>
      </c>
      <c r="Y13">
        <f t="shared" si="23"/>
        <v>1</v>
      </c>
      <c r="Z13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</row>
    <row r="14" spans="1:29" x14ac:dyDescent="0.3">
      <c r="A14" t="str">
        <f>'calc tbm'!A74</f>
        <v>Swap farming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0</v>
      </c>
      <c r="G14">
        <f t="shared" si="5"/>
        <v>0</v>
      </c>
      <c r="H14">
        <f t="shared" si="6"/>
        <v>0</v>
      </c>
      <c r="I14">
        <f t="shared" si="7"/>
        <v>0</v>
      </c>
      <c r="J14">
        <f t="shared" si="8"/>
        <v>0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0</v>
      </c>
      <c r="P14">
        <f t="shared" si="14"/>
        <v>0</v>
      </c>
      <c r="Q14">
        <f t="shared" si="15"/>
        <v>0</v>
      </c>
      <c r="R14">
        <f t="shared" si="16"/>
        <v>0</v>
      </c>
      <c r="S14">
        <f t="shared" si="17"/>
        <v>0</v>
      </c>
      <c r="T14">
        <f t="shared" si="18"/>
        <v>0</v>
      </c>
      <c r="U14">
        <f t="shared" si="19"/>
        <v>1</v>
      </c>
      <c r="V14">
        <f t="shared" si="20"/>
        <v>0</v>
      </c>
      <c r="W14">
        <f t="shared" si="21"/>
        <v>1</v>
      </c>
      <c r="X14">
        <f t="shared" si="22"/>
        <v>1</v>
      </c>
      <c r="Y14">
        <f t="shared" si="23"/>
        <v>0</v>
      </c>
      <c r="Z1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</row>
    <row r="15" spans="1:29" x14ac:dyDescent="0.3">
      <c r="A15" t="str">
        <f>'calc tbm'!A83</f>
        <v>Matic token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0</v>
      </c>
      <c r="G15">
        <f t="shared" si="5"/>
        <v>0</v>
      </c>
      <c r="H15">
        <f t="shared" si="6"/>
        <v>0</v>
      </c>
      <c r="I15">
        <f t="shared" si="7"/>
        <v>0</v>
      </c>
      <c r="J15">
        <f t="shared" si="8"/>
        <v>0</v>
      </c>
      <c r="K15">
        <f t="shared" si="9"/>
        <v>0</v>
      </c>
      <c r="L15">
        <f t="shared" si="10"/>
        <v>0</v>
      </c>
      <c r="M15">
        <f t="shared" si="11"/>
        <v>0</v>
      </c>
      <c r="N15">
        <f t="shared" si="12"/>
        <v>0</v>
      </c>
      <c r="O15">
        <f t="shared" si="13"/>
        <v>0</v>
      </c>
      <c r="P15">
        <f t="shared" si="14"/>
        <v>0</v>
      </c>
      <c r="Q15">
        <f t="shared" si="15"/>
        <v>0</v>
      </c>
      <c r="R15">
        <f t="shared" si="16"/>
        <v>0</v>
      </c>
      <c r="S15">
        <f t="shared" si="17"/>
        <v>0</v>
      </c>
      <c r="T15">
        <f t="shared" si="18"/>
        <v>0</v>
      </c>
      <c r="U15">
        <f t="shared" si="19"/>
        <v>0</v>
      </c>
      <c r="V15">
        <f t="shared" si="20"/>
        <v>0</v>
      </c>
      <c r="W15">
        <f t="shared" si="21"/>
        <v>0</v>
      </c>
      <c r="X15">
        <f t="shared" si="22"/>
        <v>1</v>
      </c>
      <c r="Y15">
        <f t="shared" si="23"/>
        <v>0</v>
      </c>
      <c r="Z15">
        <f t="shared" si="24"/>
        <v>0</v>
      </c>
      <c r="AA15">
        <f t="shared" si="25"/>
        <v>0</v>
      </c>
      <c r="AB15">
        <f t="shared" si="26"/>
        <v>0</v>
      </c>
      <c r="AC15">
        <f t="shared" si="27"/>
        <v>0</v>
      </c>
    </row>
    <row r="16" spans="1:29" x14ac:dyDescent="0.3">
      <c r="A16" t="str">
        <f>'calc tbm'!A140</f>
        <v>Metapool</v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4"/>
        <v>0</v>
      </c>
      <c r="G16">
        <f t="shared" si="5"/>
        <v>0</v>
      </c>
      <c r="H16">
        <f t="shared" si="6"/>
        <v>0</v>
      </c>
      <c r="I16">
        <f t="shared" si="7"/>
        <v>0</v>
      </c>
      <c r="J16">
        <f t="shared" si="8"/>
        <v>0</v>
      </c>
      <c r="K16">
        <f t="shared" si="9"/>
        <v>0</v>
      </c>
      <c r="L16">
        <f t="shared" si="10"/>
        <v>0</v>
      </c>
      <c r="M16">
        <f t="shared" si="11"/>
        <v>0</v>
      </c>
      <c r="N16">
        <f t="shared" si="12"/>
        <v>0</v>
      </c>
      <c r="O16">
        <f t="shared" si="13"/>
        <v>0</v>
      </c>
      <c r="P16">
        <f t="shared" si="14"/>
        <v>0</v>
      </c>
      <c r="Q16">
        <f t="shared" si="15"/>
        <v>0</v>
      </c>
      <c r="R16">
        <f t="shared" si="16"/>
        <v>0</v>
      </c>
      <c r="S16">
        <f t="shared" si="17"/>
        <v>0</v>
      </c>
      <c r="T16">
        <f t="shared" si="18"/>
        <v>0</v>
      </c>
      <c r="U16">
        <f t="shared" si="19"/>
        <v>0</v>
      </c>
      <c r="V16">
        <f t="shared" si="20"/>
        <v>1</v>
      </c>
      <c r="W16">
        <f t="shared" si="21"/>
        <v>0</v>
      </c>
      <c r="X16">
        <f t="shared" si="22"/>
        <v>0</v>
      </c>
      <c r="Y16">
        <f t="shared" si="23"/>
        <v>0</v>
      </c>
      <c r="Z16">
        <f t="shared" si="24"/>
        <v>0</v>
      </c>
      <c r="AA16">
        <f t="shared" si="25"/>
        <v>0</v>
      </c>
      <c r="AB16">
        <f t="shared" si="26"/>
        <v>0</v>
      </c>
      <c r="AC16">
        <f t="shared" si="27"/>
        <v>0</v>
      </c>
    </row>
    <row r="17" spans="1:29" x14ac:dyDescent="0.3">
      <c r="A17" t="str">
        <f>'calc tbm'!A143</f>
        <v>Token Sale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4"/>
        <v>1</v>
      </c>
      <c r="G17">
        <f t="shared" si="5"/>
        <v>0</v>
      </c>
      <c r="H17">
        <f t="shared" si="6"/>
        <v>0</v>
      </c>
      <c r="I17">
        <f t="shared" si="7"/>
        <v>0</v>
      </c>
      <c r="J17">
        <f t="shared" si="8"/>
        <v>0</v>
      </c>
      <c r="K17">
        <f t="shared" si="9"/>
        <v>0</v>
      </c>
      <c r="L17">
        <f t="shared" si="10"/>
        <v>0</v>
      </c>
      <c r="M17">
        <f t="shared" si="11"/>
        <v>0</v>
      </c>
      <c r="N17">
        <f t="shared" si="12"/>
        <v>0</v>
      </c>
      <c r="O17">
        <f t="shared" si="13"/>
        <v>0</v>
      </c>
      <c r="P17">
        <f t="shared" si="14"/>
        <v>1</v>
      </c>
      <c r="Q17">
        <f t="shared" si="15"/>
        <v>1</v>
      </c>
      <c r="R17">
        <f t="shared" si="16"/>
        <v>1</v>
      </c>
      <c r="S17">
        <f t="shared" si="17"/>
        <v>0</v>
      </c>
      <c r="T17">
        <f t="shared" si="18"/>
        <v>0</v>
      </c>
      <c r="U17">
        <f t="shared" si="19"/>
        <v>0</v>
      </c>
      <c r="V17">
        <f t="shared" si="20"/>
        <v>1</v>
      </c>
      <c r="W17">
        <f t="shared" si="21"/>
        <v>0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</row>
    <row r="18" spans="1:29" x14ac:dyDescent="0.3">
      <c r="A18" t="str">
        <f>'calc tbm'!A493</f>
        <v>Reward pool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4"/>
        <v>0</v>
      </c>
      <c r="G18">
        <f t="shared" si="5"/>
        <v>0</v>
      </c>
      <c r="H18">
        <f t="shared" si="6"/>
        <v>1</v>
      </c>
      <c r="I18">
        <f t="shared" si="7"/>
        <v>0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0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  <c r="T18">
        <f t="shared" si="18"/>
        <v>0</v>
      </c>
      <c r="U18">
        <f t="shared" si="19"/>
        <v>0</v>
      </c>
      <c r="V18">
        <f t="shared" si="20"/>
        <v>0</v>
      </c>
      <c r="W18">
        <f t="shared" si="21"/>
        <v>0</v>
      </c>
      <c r="X18">
        <f t="shared" si="22"/>
        <v>0</v>
      </c>
      <c r="Y18">
        <f t="shared" si="23"/>
        <v>0</v>
      </c>
      <c r="Z18">
        <f t="shared" si="24"/>
        <v>0</v>
      </c>
      <c r="AA18">
        <f t="shared" si="25"/>
        <v>0</v>
      </c>
      <c r="AB18">
        <f t="shared" si="26"/>
        <v>0</v>
      </c>
      <c r="AC18">
        <f t="shared" si="27"/>
        <v>0</v>
      </c>
    </row>
    <row r="25" spans="1:29" x14ac:dyDescent="0.3">
      <c r="V25" s="2"/>
    </row>
    <row r="26" spans="1:29" x14ac:dyDescent="0.3">
      <c r="A26" t="s">
        <v>1049</v>
      </c>
      <c r="B26" t="s">
        <v>0</v>
      </c>
      <c r="C26" t="s">
        <v>1</v>
      </c>
      <c r="D26" t="s">
        <v>1050</v>
      </c>
      <c r="E26" t="s">
        <v>1605</v>
      </c>
      <c r="F26" t="s">
        <v>2</v>
      </c>
      <c r="G26" t="s">
        <v>3</v>
      </c>
      <c r="H26" t="s">
        <v>1051</v>
      </c>
      <c r="I26" t="s">
        <v>1611</v>
      </c>
      <c r="J26" t="s">
        <v>1612</v>
      </c>
      <c r="K26" t="s">
        <v>1613</v>
      </c>
      <c r="L26" t="s">
        <v>1614</v>
      </c>
      <c r="M26" t="s">
        <v>1615</v>
      </c>
      <c r="N26" t="s">
        <v>1604</v>
      </c>
      <c r="V26" s="2"/>
    </row>
    <row r="27" spans="1:29" x14ac:dyDescent="0.3">
      <c r="A27">
        <v>1</v>
      </c>
      <c r="B27" t="s">
        <v>4</v>
      </c>
      <c r="C27" t="s">
        <v>5</v>
      </c>
      <c r="D27">
        <v>0</v>
      </c>
      <c r="E27" t="s">
        <v>6</v>
      </c>
      <c r="F27" s="2" t="s">
        <v>7</v>
      </c>
      <c r="G27" t="s">
        <v>8</v>
      </c>
      <c r="H27" s="2"/>
      <c r="I27" s="6"/>
      <c r="J27" s="6"/>
      <c r="K27" s="6"/>
      <c r="L27" s="6"/>
      <c r="M27" s="9"/>
      <c r="N27" s="5" t="s">
        <v>37</v>
      </c>
    </row>
    <row r="28" spans="1:29" x14ac:dyDescent="0.3">
      <c r="A28">
        <v>2</v>
      </c>
      <c r="B28" t="s">
        <v>9</v>
      </c>
      <c r="C28" t="s">
        <v>10</v>
      </c>
      <c r="D28">
        <v>0</v>
      </c>
      <c r="E28" t="s">
        <v>6</v>
      </c>
      <c r="F28" s="2" t="s">
        <v>11</v>
      </c>
      <c r="G28" t="s">
        <v>8</v>
      </c>
      <c r="H28" s="2"/>
      <c r="I28" s="6"/>
      <c r="J28" s="6"/>
      <c r="K28" s="6"/>
      <c r="L28" s="6"/>
      <c r="M28" s="9"/>
      <c r="N28" s="5" t="s">
        <v>37</v>
      </c>
    </row>
    <row r="29" spans="1:29" x14ac:dyDescent="0.3">
      <c r="A29">
        <v>3</v>
      </c>
      <c r="B29" t="s">
        <v>12</v>
      </c>
      <c r="C29" t="s">
        <v>13</v>
      </c>
      <c r="D29">
        <v>4</v>
      </c>
      <c r="E29" t="s">
        <v>6</v>
      </c>
      <c r="F29" s="2" t="s">
        <v>14</v>
      </c>
      <c r="G29" t="s">
        <v>15</v>
      </c>
      <c r="H29" s="2" t="s">
        <v>1606</v>
      </c>
      <c r="I29" s="6" t="str">
        <f>MID(H29,4,3)</f>
        <v>Apr</v>
      </c>
      <c r="J29" s="2">
        <f>IF(I29="Jan",1,IF(I29="Feb",2,IF(I29="Mar",3,IF(I29="Apr",4,IF(I29="May",5,IF(I29="Jun",6,IF(I29="Jul",7,IF(I29="Aug",8,IF(I29="Sep",9,IF(I29="Oct",10,IF(I29="Nov",11,IF(I29="Dec",12,0))))))))))))</f>
        <v>4</v>
      </c>
      <c r="K29" s="6" t="str">
        <f>MID(H29,8,2)</f>
        <v>13</v>
      </c>
      <c r="L29" s="6" t="str">
        <f>MID(H29,11,4)</f>
        <v>2022</v>
      </c>
      <c r="M29" s="9">
        <f>IF(G29="Audited",DATE(L29,J29,K29)," ")</f>
        <v>44664</v>
      </c>
      <c r="N29" s="5" t="s">
        <v>1055</v>
      </c>
    </row>
    <row r="30" spans="1:29" x14ac:dyDescent="0.3">
      <c r="A30">
        <v>3</v>
      </c>
      <c r="B30" t="s">
        <v>12</v>
      </c>
      <c r="C30" t="s">
        <v>13</v>
      </c>
      <c r="D30">
        <v>4</v>
      </c>
      <c r="E30" t="s">
        <v>6</v>
      </c>
      <c r="F30" s="3" t="s">
        <v>86</v>
      </c>
      <c r="G30" t="s">
        <v>15</v>
      </c>
      <c r="H30" s="2" t="s">
        <v>1053</v>
      </c>
      <c r="I30" s="6" t="str">
        <f t="shared" ref="I30:I94" si="28">MID(H30,4,3)</f>
        <v>Oct</v>
      </c>
      <c r="J30" s="2">
        <f>IF(I30="Jan",1,IF(I30="Feb",2,IF(I30="Mar",3,IF(I30="Apr",4,IF(I30="May",5,IF(I30="Jun",6,IF(I30="Jul",7,IF(I30="Aug",8,IF(I30="Sep",9,IF(I30="Oct",10,IF(I30="Nov",11,IF(I30="Dec",12,0))))))))))))</f>
        <v>10</v>
      </c>
      <c r="K30" s="6" t="str">
        <f>MID(H30,8,2)</f>
        <v>11</v>
      </c>
      <c r="L30" s="6" t="str">
        <f>MID(H30,11,4)</f>
        <v>2022</v>
      </c>
      <c r="M30" s="9">
        <f t="shared" ref="M30:M94" si="29">IF(G30="Audited",DATE(L30,J30,K30)," ")</f>
        <v>44845</v>
      </c>
      <c r="N30" s="1" t="s">
        <v>1056</v>
      </c>
    </row>
    <row r="31" spans="1:29" x14ac:dyDescent="0.3">
      <c r="A31">
        <v>3</v>
      </c>
      <c r="B31" t="s">
        <v>12</v>
      </c>
      <c r="C31" t="s">
        <v>13</v>
      </c>
      <c r="D31">
        <v>1</v>
      </c>
      <c r="E31" t="s">
        <v>6</v>
      </c>
      <c r="F31" s="2"/>
      <c r="G31" s="2" t="s">
        <v>1054</v>
      </c>
      <c r="H31" s="2"/>
      <c r="I31" s="6" t="str">
        <f t="shared" si="28"/>
        <v/>
      </c>
      <c r="J31" s="2"/>
      <c r="K31" s="6" t="str">
        <f t="shared" ref="K31:K94" si="30">MID(H31,8,2)</f>
        <v/>
      </c>
      <c r="L31" s="6"/>
      <c r="M31" s="9" t="str">
        <f t="shared" si="29"/>
        <v xml:space="preserve"> </v>
      </c>
      <c r="N31" s="1" t="s">
        <v>37</v>
      </c>
    </row>
    <row r="32" spans="1:29" x14ac:dyDescent="0.3">
      <c r="A32">
        <v>4</v>
      </c>
      <c r="B32" t="s">
        <v>16</v>
      </c>
      <c r="C32" t="s">
        <v>17</v>
      </c>
      <c r="D32">
        <v>0</v>
      </c>
      <c r="E32" t="s">
        <v>6</v>
      </c>
      <c r="F32" s="2" t="s">
        <v>18</v>
      </c>
      <c r="G32" t="s">
        <v>8</v>
      </c>
      <c r="H32" s="2"/>
      <c r="I32" s="6" t="str">
        <f t="shared" si="28"/>
        <v/>
      </c>
      <c r="J32" s="2"/>
      <c r="K32" s="6" t="str">
        <f t="shared" si="30"/>
        <v/>
      </c>
      <c r="L32" s="6"/>
      <c r="M32" s="9" t="str">
        <f t="shared" si="29"/>
        <v xml:space="preserve"> </v>
      </c>
      <c r="N32" s="1" t="s">
        <v>37</v>
      </c>
    </row>
    <row r="33" spans="1:14" x14ac:dyDescent="0.3">
      <c r="A33">
        <v>5</v>
      </c>
      <c r="B33" t="s">
        <v>19</v>
      </c>
      <c r="C33" t="s">
        <v>20</v>
      </c>
      <c r="D33">
        <v>0</v>
      </c>
      <c r="E33" t="s">
        <v>6</v>
      </c>
      <c r="F33" s="2" t="s">
        <v>7</v>
      </c>
      <c r="G33" t="s">
        <v>8</v>
      </c>
      <c r="H33" s="2"/>
      <c r="I33" s="6" t="str">
        <f t="shared" si="28"/>
        <v/>
      </c>
      <c r="J33" s="2"/>
      <c r="K33" s="9"/>
      <c r="L33" s="6"/>
      <c r="M33" s="9" t="str">
        <f t="shared" si="29"/>
        <v xml:space="preserve"> </v>
      </c>
      <c r="N33" s="1" t="s">
        <v>37</v>
      </c>
    </row>
    <row r="34" spans="1:14" x14ac:dyDescent="0.3">
      <c r="A34">
        <v>6</v>
      </c>
      <c r="B34" t="s">
        <v>21</v>
      </c>
      <c r="C34" t="s">
        <v>22</v>
      </c>
      <c r="D34">
        <v>0</v>
      </c>
      <c r="E34" t="s">
        <v>6</v>
      </c>
      <c r="F34" s="2" t="s">
        <v>18</v>
      </c>
      <c r="G34" t="s">
        <v>8</v>
      </c>
      <c r="H34" s="2"/>
      <c r="I34" s="6" t="str">
        <f t="shared" si="28"/>
        <v/>
      </c>
      <c r="J34" s="2"/>
      <c r="K34" s="8"/>
      <c r="L34" s="8"/>
      <c r="M34" s="9" t="str">
        <f t="shared" si="29"/>
        <v xml:space="preserve"> </v>
      </c>
      <c r="N34" s="1" t="s">
        <v>37</v>
      </c>
    </row>
    <row r="35" spans="1:14" x14ac:dyDescent="0.3">
      <c r="A35">
        <v>7</v>
      </c>
      <c r="B35" t="s">
        <v>23</v>
      </c>
      <c r="C35" t="s">
        <v>20</v>
      </c>
      <c r="D35">
        <v>0</v>
      </c>
      <c r="E35" t="s">
        <v>6</v>
      </c>
      <c r="F35" s="2" t="s">
        <v>11</v>
      </c>
      <c r="G35" t="s">
        <v>8</v>
      </c>
      <c r="H35" s="2"/>
      <c r="I35" s="6" t="str">
        <f t="shared" si="28"/>
        <v/>
      </c>
      <c r="J35" s="2"/>
      <c r="K35" s="6" t="str">
        <f t="shared" si="30"/>
        <v/>
      </c>
      <c r="L35" s="6"/>
      <c r="M35" s="9" t="str">
        <f t="shared" si="29"/>
        <v xml:space="preserve"> </v>
      </c>
      <c r="N35" s="1" t="s">
        <v>37</v>
      </c>
    </row>
    <row r="36" spans="1:14" x14ac:dyDescent="0.3">
      <c r="A36">
        <v>8</v>
      </c>
      <c r="B36" t="s">
        <v>24</v>
      </c>
      <c r="C36" t="s">
        <v>25</v>
      </c>
      <c r="D36">
        <v>4</v>
      </c>
      <c r="E36" t="s">
        <v>6</v>
      </c>
      <c r="F36" s="2" t="s">
        <v>7</v>
      </c>
      <c r="G36" t="s">
        <v>15</v>
      </c>
      <c r="H36" s="2" t="s">
        <v>26</v>
      </c>
      <c r="I36" s="6" t="str">
        <f t="shared" si="28"/>
        <v>Dec</v>
      </c>
      <c r="J36" s="2">
        <f t="shared" ref="J36:J95" si="31">IF(I36="Jan",1,IF(I36="Feb",2,IF(I36="Mar",3,IF(I36="Apr",4,IF(I36="May",5,IF(I36="Jun",6,IF(I36="Jul",7,IF(I36="Aug",8,IF(I36="Sep",9,IF(I36="Oct",10,IF(I36="Nov",11,IF(I36="Dec",12,0))))))))))))</f>
        <v>12</v>
      </c>
      <c r="K36" s="7" t="str">
        <f t="shared" si="30"/>
        <v>08</v>
      </c>
      <c r="L36" s="6" t="str">
        <f>MID(H36,11,4)</f>
        <v>2022</v>
      </c>
      <c r="M36" s="9">
        <f t="shared" si="29"/>
        <v>44903</v>
      </c>
      <c r="N36" s="1" t="s">
        <v>1057</v>
      </c>
    </row>
    <row r="37" spans="1:14" x14ac:dyDescent="0.3">
      <c r="A37">
        <v>9</v>
      </c>
      <c r="B37" t="s">
        <v>27</v>
      </c>
      <c r="C37" t="s">
        <v>28</v>
      </c>
      <c r="D37">
        <v>4</v>
      </c>
      <c r="E37" t="s">
        <v>6</v>
      </c>
      <c r="F37" s="2" t="s">
        <v>7</v>
      </c>
      <c r="G37" t="s">
        <v>15</v>
      </c>
      <c r="H37" s="2" t="s">
        <v>29</v>
      </c>
      <c r="I37" s="6" t="str">
        <f t="shared" si="28"/>
        <v>Dec</v>
      </c>
      <c r="J37" s="2">
        <f t="shared" si="31"/>
        <v>12</v>
      </c>
      <c r="K37" s="7" t="str">
        <f t="shared" si="30"/>
        <v>06</v>
      </c>
      <c r="L37" s="6" t="str">
        <f t="shared" ref="L37:L101" si="32">MID(H37,11,4)</f>
        <v>2022</v>
      </c>
      <c r="M37" s="9">
        <f t="shared" si="29"/>
        <v>44901</v>
      </c>
      <c r="N37" s="1" t="s">
        <v>1058</v>
      </c>
    </row>
    <row r="38" spans="1:14" x14ac:dyDescent="0.3">
      <c r="A38">
        <v>10</v>
      </c>
      <c r="B38" t="s">
        <v>30</v>
      </c>
      <c r="C38" t="s">
        <v>20</v>
      </c>
      <c r="D38">
        <v>4</v>
      </c>
      <c r="E38" t="s">
        <v>6</v>
      </c>
      <c r="F38" s="2" t="s">
        <v>7</v>
      </c>
      <c r="G38" t="s">
        <v>15</v>
      </c>
      <c r="H38" s="2" t="s">
        <v>31</v>
      </c>
      <c r="I38" s="6" t="str">
        <f t="shared" si="28"/>
        <v>Dec</v>
      </c>
      <c r="J38" s="2">
        <f t="shared" si="31"/>
        <v>12</v>
      </c>
      <c r="K38" s="7" t="str">
        <f t="shared" si="30"/>
        <v>02</v>
      </c>
      <c r="L38" s="6" t="str">
        <f t="shared" si="32"/>
        <v>2022</v>
      </c>
      <c r="M38" s="9">
        <f t="shared" si="29"/>
        <v>44897</v>
      </c>
      <c r="N38" s="1" t="s">
        <v>1059</v>
      </c>
    </row>
    <row r="39" spans="1:14" x14ac:dyDescent="0.3">
      <c r="A39">
        <v>11</v>
      </c>
      <c r="B39" t="s">
        <v>32</v>
      </c>
      <c r="C39" t="s">
        <v>33</v>
      </c>
      <c r="D39">
        <v>4</v>
      </c>
      <c r="E39" t="s">
        <v>6</v>
      </c>
      <c r="F39" s="2" t="s">
        <v>34</v>
      </c>
      <c r="G39" t="s">
        <v>15</v>
      </c>
      <c r="H39" s="2" t="s">
        <v>35</v>
      </c>
      <c r="I39" s="6" t="str">
        <f t="shared" si="28"/>
        <v>Dec</v>
      </c>
      <c r="J39" s="2">
        <f t="shared" si="31"/>
        <v>12</v>
      </c>
      <c r="K39" s="6" t="str">
        <f t="shared" si="30"/>
        <v>01</v>
      </c>
      <c r="L39" s="6" t="str">
        <f t="shared" si="32"/>
        <v>2022</v>
      </c>
      <c r="M39" s="9">
        <f t="shared" si="29"/>
        <v>44896</v>
      </c>
      <c r="N39" s="1" t="s">
        <v>1060</v>
      </c>
    </row>
    <row r="40" spans="1:14" x14ac:dyDescent="0.3">
      <c r="A40">
        <v>12</v>
      </c>
      <c r="B40" t="s">
        <v>36</v>
      </c>
      <c r="C40" t="s">
        <v>37</v>
      </c>
      <c r="D40">
        <v>4</v>
      </c>
      <c r="E40" t="s">
        <v>6</v>
      </c>
      <c r="F40" s="2" t="s">
        <v>7</v>
      </c>
      <c r="G40" t="s">
        <v>15</v>
      </c>
      <c r="H40" s="2" t="s">
        <v>38</v>
      </c>
      <c r="I40" s="6" t="str">
        <f t="shared" si="28"/>
        <v>Nov</v>
      </c>
      <c r="J40" s="2">
        <f t="shared" si="31"/>
        <v>11</v>
      </c>
      <c r="K40" s="6" t="str">
        <f t="shared" si="30"/>
        <v>30</v>
      </c>
      <c r="L40" s="6" t="str">
        <f t="shared" si="32"/>
        <v>2022</v>
      </c>
      <c r="M40" s="9">
        <f t="shared" si="29"/>
        <v>44895</v>
      </c>
      <c r="N40" s="1" t="s">
        <v>1061</v>
      </c>
    </row>
    <row r="41" spans="1:14" x14ac:dyDescent="0.3">
      <c r="A41">
        <v>13</v>
      </c>
      <c r="B41" t="s">
        <v>39</v>
      </c>
      <c r="C41" t="s">
        <v>40</v>
      </c>
      <c r="D41">
        <v>4</v>
      </c>
      <c r="E41" t="s">
        <v>6</v>
      </c>
      <c r="F41" s="2" t="s">
        <v>41</v>
      </c>
      <c r="G41" t="s">
        <v>15</v>
      </c>
      <c r="H41" s="2" t="s">
        <v>42</v>
      </c>
      <c r="I41" s="6" t="str">
        <f t="shared" si="28"/>
        <v>Nov</v>
      </c>
      <c r="J41" s="2">
        <f t="shared" si="31"/>
        <v>11</v>
      </c>
      <c r="K41" s="6" t="str">
        <f t="shared" si="30"/>
        <v>25</v>
      </c>
      <c r="L41" s="6" t="str">
        <f t="shared" si="32"/>
        <v>2022</v>
      </c>
      <c r="M41" s="9">
        <f t="shared" si="29"/>
        <v>44890</v>
      </c>
      <c r="N41" s="1" t="s">
        <v>1062</v>
      </c>
    </row>
    <row r="42" spans="1:14" x14ac:dyDescent="0.3">
      <c r="A42">
        <v>14</v>
      </c>
      <c r="B42" t="s">
        <v>43</v>
      </c>
      <c r="C42" t="s">
        <v>44</v>
      </c>
      <c r="D42">
        <v>4</v>
      </c>
      <c r="E42" t="s">
        <v>6</v>
      </c>
      <c r="F42" s="2" t="s">
        <v>45</v>
      </c>
      <c r="G42" t="s">
        <v>15</v>
      </c>
      <c r="H42" s="4" t="s">
        <v>1063</v>
      </c>
      <c r="I42" s="6" t="str">
        <f>MID(H42,3,3)</f>
        <v>Jul</v>
      </c>
      <c r="J42" s="2">
        <f t="shared" si="31"/>
        <v>7</v>
      </c>
      <c r="K42" s="6" t="str">
        <f t="shared" ref="K42:K43" si="33">MID(H42,7,2)</f>
        <v>12</v>
      </c>
      <c r="L42" s="6" t="str">
        <f>MID(H42,10,4)</f>
        <v>2022</v>
      </c>
      <c r="M42" s="9">
        <f t="shared" si="29"/>
        <v>44754</v>
      </c>
      <c r="N42" s="1" t="s">
        <v>1064</v>
      </c>
    </row>
    <row r="43" spans="1:14" x14ac:dyDescent="0.3">
      <c r="A43">
        <v>14</v>
      </c>
      <c r="B43" t="s">
        <v>43</v>
      </c>
      <c r="C43" t="s">
        <v>44</v>
      </c>
      <c r="D43">
        <v>4</v>
      </c>
      <c r="E43" t="s">
        <v>6</v>
      </c>
      <c r="F43" s="2" t="s">
        <v>45</v>
      </c>
      <c r="G43" t="s">
        <v>15</v>
      </c>
      <c r="H43" s="2" t="s">
        <v>1088</v>
      </c>
      <c r="I43" s="6" t="str">
        <f t="shared" ref="I43:I44" si="34">MID(H43,3,3)</f>
        <v>Jul</v>
      </c>
      <c r="J43" s="2">
        <f t="shared" si="31"/>
        <v>7</v>
      </c>
      <c r="K43" s="6" t="str">
        <f t="shared" si="33"/>
        <v>14</v>
      </c>
      <c r="L43" s="6" t="str">
        <f t="shared" ref="L43:L44" si="35">MID(H43,10,4)</f>
        <v>2022</v>
      </c>
      <c r="M43" s="9">
        <f t="shared" si="29"/>
        <v>44756</v>
      </c>
      <c r="N43" s="1" t="s">
        <v>1065</v>
      </c>
    </row>
    <row r="44" spans="1:14" x14ac:dyDescent="0.3">
      <c r="A44">
        <v>14</v>
      </c>
      <c r="B44" t="s">
        <v>43</v>
      </c>
      <c r="C44" t="s">
        <v>44</v>
      </c>
      <c r="D44">
        <v>4</v>
      </c>
      <c r="E44" t="s">
        <v>6</v>
      </c>
      <c r="F44" s="2" t="s">
        <v>45</v>
      </c>
      <c r="G44" t="s">
        <v>15</v>
      </c>
      <c r="H44" s="4" t="s">
        <v>1063</v>
      </c>
      <c r="I44" s="6" t="str">
        <f t="shared" si="34"/>
        <v>Jul</v>
      </c>
      <c r="J44" s="2">
        <f t="shared" si="31"/>
        <v>7</v>
      </c>
      <c r="K44" s="6" t="str">
        <f>MID(H44,7,2)</f>
        <v>12</v>
      </c>
      <c r="L44" s="6" t="str">
        <f t="shared" si="35"/>
        <v>2022</v>
      </c>
      <c r="M44" s="9">
        <f t="shared" si="29"/>
        <v>44754</v>
      </c>
      <c r="N44" s="1" t="s">
        <v>1066</v>
      </c>
    </row>
    <row r="45" spans="1:14" x14ac:dyDescent="0.3">
      <c r="A45">
        <v>14</v>
      </c>
      <c r="B45" t="s">
        <v>43</v>
      </c>
      <c r="C45" t="s">
        <v>44</v>
      </c>
      <c r="D45">
        <v>4</v>
      </c>
      <c r="E45" t="s">
        <v>6</v>
      </c>
      <c r="F45" s="2" t="s">
        <v>7</v>
      </c>
      <c r="G45" t="s">
        <v>15</v>
      </c>
      <c r="H45" s="2" t="s">
        <v>42</v>
      </c>
      <c r="I45" s="6" t="str">
        <f t="shared" si="28"/>
        <v>Nov</v>
      </c>
      <c r="J45" s="2">
        <f t="shared" si="31"/>
        <v>11</v>
      </c>
      <c r="K45" s="6" t="str">
        <f t="shared" si="30"/>
        <v>25</v>
      </c>
      <c r="L45" s="6" t="str">
        <f t="shared" si="32"/>
        <v>2022</v>
      </c>
      <c r="M45" s="9">
        <f t="shared" si="29"/>
        <v>44890</v>
      </c>
      <c r="N45" s="1" t="s">
        <v>1067</v>
      </c>
    </row>
    <row r="46" spans="1:14" x14ac:dyDescent="0.3">
      <c r="A46">
        <v>15</v>
      </c>
      <c r="B46" t="s">
        <v>46</v>
      </c>
      <c r="C46" t="s">
        <v>47</v>
      </c>
      <c r="D46">
        <v>4</v>
      </c>
      <c r="E46" t="s">
        <v>6</v>
      </c>
      <c r="F46" s="2" t="s">
        <v>11</v>
      </c>
      <c r="G46" t="s">
        <v>15</v>
      </c>
      <c r="H46" s="2" t="s">
        <v>48</v>
      </c>
      <c r="I46" s="6" t="str">
        <f t="shared" si="28"/>
        <v>Nov</v>
      </c>
      <c r="J46" s="2">
        <f t="shared" si="31"/>
        <v>11</v>
      </c>
      <c r="K46" s="6" t="str">
        <f t="shared" si="30"/>
        <v>24</v>
      </c>
      <c r="L46" s="6" t="str">
        <f t="shared" si="32"/>
        <v>2022</v>
      </c>
      <c r="M46" s="9">
        <f t="shared" si="29"/>
        <v>44889</v>
      </c>
      <c r="N46" s="1" t="s">
        <v>1068</v>
      </c>
    </row>
    <row r="47" spans="1:14" x14ac:dyDescent="0.3">
      <c r="A47">
        <v>16</v>
      </c>
      <c r="B47" t="s">
        <v>49</v>
      </c>
      <c r="C47" t="s">
        <v>37</v>
      </c>
      <c r="D47">
        <v>4</v>
      </c>
      <c r="E47" t="s">
        <v>6</v>
      </c>
      <c r="F47" s="2" t="s">
        <v>7</v>
      </c>
      <c r="G47" t="s">
        <v>15</v>
      </c>
      <c r="H47" s="2" t="s">
        <v>50</v>
      </c>
      <c r="I47" s="6" t="str">
        <f t="shared" si="28"/>
        <v>Nov</v>
      </c>
      <c r="J47" s="2">
        <f t="shared" si="31"/>
        <v>11</v>
      </c>
      <c r="K47" s="6" t="str">
        <f t="shared" si="30"/>
        <v>23</v>
      </c>
      <c r="L47" s="6" t="str">
        <f t="shared" si="32"/>
        <v>2022</v>
      </c>
      <c r="M47" s="9">
        <f t="shared" si="29"/>
        <v>44888</v>
      </c>
      <c r="N47" s="1" t="s">
        <v>1069</v>
      </c>
    </row>
    <row r="48" spans="1:14" x14ac:dyDescent="0.3">
      <c r="A48">
        <v>17</v>
      </c>
      <c r="B48" t="s">
        <v>51</v>
      </c>
      <c r="C48" t="s">
        <v>52</v>
      </c>
      <c r="D48">
        <v>4</v>
      </c>
      <c r="E48" t="s">
        <v>6</v>
      </c>
      <c r="F48" s="2" t="s">
        <v>34</v>
      </c>
      <c r="G48" t="s">
        <v>15</v>
      </c>
      <c r="H48" s="2" t="s">
        <v>53</v>
      </c>
      <c r="I48" s="6" t="str">
        <f t="shared" si="28"/>
        <v>Nov</v>
      </c>
      <c r="J48" s="2">
        <f t="shared" si="31"/>
        <v>11</v>
      </c>
      <c r="K48" s="6" t="str">
        <f t="shared" si="30"/>
        <v>17</v>
      </c>
      <c r="L48" s="6" t="str">
        <f t="shared" si="32"/>
        <v>2022</v>
      </c>
      <c r="M48" s="9">
        <f t="shared" si="29"/>
        <v>44882</v>
      </c>
      <c r="N48" s="1" t="s">
        <v>1070</v>
      </c>
    </row>
    <row r="49" spans="1:14" x14ac:dyDescent="0.3">
      <c r="A49">
        <v>18</v>
      </c>
      <c r="B49" t="s">
        <v>54</v>
      </c>
      <c r="C49" t="s">
        <v>55</v>
      </c>
      <c r="D49">
        <v>0</v>
      </c>
      <c r="E49" t="s">
        <v>6</v>
      </c>
      <c r="F49" s="2" t="s">
        <v>56</v>
      </c>
      <c r="G49" t="s">
        <v>8</v>
      </c>
      <c r="H49" s="2"/>
      <c r="I49" s="6" t="str">
        <f t="shared" si="28"/>
        <v/>
      </c>
      <c r="J49" s="2"/>
      <c r="K49" s="6" t="str">
        <f t="shared" si="30"/>
        <v/>
      </c>
      <c r="L49" s="6" t="str">
        <f t="shared" si="32"/>
        <v/>
      </c>
      <c r="M49" s="9" t="str">
        <f t="shared" si="29"/>
        <v xml:space="preserve"> </v>
      </c>
      <c r="N49" s="1" t="s">
        <v>37</v>
      </c>
    </row>
    <row r="50" spans="1:14" x14ac:dyDescent="0.3">
      <c r="A50">
        <v>19</v>
      </c>
      <c r="B50" t="s">
        <v>57</v>
      </c>
      <c r="C50" t="s">
        <v>58</v>
      </c>
      <c r="D50">
        <v>4</v>
      </c>
      <c r="E50" t="s">
        <v>6</v>
      </c>
      <c r="F50" s="2" t="s">
        <v>34</v>
      </c>
      <c r="G50" t="s">
        <v>15</v>
      </c>
      <c r="H50" s="2" t="s">
        <v>59</v>
      </c>
      <c r="I50" s="6" t="str">
        <f t="shared" si="28"/>
        <v>Nov</v>
      </c>
      <c r="J50" s="2">
        <f t="shared" si="31"/>
        <v>11</v>
      </c>
      <c r="K50" s="6" t="str">
        <f t="shared" si="30"/>
        <v>15</v>
      </c>
      <c r="L50" s="6" t="str">
        <f t="shared" si="32"/>
        <v>2022</v>
      </c>
      <c r="M50" s="9">
        <f t="shared" si="29"/>
        <v>44880</v>
      </c>
      <c r="N50" s="1" t="s">
        <v>1071</v>
      </c>
    </row>
    <row r="51" spans="1:14" x14ac:dyDescent="0.3">
      <c r="A51">
        <v>20</v>
      </c>
      <c r="B51" t="s">
        <v>60</v>
      </c>
      <c r="C51" t="s">
        <v>61</v>
      </c>
      <c r="D51">
        <v>4</v>
      </c>
      <c r="E51" t="s">
        <v>6</v>
      </c>
      <c r="F51" s="2" t="s">
        <v>34</v>
      </c>
      <c r="G51" t="s">
        <v>15</v>
      </c>
      <c r="H51" s="2" t="s">
        <v>62</v>
      </c>
      <c r="I51" s="6" t="str">
        <f t="shared" si="28"/>
        <v>Nov</v>
      </c>
      <c r="J51" s="2">
        <f t="shared" si="31"/>
        <v>11</v>
      </c>
      <c r="K51" s="6" t="str">
        <f t="shared" si="30"/>
        <v>14</v>
      </c>
      <c r="L51" s="6" t="str">
        <f t="shared" si="32"/>
        <v>2022</v>
      </c>
      <c r="M51" s="9">
        <f t="shared" si="29"/>
        <v>44879</v>
      </c>
      <c r="N51" s="1" t="s">
        <v>1072</v>
      </c>
    </row>
    <row r="52" spans="1:14" x14ac:dyDescent="0.3">
      <c r="A52">
        <v>21</v>
      </c>
      <c r="B52" t="s">
        <v>63</v>
      </c>
      <c r="C52" t="s">
        <v>64</v>
      </c>
      <c r="D52">
        <v>4</v>
      </c>
      <c r="E52" t="s">
        <v>6</v>
      </c>
      <c r="F52" s="2" t="s">
        <v>45</v>
      </c>
      <c r="G52" t="s">
        <v>15</v>
      </c>
      <c r="H52" s="2" t="s">
        <v>65</v>
      </c>
      <c r="I52" s="6" t="str">
        <f t="shared" si="28"/>
        <v>Nov</v>
      </c>
      <c r="J52" s="2">
        <f t="shared" si="31"/>
        <v>11</v>
      </c>
      <c r="K52" s="6" t="str">
        <f t="shared" si="30"/>
        <v>11</v>
      </c>
      <c r="L52" s="6" t="str">
        <f t="shared" si="32"/>
        <v>2022</v>
      </c>
      <c r="M52" s="9">
        <f t="shared" si="29"/>
        <v>44876</v>
      </c>
      <c r="N52" s="1" t="s">
        <v>1073</v>
      </c>
    </row>
    <row r="53" spans="1:14" x14ac:dyDescent="0.3">
      <c r="A53">
        <v>22</v>
      </c>
      <c r="B53" t="s">
        <v>66</v>
      </c>
      <c r="C53" t="s">
        <v>67</v>
      </c>
      <c r="D53">
        <v>4</v>
      </c>
      <c r="E53" t="s">
        <v>6</v>
      </c>
      <c r="F53" s="2" t="s">
        <v>68</v>
      </c>
      <c r="G53" t="s">
        <v>15</v>
      </c>
      <c r="H53" s="2" t="s">
        <v>1089</v>
      </c>
      <c r="I53" s="6" t="str">
        <f>MID(H53,3,3)</f>
        <v>Jul</v>
      </c>
      <c r="J53" s="2">
        <f t="shared" si="31"/>
        <v>7</v>
      </c>
      <c r="K53" s="6" t="str">
        <f t="shared" ref="K53:K54" si="36">MID(H53,7,2)</f>
        <v>26</v>
      </c>
      <c r="L53" s="6" t="str">
        <f>MID(H53,10,4)</f>
        <v>2022</v>
      </c>
      <c r="M53" s="9">
        <f t="shared" si="29"/>
        <v>44768</v>
      </c>
      <c r="N53" s="1" t="s">
        <v>1074</v>
      </c>
    </row>
    <row r="54" spans="1:14" x14ac:dyDescent="0.3">
      <c r="A54">
        <v>22</v>
      </c>
      <c r="B54" t="s">
        <v>66</v>
      </c>
      <c r="C54" t="s">
        <v>67</v>
      </c>
      <c r="D54">
        <v>3</v>
      </c>
      <c r="E54" t="s">
        <v>6</v>
      </c>
      <c r="F54" s="2" t="s">
        <v>68</v>
      </c>
      <c r="G54" t="s">
        <v>15</v>
      </c>
      <c r="H54" s="2" t="s">
        <v>1090</v>
      </c>
      <c r="I54" s="6" t="str">
        <f t="shared" ref="I54:I55" si="37">MID(H54,3,3)</f>
        <v>Sep</v>
      </c>
      <c r="J54" s="2">
        <f t="shared" si="31"/>
        <v>9</v>
      </c>
      <c r="K54" s="6" t="str">
        <f t="shared" si="36"/>
        <v>01</v>
      </c>
      <c r="L54" s="6" t="str">
        <f t="shared" ref="L54:L55" si="38">MID(H54,10,4)</f>
        <v>2022</v>
      </c>
      <c r="M54" s="9">
        <f t="shared" si="29"/>
        <v>44805</v>
      </c>
      <c r="N54" s="1" t="s">
        <v>1075</v>
      </c>
    </row>
    <row r="55" spans="1:14" x14ac:dyDescent="0.3">
      <c r="A55">
        <v>22</v>
      </c>
      <c r="B55" t="s">
        <v>66</v>
      </c>
      <c r="C55" t="s">
        <v>67</v>
      </c>
      <c r="D55">
        <v>4</v>
      </c>
      <c r="E55" t="s">
        <v>6</v>
      </c>
      <c r="F55" s="3" t="s">
        <v>34</v>
      </c>
      <c r="G55" t="s">
        <v>15</v>
      </c>
      <c r="H55" s="2" t="s">
        <v>1091</v>
      </c>
      <c r="I55" s="6" t="str">
        <f t="shared" si="37"/>
        <v>Nov</v>
      </c>
      <c r="J55" s="2">
        <f t="shared" si="31"/>
        <v>11</v>
      </c>
      <c r="K55" s="6" t="str">
        <f>MID(H55,7,2)</f>
        <v>11</v>
      </c>
      <c r="L55" s="6" t="str">
        <f t="shared" si="38"/>
        <v>2022</v>
      </c>
      <c r="M55" s="9">
        <f t="shared" si="29"/>
        <v>44876</v>
      </c>
      <c r="N55" s="1" t="s">
        <v>1076</v>
      </c>
    </row>
    <row r="56" spans="1:14" x14ac:dyDescent="0.3">
      <c r="A56">
        <v>23</v>
      </c>
      <c r="B56" t="s">
        <v>69</v>
      </c>
      <c r="C56" t="s">
        <v>70</v>
      </c>
      <c r="D56">
        <v>4</v>
      </c>
      <c r="E56" t="s">
        <v>6</v>
      </c>
      <c r="F56" s="2" t="s">
        <v>68</v>
      </c>
      <c r="G56" t="s">
        <v>15</v>
      </c>
      <c r="H56" s="2" t="s">
        <v>71</v>
      </c>
      <c r="I56" s="6" t="str">
        <f t="shared" si="28"/>
        <v>Nov</v>
      </c>
      <c r="J56" s="2">
        <f t="shared" si="31"/>
        <v>11</v>
      </c>
      <c r="K56" s="6" t="str">
        <f t="shared" si="30"/>
        <v>08</v>
      </c>
      <c r="L56" s="6" t="str">
        <f t="shared" si="32"/>
        <v>2022</v>
      </c>
      <c r="M56" s="9">
        <f t="shared" si="29"/>
        <v>44873</v>
      </c>
      <c r="N56" s="1" t="s">
        <v>1077</v>
      </c>
    </row>
    <row r="57" spans="1:14" x14ac:dyDescent="0.3">
      <c r="A57">
        <v>24</v>
      </c>
      <c r="B57" t="s">
        <v>72</v>
      </c>
      <c r="C57" t="s">
        <v>73</v>
      </c>
      <c r="D57">
        <v>3</v>
      </c>
      <c r="E57" t="s">
        <v>6</v>
      </c>
      <c r="F57" s="2" t="s">
        <v>45</v>
      </c>
      <c r="G57" t="s">
        <v>15</v>
      </c>
      <c r="H57" s="2" t="s">
        <v>75</v>
      </c>
      <c r="I57" s="6" t="str">
        <f t="shared" ref="I57" si="39">MID(H57,4,3)</f>
        <v>Oct</v>
      </c>
      <c r="J57" s="2">
        <f t="shared" ref="J57" si="40">IF(I57="Jan",1,IF(I57="Feb",2,IF(I57="Mar",3,IF(I57="Apr",4,IF(I57="May",5,IF(I57="Jun",6,IF(I57="Jul",7,IF(I57="Aug",8,IF(I57="Sep",9,IF(I57="Oct",10,IF(I57="Nov",11,IF(I57="Dec",12,0))))))))))))</f>
        <v>10</v>
      </c>
      <c r="K57" s="6" t="str">
        <f t="shared" ref="K57" si="41">MID(H57,8,2)</f>
        <v>29</v>
      </c>
      <c r="L57" s="6" t="str">
        <f t="shared" ref="L57" si="42">MID(H57,11,4)</f>
        <v>2022</v>
      </c>
      <c r="M57" s="9">
        <f t="shared" ref="M57" si="43">IF(G57="Audited",DATE(L57,J57,K57)," ")</f>
        <v>44863</v>
      </c>
      <c r="N57" s="1" t="s">
        <v>1078</v>
      </c>
    </row>
    <row r="58" spans="1:14" x14ac:dyDescent="0.3">
      <c r="A58">
        <v>24</v>
      </c>
      <c r="B58" t="s">
        <v>72</v>
      </c>
      <c r="C58" t="s">
        <v>73</v>
      </c>
      <c r="D58">
        <v>3</v>
      </c>
      <c r="E58" t="s">
        <v>6</v>
      </c>
      <c r="F58" s="2" t="s">
        <v>86</v>
      </c>
      <c r="G58" t="s">
        <v>15</v>
      </c>
      <c r="H58" s="2" t="s">
        <v>75</v>
      </c>
      <c r="I58" s="6" t="str">
        <f t="shared" si="28"/>
        <v>Oct</v>
      </c>
      <c r="J58" s="2">
        <f t="shared" si="31"/>
        <v>10</v>
      </c>
      <c r="K58" s="6" t="str">
        <f t="shared" si="30"/>
        <v>29</v>
      </c>
      <c r="L58" s="6" t="str">
        <f t="shared" si="32"/>
        <v>2022</v>
      </c>
      <c r="M58" s="9">
        <f t="shared" si="29"/>
        <v>44863</v>
      </c>
      <c r="N58" s="1" t="s">
        <v>1078</v>
      </c>
    </row>
    <row r="59" spans="1:14" x14ac:dyDescent="0.3">
      <c r="A59">
        <v>25</v>
      </c>
      <c r="B59" t="s">
        <v>76</v>
      </c>
      <c r="C59" t="s">
        <v>77</v>
      </c>
      <c r="D59">
        <v>4</v>
      </c>
      <c r="E59" t="s">
        <v>6</v>
      </c>
      <c r="F59" s="2" t="s">
        <v>34</v>
      </c>
      <c r="G59" t="s">
        <v>15</v>
      </c>
      <c r="H59" s="2" t="s">
        <v>78</v>
      </c>
      <c r="I59" s="6" t="str">
        <f t="shared" si="28"/>
        <v>Oct</v>
      </c>
      <c r="J59" s="2">
        <f t="shared" si="31"/>
        <v>10</v>
      </c>
      <c r="K59" s="6" t="str">
        <f t="shared" si="30"/>
        <v>27</v>
      </c>
      <c r="L59" s="6" t="str">
        <f t="shared" si="32"/>
        <v>2022</v>
      </c>
      <c r="M59" s="9">
        <f t="shared" si="29"/>
        <v>44861</v>
      </c>
      <c r="N59" s="1" t="s">
        <v>1079</v>
      </c>
    </row>
    <row r="60" spans="1:14" x14ac:dyDescent="0.3">
      <c r="A60">
        <v>26</v>
      </c>
      <c r="B60" t="s">
        <v>79</v>
      </c>
      <c r="C60" t="s">
        <v>80</v>
      </c>
      <c r="D60">
        <v>4</v>
      </c>
      <c r="E60" t="s">
        <v>6</v>
      </c>
      <c r="F60" s="2" t="s">
        <v>7</v>
      </c>
      <c r="G60" t="s">
        <v>15</v>
      </c>
      <c r="H60" s="2" t="s">
        <v>81</v>
      </c>
      <c r="I60" s="6" t="str">
        <f t="shared" si="28"/>
        <v>Oct</v>
      </c>
      <c r="J60" s="2">
        <f t="shared" si="31"/>
        <v>10</v>
      </c>
      <c r="K60" s="6" t="str">
        <f t="shared" si="30"/>
        <v>26</v>
      </c>
      <c r="L60" s="6" t="str">
        <f t="shared" si="32"/>
        <v>2022</v>
      </c>
      <c r="M60" s="9">
        <f t="shared" si="29"/>
        <v>44860</v>
      </c>
      <c r="N60" s="1" t="s">
        <v>1080</v>
      </c>
    </row>
    <row r="61" spans="1:14" x14ac:dyDescent="0.3">
      <c r="A61">
        <v>27</v>
      </c>
      <c r="B61" t="s">
        <v>82</v>
      </c>
      <c r="C61" t="s">
        <v>83</v>
      </c>
      <c r="D61">
        <v>4</v>
      </c>
      <c r="E61" t="s">
        <v>6</v>
      </c>
      <c r="F61" s="2" t="s">
        <v>7</v>
      </c>
      <c r="G61" t="s">
        <v>15</v>
      </c>
      <c r="H61" s="2" t="s">
        <v>81</v>
      </c>
      <c r="I61" s="6" t="str">
        <f t="shared" si="28"/>
        <v>Oct</v>
      </c>
      <c r="J61" s="2">
        <f t="shared" si="31"/>
        <v>10</v>
      </c>
      <c r="K61" s="6" t="str">
        <f t="shared" si="30"/>
        <v>26</v>
      </c>
      <c r="L61" s="6" t="str">
        <f t="shared" si="32"/>
        <v>2022</v>
      </c>
      <c r="M61" s="9">
        <f t="shared" si="29"/>
        <v>44860</v>
      </c>
      <c r="N61" s="1" t="s">
        <v>1081</v>
      </c>
    </row>
    <row r="62" spans="1:14" x14ac:dyDescent="0.3">
      <c r="A62">
        <v>28</v>
      </c>
      <c r="B62" t="s">
        <v>84</v>
      </c>
      <c r="C62" t="s">
        <v>85</v>
      </c>
      <c r="D62">
        <v>4</v>
      </c>
      <c r="E62" t="s">
        <v>6</v>
      </c>
      <c r="F62" s="2" t="s">
        <v>86</v>
      </c>
      <c r="G62" t="s">
        <v>15</v>
      </c>
      <c r="H62" s="2" t="s">
        <v>87</v>
      </c>
      <c r="I62" s="6" t="str">
        <f t="shared" si="28"/>
        <v>Oct</v>
      </c>
      <c r="J62" s="2">
        <f t="shared" si="31"/>
        <v>10</v>
      </c>
      <c r="K62" s="6" t="str">
        <f t="shared" si="30"/>
        <v>24</v>
      </c>
      <c r="L62" s="6" t="str">
        <f t="shared" si="32"/>
        <v>2022</v>
      </c>
      <c r="M62" s="9">
        <f t="shared" si="29"/>
        <v>44858</v>
      </c>
      <c r="N62" s="1" t="s">
        <v>1082</v>
      </c>
    </row>
    <row r="63" spans="1:14" x14ac:dyDescent="0.3">
      <c r="A63">
        <v>29</v>
      </c>
      <c r="B63" t="s">
        <v>88</v>
      </c>
      <c r="C63" t="s">
        <v>89</v>
      </c>
      <c r="D63">
        <v>4</v>
      </c>
      <c r="E63" t="s">
        <v>6</v>
      </c>
      <c r="F63" s="2" t="s">
        <v>34</v>
      </c>
      <c r="G63" t="s">
        <v>15</v>
      </c>
      <c r="H63" s="2" t="s">
        <v>90</v>
      </c>
      <c r="I63" s="6" t="str">
        <f t="shared" si="28"/>
        <v>Oct</v>
      </c>
      <c r="J63" s="2">
        <f t="shared" si="31"/>
        <v>10</v>
      </c>
      <c r="K63" s="6" t="str">
        <f t="shared" si="30"/>
        <v>20</v>
      </c>
      <c r="L63" s="6" t="str">
        <f t="shared" si="32"/>
        <v>2022</v>
      </c>
      <c r="M63" s="9">
        <f t="shared" si="29"/>
        <v>44854</v>
      </c>
      <c r="N63" s="1" t="s">
        <v>1083</v>
      </c>
    </row>
    <row r="64" spans="1:14" x14ac:dyDescent="0.3">
      <c r="A64">
        <v>30</v>
      </c>
      <c r="B64" t="s">
        <v>91</v>
      </c>
      <c r="C64" t="s">
        <v>92</v>
      </c>
      <c r="D64">
        <v>4</v>
      </c>
      <c r="E64" t="s">
        <v>6</v>
      </c>
      <c r="F64" s="2" t="s">
        <v>34</v>
      </c>
      <c r="G64" t="s">
        <v>15</v>
      </c>
      <c r="H64" s="2" t="s">
        <v>93</v>
      </c>
      <c r="I64" s="6" t="str">
        <f t="shared" si="28"/>
        <v>Oct</v>
      </c>
      <c r="J64" s="2">
        <f t="shared" si="31"/>
        <v>10</v>
      </c>
      <c r="K64" s="6" t="str">
        <f t="shared" si="30"/>
        <v>17</v>
      </c>
      <c r="L64" s="6" t="str">
        <f t="shared" si="32"/>
        <v>2022</v>
      </c>
      <c r="M64" s="9">
        <f t="shared" si="29"/>
        <v>44851</v>
      </c>
      <c r="N64" s="1" t="s">
        <v>1084</v>
      </c>
    </row>
    <row r="65" spans="1:14" x14ac:dyDescent="0.3">
      <c r="A65">
        <v>31</v>
      </c>
      <c r="B65" t="s">
        <v>94</v>
      </c>
      <c r="C65" t="s">
        <v>95</v>
      </c>
      <c r="D65">
        <v>3</v>
      </c>
      <c r="E65" t="s">
        <v>6</v>
      </c>
      <c r="F65" s="2" t="s">
        <v>34</v>
      </c>
      <c r="G65" t="s">
        <v>15</v>
      </c>
      <c r="H65" s="2" t="s">
        <v>96</v>
      </c>
      <c r="I65" s="6" t="str">
        <f t="shared" si="28"/>
        <v>Oct</v>
      </c>
      <c r="J65" s="2">
        <f t="shared" si="31"/>
        <v>10</v>
      </c>
      <c r="K65" s="6" t="str">
        <f t="shared" si="30"/>
        <v>12</v>
      </c>
      <c r="L65" s="6" t="str">
        <f t="shared" si="32"/>
        <v>2022</v>
      </c>
      <c r="M65" s="9">
        <f t="shared" si="29"/>
        <v>44846</v>
      </c>
      <c r="N65" s="1" t="s">
        <v>1085</v>
      </c>
    </row>
    <row r="66" spans="1:14" x14ac:dyDescent="0.3">
      <c r="A66">
        <v>32</v>
      </c>
      <c r="B66" t="s">
        <v>97</v>
      </c>
      <c r="C66" t="s">
        <v>98</v>
      </c>
      <c r="D66">
        <v>4</v>
      </c>
      <c r="E66" t="s">
        <v>6</v>
      </c>
      <c r="F66" s="2" t="s">
        <v>34</v>
      </c>
      <c r="G66" t="s">
        <v>15</v>
      </c>
      <c r="H66" s="2" t="s">
        <v>99</v>
      </c>
      <c r="I66" s="6" t="str">
        <f t="shared" si="28"/>
        <v>Oct</v>
      </c>
      <c r="J66" s="2">
        <f t="shared" si="31"/>
        <v>10</v>
      </c>
      <c r="K66" s="6" t="str">
        <f t="shared" si="30"/>
        <v>11</v>
      </c>
      <c r="L66" s="6" t="str">
        <f t="shared" si="32"/>
        <v>2022</v>
      </c>
      <c r="M66" s="9">
        <f t="shared" si="29"/>
        <v>44845</v>
      </c>
      <c r="N66" s="1" t="s">
        <v>1086</v>
      </c>
    </row>
    <row r="67" spans="1:14" x14ac:dyDescent="0.3">
      <c r="A67">
        <v>33</v>
      </c>
      <c r="B67" t="s">
        <v>100</v>
      </c>
      <c r="C67" t="s">
        <v>101</v>
      </c>
      <c r="D67">
        <v>4</v>
      </c>
      <c r="E67" t="s">
        <v>6</v>
      </c>
      <c r="F67" s="2" t="s">
        <v>34</v>
      </c>
      <c r="G67" t="s">
        <v>15</v>
      </c>
      <c r="H67" s="2" t="s">
        <v>102</v>
      </c>
      <c r="I67" s="6" t="str">
        <f t="shared" si="28"/>
        <v>Oct</v>
      </c>
      <c r="J67" s="2">
        <f t="shared" si="31"/>
        <v>10</v>
      </c>
      <c r="K67" s="6" t="str">
        <f t="shared" si="30"/>
        <v>10</v>
      </c>
      <c r="L67" s="6" t="str">
        <f t="shared" si="32"/>
        <v>2022</v>
      </c>
      <c r="M67" s="9">
        <f t="shared" si="29"/>
        <v>44844</v>
      </c>
      <c r="N67" s="1" t="s">
        <v>1087</v>
      </c>
    </row>
    <row r="68" spans="1:14" x14ac:dyDescent="0.3">
      <c r="A68">
        <v>34</v>
      </c>
      <c r="B68" t="s">
        <v>103</v>
      </c>
      <c r="C68" t="s">
        <v>104</v>
      </c>
      <c r="D68">
        <v>4</v>
      </c>
      <c r="E68" t="s">
        <v>6</v>
      </c>
      <c r="F68" s="2" t="s">
        <v>11</v>
      </c>
      <c r="G68" t="s">
        <v>15</v>
      </c>
      <c r="H68" s="2" t="s">
        <v>1092</v>
      </c>
      <c r="I68" s="6" t="str">
        <f>MID(H68,3,3)</f>
        <v>Mar</v>
      </c>
      <c r="J68" s="2">
        <f t="shared" si="31"/>
        <v>3</v>
      </c>
      <c r="K68" s="6" t="str">
        <f t="shared" ref="K68:K71" si="44">MID(H68,7,2)</f>
        <v>16</v>
      </c>
      <c r="L68" s="6" t="str">
        <f>MID(H68,10,4)</f>
        <v>2022</v>
      </c>
      <c r="M68" s="9">
        <f t="shared" si="29"/>
        <v>44636</v>
      </c>
      <c r="N68" s="1" t="s">
        <v>1097</v>
      </c>
    </row>
    <row r="69" spans="1:14" x14ac:dyDescent="0.3">
      <c r="A69">
        <v>34</v>
      </c>
      <c r="B69" t="s">
        <v>103</v>
      </c>
      <c r="C69" t="s">
        <v>104</v>
      </c>
      <c r="D69">
        <v>4</v>
      </c>
      <c r="E69" t="s">
        <v>6</v>
      </c>
      <c r="F69" s="3" t="s">
        <v>7</v>
      </c>
      <c r="G69" t="s">
        <v>15</v>
      </c>
      <c r="H69" s="2" t="s">
        <v>1093</v>
      </c>
      <c r="I69" s="6" t="str">
        <f t="shared" ref="I69:I72" si="45">MID(H69,3,3)</f>
        <v>Mar</v>
      </c>
      <c r="J69" s="2">
        <f t="shared" si="31"/>
        <v>3</v>
      </c>
      <c r="K69" s="6" t="str">
        <f t="shared" si="44"/>
        <v>10</v>
      </c>
      <c r="L69" s="6" t="str">
        <f t="shared" ref="L69:L71" si="46">MID(H69,10,4)</f>
        <v>2022</v>
      </c>
      <c r="M69" s="9">
        <f t="shared" si="29"/>
        <v>44630</v>
      </c>
      <c r="N69" s="1" t="s">
        <v>1098</v>
      </c>
    </row>
    <row r="70" spans="1:14" x14ac:dyDescent="0.3">
      <c r="A70">
        <v>34</v>
      </c>
      <c r="B70" t="s">
        <v>103</v>
      </c>
      <c r="C70" t="s">
        <v>104</v>
      </c>
      <c r="D70">
        <v>4</v>
      </c>
      <c r="E70" t="s">
        <v>6</v>
      </c>
      <c r="F70" s="3" t="s">
        <v>7</v>
      </c>
      <c r="G70" t="s">
        <v>15</v>
      </c>
      <c r="H70" s="2" t="s">
        <v>1094</v>
      </c>
      <c r="I70" s="6" t="str">
        <f t="shared" si="45"/>
        <v>Dec</v>
      </c>
      <c r="J70" s="2">
        <f t="shared" si="31"/>
        <v>12</v>
      </c>
      <c r="K70" s="6" t="str">
        <f t="shared" si="44"/>
        <v>15</v>
      </c>
      <c r="L70" s="6" t="str">
        <f t="shared" si="46"/>
        <v>2021</v>
      </c>
      <c r="M70" s="9">
        <f t="shared" si="29"/>
        <v>44545</v>
      </c>
      <c r="N70" s="1" t="s">
        <v>1099</v>
      </c>
    </row>
    <row r="71" spans="1:14" x14ac:dyDescent="0.3">
      <c r="A71">
        <v>34</v>
      </c>
      <c r="B71" t="s">
        <v>103</v>
      </c>
      <c r="C71" t="s">
        <v>104</v>
      </c>
      <c r="D71">
        <v>4</v>
      </c>
      <c r="E71" t="s">
        <v>6</v>
      </c>
      <c r="F71" s="3" t="s">
        <v>7</v>
      </c>
      <c r="G71" t="s">
        <v>15</v>
      </c>
      <c r="H71" s="2" t="s">
        <v>1095</v>
      </c>
      <c r="I71" s="6" t="str">
        <f t="shared" si="45"/>
        <v>Jan</v>
      </c>
      <c r="J71" s="2">
        <f t="shared" si="31"/>
        <v>1</v>
      </c>
      <c r="K71" s="6" t="str">
        <f t="shared" si="44"/>
        <v>14</v>
      </c>
      <c r="L71" s="6" t="str">
        <f t="shared" si="46"/>
        <v>2022</v>
      </c>
      <c r="M71" s="9">
        <f t="shared" si="29"/>
        <v>44575</v>
      </c>
      <c r="N71" s="1" t="s">
        <v>1100</v>
      </c>
    </row>
    <row r="72" spans="1:14" x14ac:dyDescent="0.3">
      <c r="A72">
        <v>34</v>
      </c>
      <c r="B72" t="s">
        <v>103</v>
      </c>
      <c r="C72" t="s">
        <v>104</v>
      </c>
      <c r="D72">
        <v>4</v>
      </c>
      <c r="E72" t="s">
        <v>6</v>
      </c>
      <c r="F72" s="2" t="s">
        <v>11</v>
      </c>
      <c r="G72" t="s">
        <v>15</v>
      </c>
      <c r="H72" s="2" t="s">
        <v>1096</v>
      </c>
      <c r="I72" s="6" t="str">
        <f t="shared" si="45"/>
        <v>Sep</v>
      </c>
      <c r="J72" s="2">
        <f t="shared" si="31"/>
        <v>9</v>
      </c>
      <c r="K72" s="6" t="str">
        <f>MID(H72,7,2)</f>
        <v>30</v>
      </c>
      <c r="L72" s="6" t="str">
        <f>MID(H72,10,4)</f>
        <v>2022</v>
      </c>
      <c r="M72" s="9">
        <f t="shared" si="29"/>
        <v>44834</v>
      </c>
      <c r="N72" s="1" t="s">
        <v>1101</v>
      </c>
    </row>
    <row r="73" spans="1:14" x14ac:dyDescent="0.3">
      <c r="A73">
        <v>34</v>
      </c>
      <c r="B73" t="s">
        <v>103</v>
      </c>
      <c r="C73" t="s">
        <v>104</v>
      </c>
      <c r="D73">
        <v>4</v>
      </c>
      <c r="E73" t="s">
        <v>6</v>
      </c>
      <c r="F73" s="2" t="s">
        <v>11</v>
      </c>
      <c r="G73" t="s">
        <v>15</v>
      </c>
      <c r="H73" s="2" t="s">
        <v>105</v>
      </c>
      <c r="I73" s="6" t="str">
        <f t="shared" si="28"/>
        <v>Sep</v>
      </c>
      <c r="J73" s="2">
        <f t="shared" si="31"/>
        <v>9</v>
      </c>
      <c r="K73" s="6" t="str">
        <f t="shared" si="30"/>
        <v>30</v>
      </c>
      <c r="L73" s="6" t="str">
        <f t="shared" si="32"/>
        <v>2022</v>
      </c>
      <c r="M73" s="9">
        <f t="shared" si="29"/>
        <v>44834</v>
      </c>
      <c r="N73" s="1" t="s">
        <v>1102</v>
      </c>
    </row>
    <row r="74" spans="1:14" x14ac:dyDescent="0.3">
      <c r="A74">
        <v>35</v>
      </c>
      <c r="B74" t="s">
        <v>106</v>
      </c>
      <c r="C74" t="s">
        <v>107</v>
      </c>
      <c r="D74">
        <v>4</v>
      </c>
      <c r="E74" t="s">
        <v>6</v>
      </c>
      <c r="F74" s="2" t="s">
        <v>68</v>
      </c>
      <c r="G74" t="s">
        <v>15</v>
      </c>
      <c r="H74" s="2" t="s">
        <v>108</v>
      </c>
      <c r="I74" s="6" t="str">
        <f t="shared" si="28"/>
        <v>Sep</v>
      </c>
      <c r="J74" s="2">
        <f t="shared" si="31"/>
        <v>9</v>
      </c>
      <c r="K74" s="6" t="str">
        <f t="shared" si="30"/>
        <v>28</v>
      </c>
      <c r="L74" s="6" t="str">
        <f t="shared" si="32"/>
        <v>2022</v>
      </c>
      <c r="M74" s="9">
        <f t="shared" si="29"/>
        <v>44832</v>
      </c>
      <c r="N74" s="1" t="s">
        <v>1103</v>
      </c>
    </row>
    <row r="75" spans="1:14" x14ac:dyDescent="0.3">
      <c r="A75">
        <v>36</v>
      </c>
      <c r="B75" t="s">
        <v>109</v>
      </c>
      <c r="C75" t="s">
        <v>110</v>
      </c>
      <c r="D75">
        <v>4</v>
      </c>
      <c r="E75" t="s">
        <v>6</v>
      </c>
      <c r="F75" s="2" t="s">
        <v>111</v>
      </c>
      <c r="G75" t="s">
        <v>15</v>
      </c>
      <c r="H75" s="2" t="s">
        <v>112</v>
      </c>
      <c r="I75" s="6" t="str">
        <f t="shared" si="28"/>
        <v>Sep</v>
      </c>
      <c r="J75" s="2">
        <f t="shared" si="31"/>
        <v>9</v>
      </c>
      <c r="K75" s="6" t="str">
        <f t="shared" si="30"/>
        <v>26</v>
      </c>
      <c r="L75" s="6" t="str">
        <f t="shared" si="32"/>
        <v>2022</v>
      </c>
      <c r="M75" s="9">
        <f t="shared" si="29"/>
        <v>44830</v>
      </c>
      <c r="N75" s="1" t="s">
        <v>1104</v>
      </c>
    </row>
    <row r="76" spans="1:14" x14ac:dyDescent="0.3">
      <c r="A76">
        <v>37</v>
      </c>
      <c r="B76" t="s">
        <v>113</v>
      </c>
      <c r="C76" t="s">
        <v>114</v>
      </c>
      <c r="D76">
        <v>4</v>
      </c>
      <c r="E76" t="s">
        <v>6</v>
      </c>
      <c r="F76" s="2" t="s">
        <v>115</v>
      </c>
      <c r="G76" t="s">
        <v>15</v>
      </c>
      <c r="H76" s="2" t="s">
        <v>116</v>
      </c>
      <c r="I76" s="6" t="str">
        <f t="shared" si="28"/>
        <v>Sep</v>
      </c>
      <c r="J76" s="2">
        <f t="shared" si="31"/>
        <v>9</v>
      </c>
      <c r="K76" s="6" t="str">
        <f t="shared" si="30"/>
        <v>22</v>
      </c>
      <c r="L76" s="6" t="str">
        <f t="shared" si="32"/>
        <v>2022</v>
      </c>
      <c r="M76" s="9">
        <f t="shared" si="29"/>
        <v>44826</v>
      </c>
      <c r="N76" s="1" t="s">
        <v>1105</v>
      </c>
    </row>
    <row r="77" spans="1:14" x14ac:dyDescent="0.3">
      <c r="A77">
        <v>38</v>
      </c>
      <c r="B77" t="s">
        <v>117</v>
      </c>
      <c r="C77" t="s">
        <v>118</v>
      </c>
      <c r="D77">
        <v>4</v>
      </c>
      <c r="E77" t="s">
        <v>6</v>
      </c>
      <c r="F77" s="2" t="s">
        <v>68</v>
      </c>
      <c r="G77" t="s">
        <v>15</v>
      </c>
      <c r="H77" s="2" t="s">
        <v>1106</v>
      </c>
      <c r="I77" s="6" t="str">
        <f t="shared" si="28"/>
        <v>Aug</v>
      </c>
      <c r="J77" s="2">
        <f t="shared" si="31"/>
        <v>8</v>
      </c>
      <c r="K77" s="6" t="str">
        <f t="shared" si="30"/>
        <v>10</v>
      </c>
      <c r="L77" s="6" t="str">
        <f t="shared" si="32"/>
        <v>2022</v>
      </c>
      <c r="M77" s="9">
        <f t="shared" si="29"/>
        <v>44783</v>
      </c>
      <c r="N77" s="1" t="s">
        <v>1107</v>
      </c>
    </row>
    <row r="78" spans="1:14" x14ac:dyDescent="0.3">
      <c r="A78">
        <v>38</v>
      </c>
      <c r="B78" t="s">
        <v>117</v>
      </c>
      <c r="C78" t="s">
        <v>118</v>
      </c>
      <c r="D78">
        <v>4</v>
      </c>
      <c r="E78" t="s">
        <v>6</v>
      </c>
      <c r="F78" s="2" t="s">
        <v>68</v>
      </c>
      <c r="G78" t="s">
        <v>15</v>
      </c>
      <c r="H78" s="2" t="s">
        <v>116</v>
      </c>
      <c r="I78" s="6" t="str">
        <f t="shared" si="28"/>
        <v>Sep</v>
      </c>
      <c r="J78" s="2">
        <f t="shared" si="31"/>
        <v>9</v>
      </c>
      <c r="K78" s="6" t="str">
        <f t="shared" si="30"/>
        <v>22</v>
      </c>
      <c r="L78" s="6" t="str">
        <f t="shared" si="32"/>
        <v>2022</v>
      </c>
      <c r="M78" s="9">
        <f t="shared" si="29"/>
        <v>44826</v>
      </c>
      <c r="N78" s="1" t="s">
        <v>1108</v>
      </c>
    </row>
    <row r="79" spans="1:14" x14ac:dyDescent="0.3">
      <c r="A79">
        <v>39</v>
      </c>
      <c r="B79" t="s">
        <v>119</v>
      </c>
      <c r="C79" t="s">
        <v>37</v>
      </c>
      <c r="D79">
        <v>4</v>
      </c>
      <c r="E79" t="s">
        <v>6</v>
      </c>
      <c r="F79" s="2" t="s">
        <v>7</v>
      </c>
      <c r="G79" t="s">
        <v>15</v>
      </c>
      <c r="H79" s="2" t="s">
        <v>120</v>
      </c>
      <c r="I79" s="6" t="str">
        <f t="shared" si="28"/>
        <v>Sep</v>
      </c>
      <c r="J79" s="2">
        <f t="shared" si="31"/>
        <v>9</v>
      </c>
      <c r="K79" s="6" t="str">
        <f t="shared" si="30"/>
        <v>19</v>
      </c>
      <c r="L79" s="6" t="str">
        <f t="shared" si="32"/>
        <v>2022</v>
      </c>
      <c r="M79" s="9">
        <f t="shared" si="29"/>
        <v>44823</v>
      </c>
      <c r="N79" s="1" t="s">
        <v>1109</v>
      </c>
    </row>
    <row r="80" spans="1:14" x14ac:dyDescent="0.3">
      <c r="A80">
        <v>40</v>
      </c>
      <c r="B80" t="s">
        <v>121</v>
      </c>
      <c r="C80" t="s">
        <v>122</v>
      </c>
      <c r="D80">
        <v>4</v>
      </c>
      <c r="E80" t="s">
        <v>6</v>
      </c>
      <c r="F80" s="2" t="s">
        <v>34</v>
      </c>
      <c r="G80" t="s">
        <v>15</v>
      </c>
      <c r="H80" s="2" t="s">
        <v>120</v>
      </c>
      <c r="I80" s="6" t="str">
        <f t="shared" si="28"/>
        <v>Sep</v>
      </c>
      <c r="J80" s="2">
        <f t="shared" si="31"/>
        <v>9</v>
      </c>
      <c r="K80" s="6" t="str">
        <f t="shared" si="30"/>
        <v>19</v>
      </c>
      <c r="L80" s="6" t="str">
        <f t="shared" si="32"/>
        <v>2022</v>
      </c>
      <c r="M80" s="9">
        <f t="shared" si="29"/>
        <v>44823</v>
      </c>
      <c r="N80" s="1" t="s">
        <v>1110</v>
      </c>
    </row>
    <row r="81" spans="1:14" x14ac:dyDescent="0.3">
      <c r="A81">
        <v>41</v>
      </c>
      <c r="B81" t="s">
        <v>123</v>
      </c>
      <c r="C81" t="s">
        <v>124</v>
      </c>
      <c r="D81">
        <v>4</v>
      </c>
      <c r="E81" t="s">
        <v>6</v>
      </c>
      <c r="F81" s="2" t="s">
        <v>45</v>
      </c>
      <c r="G81" t="s">
        <v>15</v>
      </c>
      <c r="H81" s="2" t="s">
        <v>125</v>
      </c>
      <c r="I81" s="6" t="str">
        <f t="shared" si="28"/>
        <v>Sep</v>
      </c>
      <c r="J81" s="2">
        <f t="shared" si="31"/>
        <v>9</v>
      </c>
      <c r="K81" s="6" t="str">
        <f t="shared" si="30"/>
        <v>09</v>
      </c>
      <c r="L81" s="6" t="str">
        <f t="shared" si="32"/>
        <v>2022</v>
      </c>
      <c r="M81" s="9">
        <f t="shared" si="29"/>
        <v>44813</v>
      </c>
      <c r="N81" s="1" t="s">
        <v>1111</v>
      </c>
    </row>
    <row r="82" spans="1:14" x14ac:dyDescent="0.3">
      <c r="A82">
        <v>42</v>
      </c>
      <c r="B82" t="s">
        <v>126</v>
      </c>
      <c r="C82" t="s">
        <v>127</v>
      </c>
      <c r="D82">
        <v>3</v>
      </c>
      <c r="E82" t="s">
        <v>6</v>
      </c>
      <c r="F82" s="2" t="s">
        <v>7</v>
      </c>
      <c r="G82" t="s">
        <v>15</v>
      </c>
      <c r="H82" s="2" t="s">
        <v>125</v>
      </c>
      <c r="I82" s="6" t="str">
        <f t="shared" si="28"/>
        <v>Sep</v>
      </c>
      <c r="J82" s="2">
        <f t="shared" si="31"/>
        <v>9</v>
      </c>
      <c r="K82" s="6" t="str">
        <f t="shared" si="30"/>
        <v>09</v>
      </c>
      <c r="L82" s="6" t="str">
        <f t="shared" si="32"/>
        <v>2022</v>
      </c>
      <c r="M82" s="9">
        <f t="shared" si="29"/>
        <v>44813</v>
      </c>
      <c r="N82" s="1" t="s">
        <v>1112</v>
      </c>
    </row>
    <row r="83" spans="1:14" x14ac:dyDescent="0.3">
      <c r="A83">
        <v>43</v>
      </c>
      <c r="B83" t="s">
        <v>128</v>
      </c>
      <c r="C83" t="s">
        <v>129</v>
      </c>
      <c r="D83">
        <v>4</v>
      </c>
      <c r="E83" t="s">
        <v>6</v>
      </c>
      <c r="F83" s="2" t="s">
        <v>11</v>
      </c>
      <c r="G83" t="s">
        <v>15</v>
      </c>
      <c r="H83" s="2" t="s">
        <v>1113</v>
      </c>
      <c r="I83" s="6" t="str">
        <f>MID(H83,3,3)</f>
        <v>Apr</v>
      </c>
      <c r="J83" s="2">
        <f t="shared" si="31"/>
        <v>4</v>
      </c>
      <c r="K83" s="6" t="str">
        <f>MID(H83,7,2)</f>
        <v>18</v>
      </c>
      <c r="L83" s="6" t="str">
        <f>MID(H83,10,4)</f>
        <v>2022</v>
      </c>
      <c r="M83" s="9">
        <f t="shared" si="29"/>
        <v>44669</v>
      </c>
      <c r="N83" s="1" t="s">
        <v>1114</v>
      </c>
    </row>
    <row r="84" spans="1:14" x14ac:dyDescent="0.3">
      <c r="A84">
        <v>43</v>
      </c>
      <c r="B84" t="s">
        <v>128</v>
      </c>
      <c r="C84" t="s">
        <v>129</v>
      </c>
      <c r="D84">
        <v>4</v>
      </c>
      <c r="E84" t="s">
        <v>6</v>
      </c>
      <c r="F84" s="2" t="s">
        <v>34</v>
      </c>
      <c r="G84" t="s">
        <v>15</v>
      </c>
      <c r="H84" s="2" t="s">
        <v>125</v>
      </c>
      <c r="I84" s="6" t="str">
        <f t="shared" si="28"/>
        <v>Sep</v>
      </c>
      <c r="J84" s="2">
        <f t="shared" si="31"/>
        <v>9</v>
      </c>
      <c r="K84" s="6" t="str">
        <f t="shared" si="30"/>
        <v>09</v>
      </c>
      <c r="L84" s="6" t="str">
        <f t="shared" si="32"/>
        <v>2022</v>
      </c>
      <c r="M84" s="9">
        <f t="shared" si="29"/>
        <v>44813</v>
      </c>
      <c r="N84" s="1" t="s">
        <v>1115</v>
      </c>
    </row>
    <row r="85" spans="1:14" x14ac:dyDescent="0.3">
      <c r="A85">
        <v>44</v>
      </c>
      <c r="B85" t="s">
        <v>130</v>
      </c>
      <c r="C85" t="s">
        <v>131</v>
      </c>
      <c r="D85">
        <v>4</v>
      </c>
      <c r="E85" t="s">
        <v>6</v>
      </c>
      <c r="F85" s="3" t="s">
        <v>1116</v>
      </c>
      <c r="G85" t="s">
        <v>15</v>
      </c>
      <c r="H85" s="2" t="s">
        <v>1117</v>
      </c>
      <c r="I85" s="6" t="str">
        <f t="shared" si="28"/>
        <v>Aug</v>
      </c>
      <c r="J85" s="2">
        <f t="shared" si="31"/>
        <v>8</v>
      </c>
      <c r="K85" s="6" t="str">
        <f t="shared" si="30"/>
        <v>19</v>
      </c>
      <c r="L85" s="6" t="str">
        <f t="shared" si="32"/>
        <v>2022</v>
      </c>
      <c r="M85" s="9">
        <f t="shared" si="29"/>
        <v>44792</v>
      </c>
      <c r="N85" s="1" t="s">
        <v>1120</v>
      </c>
    </row>
    <row r="86" spans="1:14" x14ac:dyDescent="0.3">
      <c r="A86">
        <v>44</v>
      </c>
      <c r="B86" t="s">
        <v>130</v>
      </c>
      <c r="C86" t="s">
        <v>131</v>
      </c>
      <c r="D86">
        <v>4</v>
      </c>
      <c r="E86" t="s">
        <v>6</v>
      </c>
      <c r="F86" s="3" t="s">
        <v>111</v>
      </c>
      <c r="G86" t="s">
        <v>15</v>
      </c>
      <c r="H86" s="2" t="s">
        <v>1117</v>
      </c>
      <c r="I86" s="6" t="str">
        <f t="shared" si="28"/>
        <v>Aug</v>
      </c>
      <c r="J86" s="2">
        <f t="shared" si="31"/>
        <v>8</v>
      </c>
      <c r="K86" s="6" t="str">
        <f t="shared" si="30"/>
        <v>19</v>
      </c>
      <c r="L86" s="6" t="str">
        <f t="shared" si="32"/>
        <v>2022</v>
      </c>
      <c r="M86" s="9">
        <f t="shared" si="29"/>
        <v>44792</v>
      </c>
      <c r="N86" s="1" t="s">
        <v>1121</v>
      </c>
    </row>
    <row r="87" spans="1:14" x14ac:dyDescent="0.3">
      <c r="A87">
        <v>44</v>
      </c>
      <c r="B87" t="s">
        <v>130</v>
      </c>
      <c r="C87" t="s">
        <v>131</v>
      </c>
      <c r="D87">
        <v>4</v>
      </c>
      <c r="E87" t="s">
        <v>6</v>
      </c>
      <c r="F87" s="3" t="s">
        <v>111</v>
      </c>
      <c r="G87" t="s">
        <v>15</v>
      </c>
      <c r="H87" s="2" t="s">
        <v>1620</v>
      </c>
      <c r="I87" s="6" t="str">
        <f t="shared" si="28"/>
        <v>Aug</v>
      </c>
      <c r="J87" s="2">
        <f t="shared" si="31"/>
        <v>8</v>
      </c>
      <c r="K87" s="6" t="str">
        <f t="shared" si="30"/>
        <v>25</v>
      </c>
      <c r="L87" s="6" t="str">
        <f t="shared" si="32"/>
        <v>2022</v>
      </c>
      <c r="M87" s="9">
        <f t="shared" si="29"/>
        <v>44798</v>
      </c>
      <c r="N87" s="1" t="s">
        <v>1122</v>
      </c>
    </row>
    <row r="88" spans="1:14" x14ac:dyDescent="0.3">
      <c r="A88">
        <v>44</v>
      </c>
      <c r="B88" t="s">
        <v>130</v>
      </c>
      <c r="C88" t="s">
        <v>131</v>
      </c>
      <c r="D88">
        <v>4</v>
      </c>
      <c r="E88" t="s">
        <v>6</v>
      </c>
      <c r="F88" s="2" t="s">
        <v>34</v>
      </c>
      <c r="G88" t="s">
        <v>15</v>
      </c>
      <c r="H88" s="2" t="s">
        <v>132</v>
      </c>
      <c r="I88" s="6" t="str">
        <f t="shared" si="28"/>
        <v>Aug</v>
      </c>
      <c r="J88" s="2">
        <f t="shared" si="31"/>
        <v>8</v>
      </c>
      <c r="K88" s="6" t="str">
        <f t="shared" si="30"/>
        <v>31</v>
      </c>
      <c r="L88" s="6" t="str">
        <f t="shared" si="32"/>
        <v>2022</v>
      </c>
      <c r="M88" s="9">
        <f t="shared" si="29"/>
        <v>44804</v>
      </c>
      <c r="N88" s="1" t="s">
        <v>1123</v>
      </c>
    </row>
    <row r="89" spans="1:14" x14ac:dyDescent="0.3">
      <c r="A89">
        <v>45</v>
      </c>
      <c r="B89" t="s">
        <v>133</v>
      </c>
      <c r="C89" t="s">
        <v>134</v>
      </c>
      <c r="D89">
        <v>4</v>
      </c>
      <c r="E89" t="s">
        <v>6</v>
      </c>
      <c r="F89" s="2" t="s">
        <v>34</v>
      </c>
      <c r="G89" t="s">
        <v>15</v>
      </c>
      <c r="H89" s="2" t="s">
        <v>135</v>
      </c>
      <c r="I89" s="6" t="str">
        <f t="shared" si="28"/>
        <v>Aug</v>
      </c>
      <c r="J89" s="2">
        <f t="shared" si="31"/>
        <v>8</v>
      </c>
      <c r="K89" s="6" t="str">
        <f t="shared" si="30"/>
        <v>30</v>
      </c>
      <c r="L89" s="6" t="str">
        <f t="shared" si="32"/>
        <v>2022</v>
      </c>
      <c r="M89" s="9">
        <f t="shared" si="29"/>
        <v>44803</v>
      </c>
      <c r="N89" s="1" t="s">
        <v>1124</v>
      </c>
    </row>
    <row r="90" spans="1:14" x14ac:dyDescent="0.3">
      <c r="A90">
        <v>46</v>
      </c>
      <c r="B90" t="s">
        <v>136</v>
      </c>
      <c r="C90" t="s">
        <v>137</v>
      </c>
      <c r="D90">
        <v>4</v>
      </c>
      <c r="E90" t="s">
        <v>6</v>
      </c>
      <c r="F90" s="2" t="s">
        <v>68</v>
      </c>
      <c r="G90" t="s">
        <v>15</v>
      </c>
      <c r="H90" s="2" t="s">
        <v>135</v>
      </c>
      <c r="I90" s="6" t="str">
        <f t="shared" si="28"/>
        <v>Aug</v>
      </c>
      <c r="J90" s="2">
        <f t="shared" si="31"/>
        <v>8</v>
      </c>
      <c r="K90" s="6" t="str">
        <f t="shared" si="30"/>
        <v>30</v>
      </c>
      <c r="L90" s="6" t="str">
        <f t="shared" si="32"/>
        <v>2022</v>
      </c>
      <c r="M90" s="9">
        <f t="shared" si="29"/>
        <v>44803</v>
      </c>
      <c r="N90" s="1" t="s">
        <v>1125</v>
      </c>
    </row>
    <row r="91" spans="1:14" x14ac:dyDescent="0.3">
      <c r="A91">
        <v>47</v>
      </c>
      <c r="B91" t="s">
        <v>138</v>
      </c>
      <c r="C91" t="s">
        <v>37</v>
      </c>
      <c r="D91">
        <v>3</v>
      </c>
      <c r="E91" t="s">
        <v>6</v>
      </c>
      <c r="F91" s="2" t="s">
        <v>41</v>
      </c>
      <c r="G91" t="s">
        <v>15</v>
      </c>
      <c r="H91" s="2" t="s">
        <v>139</v>
      </c>
      <c r="I91" s="6" t="str">
        <f t="shared" si="28"/>
        <v>Aug</v>
      </c>
      <c r="J91" s="2">
        <f t="shared" si="31"/>
        <v>8</v>
      </c>
      <c r="K91" s="6" t="str">
        <f t="shared" si="30"/>
        <v>25</v>
      </c>
      <c r="L91" s="6" t="str">
        <f t="shared" si="32"/>
        <v>2022</v>
      </c>
      <c r="M91" s="9">
        <f t="shared" si="29"/>
        <v>44798</v>
      </c>
      <c r="N91" s="1" t="s">
        <v>1126</v>
      </c>
    </row>
    <row r="92" spans="1:14" x14ac:dyDescent="0.3">
      <c r="A92">
        <v>48</v>
      </c>
      <c r="B92" t="s">
        <v>140</v>
      </c>
      <c r="C92" t="s">
        <v>47</v>
      </c>
      <c r="D92">
        <v>4</v>
      </c>
      <c r="E92" t="s">
        <v>6</v>
      </c>
      <c r="F92" s="2" t="s">
        <v>45</v>
      </c>
      <c r="G92" t="s">
        <v>15</v>
      </c>
      <c r="H92" s="2" t="s">
        <v>141</v>
      </c>
      <c r="I92" s="6" t="str">
        <f t="shared" si="28"/>
        <v>Aug</v>
      </c>
      <c r="J92" s="2">
        <f t="shared" si="31"/>
        <v>8</v>
      </c>
      <c r="K92" s="6" t="str">
        <f t="shared" si="30"/>
        <v>22</v>
      </c>
      <c r="L92" s="6" t="str">
        <f t="shared" si="32"/>
        <v>2022</v>
      </c>
      <c r="M92" s="9">
        <f t="shared" si="29"/>
        <v>44795</v>
      </c>
      <c r="N92" s="1" t="s">
        <v>1127</v>
      </c>
    </row>
    <row r="93" spans="1:14" x14ac:dyDescent="0.3">
      <c r="A93">
        <v>49</v>
      </c>
      <c r="B93" t="s">
        <v>142</v>
      </c>
      <c r="C93" t="s">
        <v>143</v>
      </c>
      <c r="D93">
        <v>4</v>
      </c>
      <c r="E93" t="s">
        <v>6</v>
      </c>
      <c r="F93" s="2" t="s">
        <v>68</v>
      </c>
      <c r="G93" t="s">
        <v>15</v>
      </c>
      <c r="H93" s="2" t="s">
        <v>144</v>
      </c>
      <c r="I93" s="6" t="str">
        <f t="shared" si="28"/>
        <v>Aug</v>
      </c>
      <c r="J93" s="2">
        <f t="shared" si="31"/>
        <v>8</v>
      </c>
      <c r="K93" s="6" t="str">
        <f t="shared" si="30"/>
        <v>19</v>
      </c>
      <c r="L93" s="6" t="str">
        <f t="shared" si="32"/>
        <v>2022</v>
      </c>
      <c r="M93" s="9">
        <f t="shared" si="29"/>
        <v>44792</v>
      </c>
      <c r="N93" s="1" t="s">
        <v>1128</v>
      </c>
    </row>
    <row r="94" spans="1:14" x14ac:dyDescent="0.3">
      <c r="A94">
        <v>50</v>
      </c>
      <c r="B94" t="s">
        <v>145</v>
      </c>
      <c r="C94" t="s">
        <v>146</v>
      </c>
      <c r="D94">
        <v>4</v>
      </c>
      <c r="E94" t="s">
        <v>6</v>
      </c>
      <c r="F94" s="2" t="s">
        <v>45</v>
      </c>
      <c r="G94" t="s">
        <v>15</v>
      </c>
      <c r="H94" s="2" t="s">
        <v>147</v>
      </c>
      <c r="I94" s="6" t="str">
        <f t="shared" si="28"/>
        <v>Aug</v>
      </c>
      <c r="J94" s="2">
        <f t="shared" si="31"/>
        <v>8</v>
      </c>
      <c r="K94" s="6" t="str">
        <f t="shared" si="30"/>
        <v>18</v>
      </c>
      <c r="L94" s="6" t="str">
        <f t="shared" si="32"/>
        <v>2022</v>
      </c>
      <c r="M94" s="9">
        <f t="shared" si="29"/>
        <v>44791</v>
      </c>
      <c r="N94" s="1" t="s">
        <v>1129</v>
      </c>
    </row>
    <row r="95" spans="1:14" x14ac:dyDescent="0.3">
      <c r="A95">
        <v>51</v>
      </c>
      <c r="B95" t="s">
        <v>148</v>
      </c>
      <c r="C95" t="s">
        <v>149</v>
      </c>
      <c r="D95">
        <v>4</v>
      </c>
      <c r="E95" t="s">
        <v>6</v>
      </c>
      <c r="F95" s="2" t="s">
        <v>34</v>
      </c>
      <c r="G95" t="s">
        <v>15</v>
      </c>
      <c r="H95" s="2" t="s">
        <v>1130</v>
      </c>
      <c r="I95" s="6" t="str">
        <f>MID(H95,3,3)</f>
        <v>Jun</v>
      </c>
      <c r="J95" s="2">
        <f t="shared" si="31"/>
        <v>6</v>
      </c>
      <c r="K95" s="6" t="str">
        <f>MID(H95,7,2)</f>
        <v>10</v>
      </c>
      <c r="L95" s="6" t="str">
        <f>MID(H95,10,4)</f>
        <v>2022</v>
      </c>
      <c r="M95" s="9">
        <f t="shared" ref="M95:M162" si="47">IF(G95="Audited",DATE(L95,J95,K95)," ")</f>
        <v>44722</v>
      </c>
      <c r="N95" s="1" t="s">
        <v>1132</v>
      </c>
    </row>
    <row r="96" spans="1:14" x14ac:dyDescent="0.3">
      <c r="A96">
        <v>51</v>
      </c>
      <c r="B96" t="s">
        <v>148</v>
      </c>
      <c r="C96" t="s">
        <v>149</v>
      </c>
      <c r="D96">
        <v>1</v>
      </c>
      <c r="E96" t="s">
        <v>6</v>
      </c>
      <c r="F96" s="3" t="s">
        <v>111</v>
      </c>
      <c r="G96" t="s">
        <v>15</v>
      </c>
      <c r="H96" s="4" t="s">
        <v>1131</v>
      </c>
      <c r="I96" s="6" t="str">
        <f>MID(H96,3,3)</f>
        <v>Aug</v>
      </c>
      <c r="J96" s="2">
        <f t="shared" ref="J96:J163" si="48">IF(I96="Jan",1,IF(I96="Feb",2,IF(I96="Mar",3,IF(I96="Apr",4,IF(I96="May",5,IF(I96="Jun",6,IF(I96="Jul",7,IF(I96="Aug",8,IF(I96="Sep",9,IF(I96="Oct",10,IF(I96="Nov",11,IF(I96="Dec",12,0))))))))))))</f>
        <v>8</v>
      </c>
      <c r="K96" s="6" t="str">
        <f>MID(H96,7,2)</f>
        <v>29</v>
      </c>
      <c r="L96" s="6" t="str">
        <f>MID(H96,10,4)</f>
        <v>2022</v>
      </c>
      <c r="M96" s="9">
        <f t="shared" si="47"/>
        <v>44802</v>
      </c>
      <c r="N96" s="1" t="s">
        <v>1133</v>
      </c>
    </row>
    <row r="97" spans="1:14" x14ac:dyDescent="0.3">
      <c r="A97">
        <v>51</v>
      </c>
      <c r="B97" t="s">
        <v>148</v>
      </c>
      <c r="C97" t="s">
        <v>149</v>
      </c>
      <c r="D97">
        <v>4</v>
      </c>
      <c r="E97" t="s">
        <v>6</v>
      </c>
      <c r="F97" s="2" t="s">
        <v>68</v>
      </c>
      <c r="G97" t="s">
        <v>15</v>
      </c>
      <c r="H97" s="2" t="s">
        <v>150</v>
      </c>
      <c r="I97" s="6" t="str">
        <f t="shared" ref="I97:I161" si="49">MID(H97,4,3)</f>
        <v>Aug</v>
      </c>
      <c r="J97" s="2">
        <f t="shared" si="48"/>
        <v>8</v>
      </c>
      <c r="K97" s="6" t="str">
        <f t="shared" ref="K97:K111" si="50">MID(H97,8,2)</f>
        <v>15</v>
      </c>
      <c r="L97" s="6" t="str">
        <f t="shared" si="32"/>
        <v>2022</v>
      </c>
      <c r="M97" s="9">
        <f t="shared" si="47"/>
        <v>44788</v>
      </c>
      <c r="N97" s="1" t="s">
        <v>1134</v>
      </c>
    </row>
    <row r="98" spans="1:14" x14ac:dyDescent="0.3">
      <c r="A98">
        <v>52</v>
      </c>
      <c r="B98" t="s">
        <v>151</v>
      </c>
      <c r="C98" t="s">
        <v>152</v>
      </c>
      <c r="D98">
        <v>4</v>
      </c>
      <c r="E98" t="s">
        <v>6</v>
      </c>
      <c r="F98" s="2" t="s">
        <v>11</v>
      </c>
      <c r="G98" t="s">
        <v>15</v>
      </c>
      <c r="H98" s="2" t="s">
        <v>153</v>
      </c>
      <c r="I98" s="6" t="str">
        <f t="shared" si="49"/>
        <v>Aug</v>
      </c>
      <c r="J98" s="2">
        <f t="shared" si="48"/>
        <v>8</v>
      </c>
      <c r="K98" s="6" t="str">
        <f t="shared" si="50"/>
        <v>10</v>
      </c>
      <c r="L98" s="6" t="str">
        <f t="shared" si="32"/>
        <v>2022</v>
      </c>
      <c r="M98" s="9">
        <f t="shared" si="47"/>
        <v>44783</v>
      </c>
      <c r="N98" s="1" t="s">
        <v>1135</v>
      </c>
    </row>
    <row r="99" spans="1:14" x14ac:dyDescent="0.3">
      <c r="A99">
        <v>53</v>
      </c>
      <c r="B99" t="s">
        <v>154</v>
      </c>
      <c r="C99" t="s">
        <v>155</v>
      </c>
      <c r="D99">
        <v>3</v>
      </c>
      <c r="E99" t="s">
        <v>6</v>
      </c>
      <c r="F99" s="2" t="s">
        <v>68</v>
      </c>
      <c r="G99" t="s">
        <v>15</v>
      </c>
      <c r="H99" s="2" t="s">
        <v>156</v>
      </c>
      <c r="I99" s="6" t="str">
        <f t="shared" si="49"/>
        <v>Aug</v>
      </c>
      <c r="J99" s="2">
        <f t="shared" si="48"/>
        <v>8</v>
      </c>
      <c r="K99" s="6" t="str">
        <f t="shared" si="50"/>
        <v>03</v>
      </c>
      <c r="L99" s="6" t="str">
        <f t="shared" si="32"/>
        <v>2022</v>
      </c>
      <c r="M99" s="9">
        <f t="shared" si="47"/>
        <v>44776</v>
      </c>
      <c r="N99" s="1" t="s">
        <v>1136</v>
      </c>
    </row>
    <row r="100" spans="1:14" x14ac:dyDescent="0.3">
      <c r="A100">
        <v>54</v>
      </c>
      <c r="B100" t="s">
        <v>157</v>
      </c>
      <c r="C100" t="s">
        <v>158</v>
      </c>
      <c r="D100">
        <v>3</v>
      </c>
      <c r="E100" t="s">
        <v>6</v>
      </c>
      <c r="F100" s="2" t="s">
        <v>34</v>
      </c>
      <c r="G100" t="s">
        <v>15</v>
      </c>
      <c r="H100" s="2" t="s">
        <v>159</v>
      </c>
      <c r="I100" s="6" t="str">
        <f t="shared" si="49"/>
        <v>Jul</v>
      </c>
      <c r="J100" s="2">
        <f t="shared" si="48"/>
        <v>7</v>
      </c>
      <c r="K100" s="6" t="str">
        <f t="shared" si="50"/>
        <v>29</v>
      </c>
      <c r="L100" s="6" t="str">
        <f t="shared" si="32"/>
        <v>2022</v>
      </c>
      <c r="M100" s="9">
        <f t="shared" si="47"/>
        <v>44771</v>
      </c>
      <c r="N100" s="1" t="s">
        <v>1137</v>
      </c>
    </row>
    <row r="101" spans="1:14" x14ac:dyDescent="0.3">
      <c r="A101">
        <v>55</v>
      </c>
      <c r="B101" t="s">
        <v>160</v>
      </c>
      <c r="C101" t="s">
        <v>161</v>
      </c>
      <c r="D101">
        <v>3</v>
      </c>
      <c r="E101" t="s">
        <v>6</v>
      </c>
      <c r="F101" s="2" t="s">
        <v>162</v>
      </c>
      <c r="G101" t="s">
        <v>15</v>
      </c>
      <c r="H101" s="2" t="s">
        <v>159</v>
      </c>
      <c r="I101" s="6" t="str">
        <f t="shared" si="49"/>
        <v>Jul</v>
      </c>
      <c r="J101" s="2">
        <f t="shared" si="48"/>
        <v>7</v>
      </c>
      <c r="K101" s="6" t="str">
        <f t="shared" si="50"/>
        <v>29</v>
      </c>
      <c r="L101" s="6" t="str">
        <f t="shared" si="32"/>
        <v>2022</v>
      </c>
      <c r="M101" s="9">
        <f t="shared" si="47"/>
        <v>44771</v>
      </c>
      <c r="N101" s="1" t="s">
        <v>1138</v>
      </c>
    </row>
    <row r="102" spans="1:14" x14ac:dyDescent="0.3">
      <c r="A102">
        <v>56</v>
      </c>
      <c r="B102" t="s">
        <v>163</v>
      </c>
      <c r="C102" t="s">
        <v>164</v>
      </c>
      <c r="D102">
        <v>4</v>
      </c>
      <c r="E102" t="s">
        <v>6</v>
      </c>
      <c r="F102" s="2" t="s">
        <v>7</v>
      </c>
      <c r="G102" t="s">
        <v>15</v>
      </c>
      <c r="H102" s="2" t="s">
        <v>165</v>
      </c>
      <c r="I102" s="6" t="str">
        <f t="shared" si="49"/>
        <v>Jul</v>
      </c>
      <c r="J102" s="2">
        <f t="shared" si="48"/>
        <v>7</v>
      </c>
      <c r="K102" s="6" t="str">
        <f t="shared" si="50"/>
        <v>27</v>
      </c>
      <c r="L102" s="6" t="str">
        <f t="shared" ref="L102:L169" si="51">MID(H102,11,4)</f>
        <v>2022</v>
      </c>
      <c r="M102" s="9">
        <f t="shared" si="47"/>
        <v>44769</v>
      </c>
      <c r="N102" s="1" t="s">
        <v>1139</v>
      </c>
    </row>
    <row r="103" spans="1:14" x14ac:dyDescent="0.3">
      <c r="A103">
        <v>57</v>
      </c>
      <c r="B103" t="s">
        <v>166</v>
      </c>
      <c r="C103" t="s">
        <v>167</v>
      </c>
      <c r="D103">
        <v>0</v>
      </c>
      <c r="E103" t="s">
        <v>6</v>
      </c>
      <c r="F103" s="2" t="s">
        <v>7</v>
      </c>
      <c r="G103" t="s">
        <v>168</v>
      </c>
      <c r="H103" s="2" t="s">
        <v>169</v>
      </c>
      <c r="I103" s="6" t="str">
        <f t="shared" si="49"/>
        <v>Jul</v>
      </c>
      <c r="J103" s="2">
        <f t="shared" si="48"/>
        <v>7</v>
      </c>
      <c r="K103" s="6" t="str">
        <f t="shared" si="50"/>
        <v>22</v>
      </c>
      <c r="L103" s="6" t="str">
        <f t="shared" si="51"/>
        <v>2022</v>
      </c>
      <c r="M103" s="9" t="str">
        <f t="shared" si="47"/>
        <v xml:space="preserve"> </v>
      </c>
      <c r="N103" s="1" t="s">
        <v>37</v>
      </c>
    </row>
    <row r="104" spans="1:14" x14ac:dyDescent="0.3">
      <c r="A104">
        <v>58</v>
      </c>
      <c r="B104" t="s">
        <v>145</v>
      </c>
      <c r="C104" t="s">
        <v>146</v>
      </c>
      <c r="D104">
        <v>3</v>
      </c>
      <c r="E104" t="s">
        <v>6</v>
      </c>
      <c r="F104" s="2" t="s">
        <v>45</v>
      </c>
      <c r="G104" t="s">
        <v>15</v>
      </c>
      <c r="H104" s="2" t="s">
        <v>171</v>
      </c>
      <c r="I104" s="6" t="str">
        <f t="shared" ref="I104" si="52">MID(H104,4,3)</f>
        <v>Jul</v>
      </c>
      <c r="J104" s="2">
        <f t="shared" ref="J104" si="53">IF(I104="Jan",1,IF(I104="Feb",2,IF(I104="Mar",3,IF(I104="Apr",4,IF(I104="May",5,IF(I104="Jun",6,IF(I104="Jul",7,IF(I104="Aug",8,IF(I104="Sep",9,IF(I104="Oct",10,IF(I104="Nov",11,IF(I104="Dec",12,0))))))))))))</f>
        <v>7</v>
      </c>
      <c r="K104" s="6" t="str">
        <f t="shared" ref="K104" si="54">MID(H104,8,2)</f>
        <v>20</v>
      </c>
      <c r="L104" s="6" t="str">
        <f t="shared" ref="L104" si="55">MID(H104,11,4)</f>
        <v>2022</v>
      </c>
      <c r="M104" s="9">
        <f t="shared" ref="M104" si="56">IF(G104="Audited",DATE(L104,J104,K104)," ")</f>
        <v>44762</v>
      </c>
      <c r="N104" s="1" t="s">
        <v>1140</v>
      </c>
    </row>
    <row r="105" spans="1:14" x14ac:dyDescent="0.3">
      <c r="A105">
        <v>58</v>
      </c>
      <c r="B105" t="s">
        <v>145</v>
      </c>
      <c r="C105" t="s">
        <v>146</v>
      </c>
      <c r="D105">
        <v>3</v>
      </c>
      <c r="E105" t="s">
        <v>6</v>
      </c>
      <c r="F105" s="2" t="s">
        <v>34</v>
      </c>
      <c r="G105" t="s">
        <v>15</v>
      </c>
      <c r="H105" s="2" t="s">
        <v>171</v>
      </c>
      <c r="I105" s="6" t="str">
        <f t="shared" si="49"/>
        <v>Jul</v>
      </c>
      <c r="J105" s="2">
        <f t="shared" si="48"/>
        <v>7</v>
      </c>
      <c r="K105" s="6" t="str">
        <f t="shared" si="50"/>
        <v>20</v>
      </c>
      <c r="L105" s="6" t="str">
        <f t="shared" si="51"/>
        <v>2022</v>
      </c>
      <c r="M105" s="9">
        <f t="shared" si="47"/>
        <v>44762</v>
      </c>
      <c r="N105" s="1" t="s">
        <v>1140</v>
      </c>
    </row>
    <row r="106" spans="1:14" x14ac:dyDescent="0.3">
      <c r="A106">
        <v>59</v>
      </c>
      <c r="B106" t="s">
        <v>172</v>
      </c>
      <c r="C106" t="s">
        <v>173</v>
      </c>
      <c r="D106">
        <v>4</v>
      </c>
      <c r="E106" t="s">
        <v>6</v>
      </c>
      <c r="F106" s="2" t="s">
        <v>41</v>
      </c>
      <c r="G106" t="s">
        <v>15</v>
      </c>
      <c r="H106" s="2" t="s">
        <v>174</v>
      </c>
      <c r="I106" s="6" t="str">
        <f t="shared" si="49"/>
        <v>Jul</v>
      </c>
      <c r="J106" s="2">
        <f t="shared" si="48"/>
        <v>7</v>
      </c>
      <c r="K106" s="6" t="str">
        <f t="shared" si="50"/>
        <v>18</v>
      </c>
      <c r="L106" s="6" t="str">
        <f t="shared" si="51"/>
        <v>2022</v>
      </c>
      <c r="M106" s="9">
        <f t="shared" si="47"/>
        <v>44760</v>
      </c>
      <c r="N106" s="1" t="s">
        <v>1141</v>
      </c>
    </row>
    <row r="107" spans="1:14" x14ac:dyDescent="0.3">
      <c r="A107">
        <v>60</v>
      </c>
      <c r="B107" t="s">
        <v>175</v>
      </c>
      <c r="C107" t="s">
        <v>176</v>
      </c>
      <c r="D107">
        <v>3</v>
      </c>
      <c r="E107" t="s">
        <v>6</v>
      </c>
      <c r="F107" s="2" t="s">
        <v>45</v>
      </c>
      <c r="G107" t="s">
        <v>15</v>
      </c>
      <c r="H107" s="2" t="s">
        <v>174</v>
      </c>
      <c r="I107" s="6" t="str">
        <f t="shared" si="49"/>
        <v>Jul</v>
      </c>
      <c r="J107" s="2">
        <f t="shared" si="48"/>
        <v>7</v>
      </c>
      <c r="K107" s="6" t="str">
        <f t="shared" si="50"/>
        <v>18</v>
      </c>
      <c r="L107" s="6" t="str">
        <f t="shared" si="51"/>
        <v>2022</v>
      </c>
      <c r="M107" s="9">
        <f t="shared" si="47"/>
        <v>44760</v>
      </c>
      <c r="N107" s="1" t="s">
        <v>1142</v>
      </c>
    </row>
    <row r="108" spans="1:14" x14ac:dyDescent="0.3">
      <c r="A108">
        <v>61</v>
      </c>
      <c r="B108" t="s">
        <v>177</v>
      </c>
      <c r="C108" t="s">
        <v>178</v>
      </c>
      <c r="D108">
        <v>4</v>
      </c>
      <c r="E108" t="s">
        <v>6</v>
      </c>
      <c r="F108" s="2" t="s">
        <v>7</v>
      </c>
      <c r="G108" t="s">
        <v>15</v>
      </c>
      <c r="H108" s="2" t="s">
        <v>179</v>
      </c>
      <c r="I108" s="6" t="str">
        <f t="shared" si="49"/>
        <v>Jul</v>
      </c>
      <c r="J108" s="2">
        <f t="shared" si="48"/>
        <v>7</v>
      </c>
      <c r="K108" s="6" t="str">
        <f t="shared" si="50"/>
        <v>15</v>
      </c>
      <c r="L108" s="6" t="str">
        <f t="shared" si="51"/>
        <v>2022</v>
      </c>
      <c r="M108" s="9">
        <f t="shared" si="47"/>
        <v>44757</v>
      </c>
      <c r="N108" s="1" t="s">
        <v>1143</v>
      </c>
    </row>
    <row r="109" spans="1:14" x14ac:dyDescent="0.3">
      <c r="A109">
        <v>62</v>
      </c>
      <c r="B109" t="s">
        <v>180</v>
      </c>
      <c r="C109" t="s">
        <v>181</v>
      </c>
      <c r="D109">
        <v>4</v>
      </c>
      <c r="E109" t="s">
        <v>6</v>
      </c>
      <c r="F109" s="2" t="s">
        <v>45</v>
      </c>
      <c r="G109" t="s">
        <v>15</v>
      </c>
      <c r="H109" s="2" t="s">
        <v>182</v>
      </c>
      <c r="I109" s="6" t="str">
        <f t="shared" si="49"/>
        <v>Jul</v>
      </c>
      <c r="J109" s="2">
        <f t="shared" si="48"/>
        <v>7</v>
      </c>
      <c r="K109" s="6" t="str">
        <f t="shared" si="50"/>
        <v>13</v>
      </c>
      <c r="L109" s="6" t="str">
        <f t="shared" si="51"/>
        <v>2022</v>
      </c>
      <c r="M109" s="9">
        <f t="shared" si="47"/>
        <v>44755</v>
      </c>
      <c r="N109" s="1" t="s">
        <v>1144</v>
      </c>
    </row>
    <row r="110" spans="1:14" x14ac:dyDescent="0.3">
      <c r="A110">
        <v>63</v>
      </c>
      <c r="B110" t="s">
        <v>183</v>
      </c>
      <c r="C110" t="s">
        <v>184</v>
      </c>
      <c r="D110">
        <v>4</v>
      </c>
      <c r="E110" t="s">
        <v>6</v>
      </c>
      <c r="F110" s="2" t="s">
        <v>185</v>
      </c>
      <c r="G110" t="s">
        <v>15</v>
      </c>
      <c r="H110" s="2" t="s">
        <v>182</v>
      </c>
      <c r="I110" s="6" t="str">
        <f t="shared" si="49"/>
        <v>Jul</v>
      </c>
      <c r="J110" s="2">
        <f t="shared" si="48"/>
        <v>7</v>
      </c>
      <c r="K110" s="6" t="str">
        <f t="shared" si="50"/>
        <v>13</v>
      </c>
      <c r="L110" s="6" t="str">
        <f t="shared" si="51"/>
        <v>2022</v>
      </c>
      <c r="M110" s="9">
        <f t="shared" si="47"/>
        <v>44755</v>
      </c>
      <c r="N110" s="1" t="s">
        <v>1145</v>
      </c>
    </row>
    <row r="111" spans="1:14" x14ac:dyDescent="0.3">
      <c r="A111">
        <v>64</v>
      </c>
      <c r="B111" t="s">
        <v>186</v>
      </c>
      <c r="C111" t="s">
        <v>187</v>
      </c>
      <c r="D111">
        <v>4</v>
      </c>
      <c r="E111" t="s">
        <v>6</v>
      </c>
      <c r="F111" s="2" t="s">
        <v>68</v>
      </c>
      <c r="G111" t="s">
        <v>15</v>
      </c>
      <c r="H111" s="2" t="s">
        <v>188</v>
      </c>
      <c r="I111" s="6" t="str">
        <f t="shared" si="49"/>
        <v>Jul</v>
      </c>
      <c r="J111" s="2">
        <f t="shared" si="48"/>
        <v>7</v>
      </c>
      <c r="K111" s="6" t="str">
        <f t="shared" si="50"/>
        <v>08</v>
      </c>
      <c r="L111" s="6" t="str">
        <f t="shared" si="51"/>
        <v>2022</v>
      </c>
      <c r="M111" s="9">
        <f t="shared" si="47"/>
        <v>44750</v>
      </c>
      <c r="N111" s="1" t="s">
        <v>1146</v>
      </c>
    </row>
    <row r="112" spans="1:14" x14ac:dyDescent="0.3">
      <c r="A112">
        <v>65</v>
      </c>
      <c r="B112" t="s">
        <v>189</v>
      </c>
      <c r="C112" t="s">
        <v>190</v>
      </c>
      <c r="D112">
        <v>3</v>
      </c>
      <c r="E112" t="s">
        <v>6</v>
      </c>
      <c r="F112" s="2" t="s">
        <v>7</v>
      </c>
      <c r="G112" t="s">
        <v>15</v>
      </c>
      <c r="H112" s="2" t="s">
        <v>1147</v>
      </c>
      <c r="I112" s="6" t="str">
        <f>MID(H112,3,3)</f>
        <v>Sep</v>
      </c>
      <c r="J112" s="2">
        <f t="shared" si="48"/>
        <v>9</v>
      </c>
      <c r="K112" s="6" t="str">
        <f>MID(H112,7,2)</f>
        <v>30</v>
      </c>
      <c r="L112" s="6" t="str">
        <f>MID(H112,10,4)</f>
        <v>2021</v>
      </c>
      <c r="M112" s="9">
        <f t="shared" si="47"/>
        <v>44469</v>
      </c>
      <c r="N112" s="1" t="s">
        <v>1148</v>
      </c>
    </row>
    <row r="113" spans="1:14" x14ac:dyDescent="0.3">
      <c r="A113">
        <v>65</v>
      </c>
      <c r="B113" t="s">
        <v>189</v>
      </c>
      <c r="C113" t="s">
        <v>190</v>
      </c>
      <c r="D113">
        <v>3</v>
      </c>
      <c r="E113" t="s">
        <v>6</v>
      </c>
      <c r="F113" s="2" t="s">
        <v>7</v>
      </c>
      <c r="G113" t="s">
        <v>15</v>
      </c>
      <c r="H113" s="2" t="s">
        <v>191</v>
      </c>
      <c r="I113" s="6" t="str">
        <f t="shared" si="49"/>
        <v>Jul</v>
      </c>
      <c r="J113" s="2">
        <f t="shared" si="48"/>
        <v>7</v>
      </c>
      <c r="K113" s="6" t="str">
        <f>MID(H113,8,2)</f>
        <v>06</v>
      </c>
      <c r="L113" s="6" t="str">
        <f t="shared" si="51"/>
        <v>2022</v>
      </c>
      <c r="M113" s="9">
        <f t="shared" si="47"/>
        <v>44748</v>
      </c>
      <c r="N113" s="1" t="s">
        <v>1149</v>
      </c>
    </row>
    <row r="114" spans="1:14" x14ac:dyDescent="0.3">
      <c r="A114">
        <v>66</v>
      </c>
      <c r="B114" t="s">
        <v>192</v>
      </c>
      <c r="C114" t="s">
        <v>193</v>
      </c>
      <c r="D114">
        <v>4</v>
      </c>
      <c r="E114" t="s">
        <v>6</v>
      </c>
      <c r="F114" s="2" t="s">
        <v>45</v>
      </c>
      <c r="G114" t="s">
        <v>15</v>
      </c>
      <c r="H114" s="2" t="s">
        <v>1150</v>
      </c>
      <c r="I114" s="6" t="str">
        <f>MID(H114,3,3)</f>
        <v>Mar</v>
      </c>
      <c r="J114" s="2">
        <f t="shared" ref="J114" si="57">IF(I114="Jan",1,IF(I114="Feb",2,IF(I114="Mar",3,IF(I114="Apr",4,IF(I114="May",5,IF(I114="Jun",6,IF(I114="Jul",7,IF(I114="Aug",8,IF(I114="Sep",9,IF(I114="Oct",10,IF(I114="Nov",11,IF(I114="Dec",12,0))))))))))))</f>
        <v>3</v>
      </c>
      <c r="K114" s="6" t="str">
        <f>MID(H114,7,2)</f>
        <v>28</v>
      </c>
      <c r="L114" s="6" t="str">
        <f>MID(H114,10,4)</f>
        <v>2022</v>
      </c>
      <c r="M114" s="9">
        <f t="shared" ref="M114" si="58">IF(G114="Audited",DATE(L114,J114,K114)," ")</f>
        <v>44648</v>
      </c>
      <c r="N114" s="1" t="s">
        <v>1151</v>
      </c>
    </row>
    <row r="115" spans="1:14" x14ac:dyDescent="0.3">
      <c r="A115">
        <v>66</v>
      </c>
      <c r="B115" t="s">
        <v>192</v>
      </c>
      <c r="C115" t="s">
        <v>193</v>
      </c>
      <c r="D115">
        <v>4</v>
      </c>
      <c r="E115" t="s">
        <v>6</v>
      </c>
      <c r="F115" s="2" t="s">
        <v>34</v>
      </c>
      <c r="G115" t="s">
        <v>15</v>
      </c>
      <c r="H115" s="2" t="s">
        <v>1150</v>
      </c>
      <c r="I115" s="6" t="str">
        <f>MID(H115,3,3)</f>
        <v>Mar</v>
      </c>
      <c r="J115" s="2">
        <f t="shared" si="48"/>
        <v>3</v>
      </c>
      <c r="K115" s="6" t="str">
        <f>MID(H115,7,2)</f>
        <v>28</v>
      </c>
      <c r="L115" s="6" t="str">
        <f>MID(H115,10,4)</f>
        <v>2022</v>
      </c>
      <c r="M115" s="9">
        <f t="shared" si="47"/>
        <v>44648</v>
      </c>
      <c r="N115" s="1" t="s">
        <v>1151</v>
      </c>
    </row>
    <row r="116" spans="1:14" x14ac:dyDescent="0.3">
      <c r="A116">
        <v>66</v>
      </c>
      <c r="B116" t="s">
        <v>192</v>
      </c>
      <c r="C116" t="s">
        <v>193</v>
      </c>
      <c r="D116">
        <v>4</v>
      </c>
      <c r="E116" t="s">
        <v>6</v>
      </c>
      <c r="F116" s="2" t="s">
        <v>45</v>
      </c>
      <c r="G116" t="s">
        <v>15</v>
      </c>
      <c r="H116" s="2" t="s">
        <v>191</v>
      </c>
      <c r="I116" s="6" t="str">
        <f t="shared" ref="I116" si="59">MID(H116,4,3)</f>
        <v>Jul</v>
      </c>
      <c r="J116" s="2">
        <f t="shared" ref="J116" si="60">IF(I116="Jan",1,IF(I116="Feb",2,IF(I116="Mar",3,IF(I116="Apr",4,IF(I116="May",5,IF(I116="Jun",6,IF(I116="Jul",7,IF(I116="Aug",8,IF(I116="Sep",9,IF(I116="Oct",10,IF(I116="Nov",11,IF(I116="Dec",12,0))))))))))))</f>
        <v>7</v>
      </c>
      <c r="K116" s="6" t="str">
        <f>MID(H116,8,2)</f>
        <v>06</v>
      </c>
      <c r="L116" s="6" t="str">
        <f t="shared" ref="L116" si="61">MID(H116,11,4)</f>
        <v>2022</v>
      </c>
      <c r="M116" s="9">
        <f t="shared" ref="M116" si="62">IF(G116="Audited",DATE(L116,J116,K116)," ")</f>
        <v>44748</v>
      </c>
      <c r="N116" s="1" t="s">
        <v>1152</v>
      </c>
    </row>
    <row r="117" spans="1:14" x14ac:dyDescent="0.3">
      <c r="A117">
        <v>66</v>
      </c>
      <c r="B117" t="s">
        <v>192</v>
      </c>
      <c r="C117" t="s">
        <v>193</v>
      </c>
      <c r="D117">
        <v>4</v>
      </c>
      <c r="E117" t="s">
        <v>6</v>
      </c>
      <c r="F117" s="2" t="s">
        <v>34</v>
      </c>
      <c r="G117" t="s">
        <v>15</v>
      </c>
      <c r="H117" s="2" t="s">
        <v>191</v>
      </c>
      <c r="I117" s="6" t="str">
        <f t="shared" si="49"/>
        <v>Jul</v>
      </c>
      <c r="J117" s="2">
        <f t="shared" si="48"/>
        <v>7</v>
      </c>
      <c r="K117" s="6" t="str">
        <f>MID(H117,8,2)</f>
        <v>06</v>
      </c>
      <c r="L117" s="6" t="str">
        <f t="shared" si="51"/>
        <v>2022</v>
      </c>
      <c r="M117" s="9">
        <f t="shared" si="47"/>
        <v>44748</v>
      </c>
      <c r="N117" s="1" t="s">
        <v>1152</v>
      </c>
    </row>
    <row r="118" spans="1:14" x14ac:dyDescent="0.3">
      <c r="A118">
        <v>67</v>
      </c>
      <c r="B118" t="s">
        <v>194</v>
      </c>
      <c r="C118" t="s">
        <v>195</v>
      </c>
      <c r="D118">
        <v>4</v>
      </c>
      <c r="E118" t="s">
        <v>6</v>
      </c>
      <c r="F118" s="2" t="s">
        <v>11</v>
      </c>
      <c r="G118" t="s">
        <v>15</v>
      </c>
      <c r="H118" s="2" t="s">
        <v>196</v>
      </c>
      <c r="I118" s="6" t="str">
        <f t="shared" si="49"/>
        <v>Jul</v>
      </c>
      <c r="J118" s="2">
        <f t="shared" si="48"/>
        <v>7</v>
      </c>
      <c r="K118" s="6" t="str">
        <f>MID(H118,8,2)</f>
        <v>05</v>
      </c>
      <c r="L118" s="6" t="str">
        <f t="shared" si="51"/>
        <v>2022</v>
      </c>
      <c r="M118" s="9">
        <f t="shared" si="47"/>
        <v>44747</v>
      </c>
      <c r="N118" s="1" t="s">
        <v>1153</v>
      </c>
    </row>
    <row r="119" spans="1:14" x14ac:dyDescent="0.3">
      <c r="A119">
        <v>68</v>
      </c>
      <c r="B119" t="s">
        <v>197</v>
      </c>
      <c r="C119" t="s">
        <v>198</v>
      </c>
      <c r="D119">
        <v>4</v>
      </c>
      <c r="E119" t="s">
        <v>6</v>
      </c>
      <c r="F119" s="2" t="s">
        <v>11</v>
      </c>
      <c r="G119" t="s">
        <v>15</v>
      </c>
      <c r="H119" s="2" t="s">
        <v>1154</v>
      </c>
      <c r="I119" s="6" t="str">
        <f>MID(H119,3,3)</f>
        <v>Nov</v>
      </c>
      <c r="J119" s="2">
        <f t="shared" si="48"/>
        <v>11</v>
      </c>
      <c r="K119" s="6" t="str">
        <f t="shared" ref="K119:K120" si="63">MID(H119,7,2)</f>
        <v>09</v>
      </c>
      <c r="L119" s="6" t="str">
        <f>MID(H119,10,4)</f>
        <v>2021</v>
      </c>
      <c r="M119" s="9">
        <f t="shared" si="47"/>
        <v>44509</v>
      </c>
      <c r="N119" s="1" t="s">
        <v>1155</v>
      </c>
    </row>
    <row r="120" spans="1:14" x14ac:dyDescent="0.3">
      <c r="A120">
        <v>68</v>
      </c>
      <c r="B120" t="s">
        <v>197</v>
      </c>
      <c r="C120" t="s">
        <v>198</v>
      </c>
      <c r="D120">
        <v>4</v>
      </c>
      <c r="E120" t="s">
        <v>6</v>
      </c>
      <c r="F120" s="2" t="s">
        <v>7</v>
      </c>
      <c r="G120" t="s">
        <v>15</v>
      </c>
      <c r="H120" s="2" t="s">
        <v>1154</v>
      </c>
      <c r="I120" s="6" t="str">
        <f t="shared" ref="I120:I121" si="64">MID(H120,3,3)</f>
        <v>Nov</v>
      </c>
      <c r="J120" s="2">
        <f t="shared" si="48"/>
        <v>11</v>
      </c>
      <c r="K120" s="6" t="str">
        <f t="shared" si="63"/>
        <v>09</v>
      </c>
      <c r="L120" s="6" t="str">
        <f t="shared" ref="L120:L121" si="65">MID(H120,10,4)</f>
        <v>2021</v>
      </c>
      <c r="M120" s="9">
        <f t="shared" si="47"/>
        <v>44509</v>
      </c>
      <c r="N120" s="1" t="s">
        <v>1158</v>
      </c>
    </row>
    <row r="121" spans="1:14" x14ac:dyDescent="0.3">
      <c r="A121">
        <v>68</v>
      </c>
      <c r="B121" t="s">
        <v>197</v>
      </c>
      <c r="C121" t="s">
        <v>198</v>
      </c>
      <c r="D121">
        <v>4</v>
      </c>
      <c r="E121" t="s">
        <v>6</v>
      </c>
      <c r="F121" s="2" t="s">
        <v>7</v>
      </c>
      <c r="G121" t="s">
        <v>15</v>
      </c>
      <c r="H121" s="2" t="s">
        <v>1154</v>
      </c>
      <c r="I121" s="6" t="str">
        <f t="shared" si="64"/>
        <v>Nov</v>
      </c>
      <c r="J121" s="2">
        <f t="shared" si="48"/>
        <v>11</v>
      </c>
      <c r="K121" s="6" t="str">
        <f>MID(H121,7,2)</f>
        <v>09</v>
      </c>
      <c r="L121" s="6" t="str">
        <f t="shared" si="65"/>
        <v>2021</v>
      </c>
      <c r="M121" s="9">
        <f t="shared" si="47"/>
        <v>44509</v>
      </c>
      <c r="N121" s="1" t="s">
        <v>1159</v>
      </c>
    </row>
    <row r="122" spans="1:14" x14ac:dyDescent="0.3">
      <c r="A122">
        <v>68</v>
      </c>
      <c r="B122" t="s">
        <v>197</v>
      </c>
      <c r="C122" t="s">
        <v>198</v>
      </c>
      <c r="D122">
        <v>4</v>
      </c>
      <c r="E122" t="s">
        <v>6</v>
      </c>
      <c r="F122" s="2" t="s">
        <v>7</v>
      </c>
      <c r="G122" t="s">
        <v>15</v>
      </c>
      <c r="H122" s="2" t="s">
        <v>199</v>
      </c>
      <c r="I122" s="6" t="str">
        <f t="shared" si="49"/>
        <v>Jul</v>
      </c>
      <c r="J122" s="2">
        <f t="shared" si="48"/>
        <v>7</v>
      </c>
      <c r="K122" s="6" t="str">
        <f>MID(H122,8,2)</f>
        <v>04</v>
      </c>
      <c r="L122" s="6" t="str">
        <f t="shared" si="51"/>
        <v>2022</v>
      </c>
      <c r="M122" s="9">
        <f t="shared" si="47"/>
        <v>44746</v>
      </c>
      <c r="N122" s="1" t="s">
        <v>1160</v>
      </c>
    </row>
    <row r="123" spans="1:14" x14ac:dyDescent="0.3">
      <c r="A123">
        <v>69</v>
      </c>
      <c r="B123" t="s">
        <v>200</v>
      </c>
      <c r="C123" t="s">
        <v>198</v>
      </c>
      <c r="D123">
        <v>4</v>
      </c>
      <c r="E123" t="s">
        <v>6</v>
      </c>
      <c r="F123" s="2" t="s">
        <v>7</v>
      </c>
      <c r="G123" t="s">
        <v>15</v>
      </c>
      <c r="H123" s="2" t="s">
        <v>199</v>
      </c>
      <c r="I123" s="6" t="str">
        <f t="shared" si="49"/>
        <v>Jul</v>
      </c>
      <c r="J123" s="2">
        <f t="shared" si="48"/>
        <v>7</v>
      </c>
      <c r="K123" s="6" t="str">
        <f>MID(H123,8,2)</f>
        <v>04</v>
      </c>
      <c r="L123" s="6" t="str">
        <f t="shared" si="51"/>
        <v>2022</v>
      </c>
      <c r="M123" s="9">
        <f t="shared" si="47"/>
        <v>44746</v>
      </c>
      <c r="N123" s="1" t="s">
        <v>1161</v>
      </c>
    </row>
    <row r="124" spans="1:14" x14ac:dyDescent="0.3">
      <c r="A124">
        <v>70</v>
      </c>
      <c r="B124" t="s">
        <v>201</v>
      </c>
      <c r="C124" t="s">
        <v>202</v>
      </c>
      <c r="D124">
        <v>4</v>
      </c>
      <c r="E124" t="s">
        <v>6</v>
      </c>
      <c r="F124" s="2" t="s">
        <v>34</v>
      </c>
      <c r="G124" t="s">
        <v>15</v>
      </c>
      <c r="H124" s="2" t="s">
        <v>1162</v>
      </c>
      <c r="I124" s="6" t="str">
        <f>MID(H124,3,3)</f>
        <v>Apr</v>
      </c>
      <c r="J124" s="2">
        <f t="shared" si="48"/>
        <v>4</v>
      </c>
      <c r="K124" s="6" t="str">
        <f>MID(H124,7,2)</f>
        <v>21</v>
      </c>
      <c r="L124" s="6" t="str">
        <f>MID(H124,10,4)</f>
        <v>2022</v>
      </c>
      <c r="M124" s="9">
        <f t="shared" si="47"/>
        <v>44672</v>
      </c>
      <c r="N124" s="1" t="s">
        <v>1163</v>
      </c>
    </row>
    <row r="125" spans="1:14" x14ac:dyDescent="0.3">
      <c r="A125">
        <v>70</v>
      </c>
      <c r="B125" t="s">
        <v>201</v>
      </c>
      <c r="C125" t="s">
        <v>202</v>
      </c>
      <c r="D125">
        <v>4</v>
      </c>
      <c r="E125" t="s">
        <v>6</v>
      </c>
      <c r="F125" s="2" t="s">
        <v>45</v>
      </c>
      <c r="G125" t="s">
        <v>15</v>
      </c>
      <c r="H125" s="2" t="s">
        <v>199</v>
      </c>
      <c r="I125" s="6" t="str">
        <f>MID(H125,3,3)</f>
        <v xml:space="preserve">
Ju</v>
      </c>
      <c r="J125" s="2">
        <f t="shared" si="48"/>
        <v>0</v>
      </c>
      <c r="K125" s="6" t="str">
        <f>MID(H125,8,2)</f>
        <v>04</v>
      </c>
      <c r="L125" s="6" t="str">
        <f t="shared" si="51"/>
        <v>2022</v>
      </c>
      <c r="M125" s="9">
        <f t="shared" si="47"/>
        <v>44534</v>
      </c>
      <c r="N125" s="1" t="s">
        <v>1164</v>
      </c>
    </row>
    <row r="126" spans="1:14" x14ac:dyDescent="0.3">
      <c r="A126">
        <v>71</v>
      </c>
      <c r="B126" t="s">
        <v>203</v>
      </c>
      <c r="C126" t="s">
        <v>204</v>
      </c>
      <c r="D126">
        <v>3</v>
      </c>
      <c r="E126" t="s">
        <v>6</v>
      </c>
      <c r="F126" s="2" t="s">
        <v>7</v>
      </c>
      <c r="G126" t="s">
        <v>15</v>
      </c>
      <c r="H126" s="2" t="s">
        <v>1093</v>
      </c>
      <c r="I126" s="6" t="str">
        <f>MID(H126,3,3)</f>
        <v>Mar</v>
      </c>
      <c r="J126" s="2">
        <f t="shared" si="48"/>
        <v>3</v>
      </c>
      <c r="K126" s="6" t="str">
        <f>MID(H126,7,2)</f>
        <v>10</v>
      </c>
      <c r="L126" s="6" t="str">
        <f>MID(H126,10,4)</f>
        <v>2022</v>
      </c>
      <c r="M126" s="9">
        <f t="shared" si="47"/>
        <v>44630</v>
      </c>
      <c r="N126" s="1" t="s">
        <v>1165</v>
      </c>
    </row>
    <row r="127" spans="1:14" x14ac:dyDescent="0.3">
      <c r="A127">
        <v>71</v>
      </c>
      <c r="B127" t="s">
        <v>203</v>
      </c>
      <c r="C127" t="s">
        <v>204</v>
      </c>
      <c r="D127">
        <v>4</v>
      </c>
      <c r="E127" t="s">
        <v>6</v>
      </c>
      <c r="F127" s="2" t="s">
        <v>34</v>
      </c>
      <c r="G127" t="s">
        <v>15</v>
      </c>
      <c r="H127" s="2" t="s">
        <v>1166</v>
      </c>
      <c r="I127" s="6" t="str">
        <f>MID(H127,3,3)</f>
        <v>May</v>
      </c>
      <c r="J127" s="2">
        <f t="shared" si="48"/>
        <v>5</v>
      </c>
      <c r="K127" s="6" t="str">
        <f>MID(H127,7,2)</f>
        <v>03</v>
      </c>
      <c r="L127" s="6" t="str">
        <f>MID(H127,10,4)</f>
        <v>2022</v>
      </c>
      <c r="M127" s="9">
        <f t="shared" si="47"/>
        <v>44684</v>
      </c>
      <c r="N127" s="1" t="s">
        <v>1167</v>
      </c>
    </row>
    <row r="128" spans="1:14" x14ac:dyDescent="0.3">
      <c r="A128">
        <v>71</v>
      </c>
      <c r="B128" t="s">
        <v>203</v>
      </c>
      <c r="C128" t="s">
        <v>204</v>
      </c>
      <c r="D128">
        <v>4</v>
      </c>
      <c r="E128" t="s">
        <v>6</v>
      </c>
      <c r="F128" s="2" t="s">
        <v>7</v>
      </c>
      <c r="G128" t="s">
        <v>15</v>
      </c>
      <c r="H128" s="2" t="s">
        <v>205</v>
      </c>
      <c r="I128" s="6" t="str">
        <f t="shared" si="49"/>
        <v>Jul</v>
      </c>
      <c r="J128" s="2">
        <f t="shared" si="48"/>
        <v>7</v>
      </c>
      <c r="K128" s="6" t="str">
        <f t="shared" ref="K128:K137" si="66">MID(H128,8,2)</f>
        <v>01</v>
      </c>
      <c r="L128" s="6" t="str">
        <f t="shared" si="51"/>
        <v>2022</v>
      </c>
      <c r="M128" s="9">
        <f t="shared" si="47"/>
        <v>44743</v>
      </c>
      <c r="N128" s="1" t="s">
        <v>1168</v>
      </c>
    </row>
    <row r="129" spans="1:14" x14ac:dyDescent="0.3">
      <c r="A129">
        <v>72</v>
      </c>
      <c r="B129" t="s">
        <v>206</v>
      </c>
      <c r="C129" t="s">
        <v>207</v>
      </c>
      <c r="D129">
        <v>4</v>
      </c>
      <c r="E129" t="s">
        <v>6</v>
      </c>
      <c r="F129" s="2" t="s">
        <v>34</v>
      </c>
      <c r="G129" t="s">
        <v>15</v>
      </c>
      <c r="H129" s="2" t="s">
        <v>208</v>
      </c>
      <c r="I129" s="6" t="str">
        <f t="shared" si="49"/>
        <v>Jun</v>
      </c>
      <c r="J129" s="2">
        <f t="shared" si="48"/>
        <v>6</v>
      </c>
      <c r="K129" s="6" t="str">
        <f t="shared" si="66"/>
        <v>29</v>
      </c>
      <c r="L129" s="6" t="str">
        <f t="shared" si="51"/>
        <v>2022</v>
      </c>
      <c r="M129" s="9">
        <f t="shared" si="47"/>
        <v>44741</v>
      </c>
      <c r="N129" s="1" t="s">
        <v>1169</v>
      </c>
    </row>
    <row r="130" spans="1:14" x14ac:dyDescent="0.3">
      <c r="A130">
        <v>73</v>
      </c>
      <c r="B130" t="s">
        <v>209</v>
      </c>
      <c r="C130" t="s">
        <v>210</v>
      </c>
      <c r="D130">
        <v>4</v>
      </c>
      <c r="E130" t="s">
        <v>6</v>
      </c>
      <c r="F130" s="2" t="s">
        <v>41</v>
      </c>
      <c r="G130" t="s">
        <v>15</v>
      </c>
      <c r="H130" s="2" t="s">
        <v>208</v>
      </c>
      <c r="I130" s="6" t="str">
        <f t="shared" si="49"/>
        <v>Jun</v>
      </c>
      <c r="J130" s="2">
        <f t="shared" si="48"/>
        <v>6</v>
      </c>
      <c r="K130" s="6" t="str">
        <f t="shared" si="66"/>
        <v>29</v>
      </c>
      <c r="L130" s="6" t="str">
        <f t="shared" si="51"/>
        <v>2022</v>
      </c>
      <c r="M130" s="9">
        <f t="shared" si="47"/>
        <v>44741</v>
      </c>
      <c r="N130" s="1" t="s">
        <v>1170</v>
      </c>
    </row>
    <row r="131" spans="1:14" x14ac:dyDescent="0.3">
      <c r="A131">
        <v>74</v>
      </c>
      <c r="B131" t="s">
        <v>211</v>
      </c>
      <c r="C131" t="s">
        <v>212</v>
      </c>
      <c r="D131">
        <v>2</v>
      </c>
      <c r="E131" t="s">
        <v>6</v>
      </c>
      <c r="F131" s="2" t="s">
        <v>115</v>
      </c>
      <c r="G131" t="s">
        <v>15</v>
      </c>
      <c r="H131" s="2" t="s">
        <v>213</v>
      </c>
      <c r="I131" s="6" t="str">
        <f t="shared" si="49"/>
        <v>Jun</v>
      </c>
      <c r="J131" s="2">
        <f t="shared" si="48"/>
        <v>6</v>
      </c>
      <c r="K131" s="6" t="str">
        <f t="shared" si="66"/>
        <v>28</v>
      </c>
      <c r="L131" s="6" t="str">
        <f t="shared" si="51"/>
        <v>2022</v>
      </c>
      <c r="M131" s="9">
        <f t="shared" si="47"/>
        <v>44740</v>
      </c>
      <c r="N131" s="1" t="s">
        <v>1171</v>
      </c>
    </row>
    <row r="132" spans="1:14" x14ac:dyDescent="0.3">
      <c r="A132">
        <v>75</v>
      </c>
      <c r="B132" t="s">
        <v>214</v>
      </c>
      <c r="C132" t="s">
        <v>215</v>
      </c>
      <c r="D132">
        <v>4</v>
      </c>
      <c r="E132" t="s">
        <v>6</v>
      </c>
      <c r="F132" s="2" t="s">
        <v>7</v>
      </c>
      <c r="G132" t="s">
        <v>15</v>
      </c>
      <c r="H132" s="2" t="s">
        <v>213</v>
      </c>
      <c r="I132" s="6" t="str">
        <f t="shared" si="49"/>
        <v>Jun</v>
      </c>
      <c r="J132" s="2">
        <f t="shared" si="48"/>
        <v>6</v>
      </c>
      <c r="K132" s="6" t="str">
        <f t="shared" si="66"/>
        <v>28</v>
      </c>
      <c r="L132" s="6" t="str">
        <f t="shared" si="51"/>
        <v>2022</v>
      </c>
      <c r="M132" s="9">
        <f t="shared" si="47"/>
        <v>44740</v>
      </c>
      <c r="N132" s="1" t="s">
        <v>1172</v>
      </c>
    </row>
    <row r="133" spans="1:14" x14ac:dyDescent="0.3">
      <c r="A133">
        <v>76</v>
      </c>
      <c r="B133" t="s">
        <v>216</v>
      </c>
      <c r="C133" t="s">
        <v>217</v>
      </c>
      <c r="D133">
        <v>3</v>
      </c>
      <c r="E133" t="s">
        <v>6</v>
      </c>
      <c r="F133" s="2" t="s">
        <v>68</v>
      </c>
      <c r="G133" t="s">
        <v>15</v>
      </c>
      <c r="H133" s="2" t="s">
        <v>218</v>
      </c>
      <c r="I133" s="6" t="str">
        <f t="shared" si="49"/>
        <v>Jun</v>
      </c>
      <c r="J133" s="2">
        <f t="shared" si="48"/>
        <v>6</v>
      </c>
      <c r="K133" s="6" t="str">
        <f t="shared" si="66"/>
        <v>27</v>
      </c>
      <c r="L133" s="6" t="str">
        <f t="shared" si="51"/>
        <v>2022</v>
      </c>
      <c r="M133" s="9">
        <f t="shared" si="47"/>
        <v>44739</v>
      </c>
      <c r="N133" s="1" t="s">
        <v>1173</v>
      </c>
    </row>
    <row r="134" spans="1:14" x14ac:dyDescent="0.3">
      <c r="A134">
        <v>77</v>
      </c>
      <c r="B134" t="s">
        <v>219</v>
      </c>
      <c r="C134" t="s">
        <v>220</v>
      </c>
      <c r="D134">
        <v>4</v>
      </c>
      <c r="E134" t="s">
        <v>6</v>
      </c>
      <c r="F134" s="2" t="s">
        <v>68</v>
      </c>
      <c r="G134" t="s">
        <v>15</v>
      </c>
      <c r="H134" s="2" t="s">
        <v>218</v>
      </c>
      <c r="I134" s="6" t="str">
        <f t="shared" si="49"/>
        <v>Jun</v>
      </c>
      <c r="J134" s="2">
        <f t="shared" si="48"/>
        <v>6</v>
      </c>
      <c r="K134" s="6" t="str">
        <f t="shared" si="66"/>
        <v>27</v>
      </c>
      <c r="L134" s="6" t="str">
        <f t="shared" si="51"/>
        <v>2022</v>
      </c>
      <c r="M134" s="9">
        <f t="shared" si="47"/>
        <v>44739</v>
      </c>
      <c r="N134" s="1" t="s">
        <v>1174</v>
      </c>
    </row>
    <row r="135" spans="1:14" x14ac:dyDescent="0.3">
      <c r="A135">
        <v>78</v>
      </c>
      <c r="B135" t="s">
        <v>221</v>
      </c>
      <c r="C135" t="s">
        <v>222</v>
      </c>
      <c r="D135">
        <v>4</v>
      </c>
      <c r="E135" t="s">
        <v>6</v>
      </c>
      <c r="F135" s="2" t="s">
        <v>86</v>
      </c>
      <c r="G135" t="s">
        <v>15</v>
      </c>
      <c r="H135" s="2" t="s">
        <v>223</v>
      </c>
      <c r="I135" s="6" t="str">
        <f t="shared" si="49"/>
        <v>Jun</v>
      </c>
      <c r="J135" s="2">
        <f t="shared" si="48"/>
        <v>6</v>
      </c>
      <c r="K135" s="6" t="str">
        <f t="shared" si="66"/>
        <v>24</v>
      </c>
      <c r="L135" s="6" t="str">
        <f t="shared" si="51"/>
        <v>2022</v>
      </c>
      <c r="M135" s="9">
        <f t="shared" si="47"/>
        <v>44736</v>
      </c>
      <c r="N135" s="1" t="s">
        <v>1175</v>
      </c>
    </row>
    <row r="136" spans="1:14" x14ac:dyDescent="0.3">
      <c r="A136">
        <v>79</v>
      </c>
      <c r="B136" t="s">
        <v>224</v>
      </c>
      <c r="C136" t="s">
        <v>225</v>
      </c>
      <c r="D136">
        <v>2</v>
      </c>
      <c r="E136" t="s">
        <v>6</v>
      </c>
      <c r="F136" s="2" t="s">
        <v>11</v>
      </c>
      <c r="G136" t="s">
        <v>15</v>
      </c>
      <c r="H136" s="2" t="s">
        <v>226</v>
      </c>
      <c r="I136" s="6" t="str">
        <f t="shared" si="49"/>
        <v>Jun</v>
      </c>
      <c r="J136" s="2">
        <f t="shared" si="48"/>
        <v>6</v>
      </c>
      <c r="K136" s="6" t="str">
        <f t="shared" si="66"/>
        <v>21</v>
      </c>
      <c r="L136" s="6" t="str">
        <f t="shared" si="51"/>
        <v>2022</v>
      </c>
      <c r="M136" s="9">
        <f t="shared" si="47"/>
        <v>44733</v>
      </c>
      <c r="N136" s="1" t="s">
        <v>1176</v>
      </c>
    </row>
    <row r="137" spans="1:14" x14ac:dyDescent="0.3">
      <c r="A137">
        <v>80</v>
      </c>
      <c r="B137" t="s">
        <v>227</v>
      </c>
      <c r="C137" t="s">
        <v>228</v>
      </c>
      <c r="D137">
        <v>4</v>
      </c>
      <c r="E137" t="s">
        <v>6</v>
      </c>
      <c r="F137" s="2" t="s">
        <v>34</v>
      </c>
      <c r="G137" t="s">
        <v>15</v>
      </c>
      <c r="H137" s="2" t="s">
        <v>226</v>
      </c>
      <c r="I137" s="6" t="str">
        <f t="shared" si="49"/>
        <v>Jun</v>
      </c>
      <c r="J137" s="2">
        <f t="shared" si="48"/>
        <v>6</v>
      </c>
      <c r="K137" s="6" t="str">
        <f t="shared" si="66"/>
        <v>21</v>
      </c>
      <c r="L137" s="6" t="str">
        <f t="shared" si="51"/>
        <v>2022</v>
      </c>
      <c r="M137" s="9">
        <f t="shared" si="47"/>
        <v>44733</v>
      </c>
      <c r="N137" s="1" t="s">
        <v>1177</v>
      </c>
    </row>
    <row r="138" spans="1:14" x14ac:dyDescent="0.3">
      <c r="A138">
        <v>81</v>
      </c>
      <c r="B138" t="s">
        <v>229</v>
      </c>
      <c r="C138" t="s">
        <v>230</v>
      </c>
      <c r="D138">
        <v>3</v>
      </c>
      <c r="E138" t="s">
        <v>6</v>
      </c>
      <c r="F138" s="2" t="s">
        <v>41</v>
      </c>
      <c r="G138" t="s">
        <v>15</v>
      </c>
      <c r="H138" s="2" t="s">
        <v>1178</v>
      </c>
      <c r="I138" s="6" t="str">
        <f>MID(H138,3,3)</f>
        <v>May</v>
      </c>
      <c r="J138" s="2">
        <f t="shared" si="48"/>
        <v>5</v>
      </c>
      <c r="K138" s="6" t="str">
        <f>MID(H138,7,2)</f>
        <v>17</v>
      </c>
      <c r="L138" s="6" t="str">
        <f>MID(H138,10,4)</f>
        <v>2022</v>
      </c>
      <c r="M138" s="9">
        <f t="shared" si="47"/>
        <v>44698</v>
      </c>
      <c r="N138" s="1" t="s">
        <v>1179</v>
      </c>
    </row>
    <row r="139" spans="1:14" x14ac:dyDescent="0.3">
      <c r="A139">
        <v>81</v>
      </c>
      <c r="B139" t="s">
        <v>229</v>
      </c>
      <c r="C139" t="s">
        <v>230</v>
      </c>
      <c r="D139">
        <v>3</v>
      </c>
      <c r="E139" t="s">
        <v>6</v>
      </c>
      <c r="F139" s="2" t="s">
        <v>41</v>
      </c>
      <c r="G139" t="s">
        <v>15</v>
      </c>
      <c r="H139" s="2" t="s">
        <v>231</v>
      </c>
      <c r="I139" s="6" t="str">
        <f t="shared" si="49"/>
        <v>Jun</v>
      </c>
      <c r="J139" s="2">
        <f t="shared" si="48"/>
        <v>6</v>
      </c>
      <c r="K139" s="6" t="str">
        <f>MID(H139,8,2)</f>
        <v>15</v>
      </c>
      <c r="L139" s="6" t="str">
        <f t="shared" si="51"/>
        <v>2022</v>
      </c>
      <c r="M139" s="9">
        <f t="shared" si="47"/>
        <v>44727</v>
      </c>
      <c r="N139" s="1" t="s">
        <v>1180</v>
      </c>
    </row>
    <row r="140" spans="1:14" x14ac:dyDescent="0.3">
      <c r="A140">
        <v>82</v>
      </c>
      <c r="B140" t="s">
        <v>232</v>
      </c>
      <c r="C140" t="s">
        <v>233</v>
      </c>
      <c r="D140">
        <v>4</v>
      </c>
      <c r="E140" t="s">
        <v>6</v>
      </c>
      <c r="F140" s="2" t="s">
        <v>7</v>
      </c>
      <c r="G140" t="s">
        <v>15</v>
      </c>
      <c r="H140" s="2" t="s">
        <v>1181</v>
      </c>
      <c r="I140" s="6" t="str">
        <f>MID(H140,3,3)</f>
        <v>Sep</v>
      </c>
      <c r="J140" s="2">
        <f t="shared" si="48"/>
        <v>9</v>
      </c>
      <c r="K140" s="6" t="str">
        <f t="shared" ref="K140:K143" si="67">MID(H140,7,2)</f>
        <v>09</v>
      </c>
      <c r="L140" s="6" t="str">
        <f>MID(H140,10,4)</f>
        <v>2021</v>
      </c>
      <c r="M140" s="9">
        <f t="shared" si="47"/>
        <v>44448</v>
      </c>
      <c r="N140" s="1" t="s">
        <v>1184</v>
      </c>
    </row>
    <row r="141" spans="1:14" x14ac:dyDescent="0.3">
      <c r="A141">
        <v>82</v>
      </c>
      <c r="B141" t="s">
        <v>232</v>
      </c>
      <c r="C141" t="s">
        <v>233</v>
      </c>
      <c r="D141">
        <v>4</v>
      </c>
      <c r="E141" t="s">
        <v>6</v>
      </c>
      <c r="F141" s="2" t="s">
        <v>11</v>
      </c>
      <c r="G141" t="s">
        <v>15</v>
      </c>
      <c r="H141" s="2" t="s">
        <v>1182</v>
      </c>
      <c r="I141" s="6" t="str">
        <f t="shared" ref="I141:I144" si="68">MID(H141,3,3)</f>
        <v>Sep</v>
      </c>
      <c r="J141" s="2">
        <f t="shared" si="48"/>
        <v>9</v>
      </c>
      <c r="K141" s="6" t="str">
        <f t="shared" si="67"/>
        <v>23</v>
      </c>
      <c r="L141" s="6" t="str">
        <f t="shared" ref="L141:L144" si="69">MID(H141,10,4)</f>
        <v>2021</v>
      </c>
      <c r="M141" s="9">
        <f t="shared" si="47"/>
        <v>44462</v>
      </c>
      <c r="N141" s="1" t="s">
        <v>1185</v>
      </c>
    </row>
    <row r="142" spans="1:14" x14ac:dyDescent="0.3">
      <c r="A142">
        <v>82</v>
      </c>
      <c r="B142" t="s">
        <v>232</v>
      </c>
      <c r="C142" t="s">
        <v>233</v>
      </c>
      <c r="D142">
        <v>4</v>
      </c>
      <c r="E142" t="s">
        <v>6</v>
      </c>
      <c r="F142" s="2" t="s">
        <v>7</v>
      </c>
      <c r="G142" t="s">
        <v>15</v>
      </c>
      <c r="H142" s="2" t="s">
        <v>1147</v>
      </c>
      <c r="I142" s="6" t="str">
        <f t="shared" si="68"/>
        <v>Sep</v>
      </c>
      <c r="J142" s="2">
        <f t="shared" si="48"/>
        <v>9</v>
      </c>
      <c r="K142" s="6" t="str">
        <f t="shared" si="67"/>
        <v>30</v>
      </c>
      <c r="L142" s="6" t="str">
        <f t="shared" si="69"/>
        <v>2021</v>
      </c>
      <c r="M142" s="9">
        <f t="shared" si="47"/>
        <v>44469</v>
      </c>
      <c r="N142" s="1" t="s">
        <v>1186</v>
      </c>
    </row>
    <row r="143" spans="1:14" x14ac:dyDescent="0.3">
      <c r="A143">
        <v>82</v>
      </c>
      <c r="B143" t="s">
        <v>232</v>
      </c>
      <c r="C143" t="s">
        <v>233</v>
      </c>
      <c r="D143">
        <v>3</v>
      </c>
      <c r="E143" t="s">
        <v>6</v>
      </c>
      <c r="F143" s="2" t="s">
        <v>7</v>
      </c>
      <c r="G143" t="s">
        <v>15</v>
      </c>
      <c r="H143" s="2" t="s">
        <v>1183</v>
      </c>
      <c r="I143" s="6" t="str">
        <f t="shared" si="68"/>
        <v>Nov</v>
      </c>
      <c r="J143" s="2">
        <f t="shared" si="48"/>
        <v>11</v>
      </c>
      <c r="K143" s="6" t="str">
        <f t="shared" si="67"/>
        <v>08</v>
      </c>
      <c r="L143" s="6" t="str">
        <f t="shared" si="69"/>
        <v>2021</v>
      </c>
      <c r="M143" s="9">
        <f t="shared" si="47"/>
        <v>44508</v>
      </c>
      <c r="N143" s="1" t="s">
        <v>1187</v>
      </c>
    </row>
    <row r="144" spans="1:14" x14ac:dyDescent="0.3">
      <c r="A144">
        <v>82</v>
      </c>
      <c r="B144" t="s">
        <v>232</v>
      </c>
      <c r="C144" t="s">
        <v>233</v>
      </c>
      <c r="D144">
        <v>4</v>
      </c>
      <c r="E144" t="s">
        <v>6</v>
      </c>
      <c r="F144" s="2" t="s">
        <v>7</v>
      </c>
      <c r="G144" t="s">
        <v>15</v>
      </c>
      <c r="H144" s="2" t="s">
        <v>1094</v>
      </c>
      <c r="I144" s="6" t="str">
        <f t="shared" si="68"/>
        <v>Dec</v>
      </c>
      <c r="J144" s="2">
        <f t="shared" si="48"/>
        <v>12</v>
      </c>
      <c r="K144" s="6" t="str">
        <f>MID(H144,7,2)</f>
        <v>15</v>
      </c>
      <c r="L144" s="6" t="str">
        <f t="shared" si="69"/>
        <v>2021</v>
      </c>
      <c r="M144" s="9">
        <f t="shared" si="47"/>
        <v>44545</v>
      </c>
      <c r="N144" s="1" t="s">
        <v>1188</v>
      </c>
    </row>
    <row r="145" spans="1:14" x14ac:dyDescent="0.3">
      <c r="A145">
        <v>82</v>
      </c>
      <c r="B145" t="s">
        <v>232</v>
      </c>
      <c r="C145" t="s">
        <v>233</v>
      </c>
      <c r="D145">
        <v>4</v>
      </c>
      <c r="E145" t="s">
        <v>6</v>
      </c>
      <c r="F145" s="2" t="s">
        <v>7</v>
      </c>
      <c r="G145" t="s">
        <v>15</v>
      </c>
      <c r="H145" s="2" t="s">
        <v>234</v>
      </c>
      <c r="I145" s="6" t="str">
        <f t="shared" si="49"/>
        <v>Jun</v>
      </c>
      <c r="J145" s="2">
        <f t="shared" si="48"/>
        <v>6</v>
      </c>
      <c r="K145" s="6" t="str">
        <f t="shared" ref="K145:K150" si="70">MID(H145,8,2)</f>
        <v>14</v>
      </c>
      <c r="L145" s="6" t="str">
        <f t="shared" si="51"/>
        <v>2022</v>
      </c>
      <c r="M145" s="9">
        <f t="shared" si="47"/>
        <v>44726</v>
      </c>
      <c r="N145" s="1" t="s">
        <v>1189</v>
      </c>
    </row>
    <row r="146" spans="1:14" x14ac:dyDescent="0.3">
      <c r="A146">
        <v>83</v>
      </c>
      <c r="B146" t="s">
        <v>235</v>
      </c>
      <c r="C146" t="s">
        <v>236</v>
      </c>
      <c r="D146">
        <v>3</v>
      </c>
      <c r="E146" t="s">
        <v>6</v>
      </c>
      <c r="F146" s="2" t="s">
        <v>45</v>
      </c>
      <c r="G146" t="s">
        <v>15</v>
      </c>
      <c r="H146" s="2" t="s">
        <v>237</v>
      </c>
      <c r="I146" s="6" t="str">
        <f t="shared" si="49"/>
        <v>Jun</v>
      </c>
      <c r="J146" s="2">
        <f t="shared" si="48"/>
        <v>6</v>
      </c>
      <c r="K146" s="6" t="str">
        <f t="shared" si="70"/>
        <v>08</v>
      </c>
      <c r="L146" s="6" t="str">
        <f t="shared" si="51"/>
        <v>2022</v>
      </c>
      <c r="M146" s="9">
        <f t="shared" si="47"/>
        <v>44720</v>
      </c>
      <c r="N146" s="1" t="s">
        <v>1190</v>
      </c>
    </row>
    <row r="147" spans="1:14" x14ac:dyDescent="0.3">
      <c r="A147">
        <v>84</v>
      </c>
      <c r="B147" t="s">
        <v>238</v>
      </c>
      <c r="C147" t="s">
        <v>239</v>
      </c>
      <c r="D147">
        <v>4</v>
      </c>
      <c r="E147" t="s">
        <v>6</v>
      </c>
      <c r="F147" s="2" t="s">
        <v>68</v>
      </c>
      <c r="G147" t="s">
        <v>15</v>
      </c>
      <c r="H147" s="2" t="s">
        <v>237</v>
      </c>
      <c r="I147" s="6" t="str">
        <f t="shared" si="49"/>
        <v>Jun</v>
      </c>
      <c r="J147" s="2">
        <f t="shared" si="48"/>
        <v>6</v>
      </c>
      <c r="K147" s="6" t="str">
        <f t="shared" si="70"/>
        <v>08</v>
      </c>
      <c r="L147" s="6" t="str">
        <f t="shared" si="51"/>
        <v>2022</v>
      </c>
      <c r="M147" s="9">
        <f t="shared" si="47"/>
        <v>44720</v>
      </c>
      <c r="N147" s="1" t="s">
        <v>1191</v>
      </c>
    </row>
    <row r="148" spans="1:14" x14ac:dyDescent="0.3">
      <c r="A148">
        <v>85</v>
      </c>
      <c r="B148" t="s">
        <v>240</v>
      </c>
      <c r="C148" t="s">
        <v>241</v>
      </c>
      <c r="D148">
        <v>4</v>
      </c>
      <c r="E148" t="s">
        <v>6</v>
      </c>
      <c r="F148" s="2" t="s">
        <v>162</v>
      </c>
      <c r="G148" t="s">
        <v>15</v>
      </c>
      <c r="H148" s="2" t="s">
        <v>237</v>
      </c>
      <c r="I148" s="6" t="str">
        <f t="shared" si="49"/>
        <v>Jun</v>
      </c>
      <c r="J148" s="2">
        <f t="shared" si="48"/>
        <v>6</v>
      </c>
      <c r="K148" s="6" t="str">
        <f t="shared" si="70"/>
        <v>08</v>
      </c>
      <c r="L148" s="6" t="str">
        <f t="shared" si="51"/>
        <v>2022</v>
      </c>
      <c r="M148" s="9">
        <f t="shared" si="47"/>
        <v>44720</v>
      </c>
      <c r="N148" s="1" t="s">
        <v>1192</v>
      </c>
    </row>
    <row r="149" spans="1:14" x14ac:dyDescent="0.3">
      <c r="A149">
        <v>85</v>
      </c>
      <c r="B149" t="s">
        <v>240</v>
      </c>
      <c r="C149" t="s">
        <v>241</v>
      </c>
      <c r="D149">
        <v>4</v>
      </c>
      <c r="E149" t="s">
        <v>6</v>
      </c>
      <c r="F149" s="2" t="s">
        <v>7</v>
      </c>
      <c r="G149" t="s">
        <v>15</v>
      </c>
      <c r="H149" s="2" t="s">
        <v>237</v>
      </c>
      <c r="I149" s="6" t="str">
        <f t="shared" si="49"/>
        <v>Jun</v>
      </c>
      <c r="J149" s="2">
        <f t="shared" si="48"/>
        <v>6</v>
      </c>
      <c r="K149" s="6" t="str">
        <f t="shared" si="70"/>
        <v>08</v>
      </c>
      <c r="L149" s="6" t="str">
        <f t="shared" si="51"/>
        <v>2022</v>
      </c>
      <c r="M149" s="9">
        <f t="shared" si="47"/>
        <v>44720</v>
      </c>
      <c r="N149" s="1" t="s">
        <v>1193</v>
      </c>
    </row>
    <row r="150" spans="1:14" x14ac:dyDescent="0.3">
      <c r="A150">
        <v>85</v>
      </c>
      <c r="B150" t="s">
        <v>240</v>
      </c>
      <c r="C150" t="s">
        <v>241</v>
      </c>
      <c r="D150">
        <v>4</v>
      </c>
      <c r="E150" t="s">
        <v>6</v>
      </c>
      <c r="F150" s="2" t="s">
        <v>86</v>
      </c>
      <c r="G150" t="s">
        <v>15</v>
      </c>
      <c r="H150" s="2" t="s">
        <v>237</v>
      </c>
      <c r="I150" s="6" t="str">
        <f t="shared" si="49"/>
        <v>Jun</v>
      </c>
      <c r="J150" s="2">
        <f t="shared" si="48"/>
        <v>6</v>
      </c>
      <c r="K150" s="6" t="str">
        <f t="shared" si="70"/>
        <v>08</v>
      </c>
      <c r="L150" s="6" t="str">
        <f t="shared" si="51"/>
        <v>2022</v>
      </c>
      <c r="M150" s="9">
        <f t="shared" si="47"/>
        <v>44720</v>
      </c>
      <c r="N150" s="1" t="s">
        <v>1194</v>
      </c>
    </row>
    <row r="151" spans="1:14" x14ac:dyDescent="0.3">
      <c r="A151">
        <v>86</v>
      </c>
      <c r="B151" t="s">
        <v>242</v>
      </c>
      <c r="C151" t="s">
        <v>243</v>
      </c>
      <c r="D151">
        <v>3</v>
      </c>
      <c r="E151" t="s">
        <v>6</v>
      </c>
      <c r="F151" s="2" t="s">
        <v>68</v>
      </c>
      <c r="G151" t="s">
        <v>15</v>
      </c>
      <c r="H151" s="2" t="s">
        <v>1195</v>
      </c>
      <c r="I151" s="6" t="str">
        <f>MID(H151,3,3)</f>
        <v>Dec</v>
      </c>
      <c r="J151" s="2">
        <f t="shared" si="48"/>
        <v>12</v>
      </c>
      <c r="K151" s="6" t="str">
        <f>MID(H151,7,2)</f>
        <v>14</v>
      </c>
      <c r="L151" s="6" t="str">
        <f>MID(H151,10,4)</f>
        <v>2021</v>
      </c>
      <c r="M151" s="9">
        <f t="shared" si="47"/>
        <v>44544</v>
      </c>
      <c r="N151" s="1" t="s">
        <v>1196</v>
      </c>
    </row>
    <row r="152" spans="1:14" x14ac:dyDescent="0.3">
      <c r="A152">
        <v>86</v>
      </c>
      <c r="B152" t="s">
        <v>242</v>
      </c>
      <c r="C152" t="s">
        <v>243</v>
      </c>
      <c r="D152">
        <v>4</v>
      </c>
      <c r="E152" t="s">
        <v>6</v>
      </c>
      <c r="F152" s="2" t="s">
        <v>34</v>
      </c>
      <c r="G152" t="s">
        <v>15</v>
      </c>
      <c r="H152" s="2" t="s">
        <v>244</v>
      </c>
      <c r="I152" s="6" t="str">
        <f t="shared" si="49"/>
        <v>Jun</v>
      </c>
      <c r="J152" s="2">
        <f t="shared" si="48"/>
        <v>6</v>
      </c>
      <c r="K152" s="6" t="str">
        <f t="shared" ref="K152:K157" si="71">MID(H152,8,2)</f>
        <v>01</v>
      </c>
      <c r="L152" s="6" t="str">
        <f t="shared" si="51"/>
        <v>2022</v>
      </c>
      <c r="M152" s="9">
        <f t="shared" si="47"/>
        <v>44713</v>
      </c>
      <c r="N152" s="1" t="s">
        <v>1197</v>
      </c>
    </row>
    <row r="153" spans="1:14" x14ac:dyDescent="0.3">
      <c r="A153">
        <v>87</v>
      </c>
      <c r="B153" t="s">
        <v>245</v>
      </c>
      <c r="C153" t="s">
        <v>246</v>
      </c>
      <c r="D153">
        <v>3</v>
      </c>
      <c r="E153" t="s">
        <v>6</v>
      </c>
      <c r="F153" s="2" t="s">
        <v>41</v>
      </c>
      <c r="G153" t="s">
        <v>15</v>
      </c>
      <c r="H153" s="2" t="s">
        <v>247</v>
      </c>
      <c r="I153" s="6" t="str">
        <f t="shared" si="49"/>
        <v>May</v>
      </c>
      <c r="J153" s="2">
        <f t="shared" si="48"/>
        <v>5</v>
      </c>
      <c r="K153" s="6" t="str">
        <f t="shared" si="71"/>
        <v>31</v>
      </c>
      <c r="L153" s="6" t="str">
        <f t="shared" si="51"/>
        <v>2022</v>
      </c>
      <c r="M153" s="9">
        <f t="shared" si="47"/>
        <v>44712</v>
      </c>
      <c r="N153" s="1" t="s">
        <v>1198</v>
      </c>
    </row>
    <row r="154" spans="1:14" x14ac:dyDescent="0.3">
      <c r="A154">
        <v>88</v>
      </c>
      <c r="B154" t="s">
        <v>248</v>
      </c>
      <c r="C154" t="s">
        <v>249</v>
      </c>
      <c r="D154">
        <v>0</v>
      </c>
      <c r="E154" t="s">
        <v>6</v>
      </c>
      <c r="F154" s="2" t="s">
        <v>11</v>
      </c>
      <c r="G154" t="s">
        <v>8</v>
      </c>
      <c r="H154" s="2"/>
      <c r="I154" s="6" t="str">
        <f t="shared" si="49"/>
        <v/>
      </c>
      <c r="J154" s="2"/>
      <c r="K154" s="6" t="str">
        <f t="shared" si="71"/>
        <v/>
      </c>
      <c r="L154" s="6" t="str">
        <f t="shared" si="51"/>
        <v/>
      </c>
      <c r="M154" s="9" t="str">
        <f t="shared" si="47"/>
        <v xml:space="preserve"> </v>
      </c>
      <c r="N154" s="1" t="s">
        <v>1199</v>
      </c>
    </row>
    <row r="155" spans="1:14" x14ac:dyDescent="0.3">
      <c r="A155">
        <v>89</v>
      </c>
      <c r="B155" t="s">
        <v>250</v>
      </c>
      <c r="C155" t="s">
        <v>251</v>
      </c>
      <c r="D155">
        <v>4</v>
      </c>
      <c r="E155" t="s">
        <v>6</v>
      </c>
      <c r="F155" s="2" t="s">
        <v>34</v>
      </c>
      <c r="G155" t="s">
        <v>15</v>
      </c>
      <c r="H155" s="2" t="s">
        <v>252</v>
      </c>
      <c r="I155" s="6" t="str">
        <f t="shared" si="49"/>
        <v>May</v>
      </c>
      <c r="J155" s="2">
        <f t="shared" si="48"/>
        <v>5</v>
      </c>
      <c r="K155" s="6" t="str">
        <f t="shared" si="71"/>
        <v>25</v>
      </c>
      <c r="L155" s="6" t="str">
        <f t="shared" si="51"/>
        <v>2022</v>
      </c>
      <c r="M155" s="9">
        <f t="shared" si="47"/>
        <v>44706</v>
      </c>
      <c r="N155" s="1" t="s">
        <v>1200</v>
      </c>
    </row>
    <row r="156" spans="1:14" x14ac:dyDescent="0.3">
      <c r="A156">
        <v>90</v>
      </c>
      <c r="B156" t="s">
        <v>253</v>
      </c>
      <c r="C156" t="s">
        <v>254</v>
      </c>
      <c r="D156">
        <v>4</v>
      </c>
      <c r="E156" t="s">
        <v>6</v>
      </c>
      <c r="F156" s="2" t="s">
        <v>7</v>
      </c>
      <c r="G156" t="s">
        <v>15</v>
      </c>
      <c r="H156" s="2" t="s">
        <v>255</v>
      </c>
      <c r="I156" s="6" t="str">
        <f t="shared" si="49"/>
        <v>May</v>
      </c>
      <c r="J156" s="2">
        <f t="shared" si="48"/>
        <v>5</v>
      </c>
      <c r="K156" s="6" t="str">
        <f t="shared" si="71"/>
        <v>24</v>
      </c>
      <c r="L156" s="6" t="str">
        <f t="shared" si="51"/>
        <v>2022</v>
      </c>
      <c r="M156" s="9">
        <f t="shared" si="47"/>
        <v>44705</v>
      </c>
      <c r="N156" s="1" t="s">
        <v>1201</v>
      </c>
    </row>
    <row r="157" spans="1:14" x14ac:dyDescent="0.3">
      <c r="A157">
        <v>91</v>
      </c>
      <c r="B157" t="s">
        <v>256</v>
      </c>
      <c r="C157" t="s">
        <v>257</v>
      </c>
      <c r="D157">
        <v>4</v>
      </c>
      <c r="E157" t="s">
        <v>6</v>
      </c>
      <c r="F157" s="2" t="s">
        <v>45</v>
      </c>
      <c r="G157" t="s">
        <v>15</v>
      </c>
      <c r="H157" s="2" t="s">
        <v>258</v>
      </c>
      <c r="I157" s="6" t="str">
        <f t="shared" si="49"/>
        <v>May</v>
      </c>
      <c r="J157" s="2">
        <f t="shared" si="48"/>
        <v>5</v>
      </c>
      <c r="K157" s="6" t="str">
        <f t="shared" si="71"/>
        <v>23</v>
      </c>
      <c r="L157" s="6" t="str">
        <f t="shared" si="51"/>
        <v>2022</v>
      </c>
      <c r="M157" s="9">
        <f t="shared" si="47"/>
        <v>44704</v>
      </c>
      <c r="N157" s="1" t="s">
        <v>1202</v>
      </c>
    </row>
    <row r="158" spans="1:14" x14ac:dyDescent="0.3">
      <c r="A158">
        <v>92</v>
      </c>
      <c r="B158" t="s">
        <v>259</v>
      </c>
      <c r="C158" t="s">
        <v>260</v>
      </c>
      <c r="D158">
        <v>4</v>
      </c>
      <c r="E158" t="s">
        <v>6</v>
      </c>
      <c r="F158" s="2" t="s">
        <v>11</v>
      </c>
      <c r="G158" t="s">
        <v>15</v>
      </c>
      <c r="H158" s="2" t="s">
        <v>1203</v>
      </c>
      <c r="I158" s="6" t="str">
        <f>MID(H158,3,3)</f>
        <v>May</v>
      </c>
      <c r="J158" s="2">
        <f t="shared" ref="J158" si="72">IF(I158="Jan",1,IF(I158="Feb",2,IF(I158="Mar",3,IF(I158="Apr",4,IF(I158="May",5,IF(I158="Jun",6,IF(I158="Jul",7,IF(I158="Aug",8,IF(I158="Sep",9,IF(I158="Oct",10,IF(I158="Nov",11,IF(I158="Dec",12,0))))))))))))</f>
        <v>5</v>
      </c>
      <c r="K158" s="6" t="str">
        <f>MID(H158,7,2)</f>
        <v>13</v>
      </c>
      <c r="L158" s="6" t="str">
        <f>MID(H158,10,4)</f>
        <v>2022</v>
      </c>
      <c r="M158" s="9">
        <f t="shared" ref="M158" si="73">IF(G158="Audited",DATE(L158,J158,K158)," ")</f>
        <v>44694</v>
      </c>
      <c r="N158" s="1" t="s">
        <v>1205</v>
      </c>
    </row>
    <row r="159" spans="1:14" x14ac:dyDescent="0.3">
      <c r="A159">
        <v>92</v>
      </c>
      <c r="B159" t="s">
        <v>259</v>
      </c>
      <c r="C159" t="s">
        <v>260</v>
      </c>
      <c r="D159">
        <v>4</v>
      </c>
      <c r="E159" t="s">
        <v>6</v>
      </c>
      <c r="F159" s="2" t="s">
        <v>45</v>
      </c>
      <c r="G159" t="s">
        <v>15</v>
      </c>
      <c r="H159" s="2" t="s">
        <v>1203</v>
      </c>
      <c r="I159" s="6" t="str">
        <f>MID(H159,3,3)</f>
        <v>May</v>
      </c>
      <c r="J159" s="2">
        <f t="shared" si="48"/>
        <v>5</v>
      </c>
      <c r="K159" s="6" t="str">
        <f>MID(H159,7,2)</f>
        <v>13</v>
      </c>
      <c r="L159" s="6" t="str">
        <f>MID(H159,10,4)</f>
        <v>2022</v>
      </c>
      <c r="M159" s="9">
        <f t="shared" si="47"/>
        <v>44694</v>
      </c>
      <c r="N159" s="1" t="s">
        <v>1205</v>
      </c>
    </row>
    <row r="160" spans="1:14" x14ac:dyDescent="0.3">
      <c r="A160">
        <v>92</v>
      </c>
      <c r="B160" t="s">
        <v>259</v>
      </c>
      <c r="C160" t="s">
        <v>260</v>
      </c>
      <c r="D160">
        <v>4</v>
      </c>
      <c r="E160" t="s">
        <v>6</v>
      </c>
      <c r="F160" s="2" t="s">
        <v>11</v>
      </c>
      <c r="G160" t="s">
        <v>15</v>
      </c>
      <c r="H160" s="2" t="s">
        <v>1204</v>
      </c>
      <c r="I160" s="6" t="str">
        <f>MID(H160,3,3)</f>
        <v>Apr</v>
      </c>
      <c r="J160" s="2">
        <f t="shared" si="48"/>
        <v>4</v>
      </c>
      <c r="K160" s="6" t="str">
        <f>MID(H160,7,2)</f>
        <v>15</v>
      </c>
      <c r="L160" s="6" t="str">
        <f>MID(H160,10,4)</f>
        <v>2022</v>
      </c>
      <c r="M160" s="9">
        <f t="shared" si="47"/>
        <v>44666</v>
      </c>
      <c r="N160" s="1" t="s">
        <v>1206</v>
      </c>
    </row>
    <row r="161" spans="1:14" x14ac:dyDescent="0.3">
      <c r="A161">
        <v>92</v>
      </c>
      <c r="B161" t="s">
        <v>259</v>
      </c>
      <c r="C161" t="s">
        <v>260</v>
      </c>
      <c r="D161">
        <v>4</v>
      </c>
      <c r="E161" t="s">
        <v>6</v>
      </c>
      <c r="F161" s="2" t="s">
        <v>45</v>
      </c>
      <c r="G161" t="s">
        <v>15</v>
      </c>
      <c r="H161" s="2" t="s">
        <v>262</v>
      </c>
      <c r="I161" s="6" t="str">
        <f t="shared" si="49"/>
        <v>May</v>
      </c>
      <c r="J161" s="2">
        <f t="shared" si="48"/>
        <v>5</v>
      </c>
      <c r="K161" s="6" t="str">
        <f>MID(H161,8,2)</f>
        <v>18</v>
      </c>
      <c r="L161" s="6" t="str">
        <f t="shared" si="51"/>
        <v>2022</v>
      </c>
      <c r="M161" s="9">
        <f t="shared" si="47"/>
        <v>44699</v>
      </c>
      <c r="N161" s="1" t="s">
        <v>1207</v>
      </c>
    </row>
    <row r="162" spans="1:14" x14ac:dyDescent="0.3">
      <c r="A162">
        <v>93</v>
      </c>
      <c r="B162" t="s">
        <v>263</v>
      </c>
      <c r="C162" t="s">
        <v>264</v>
      </c>
      <c r="D162">
        <v>1</v>
      </c>
      <c r="E162" t="s">
        <v>6</v>
      </c>
      <c r="F162" s="2" t="s">
        <v>56</v>
      </c>
      <c r="G162" t="s">
        <v>15</v>
      </c>
      <c r="H162" s="2" t="s">
        <v>1208</v>
      </c>
      <c r="I162" s="6" t="str">
        <f>MID(H162,3,3)</f>
        <v>Jul</v>
      </c>
      <c r="J162" s="2">
        <f t="shared" si="48"/>
        <v>7</v>
      </c>
      <c r="K162" s="6" t="str">
        <f>MID(H162,7,2)</f>
        <v>27</v>
      </c>
      <c r="L162" s="6" t="str">
        <f>MID(H162,10,4)</f>
        <v>2021</v>
      </c>
      <c r="M162" s="9">
        <f t="shared" si="47"/>
        <v>44404</v>
      </c>
      <c r="N162" s="1" t="s">
        <v>1209</v>
      </c>
    </row>
    <row r="163" spans="1:14" x14ac:dyDescent="0.3">
      <c r="A163">
        <v>93</v>
      </c>
      <c r="B163" t="s">
        <v>263</v>
      </c>
      <c r="C163" t="s">
        <v>264</v>
      </c>
      <c r="D163">
        <v>4</v>
      </c>
      <c r="E163" t="s">
        <v>6</v>
      </c>
      <c r="F163" s="2" t="s">
        <v>7</v>
      </c>
      <c r="G163" t="s">
        <v>15</v>
      </c>
      <c r="H163" s="2" t="s">
        <v>1178</v>
      </c>
      <c r="I163" s="6" t="str">
        <f>MID(H163,3,3)</f>
        <v>May</v>
      </c>
      <c r="J163" s="2">
        <f t="shared" si="48"/>
        <v>5</v>
      </c>
      <c r="K163" s="6" t="str">
        <f>MID(H163,7,2)</f>
        <v>17</v>
      </c>
      <c r="L163" s="6" t="str">
        <f>MID(H163,10,4)</f>
        <v>2022</v>
      </c>
      <c r="M163" s="9">
        <f t="shared" ref="M163:M233" si="74">IF(G163="Audited",DATE(L163,J163,K163)," ")</f>
        <v>44698</v>
      </c>
      <c r="N163" s="1" t="s">
        <v>1210</v>
      </c>
    </row>
    <row r="164" spans="1:14" x14ac:dyDescent="0.3">
      <c r="A164">
        <v>93</v>
      </c>
      <c r="B164" t="s">
        <v>263</v>
      </c>
      <c r="C164" t="s">
        <v>264</v>
      </c>
      <c r="D164">
        <v>4</v>
      </c>
      <c r="E164" t="s">
        <v>6</v>
      </c>
      <c r="F164" s="2" t="s">
        <v>45</v>
      </c>
      <c r="G164" t="s">
        <v>15</v>
      </c>
      <c r="H164" s="2" t="s">
        <v>265</v>
      </c>
      <c r="I164" s="6" t="str">
        <f t="shared" ref="I164:I233" si="75">MID(H164,4,3)</f>
        <v>May</v>
      </c>
      <c r="J164" s="2">
        <f t="shared" ref="J164:J234" si="76">IF(I164="Jan",1,IF(I164="Feb",2,IF(I164="Mar",3,IF(I164="Apr",4,IF(I164="May",5,IF(I164="Jun",6,IF(I164="Jul",7,IF(I164="Aug",8,IF(I164="Sep",9,IF(I164="Oct",10,IF(I164="Nov",11,IF(I164="Dec",12,0))))))))))))</f>
        <v>5</v>
      </c>
      <c r="K164" s="6" t="str">
        <f t="shared" ref="K164:K169" si="77">MID(H164,8,2)</f>
        <v>17</v>
      </c>
      <c r="L164" s="6" t="str">
        <f t="shared" si="51"/>
        <v>2022</v>
      </c>
      <c r="M164" s="9">
        <f t="shared" si="74"/>
        <v>44698</v>
      </c>
      <c r="N164" s="1" t="s">
        <v>1211</v>
      </c>
    </row>
    <row r="165" spans="1:14" x14ac:dyDescent="0.3">
      <c r="A165">
        <v>94</v>
      </c>
      <c r="B165" t="s">
        <v>266</v>
      </c>
      <c r="C165" t="s">
        <v>267</v>
      </c>
      <c r="D165">
        <v>4</v>
      </c>
      <c r="E165" t="s">
        <v>6</v>
      </c>
      <c r="F165" s="2" t="s">
        <v>11</v>
      </c>
      <c r="G165" t="s">
        <v>15</v>
      </c>
      <c r="H165" s="2" t="s">
        <v>265</v>
      </c>
      <c r="I165" s="6" t="str">
        <f t="shared" si="75"/>
        <v>May</v>
      </c>
      <c r="J165" s="2">
        <f t="shared" si="76"/>
        <v>5</v>
      </c>
      <c r="K165" s="6" t="str">
        <f t="shared" si="77"/>
        <v>17</v>
      </c>
      <c r="L165" s="6" t="str">
        <f t="shared" si="51"/>
        <v>2022</v>
      </c>
      <c r="M165" s="9">
        <f t="shared" si="74"/>
        <v>44698</v>
      </c>
      <c r="N165" s="1" t="s">
        <v>1212</v>
      </c>
    </row>
    <row r="166" spans="1:14" x14ac:dyDescent="0.3">
      <c r="A166">
        <v>95</v>
      </c>
      <c r="B166" t="s">
        <v>268</v>
      </c>
      <c r="C166" t="s">
        <v>269</v>
      </c>
      <c r="D166">
        <v>3</v>
      </c>
      <c r="E166" t="s">
        <v>6</v>
      </c>
      <c r="F166" s="2" t="s">
        <v>41</v>
      </c>
      <c r="G166" t="s">
        <v>15</v>
      </c>
      <c r="H166" s="2" t="s">
        <v>270</v>
      </c>
      <c r="I166" s="6" t="str">
        <f t="shared" si="75"/>
        <v>May</v>
      </c>
      <c r="J166" s="2">
        <f t="shared" si="76"/>
        <v>5</v>
      </c>
      <c r="K166" s="6" t="str">
        <f t="shared" si="77"/>
        <v>13</v>
      </c>
      <c r="L166" s="6" t="str">
        <f t="shared" si="51"/>
        <v>2022</v>
      </c>
      <c r="M166" s="9">
        <f t="shared" si="74"/>
        <v>44694</v>
      </c>
      <c r="N166" s="1" t="s">
        <v>1213</v>
      </c>
    </row>
    <row r="167" spans="1:14" x14ac:dyDescent="0.3">
      <c r="A167">
        <v>96</v>
      </c>
      <c r="B167" t="s">
        <v>271</v>
      </c>
      <c r="C167" t="s">
        <v>272</v>
      </c>
      <c r="D167">
        <v>4</v>
      </c>
      <c r="E167" t="s">
        <v>6</v>
      </c>
      <c r="F167" s="2" t="s">
        <v>273</v>
      </c>
      <c r="G167" t="s">
        <v>15</v>
      </c>
      <c r="H167" s="2" t="s">
        <v>274</v>
      </c>
      <c r="I167" s="6" t="str">
        <f t="shared" si="75"/>
        <v>May</v>
      </c>
      <c r="J167" s="2">
        <f t="shared" si="76"/>
        <v>5</v>
      </c>
      <c r="K167" s="6" t="str">
        <f t="shared" si="77"/>
        <v>11</v>
      </c>
      <c r="L167" s="6" t="str">
        <f t="shared" si="51"/>
        <v>2022</v>
      </c>
      <c r="M167" s="9">
        <f t="shared" si="74"/>
        <v>44692</v>
      </c>
      <c r="N167" s="1" t="s">
        <v>1214</v>
      </c>
    </row>
    <row r="168" spans="1:14" x14ac:dyDescent="0.3">
      <c r="A168">
        <v>97</v>
      </c>
      <c r="B168" t="s">
        <v>275</v>
      </c>
      <c r="C168" t="s">
        <v>276</v>
      </c>
      <c r="D168">
        <v>4</v>
      </c>
      <c r="E168" t="s">
        <v>6</v>
      </c>
      <c r="F168" s="2" t="s">
        <v>45</v>
      </c>
      <c r="G168" t="s">
        <v>15</v>
      </c>
      <c r="H168" s="2" t="s">
        <v>277</v>
      </c>
      <c r="I168" s="6" t="str">
        <f t="shared" si="75"/>
        <v>May</v>
      </c>
      <c r="J168" s="2">
        <f t="shared" si="76"/>
        <v>5</v>
      </c>
      <c r="K168" s="6" t="str">
        <f t="shared" si="77"/>
        <v>09</v>
      </c>
      <c r="L168" s="6" t="str">
        <f t="shared" si="51"/>
        <v>2022</v>
      </c>
      <c r="M168" s="9">
        <f t="shared" si="74"/>
        <v>44690</v>
      </c>
      <c r="N168" s="1" t="s">
        <v>1215</v>
      </c>
    </row>
    <row r="169" spans="1:14" x14ac:dyDescent="0.3">
      <c r="A169">
        <v>98</v>
      </c>
      <c r="B169" t="s">
        <v>278</v>
      </c>
      <c r="C169" t="s">
        <v>279</v>
      </c>
      <c r="D169">
        <v>4</v>
      </c>
      <c r="E169" t="s">
        <v>6</v>
      </c>
      <c r="F169" s="2" t="s">
        <v>7</v>
      </c>
      <c r="G169" t="s">
        <v>15</v>
      </c>
      <c r="H169" s="2" t="s">
        <v>280</v>
      </c>
      <c r="I169" s="6" t="str">
        <f t="shared" si="75"/>
        <v>May</v>
      </c>
      <c r="J169" s="2">
        <f t="shared" si="76"/>
        <v>5</v>
      </c>
      <c r="K169" s="6" t="str">
        <f t="shared" si="77"/>
        <v>03</v>
      </c>
      <c r="L169" s="6" t="str">
        <f t="shared" si="51"/>
        <v>2022</v>
      </c>
      <c r="M169" s="9">
        <f t="shared" si="74"/>
        <v>44684</v>
      </c>
      <c r="N169" s="1" t="s">
        <v>1216</v>
      </c>
    </row>
    <row r="170" spans="1:14" x14ac:dyDescent="0.3">
      <c r="A170">
        <v>99</v>
      </c>
      <c r="B170" t="s">
        <v>281</v>
      </c>
      <c r="C170" t="s">
        <v>282</v>
      </c>
      <c r="D170">
        <v>4</v>
      </c>
      <c r="E170" t="s">
        <v>6</v>
      </c>
      <c r="F170" s="2" t="s">
        <v>508</v>
      </c>
      <c r="G170" t="s">
        <v>15</v>
      </c>
      <c r="H170" s="2" t="s">
        <v>1217</v>
      </c>
      <c r="I170" s="6" t="str">
        <f>MID(H170,3,3)</f>
        <v>May</v>
      </c>
      <c r="J170" s="2">
        <f t="shared" ref="J170" si="78">IF(I170="Jan",1,IF(I170="Feb",2,IF(I170="Mar",3,IF(I170="Apr",4,IF(I170="May",5,IF(I170="Jun",6,IF(I170="Jul",7,IF(I170="Aug",8,IF(I170="Sep",9,IF(I170="Oct",10,IF(I170="Nov",11,IF(I170="Dec",12,0))))))))))))</f>
        <v>5</v>
      </c>
      <c r="K170" s="6" t="str">
        <f t="shared" ref="K170" si="79">MID(H170,7,2)</f>
        <v>05</v>
      </c>
      <c r="L170" s="6" t="str">
        <f>MID(H170,10,4)</f>
        <v>2022</v>
      </c>
      <c r="M170" s="9">
        <f t="shared" ref="M170" si="80">IF(G170="Audited",DATE(L170,J170,K170)," ")</f>
        <v>44686</v>
      </c>
      <c r="N170" s="1" t="s">
        <v>1220</v>
      </c>
    </row>
    <row r="171" spans="1:14" x14ac:dyDescent="0.3">
      <c r="A171">
        <v>99</v>
      </c>
      <c r="B171" t="s">
        <v>281</v>
      </c>
      <c r="C171" t="s">
        <v>282</v>
      </c>
      <c r="D171">
        <v>4</v>
      </c>
      <c r="E171" t="s">
        <v>6</v>
      </c>
      <c r="F171" s="2" t="s">
        <v>68</v>
      </c>
      <c r="G171" t="s">
        <v>15</v>
      </c>
      <c r="H171" s="2" t="s">
        <v>1217</v>
      </c>
      <c r="I171" s="6" t="str">
        <f>MID(H171,3,3)</f>
        <v>May</v>
      </c>
      <c r="J171" s="2">
        <f t="shared" ref="J171" si="81">IF(I171="Jan",1,IF(I171="Feb",2,IF(I171="Mar",3,IF(I171="Apr",4,IF(I171="May",5,IF(I171="Jun",6,IF(I171="Jul",7,IF(I171="Aug",8,IF(I171="Sep",9,IF(I171="Oct",10,IF(I171="Nov",11,IF(I171="Dec",12,0))))))))))))</f>
        <v>5</v>
      </c>
      <c r="K171" s="6" t="str">
        <f t="shared" ref="K171" si="82">MID(H171,7,2)</f>
        <v>05</v>
      </c>
      <c r="L171" s="6" t="str">
        <f>MID(H171,10,4)</f>
        <v>2022</v>
      </c>
      <c r="M171" s="9">
        <f t="shared" ref="M171" si="83">IF(G171="Audited",DATE(L171,J171,K171)," ")</f>
        <v>44686</v>
      </c>
      <c r="N171" s="1" t="s">
        <v>1220</v>
      </c>
    </row>
    <row r="172" spans="1:14" x14ac:dyDescent="0.3">
      <c r="A172">
        <v>99</v>
      </c>
      <c r="B172" t="s">
        <v>281</v>
      </c>
      <c r="C172" t="s">
        <v>282</v>
      </c>
      <c r="D172">
        <v>4</v>
      </c>
      <c r="E172" t="s">
        <v>6</v>
      </c>
      <c r="F172" s="2" t="s">
        <v>115</v>
      </c>
      <c r="G172" t="s">
        <v>15</v>
      </c>
      <c r="H172" s="2" t="s">
        <v>1217</v>
      </c>
      <c r="I172" s="6" t="str">
        <f>MID(H172,3,3)</f>
        <v>May</v>
      </c>
      <c r="J172" s="2">
        <f t="shared" si="76"/>
        <v>5</v>
      </c>
      <c r="K172" s="6" t="str">
        <f t="shared" ref="K172:K173" si="84">MID(H172,7,2)</f>
        <v>05</v>
      </c>
      <c r="L172" s="6" t="str">
        <f>MID(H172,10,4)</f>
        <v>2022</v>
      </c>
      <c r="M172" s="9">
        <f t="shared" si="74"/>
        <v>44686</v>
      </c>
      <c r="N172" s="1" t="s">
        <v>1220</v>
      </c>
    </row>
    <row r="173" spans="1:14" x14ac:dyDescent="0.3">
      <c r="A173">
        <v>99</v>
      </c>
      <c r="B173" t="s">
        <v>281</v>
      </c>
      <c r="C173" t="s">
        <v>282</v>
      </c>
      <c r="D173">
        <v>4</v>
      </c>
      <c r="E173" t="s">
        <v>6</v>
      </c>
      <c r="F173" s="2" t="s">
        <v>68</v>
      </c>
      <c r="G173" t="s">
        <v>15</v>
      </c>
      <c r="H173" s="2" t="s">
        <v>1218</v>
      </c>
      <c r="I173" s="6" t="str">
        <f t="shared" ref="I173:I174" si="85">MID(H173,3,3)</f>
        <v>Mar</v>
      </c>
      <c r="J173" s="2">
        <f t="shared" si="76"/>
        <v>3</v>
      </c>
      <c r="K173" s="6" t="str">
        <f t="shared" si="84"/>
        <v>30</v>
      </c>
      <c r="L173" s="6" t="str">
        <f t="shared" ref="L173:L174" si="86">MID(H173,10,4)</f>
        <v>2022</v>
      </c>
      <c r="M173" s="9">
        <f t="shared" si="74"/>
        <v>44650</v>
      </c>
      <c r="N173" s="1" t="s">
        <v>1221</v>
      </c>
    </row>
    <row r="174" spans="1:14" x14ac:dyDescent="0.3">
      <c r="A174">
        <v>99</v>
      </c>
      <c r="B174" t="s">
        <v>281</v>
      </c>
      <c r="C174" t="s">
        <v>282</v>
      </c>
      <c r="D174">
        <v>4</v>
      </c>
      <c r="E174" t="s">
        <v>6</v>
      </c>
      <c r="F174" s="2" t="s">
        <v>68</v>
      </c>
      <c r="G174" t="s">
        <v>15</v>
      </c>
      <c r="H174" s="2" t="s">
        <v>1219</v>
      </c>
      <c r="I174" s="6" t="str">
        <f t="shared" si="85"/>
        <v>May</v>
      </c>
      <c r="J174" s="2">
        <f t="shared" si="76"/>
        <v>5</v>
      </c>
      <c r="K174" s="6" t="str">
        <f>MID(H174,7,2)</f>
        <v>31</v>
      </c>
      <c r="L174" s="6" t="str">
        <f t="shared" si="86"/>
        <v>2022</v>
      </c>
      <c r="M174" s="9">
        <f t="shared" si="74"/>
        <v>44712</v>
      </c>
      <c r="N174" s="1" t="s">
        <v>1222</v>
      </c>
    </row>
    <row r="175" spans="1:14" x14ac:dyDescent="0.3">
      <c r="A175">
        <v>99</v>
      </c>
      <c r="B175" t="s">
        <v>281</v>
      </c>
      <c r="C175" t="s">
        <v>282</v>
      </c>
      <c r="D175">
        <v>4</v>
      </c>
      <c r="E175" t="s">
        <v>6</v>
      </c>
      <c r="F175" s="2" t="s">
        <v>68</v>
      </c>
      <c r="G175" t="s">
        <v>15</v>
      </c>
      <c r="H175" s="2" t="s">
        <v>284</v>
      </c>
      <c r="I175" s="6" t="str">
        <f t="shared" si="75"/>
        <v>Apr</v>
      </c>
      <c r="J175" s="2">
        <f t="shared" si="76"/>
        <v>4</v>
      </c>
      <c r="K175" s="6" t="str">
        <f>MID(H175,8,2)</f>
        <v>29</v>
      </c>
      <c r="L175" s="6" t="str">
        <f t="shared" ref="L175:L240" si="87">MID(H175,11,4)</f>
        <v>2022</v>
      </c>
      <c r="M175" s="9">
        <f t="shared" si="74"/>
        <v>44680</v>
      </c>
      <c r="N175" s="1" t="s">
        <v>1223</v>
      </c>
    </row>
    <row r="176" spans="1:14" x14ac:dyDescent="0.3">
      <c r="A176">
        <v>100</v>
      </c>
      <c r="B176" t="s">
        <v>285</v>
      </c>
      <c r="C176" t="s">
        <v>286</v>
      </c>
      <c r="D176">
        <v>4</v>
      </c>
      <c r="E176" t="s">
        <v>6</v>
      </c>
      <c r="F176" s="2" t="s">
        <v>34</v>
      </c>
      <c r="G176" t="s">
        <v>15</v>
      </c>
      <c r="H176" s="2" t="s">
        <v>284</v>
      </c>
      <c r="I176" s="6" t="str">
        <f t="shared" si="75"/>
        <v>Apr</v>
      </c>
      <c r="J176" s="2">
        <f t="shared" si="76"/>
        <v>4</v>
      </c>
      <c r="K176" s="6" t="str">
        <f>MID(H176,8,2)</f>
        <v>29</v>
      </c>
      <c r="L176" s="6" t="str">
        <f t="shared" si="87"/>
        <v>2022</v>
      </c>
      <c r="M176" s="9">
        <f t="shared" si="74"/>
        <v>44680</v>
      </c>
      <c r="N176" s="1" t="s">
        <v>1224</v>
      </c>
    </row>
    <row r="177" spans="1:14" x14ac:dyDescent="0.3">
      <c r="A177">
        <v>101</v>
      </c>
      <c r="B177" t="s">
        <v>287</v>
      </c>
      <c r="C177" t="s">
        <v>288</v>
      </c>
      <c r="D177">
        <v>3</v>
      </c>
      <c r="E177" t="s">
        <v>6</v>
      </c>
      <c r="F177" s="2" t="s">
        <v>7</v>
      </c>
      <c r="G177" t="s">
        <v>15</v>
      </c>
      <c r="H177" s="2" t="s">
        <v>1225</v>
      </c>
      <c r="I177" s="6" t="str">
        <f>MID(H177,3,3)</f>
        <v>Apr</v>
      </c>
      <c r="J177" s="2">
        <f t="shared" si="76"/>
        <v>4</v>
      </c>
      <c r="K177" s="6" t="str">
        <f t="shared" ref="K177:K180" si="88">MID(H177,7,2)</f>
        <v>01</v>
      </c>
      <c r="L177" s="6" t="str">
        <f>MID(H177,10,4)</f>
        <v>2021</v>
      </c>
      <c r="M177" s="9">
        <f t="shared" si="74"/>
        <v>44287</v>
      </c>
      <c r="N177" s="1" t="s">
        <v>1227</v>
      </c>
    </row>
    <row r="178" spans="1:14" x14ac:dyDescent="0.3">
      <c r="A178">
        <v>101</v>
      </c>
      <c r="B178" t="s">
        <v>287</v>
      </c>
      <c r="C178" t="s">
        <v>288</v>
      </c>
      <c r="D178">
        <v>4</v>
      </c>
      <c r="E178" t="s">
        <v>6</v>
      </c>
      <c r="F178" s="2" t="s">
        <v>7</v>
      </c>
      <c r="G178" t="s">
        <v>15</v>
      </c>
      <c r="H178" s="2" t="s">
        <v>1226</v>
      </c>
      <c r="I178" s="6" t="str">
        <f t="shared" ref="I178:I181" si="89">MID(H178,3,3)</f>
        <v>Feb</v>
      </c>
      <c r="J178" s="2">
        <f t="shared" si="76"/>
        <v>2</v>
      </c>
      <c r="K178" s="6" t="str">
        <f t="shared" si="88"/>
        <v>02</v>
      </c>
      <c r="L178" s="6" t="str">
        <f t="shared" ref="L178:L181" si="90">MID(H178,10,4)</f>
        <v>2022</v>
      </c>
      <c r="M178" s="9">
        <f t="shared" si="74"/>
        <v>44594</v>
      </c>
      <c r="N178" s="1" t="s">
        <v>1228</v>
      </c>
    </row>
    <row r="179" spans="1:14" x14ac:dyDescent="0.3">
      <c r="A179">
        <v>101</v>
      </c>
      <c r="B179" t="s">
        <v>287</v>
      </c>
      <c r="C179" t="s">
        <v>288</v>
      </c>
      <c r="D179">
        <v>4</v>
      </c>
      <c r="E179" t="s">
        <v>6</v>
      </c>
      <c r="F179" s="2" t="s">
        <v>7</v>
      </c>
      <c r="G179" t="s">
        <v>15</v>
      </c>
      <c r="H179" s="2" t="s">
        <v>1226</v>
      </c>
      <c r="I179" s="6" t="str">
        <f t="shared" si="89"/>
        <v>Feb</v>
      </c>
      <c r="J179" s="2">
        <f t="shared" si="76"/>
        <v>2</v>
      </c>
      <c r="K179" s="6" t="str">
        <f t="shared" si="88"/>
        <v>02</v>
      </c>
      <c r="L179" s="6" t="str">
        <f t="shared" si="90"/>
        <v>2022</v>
      </c>
      <c r="M179" s="9">
        <f t="shared" si="74"/>
        <v>44594</v>
      </c>
      <c r="N179" s="1" t="s">
        <v>1229</v>
      </c>
    </row>
    <row r="180" spans="1:14" x14ac:dyDescent="0.3">
      <c r="A180">
        <v>101</v>
      </c>
      <c r="B180" t="s">
        <v>287</v>
      </c>
      <c r="C180" t="s">
        <v>288</v>
      </c>
      <c r="D180">
        <v>3</v>
      </c>
      <c r="E180" t="s">
        <v>6</v>
      </c>
      <c r="F180" s="2" t="s">
        <v>7</v>
      </c>
      <c r="G180" t="s">
        <v>15</v>
      </c>
      <c r="H180" s="2" t="s">
        <v>1226</v>
      </c>
      <c r="I180" s="6" t="str">
        <f t="shared" si="89"/>
        <v>Feb</v>
      </c>
      <c r="J180" s="2">
        <f t="shared" si="76"/>
        <v>2</v>
      </c>
      <c r="K180" s="6" t="str">
        <f t="shared" si="88"/>
        <v>02</v>
      </c>
      <c r="L180" s="6" t="str">
        <f t="shared" si="90"/>
        <v>2022</v>
      </c>
      <c r="M180" s="9">
        <f t="shared" si="74"/>
        <v>44594</v>
      </c>
      <c r="N180" s="1" t="s">
        <v>1230</v>
      </c>
    </row>
    <row r="181" spans="1:14" x14ac:dyDescent="0.3">
      <c r="A181">
        <v>101</v>
      </c>
      <c r="B181" t="s">
        <v>287</v>
      </c>
      <c r="C181" t="s">
        <v>288</v>
      </c>
      <c r="D181">
        <v>3</v>
      </c>
      <c r="E181" t="s">
        <v>6</v>
      </c>
      <c r="F181" s="2" t="s">
        <v>7</v>
      </c>
      <c r="G181" t="s">
        <v>15</v>
      </c>
      <c r="H181" s="2" t="s">
        <v>1092</v>
      </c>
      <c r="I181" s="6" t="str">
        <f t="shared" si="89"/>
        <v>Mar</v>
      </c>
      <c r="J181" s="2">
        <f t="shared" si="76"/>
        <v>3</v>
      </c>
      <c r="K181" s="6" t="str">
        <f>MID(H181,7,2)</f>
        <v>16</v>
      </c>
      <c r="L181" s="6" t="str">
        <f t="shared" si="90"/>
        <v>2022</v>
      </c>
      <c r="M181" s="9">
        <f t="shared" si="74"/>
        <v>44636</v>
      </c>
      <c r="N181" s="1" t="s">
        <v>1231</v>
      </c>
    </row>
    <row r="182" spans="1:14" x14ac:dyDescent="0.3">
      <c r="A182">
        <v>101</v>
      </c>
      <c r="B182" t="s">
        <v>287</v>
      </c>
      <c r="C182" t="s">
        <v>288</v>
      </c>
      <c r="D182">
        <v>4</v>
      </c>
      <c r="E182" t="s">
        <v>6</v>
      </c>
      <c r="F182" s="2" t="s">
        <v>45</v>
      </c>
      <c r="G182" t="s">
        <v>15</v>
      </c>
      <c r="H182" s="2" t="s">
        <v>289</v>
      </c>
      <c r="I182" s="6" t="str">
        <f t="shared" si="75"/>
        <v>Apr</v>
      </c>
      <c r="J182" s="2">
        <f t="shared" si="76"/>
        <v>4</v>
      </c>
      <c r="K182" s="6" t="str">
        <f t="shared" ref="K182:K190" si="91">MID(H182,8,2)</f>
        <v>28</v>
      </c>
      <c r="L182" s="6" t="str">
        <f t="shared" si="87"/>
        <v>2022</v>
      </c>
      <c r="M182" s="9">
        <f t="shared" si="74"/>
        <v>44679</v>
      </c>
      <c r="N182" s="1" t="s">
        <v>1232</v>
      </c>
    </row>
    <row r="183" spans="1:14" x14ac:dyDescent="0.3">
      <c r="A183">
        <v>102</v>
      </c>
      <c r="B183" t="s">
        <v>290</v>
      </c>
      <c r="C183" t="s">
        <v>291</v>
      </c>
      <c r="D183">
        <v>4</v>
      </c>
      <c r="E183" t="s">
        <v>6</v>
      </c>
      <c r="F183" s="2" t="s">
        <v>11</v>
      </c>
      <c r="G183" t="s">
        <v>15</v>
      </c>
      <c r="H183" s="2" t="s">
        <v>292</v>
      </c>
      <c r="I183" s="6" t="str">
        <f t="shared" si="75"/>
        <v>Apr</v>
      </c>
      <c r="J183" s="2">
        <f t="shared" si="76"/>
        <v>4</v>
      </c>
      <c r="K183" s="6" t="str">
        <f t="shared" si="91"/>
        <v>27</v>
      </c>
      <c r="L183" s="6" t="str">
        <f t="shared" si="87"/>
        <v>2022</v>
      </c>
      <c r="M183" s="9">
        <f t="shared" si="74"/>
        <v>44678</v>
      </c>
      <c r="N183" s="1" t="s">
        <v>1233</v>
      </c>
    </row>
    <row r="184" spans="1:14" x14ac:dyDescent="0.3">
      <c r="A184">
        <v>103</v>
      </c>
      <c r="B184" t="s">
        <v>293</v>
      </c>
      <c r="C184" t="s">
        <v>294</v>
      </c>
      <c r="D184">
        <v>3</v>
      </c>
      <c r="E184" t="s">
        <v>6</v>
      </c>
      <c r="F184" s="2" t="s">
        <v>11</v>
      </c>
      <c r="G184" t="s">
        <v>15</v>
      </c>
      <c r="H184" s="2" t="s">
        <v>292</v>
      </c>
      <c r="I184" s="6" t="str">
        <f t="shared" si="75"/>
        <v>Apr</v>
      </c>
      <c r="J184" s="2">
        <f t="shared" si="76"/>
        <v>4</v>
      </c>
      <c r="K184" s="6" t="str">
        <f t="shared" si="91"/>
        <v>27</v>
      </c>
      <c r="L184" s="6" t="str">
        <f t="shared" si="87"/>
        <v>2022</v>
      </c>
      <c r="M184" s="9">
        <f t="shared" si="74"/>
        <v>44678</v>
      </c>
      <c r="N184" s="1" t="s">
        <v>1234</v>
      </c>
    </row>
    <row r="185" spans="1:14" x14ac:dyDescent="0.3">
      <c r="A185">
        <v>104</v>
      </c>
      <c r="B185" t="s">
        <v>295</v>
      </c>
      <c r="C185" t="s">
        <v>296</v>
      </c>
      <c r="D185">
        <v>2</v>
      </c>
      <c r="E185" t="s">
        <v>6</v>
      </c>
      <c r="F185" s="2" t="s">
        <v>162</v>
      </c>
      <c r="G185" t="s">
        <v>15</v>
      </c>
      <c r="H185" s="2" t="s">
        <v>297</v>
      </c>
      <c r="I185" s="6" t="str">
        <f t="shared" si="75"/>
        <v>Apr</v>
      </c>
      <c r="J185" s="2">
        <f t="shared" si="76"/>
        <v>4</v>
      </c>
      <c r="K185" s="6" t="str">
        <f t="shared" si="91"/>
        <v>26</v>
      </c>
      <c r="L185" s="6" t="str">
        <f t="shared" si="87"/>
        <v>2022</v>
      </c>
      <c r="M185" s="9">
        <f t="shared" si="74"/>
        <v>44677</v>
      </c>
      <c r="N185" s="1" t="s">
        <v>1235</v>
      </c>
    </row>
    <row r="186" spans="1:14" x14ac:dyDescent="0.3">
      <c r="A186">
        <v>105</v>
      </c>
      <c r="B186" t="s">
        <v>298</v>
      </c>
      <c r="C186" t="s">
        <v>299</v>
      </c>
      <c r="D186">
        <v>4</v>
      </c>
      <c r="E186" t="s">
        <v>6</v>
      </c>
      <c r="F186" s="2" t="s">
        <v>45</v>
      </c>
      <c r="G186" t="s">
        <v>15</v>
      </c>
      <c r="H186" s="2" t="s">
        <v>297</v>
      </c>
      <c r="I186" s="6" t="str">
        <f t="shared" si="75"/>
        <v>Apr</v>
      </c>
      <c r="J186" s="2">
        <f t="shared" si="76"/>
        <v>4</v>
      </c>
      <c r="K186" s="6" t="str">
        <f t="shared" si="91"/>
        <v>26</v>
      </c>
      <c r="L186" s="6" t="str">
        <f t="shared" si="87"/>
        <v>2022</v>
      </c>
      <c r="M186" s="9">
        <f t="shared" si="74"/>
        <v>44677</v>
      </c>
      <c r="N186" s="1" t="s">
        <v>1236</v>
      </c>
    </row>
    <row r="187" spans="1:14" x14ac:dyDescent="0.3">
      <c r="A187">
        <v>106</v>
      </c>
      <c r="B187" t="s">
        <v>300</v>
      </c>
      <c r="C187" t="s">
        <v>301</v>
      </c>
      <c r="D187">
        <v>4</v>
      </c>
      <c r="E187" t="s">
        <v>6</v>
      </c>
      <c r="F187" s="2" t="s">
        <v>41</v>
      </c>
      <c r="G187" t="s">
        <v>15</v>
      </c>
      <c r="H187" s="2" t="s">
        <v>297</v>
      </c>
      <c r="I187" s="6" t="str">
        <f t="shared" si="75"/>
        <v>Apr</v>
      </c>
      <c r="J187" s="2">
        <f t="shared" si="76"/>
        <v>4</v>
      </c>
      <c r="K187" s="6" t="str">
        <f t="shared" si="91"/>
        <v>26</v>
      </c>
      <c r="L187" s="6" t="str">
        <f t="shared" si="87"/>
        <v>2022</v>
      </c>
      <c r="M187" s="9">
        <f t="shared" si="74"/>
        <v>44677</v>
      </c>
      <c r="N187" s="1" t="s">
        <v>1237</v>
      </c>
    </row>
    <row r="188" spans="1:14" x14ac:dyDescent="0.3">
      <c r="A188">
        <v>107</v>
      </c>
      <c r="B188" t="s">
        <v>302</v>
      </c>
      <c r="C188" t="s">
        <v>303</v>
      </c>
      <c r="D188">
        <v>4</v>
      </c>
      <c r="E188" t="s">
        <v>6</v>
      </c>
      <c r="F188" s="2" t="s">
        <v>34</v>
      </c>
      <c r="G188" t="s">
        <v>15</v>
      </c>
      <c r="H188" s="2" t="s">
        <v>297</v>
      </c>
      <c r="I188" s="6" t="str">
        <f t="shared" si="75"/>
        <v>Apr</v>
      </c>
      <c r="J188" s="2">
        <f t="shared" si="76"/>
        <v>4</v>
      </c>
      <c r="K188" s="6" t="str">
        <f t="shared" si="91"/>
        <v>26</v>
      </c>
      <c r="L188" s="6" t="str">
        <f t="shared" si="87"/>
        <v>2022</v>
      </c>
      <c r="M188" s="9">
        <f t="shared" si="74"/>
        <v>44677</v>
      </c>
      <c r="N188" s="1" t="s">
        <v>1238</v>
      </c>
    </row>
    <row r="189" spans="1:14" x14ac:dyDescent="0.3">
      <c r="A189">
        <v>108</v>
      </c>
      <c r="B189" t="s">
        <v>304</v>
      </c>
      <c r="C189" t="s">
        <v>305</v>
      </c>
      <c r="D189">
        <v>4</v>
      </c>
      <c r="E189" t="s">
        <v>6</v>
      </c>
      <c r="F189" s="2" t="s">
        <v>45</v>
      </c>
      <c r="G189" t="s">
        <v>15</v>
      </c>
      <c r="H189" s="2" t="s">
        <v>306</v>
      </c>
      <c r="I189" s="6" t="str">
        <f t="shared" ref="I189" si="92">MID(H189,4,3)</f>
        <v>Apr</v>
      </c>
      <c r="J189" s="2">
        <f t="shared" ref="J189" si="93">IF(I189="Jan",1,IF(I189="Feb",2,IF(I189="Mar",3,IF(I189="Apr",4,IF(I189="May",5,IF(I189="Jun",6,IF(I189="Jul",7,IF(I189="Aug",8,IF(I189="Sep",9,IF(I189="Oct",10,IF(I189="Nov",11,IF(I189="Dec",12,0))))))))))))</f>
        <v>4</v>
      </c>
      <c r="K189" s="6" t="str">
        <f t="shared" ref="K189" si="94">MID(H189,8,2)</f>
        <v>22</v>
      </c>
      <c r="L189" s="6" t="str">
        <f t="shared" ref="L189" si="95">MID(H189,11,4)</f>
        <v>2022</v>
      </c>
      <c r="M189" s="9">
        <f t="shared" ref="M189" si="96">IF(G189="Audited",DATE(L189,J189,K189)," ")</f>
        <v>44673</v>
      </c>
      <c r="N189" s="1" t="s">
        <v>1239</v>
      </c>
    </row>
    <row r="190" spans="1:14" x14ac:dyDescent="0.3">
      <c r="A190">
        <v>108</v>
      </c>
      <c r="B190" t="s">
        <v>304</v>
      </c>
      <c r="C190" t="s">
        <v>305</v>
      </c>
      <c r="D190">
        <v>4</v>
      </c>
      <c r="E190" t="s">
        <v>6</v>
      </c>
      <c r="F190" s="2" t="s">
        <v>34</v>
      </c>
      <c r="G190" t="s">
        <v>15</v>
      </c>
      <c r="H190" s="2" t="s">
        <v>306</v>
      </c>
      <c r="I190" s="6" t="str">
        <f t="shared" si="75"/>
        <v>Apr</v>
      </c>
      <c r="J190" s="2">
        <f t="shared" si="76"/>
        <v>4</v>
      </c>
      <c r="K190" s="6" t="str">
        <f t="shared" si="91"/>
        <v>22</v>
      </c>
      <c r="L190" s="6" t="str">
        <f t="shared" si="87"/>
        <v>2022</v>
      </c>
      <c r="M190" s="9">
        <f t="shared" si="74"/>
        <v>44673</v>
      </c>
      <c r="N190" s="1" t="s">
        <v>1239</v>
      </c>
    </row>
    <row r="191" spans="1:14" x14ac:dyDescent="0.3">
      <c r="A191">
        <v>109</v>
      </c>
      <c r="B191" t="s">
        <v>307</v>
      </c>
      <c r="C191" t="s">
        <v>308</v>
      </c>
      <c r="D191">
        <v>4</v>
      </c>
      <c r="E191" t="s">
        <v>6</v>
      </c>
      <c r="F191" s="2" t="s">
        <v>7</v>
      </c>
      <c r="G191" t="s">
        <v>15</v>
      </c>
      <c r="H191" s="2" t="s">
        <v>1240</v>
      </c>
      <c r="I191" s="6" t="str">
        <f>MID(H191,3,3)</f>
        <v>Jun</v>
      </c>
      <c r="J191" s="2">
        <f t="shared" si="76"/>
        <v>6</v>
      </c>
      <c r="K191" s="6" t="str">
        <f t="shared" ref="K191:K192" si="97">MID(H191,7,2)</f>
        <v>13</v>
      </c>
      <c r="L191" s="6" t="str">
        <f>MID(H191,10,4)</f>
        <v>2021</v>
      </c>
      <c r="M191" s="9">
        <f t="shared" si="74"/>
        <v>44360</v>
      </c>
      <c r="N191" s="1" t="s">
        <v>1243</v>
      </c>
    </row>
    <row r="192" spans="1:14" x14ac:dyDescent="0.3">
      <c r="A192">
        <v>109</v>
      </c>
      <c r="B192" t="s">
        <v>307</v>
      </c>
      <c r="C192" t="s">
        <v>308</v>
      </c>
      <c r="D192">
        <v>3</v>
      </c>
      <c r="E192" t="s">
        <v>6</v>
      </c>
      <c r="F192" s="2" t="s">
        <v>11</v>
      </c>
      <c r="G192" t="s">
        <v>15</v>
      </c>
      <c r="H192" s="2" t="s">
        <v>1241</v>
      </c>
      <c r="I192" s="6" t="str">
        <f t="shared" ref="I192:I193" si="98">MID(H192,3,3)</f>
        <v>Sep</v>
      </c>
      <c r="J192" s="2">
        <f t="shared" si="76"/>
        <v>9</v>
      </c>
      <c r="K192" s="6" t="str">
        <f t="shared" si="97"/>
        <v>24</v>
      </c>
      <c r="L192" s="6" t="str">
        <f t="shared" ref="L192:L193" si="99">MID(H192,10,4)</f>
        <v>2021</v>
      </c>
      <c r="M192" s="9">
        <f t="shared" si="74"/>
        <v>44463</v>
      </c>
      <c r="N192" s="1" t="s">
        <v>1244</v>
      </c>
    </row>
    <row r="193" spans="1:14" x14ac:dyDescent="0.3">
      <c r="A193">
        <v>109</v>
      </c>
      <c r="B193" t="s">
        <v>307</v>
      </c>
      <c r="C193" t="s">
        <v>308</v>
      </c>
      <c r="D193">
        <v>4</v>
      </c>
      <c r="E193" t="s">
        <v>6</v>
      </c>
      <c r="F193" s="2" t="s">
        <v>14</v>
      </c>
      <c r="G193" t="s">
        <v>15</v>
      </c>
      <c r="H193" s="2" t="s">
        <v>1242</v>
      </c>
      <c r="I193" s="6" t="str">
        <f t="shared" si="98"/>
        <v>Jan</v>
      </c>
      <c r="J193" s="2">
        <f t="shared" si="76"/>
        <v>1</v>
      </c>
      <c r="K193" s="6" t="str">
        <f>MID(H193,7,2)</f>
        <v>06</v>
      </c>
      <c r="L193" s="6" t="str">
        <f t="shared" si="99"/>
        <v>2022</v>
      </c>
      <c r="M193" s="9">
        <f t="shared" si="74"/>
        <v>44567</v>
      </c>
      <c r="N193" s="1" t="s">
        <v>1245</v>
      </c>
    </row>
    <row r="194" spans="1:14" x14ac:dyDescent="0.3">
      <c r="A194">
        <v>109</v>
      </c>
      <c r="B194" t="s">
        <v>307</v>
      </c>
      <c r="C194" t="s">
        <v>308</v>
      </c>
      <c r="D194">
        <v>4</v>
      </c>
      <c r="E194" t="s">
        <v>6</v>
      </c>
      <c r="F194" s="2" t="s">
        <v>45</v>
      </c>
      <c r="G194" t="s">
        <v>15</v>
      </c>
      <c r="H194" s="2" t="s">
        <v>309</v>
      </c>
      <c r="I194" s="6" t="str">
        <f t="shared" si="75"/>
        <v>Apr</v>
      </c>
      <c r="J194" s="2">
        <f t="shared" si="76"/>
        <v>4</v>
      </c>
      <c r="K194" s="6" t="str">
        <f t="shared" ref="K194:K199" si="100">MID(H194,8,2)</f>
        <v>20</v>
      </c>
      <c r="L194" s="6" t="str">
        <f t="shared" si="87"/>
        <v>2022</v>
      </c>
      <c r="M194" s="9">
        <f t="shared" si="74"/>
        <v>44671</v>
      </c>
      <c r="N194" s="1" t="s">
        <v>1246</v>
      </c>
    </row>
    <row r="195" spans="1:14" x14ac:dyDescent="0.3">
      <c r="A195">
        <v>109</v>
      </c>
      <c r="B195" t="s">
        <v>307</v>
      </c>
      <c r="C195" t="s">
        <v>308</v>
      </c>
      <c r="D195">
        <v>4</v>
      </c>
      <c r="E195" t="s">
        <v>6</v>
      </c>
      <c r="F195" s="2" t="s">
        <v>11</v>
      </c>
      <c r="G195" t="s">
        <v>15</v>
      </c>
      <c r="H195" s="2" t="s">
        <v>309</v>
      </c>
      <c r="I195" s="6" t="str">
        <f t="shared" si="75"/>
        <v>Apr</v>
      </c>
      <c r="J195" s="2">
        <f t="shared" si="76"/>
        <v>4</v>
      </c>
      <c r="K195" s="6" t="str">
        <f t="shared" si="100"/>
        <v>20</v>
      </c>
      <c r="L195" s="6" t="str">
        <f t="shared" si="87"/>
        <v>2022</v>
      </c>
      <c r="M195" s="9">
        <f t="shared" si="74"/>
        <v>44671</v>
      </c>
      <c r="N195" s="1" t="s">
        <v>1247</v>
      </c>
    </row>
    <row r="196" spans="1:14" x14ac:dyDescent="0.3">
      <c r="A196">
        <v>110</v>
      </c>
      <c r="B196" t="s">
        <v>310</v>
      </c>
      <c r="C196" t="s">
        <v>311</v>
      </c>
      <c r="D196">
        <v>4</v>
      </c>
      <c r="E196" t="s">
        <v>6</v>
      </c>
      <c r="F196" s="2" t="s">
        <v>14</v>
      </c>
      <c r="G196" t="s">
        <v>15</v>
      </c>
      <c r="H196" s="2" t="s">
        <v>309</v>
      </c>
      <c r="I196" s="6" t="str">
        <f t="shared" ref="I196" si="101">MID(H196,4,3)</f>
        <v>Apr</v>
      </c>
      <c r="J196" s="2">
        <f t="shared" ref="J196" si="102">IF(I196="Jan",1,IF(I196="Feb",2,IF(I196="Mar",3,IF(I196="Apr",4,IF(I196="May",5,IF(I196="Jun",6,IF(I196="Jul",7,IF(I196="Aug",8,IF(I196="Sep",9,IF(I196="Oct",10,IF(I196="Nov",11,IF(I196="Dec",12,0))))))))))))</f>
        <v>4</v>
      </c>
      <c r="K196" s="6" t="str">
        <f t="shared" si="100"/>
        <v>20</v>
      </c>
      <c r="L196" s="6" t="str">
        <f t="shared" ref="L196" si="103">MID(H196,11,4)</f>
        <v>2022</v>
      </c>
      <c r="M196" s="9">
        <f t="shared" ref="M196" si="104">IF(G196="Audited",DATE(L196,J196,K196)," ")</f>
        <v>44671</v>
      </c>
      <c r="N196" s="1" t="s">
        <v>1248</v>
      </c>
    </row>
    <row r="197" spans="1:14" x14ac:dyDescent="0.3">
      <c r="A197">
        <v>110</v>
      </c>
      <c r="B197" t="s">
        <v>310</v>
      </c>
      <c r="C197" t="s">
        <v>311</v>
      </c>
      <c r="D197">
        <v>4</v>
      </c>
      <c r="E197" t="s">
        <v>6</v>
      </c>
      <c r="F197" s="2" t="s">
        <v>45</v>
      </c>
      <c r="G197" t="s">
        <v>15</v>
      </c>
      <c r="H197" s="2" t="s">
        <v>309</v>
      </c>
      <c r="I197" s="6" t="str">
        <f t="shared" ref="I197" si="105">MID(H197,4,3)</f>
        <v>Apr</v>
      </c>
      <c r="J197" s="2">
        <f t="shared" ref="J197" si="106">IF(I197="Jan",1,IF(I197="Feb",2,IF(I197="Mar",3,IF(I197="Apr",4,IF(I197="May",5,IF(I197="Jun",6,IF(I197="Jul",7,IF(I197="Aug",8,IF(I197="Sep",9,IF(I197="Oct",10,IF(I197="Nov",11,IF(I197="Dec",12,0))))))))))))</f>
        <v>4</v>
      </c>
      <c r="K197" s="6" t="str">
        <f t="shared" si="100"/>
        <v>20</v>
      </c>
      <c r="L197" s="6" t="str">
        <f t="shared" ref="L197" si="107">MID(H197,11,4)</f>
        <v>2022</v>
      </c>
      <c r="M197" s="9">
        <f t="shared" ref="M197" si="108">IF(G197="Audited",DATE(L197,J197,K197)," ")</f>
        <v>44671</v>
      </c>
      <c r="N197" s="1" t="s">
        <v>1248</v>
      </c>
    </row>
    <row r="198" spans="1:14" x14ac:dyDescent="0.3">
      <c r="A198">
        <v>110</v>
      </c>
      <c r="B198" t="s">
        <v>310</v>
      </c>
      <c r="C198" t="s">
        <v>311</v>
      </c>
      <c r="D198">
        <v>4</v>
      </c>
      <c r="E198" t="s">
        <v>6</v>
      </c>
      <c r="F198" s="2" t="s">
        <v>34</v>
      </c>
      <c r="G198" t="s">
        <v>15</v>
      </c>
      <c r="H198" s="2" t="s">
        <v>309</v>
      </c>
      <c r="I198" s="6" t="str">
        <f t="shared" si="75"/>
        <v>Apr</v>
      </c>
      <c r="J198" s="2">
        <f t="shared" si="76"/>
        <v>4</v>
      </c>
      <c r="K198" s="6" t="str">
        <f t="shared" si="100"/>
        <v>20</v>
      </c>
      <c r="L198" s="6" t="str">
        <f t="shared" si="87"/>
        <v>2022</v>
      </c>
      <c r="M198" s="9">
        <f t="shared" si="74"/>
        <v>44671</v>
      </c>
      <c r="N198" s="1" t="s">
        <v>1248</v>
      </c>
    </row>
    <row r="199" spans="1:14" x14ac:dyDescent="0.3">
      <c r="A199">
        <v>111</v>
      </c>
      <c r="B199" t="s">
        <v>313</v>
      </c>
      <c r="C199" t="s">
        <v>314</v>
      </c>
      <c r="D199">
        <v>2</v>
      </c>
      <c r="E199" t="s">
        <v>6</v>
      </c>
      <c r="F199" s="2" t="s">
        <v>11</v>
      </c>
      <c r="G199" t="s">
        <v>15</v>
      </c>
      <c r="H199" s="2" t="s">
        <v>315</v>
      </c>
      <c r="I199" s="6" t="str">
        <f t="shared" si="75"/>
        <v>Apr</v>
      </c>
      <c r="J199" s="2">
        <f t="shared" si="76"/>
        <v>4</v>
      </c>
      <c r="K199" s="6" t="str">
        <f t="shared" si="100"/>
        <v>19</v>
      </c>
      <c r="L199" s="6" t="str">
        <f t="shared" si="87"/>
        <v>2022</v>
      </c>
      <c r="M199" s="9">
        <f t="shared" si="74"/>
        <v>44670</v>
      </c>
      <c r="N199" s="1" t="s">
        <v>1249</v>
      </c>
    </row>
    <row r="200" spans="1:14" x14ac:dyDescent="0.3">
      <c r="A200">
        <v>112</v>
      </c>
      <c r="B200" t="s">
        <v>316</v>
      </c>
      <c r="C200" t="s">
        <v>317</v>
      </c>
      <c r="D200">
        <v>4</v>
      </c>
      <c r="E200" t="s">
        <v>6</v>
      </c>
      <c r="F200" s="2" t="s">
        <v>7</v>
      </c>
      <c r="G200" t="s">
        <v>15</v>
      </c>
      <c r="H200" s="2" t="s">
        <v>1250</v>
      </c>
      <c r="I200" s="6" t="str">
        <f>MID(H200,3,3)</f>
        <v>Nov</v>
      </c>
      <c r="J200" s="2">
        <f t="shared" si="76"/>
        <v>11</v>
      </c>
      <c r="K200" s="6" t="str">
        <f>MID(H200,7,2)</f>
        <v>04</v>
      </c>
      <c r="L200" s="6" t="str">
        <f>MID(H200,10,4)</f>
        <v>2021</v>
      </c>
      <c r="M200" s="9">
        <f t="shared" si="74"/>
        <v>44504</v>
      </c>
      <c r="N200" s="1" t="s">
        <v>1251</v>
      </c>
    </row>
    <row r="201" spans="1:14" x14ac:dyDescent="0.3">
      <c r="A201">
        <v>112</v>
      </c>
      <c r="B201" t="s">
        <v>316</v>
      </c>
      <c r="C201" t="s">
        <v>317</v>
      </c>
      <c r="D201">
        <v>4</v>
      </c>
      <c r="E201" t="s">
        <v>6</v>
      </c>
      <c r="F201" s="2" t="s">
        <v>7</v>
      </c>
      <c r="G201" t="s">
        <v>15</v>
      </c>
      <c r="H201" s="2" t="s">
        <v>1094</v>
      </c>
      <c r="I201" s="6" t="str">
        <f>MID(H201,3,3)</f>
        <v>Dec</v>
      </c>
      <c r="J201" s="2">
        <f t="shared" si="76"/>
        <v>12</v>
      </c>
      <c r="K201" s="6" t="str">
        <f>MID(H201,7,2)</f>
        <v>15</v>
      </c>
      <c r="L201" s="6" t="str">
        <f>MID(H201,10,4)</f>
        <v>2021</v>
      </c>
      <c r="M201" s="9">
        <f t="shared" si="74"/>
        <v>44545</v>
      </c>
      <c r="N201" s="1" t="s">
        <v>1252</v>
      </c>
    </row>
    <row r="202" spans="1:14" x14ac:dyDescent="0.3">
      <c r="A202">
        <v>112</v>
      </c>
      <c r="B202" t="s">
        <v>316</v>
      </c>
      <c r="C202" t="s">
        <v>317</v>
      </c>
      <c r="D202">
        <v>4</v>
      </c>
      <c r="E202" t="s">
        <v>6</v>
      </c>
      <c r="F202" s="2" t="s">
        <v>7</v>
      </c>
      <c r="G202" t="s">
        <v>15</v>
      </c>
      <c r="H202" s="2" t="s">
        <v>318</v>
      </c>
      <c r="I202" s="6" t="str">
        <f t="shared" si="75"/>
        <v>Apr</v>
      </c>
      <c r="J202" s="2">
        <f t="shared" si="76"/>
        <v>4</v>
      </c>
      <c r="K202" s="6" t="str">
        <f t="shared" ref="K202:K210" si="109">MID(H202,8,2)</f>
        <v>18</v>
      </c>
      <c r="L202" s="6" t="str">
        <f t="shared" si="87"/>
        <v>2022</v>
      </c>
      <c r="M202" s="9">
        <f t="shared" si="74"/>
        <v>44669</v>
      </c>
      <c r="N202" s="1" t="s">
        <v>1253</v>
      </c>
    </row>
    <row r="203" spans="1:14" x14ac:dyDescent="0.3">
      <c r="A203">
        <v>113</v>
      </c>
      <c r="B203" t="s">
        <v>319</v>
      </c>
      <c r="C203" t="s">
        <v>320</v>
      </c>
      <c r="D203">
        <v>0</v>
      </c>
      <c r="E203" t="s">
        <v>6</v>
      </c>
      <c r="F203" s="2" t="s">
        <v>7</v>
      </c>
      <c r="G203" t="s">
        <v>168</v>
      </c>
      <c r="H203" s="2" t="s">
        <v>318</v>
      </c>
      <c r="I203" s="6" t="str">
        <f t="shared" si="75"/>
        <v>Apr</v>
      </c>
      <c r="J203" s="2">
        <f t="shared" si="76"/>
        <v>4</v>
      </c>
      <c r="K203" s="6" t="str">
        <f t="shared" si="109"/>
        <v>18</v>
      </c>
      <c r="L203" s="6" t="str">
        <f t="shared" si="87"/>
        <v>2022</v>
      </c>
      <c r="M203" s="9" t="str">
        <f t="shared" si="74"/>
        <v xml:space="preserve"> </v>
      </c>
      <c r="N203" s="1" t="s">
        <v>37</v>
      </c>
    </row>
    <row r="204" spans="1:14" x14ac:dyDescent="0.3">
      <c r="A204">
        <v>114</v>
      </c>
      <c r="B204" t="s">
        <v>321</v>
      </c>
      <c r="C204" t="s">
        <v>20</v>
      </c>
      <c r="D204">
        <v>4</v>
      </c>
      <c r="E204" t="s">
        <v>6</v>
      </c>
      <c r="F204" s="2" t="s">
        <v>34</v>
      </c>
      <c r="G204" t="s">
        <v>15</v>
      </c>
      <c r="H204" s="2" t="s">
        <v>322</v>
      </c>
      <c r="I204" s="6" t="str">
        <f t="shared" si="75"/>
        <v>Apr</v>
      </c>
      <c r="J204" s="2">
        <f t="shared" si="76"/>
        <v>4</v>
      </c>
      <c r="K204" s="6" t="str">
        <f t="shared" si="109"/>
        <v>15</v>
      </c>
      <c r="L204" s="6" t="str">
        <f t="shared" si="87"/>
        <v>2022</v>
      </c>
      <c r="M204" s="9">
        <f t="shared" si="74"/>
        <v>44666</v>
      </c>
      <c r="N204" s="1" t="s">
        <v>1254</v>
      </c>
    </row>
    <row r="205" spans="1:14" x14ac:dyDescent="0.3">
      <c r="A205">
        <v>115</v>
      </c>
      <c r="B205" t="s">
        <v>323</v>
      </c>
      <c r="C205" t="s">
        <v>324</v>
      </c>
      <c r="D205">
        <v>4</v>
      </c>
      <c r="E205" t="s">
        <v>6</v>
      </c>
      <c r="F205" s="2" t="s">
        <v>34</v>
      </c>
      <c r="G205" t="s">
        <v>15</v>
      </c>
      <c r="H205" s="2" t="s">
        <v>325</v>
      </c>
      <c r="I205" s="6" t="str">
        <f t="shared" si="75"/>
        <v>Apr</v>
      </c>
      <c r="J205" s="2">
        <f t="shared" si="76"/>
        <v>4</v>
      </c>
      <c r="K205" s="6" t="str">
        <f t="shared" si="109"/>
        <v>14</v>
      </c>
      <c r="L205" s="6" t="str">
        <f t="shared" si="87"/>
        <v>2022</v>
      </c>
      <c r="M205" s="9">
        <f t="shared" si="74"/>
        <v>44665</v>
      </c>
      <c r="N205" s="1" t="s">
        <v>1255</v>
      </c>
    </row>
    <row r="206" spans="1:14" x14ac:dyDescent="0.3">
      <c r="A206">
        <v>116</v>
      </c>
      <c r="B206" t="s">
        <v>326</v>
      </c>
      <c r="C206" t="s">
        <v>327</v>
      </c>
      <c r="D206">
        <v>4</v>
      </c>
      <c r="E206" t="s">
        <v>6</v>
      </c>
      <c r="F206" s="2" t="s">
        <v>7</v>
      </c>
      <c r="G206" t="s">
        <v>15</v>
      </c>
      <c r="H206" s="2" t="s">
        <v>328</v>
      </c>
      <c r="I206" s="6" t="str">
        <f t="shared" si="75"/>
        <v>Apr</v>
      </c>
      <c r="J206" s="2">
        <f t="shared" si="76"/>
        <v>4</v>
      </c>
      <c r="K206" s="6" t="str">
        <f t="shared" si="109"/>
        <v>13</v>
      </c>
      <c r="L206" s="6" t="str">
        <f t="shared" si="87"/>
        <v>2022</v>
      </c>
      <c r="M206" s="9">
        <f t="shared" si="74"/>
        <v>44664</v>
      </c>
      <c r="N206" s="1" t="s">
        <v>1256</v>
      </c>
    </row>
    <row r="207" spans="1:14" x14ac:dyDescent="0.3">
      <c r="A207">
        <v>117</v>
      </c>
      <c r="B207" t="s">
        <v>329</v>
      </c>
      <c r="C207" t="s">
        <v>330</v>
      </c>
      <c r="D207">
        <v>4</v>
      </c>
      <c r="E207" t="s">
        <v>6</v>
      </c>
      <c r="F207" s="2" t="s">
        <v>11</v>
      </c>
      <c r="G207" t="s">
        <v>15</v>
      </c>
      <c r="H207" s="2" t="s">
        <v>328</v>
      </c>
      <c r="I207" s="6" t="str">
        <f t="shared" si="75"/>
        <v>Apr</v>
      </c>
      <c r="J207" s="2">
        <f t="shared" si="76"/>
        <v>4</v>
      </c>
      <c r="K207" s="6" t="str">
        <f t="shared" si="109"/>
        <v>13</v>
      </c>
      <c r="L207" s="6" t="str">
        <f t="shared" si="87"/>
        <v>2022</v>
      </c>
      <c r="M207" s="9">
        <f t="shared" si="74"/>
        <v>44664</v>
      </c>
      <c r="N207" s="1" t="s">
        <v>1257</v>
      </c>
    </row>
    <row r="208" spans="1:14" x14ac:dyDescent="0.3">
      <c r="A208">
        <v>118</v>
      </c>
      <c r="B208" t="s">
        <v>331</v>
      </c>
      <c r="C208" t="s">
        <v>332</v>
      </c>
      <c r="D208">
        <v>4</v>
      </c>
      <c r="E208" t="s">
        <v>6</v>
      </c>
      <c r="F208" s="2" t="s">
        <v>11</v>
      </c>
      <c r="G208" t="s">
        <v>15</v>
      </c>
      <c r="H208" s="2" t="s">
        <v>328</v>
      </c>
      <c r="I208" s="6" t="str">
        <f t="shared" si="75"/>
        <v>Apr</v>
      </c>
      <c r="J208" s="2">
        <f t="shared" si="76"/>
        <v>4</v>
      </c>
      <c r="K208" s="6" t="str">
        <f t="shared" si="109"/>
        <v>13</v>
      </c>
      <c r="L208" s="6" t="str">
        <f t="shared" si="87"/>
        <v>2022</v>
      </c>
      <c r="M208" s="9">
        <f t="shared" si="74"/>
        <v>44664</v>
      </c>
      <c r="N208" s="1" t="s">
        <v>1258</v>
      </c>
    </row>
    <row r="209" spans="1:14" x14ac:dyDescent="0.3">
      <c r="A209">
        <v>119</v>
      </c>
      <c r="B209" t="s">
        <v>333</v>
      </c>
      <c r="C209" t="s">
        <v>334</v>
      </c>
      <c r="D209">
        <v>4</v>
      </c>
      <c r="E209" t="s">
        <v>6</v>
      </c>
      <c r="F209" s="2" t="s">
        <v>11</v>
      </c>
      <c r="G209" t="s">
        <v>15</v>
      </c>
      <c r="H209" s="2" t="s">
        <v>328</v>
      </c>
      <c r="I209" s="6" t="str">
        <f t="shared" si="75"/>
        <v>Apr</v>
      </c>
      <c r="J209" s="2">
        <f t="shared" si="76"/>
        <v>4</v>
      </c>
      <c r="K209" s="6" t="str">
        <f t="shared" si="109"/>
        <v>13</v>
      </c>
      <c r="L209" s="6" t="str">
        <f t="shared" si="87"/>
        <v>2022</v>
      </c>
      <c r="M209" s="9">
        <f t="shared" si="74"/>
        <v>44664</v>
      </c>
      <c r="N209" s="1" t="s">
        <v>1259</v>
      </c>
    </row>
    <row r="210" spans="1:14" x14ac:dyDescent="0.3">
      <c r="A210">
        <v>120</v>
      </c>
      <c r="B210" t="s">
        <v>335</v>
      </c>
      <c r="C210" t="s">
        <v>336</v>
      </c>
      <c r="D210">
        <v>4</v>
      </c>
      <c r="E210" t="s">
        <v>6</v>
      </c>
      <c r="F210" s="2" t="s">
        <v>34</v>
      </c>
      <c r="G210" t="s">
        <v>15</v>
      </c>
      <c r="H210" s="2" t="s">
        <v>337</v>
      </c>
      <c r="I210" s="6" t="str">
        <f t="shared" si="75"/>
        <v>Apr</v>
      </c>
      <c r="J210" s="2">
        <f t="shared" si="76"/>
        <v>4</v>
      </c>
      <c r="K210" s="6" t="str">
        <f t="shared" si="109"/>
        <v>07</v>
      </c>
      <c r="L210" s="6" t="str">
        <f t="shared" si="87"/>
        <v>2022</v>
      </c>
      <c r="M210" s="9">
        <f t="shared" si="74"/>
        <v>44658</v>
      </c>
      <c r="N210" s="1" t="s">
        <v>1260</v>
      </c>
    </row>
    <row r="211" spans="1:14" x14ac:dyDescent="0.3">
      <c r="A211">
        <v>121</v>
      </c>
      <c r="B211" t="s">
        <v>338</v>
      </c>
      <c r="C211" t="s">
        <v>339</v>
      </c>
      <c r="D211">
        <v>4</v>
      </c>
      <c r="E211" t="s">
        <v>6</v>
      </c>
      <c r="F211" s="2" t="s">
        <v>7</v>
      </c>
      <c r="G211" t="s">
        <v>15</v>
      </c>
      <c r="H211" s="2" t="s">
        <v>1261</v>
      </c>
      <c r="I211" s="6" t="str">
        <f>MID(H211,3,3)</f>
        <v>Apr</v>
      </c>
      <c r="J211" s="2">
        <f t="shared" si="76"/>
        <v>4</v>
      </c>
      <c r="K211" s="6" t="str">
        <f>MID(H211,7,2)</f>
        <v>04</v>
      </c>
      <c r="L211" s="6" t="str">
        <f>MID(H211,10,4)</f>
        <v>2022</v>
      </c>
      <c r="M211" s="9">
        <f t="shared" si="74"/>
        <v>44655</v>
      </c>
      <c r="N211" s="1" t="s">
        <v>1263</v>
      </c>
    </row>
    <row r="212" spans="1:14" x14ac:dyDescent="0.3">
      <c r="A212">
        <v>121</v>
      </c>
      <c r="B212" t="s">
        <v>338</v>
      </c>
      <c r="C212" t="s">
        <v>339</v>
      </c>
      <c r="D212">
        <v>4</v>
      </c>
      <c r="E212" t="s">
        <v>6</v>
      </c>
      <c r="F212" s="2" t="s">
        <v>7</v>
      </c>
      <c r="G212" t="s">
        <v>15</v>
      </c>
      <c r="H212" s="2" t="s">
        <v>1262</v>
      </c>
      <c r="I212" s="6" t="str">
        <f>MID(H212,3,3)</f>
        <v>Apr</v>
      </c>
      <c r="J212" s="2">
        <f t="shared" si="76"/>
        <v>4</v>
      </c>
      <c r="K212" s="6" t="str">
        <f>MID(H212,7,2)</f>
        <v>06</v>
      </c>
      <c r="L212" s="6" t="str">
        <f>MID(H212,10,4)</f>
        <v>2022</v>
      </c>
      <c r="M212" s="9">
        <f t="shared" si="74"/>
        <v>44657</v>
      </c>
      <c r="N212" s="1" t="s">
        <v>1264</v>
      </c>
    </row>
    <row r="213" spans="1:14" x14ac:dyDescent="0.3">
      <c r="A213">
        <v>121</v>
      </c>
      <c r="B213" t="s">
        <v>338</v>
      </c>
      <c r="C213" t="s">
        <v>339</v>
      </c>
      <c r="D213">
        <v>4</v>
      </c>
      <c r="E213" t="s">
        <v>6</v>
      </c>
      <c r="F213" s="2" t="s">
        <v>7</v>
      </c>
      <c r="G213" t="s">
        <v>15</v>
      </c>
      <c r="H213" s="2" t="s">
        <v>337</v>
      </c>
      <c r="I213" s="6" t="str">
        <f t="shared" si="75"/>
        <v>Apr</v>
      </c>
      <c r="J213" s="2">
        <f t="shared" si="76"/>
        <v>4</v>
      </c>
      <c r="K213" s="6" t="str">
        <f t="shared" ref="K213:K225" si="110">MID(H213,8,2)</f>
        <v>07</v>
      </c>
      <c r="L213" s="6" t="str">
        <f t="shared" si="87"/>
        <v>2022</v>
      </c>
      <c r="M213" s="9">
        <f t="shared" si="74"/>
        <v>44658</v>
      </c>
      <c r="N213" s="1" t="s">
        <v>1265</v>
      </c>
    </row>
    <row r="214" spans="1:14" x14ac:dyDescent="0.3">
      <c r="A214">
        <v>122</v>
      </c>
      <c r="B214" t="s">
        <v>340</v>
      </c>
      <c r="C214" t="s">
        <v>341</v>
      </c>
      <c r="D214">
        <v>4</v>
      </c>
      <c r="E214" t="s">
        <v>6</v>
      </c>
      <c r="F214" s="2" t="s">
        <v>11</v>
      </c>
      <c r="G214" t="s">
        <v>15</v>
      </c>
      <c r="H214" s="2" t="s">
        <v>342</v>
      </c>
      <c r="I214" s="6" t="str">
        <f t="shared" si="75"/>
        <v>Apr</v>
      </c>
      <c r="J214" s="2">
        <f t="shared" si="76"/>
        <v>4</v>
      </c>
      <c r="K214" s="6" t="str">
        <f t="shared" si="110"/>
        <v>06</v>
      </c>
      <c r="L214" s="6" t="str">
        <f t="shared" si="87"/>
        <v>2022</v>
      </c>
      <c r="M214" s="9">
        <f t="shared" si="74"/>
        <v>44657</v>
      </c>
      <c r="N214" s="1" t="s">
        <v>1266</v>
      </c>
    </row>
    <row r="215" spans="1:14" x14ac:dyDescent="0.3">
      <c r="A215">
        <v>123</v>
      </c>
      <c r="B215" t="s">
        <v>343</v>
      </c>
      <c r="C215" t="s">
        <v>344</v>
      </c>
      <c r="D215">
        <v>4</v>
      </c>
      <c r="E215" t="s">
        <v>6</v>
      </c>
      <c r="F215" s="2" t="s">
        <v>11</v>
      </c>
      <c r="G215" t="s">
        <v>15</v>
      </c>
      <c r="H215" s="2" t="s">
        <v>342</v>
      </c>
      <c r="I215" s="6" t="str">
        <f t="shared" si="75"/>
        <v>Apr</v>
      </c>
      <c r="J215" s="2">
        <f t="shared" si="76"/>
        <v>4</v>
      </c>
      <c r="K215" s="6" t="str">
        <f t="shared" si="110"/>
        <v>06</v>
      </c>
      <c r="L215" s="6" t="str">
        <f t="shared" si="87"/>
        <v>2022</v>
      </c>
      <c r="M215" s="9">
        <f t="shared" si="74"/>
        <v>44657</v>
      </c>
      <c r="N215" s="1" t="s">
        <v>1267</v>
      </c>
    </row>
    <row r="216" spans="1:14" x14ac:dyDescent="0.3">
      <c r="A216">
        <v>124</v>
      </c>
      <c r="B216" t="s">
        <v>345</v>
      </c>
      <c r="C216" t="s">
        <v>346</v>
      </c>
      <c r="D216">
        <v>4</v>
      </c>
      <c r="E216" t="s">
        <v>6</v>
      </c>
      <c r="F216" s="2" t="s">
        <v>45</v>
      </c>
      <c r="G216" t="s">
        <v>15</v>
      </c>
      <c r="H216" s="2" t="s">
        <v>342</v>
      </c>
      <c r="I216" s="6" t="str">
        <f t="shared" si="75"/>
        <v>Apr</v>
      </c>
      <c r="J216" s="2">
        <f t="shared" si="76"/>
        <v>4</v>
      </c>
      <c r="K216" s="6" t="str">
        <f t="shared" si="110"/>
        <v>06</v>
      </c>
      <c r="L216" s="6" t="str">
        <f t="shared" si="87"/>
        <v>2022</v>
      </c>
      <c r="M216" s="9">
        <f t="shared" si="74"/>
        <v>44657</v>
      </c>
      <c r="N216" s="1" t="s">
        <v>1268</v>
      </c>
    </row>
    <row r="217" spans="1:14" x14ac:dyDescent="0.3">
      <c r="A217">
        <v>125</v>
      </c>
      <c r="B217" t="s">
        <v>347</v>
      </c>
      <c r="C217" t="s">
        <v>348</v>
      </c>
      <c r="D217">
        <v>4</v>
      </c>
      <c r="E217" t="s">
        <v>6</v>
      </c>
      <c r="F217" s="2" t="s">
        <v>7</v>
      </c>
      <c r="G217" t="s">
        <v>15</v>
      </c>
      <c r="H217" s="2" t="s">
        <v>342</v>
      </c>
      <c r="I217" s="6" t="str">
        <f t="shared" si="75"/>
        <v>Apr</v>
      </c>
      <c r="J217" s="2">
        <f t="shared" si="76"/>
        <v>4</v>
      </c>
      <c r="K217" s="6" t="str">
        <f t="shared" si="110"/>
        <v>06</v>
      </c>
      <c r="L217" s="6" t="str">
        <f t="shared" si="87"/>
        <v>2022</v>
      </c>
      <c r="M217" s="9">
        <f t="shared" si="74"/>
        <v>44657</v>
      </c>
      <c r="N217" s="1" t="s">
        <v>1269</v>
      </c>
    </row>
    <row r="218" spans="1:14" x14ac:dyDescent="0.3">
      <c r="A218">
        <v>126</v>
      </c>
      <c r="B218" t="s">
        <v>349</v>
      </c>
      <c r="C218" t="s">
        <v>350</v>
      </c>
      <c r="D218">
        <v>4</v>
      </c>
      <c r="E218" t="s">
        <v>6</v>
      </c>
      <c r="F218" s="2" t="s">
        <v>34</v>
      </c>
      <c r="G218" t="s">
        <v>15</v>
      </c>
      <c r="H218" s="2" t="s">
        <v>342</v>
      </c>
      <c r="I218" s="6" t="str">
        <f t="shared" si="75"/>
        <v>Apr</v>
      </c>
      <c r="J218" s="2">
        <f t="shared" si="76"/>
        <v>4</v>
      </c>
      <c r="K218" s="6" t="str">
        <f t="shared" si="110"/>
        <v>06</v>
      </c>
      <c r="L218" s="6" t="str">
        <f t="shared" si="87"/>
        <v>2022</v>
      </c>
      <c r="M218" s="9">
        <f t="shared" si="74"/>
        <v>44657</v>
      </c>
      <c r="N218" s="1" t="s">
        <v>1270</v>
      </c>
    </row>
    <row r="219" spans="1:14" x14ac:dyDescent="0.3">
      <c r="A219">
        <v>127</v>
      </c>
      <c r="B219" t="s">
        <v>351</v>
      </c>
      <c r="C219" t="s">
        <v>352</v>
      </c>
      <c r="D219">
        <v>4</v>
      </c>
      <c r="E219" t="s">
        <v>6</v>
      </c>
      <c r="F219" s="2" t="s">
        <v>34</v>
      </c>
      <c r="G219" t="s">
        <v>15</v>
      </c>
      <c r="H219" s="2" t="s">
        <v>342</v>
      </c>
      <c r="I219" s="6" t="str">
        <f t="shared" si="75"/>
        <v>Apr</v>
      </c>
      <c r="J219" s="2">
        <f t="shared" si="76"/>
        <v>4</v>
      </c>
      <c r="K219" s="6" t="str">
        <f t="shared" si="110"/>
        <v>06</v>
      </c>
      <c r="L219" s="6" t="str">
        <f t="shared" si="87"/>
        <v>2022</v>
      </c>
      <c r="M219" s="9">
        <f t="shared" si="74"/>
        <v>44657</v>
      </c>
      <c r="N219" s="1" t="s">
        <v>1271</v>
      </c>
    </row>
    <row r="220" spans="1:14" x14ac:dyDescent="0.3">
      <c r="A220">
        <v>128</v>
      </c>
      <c r="B220" t="s">
        <v>353</v>
      </c>
      <c r="C220" t="s">
        <v>354</v>
      </c>
      <c r="D220">
        <v>4</v>
      </c>
      <c r="E220" t="s">
        <v>6</v>
      </c>
      <c r="F220" s="2" t="s">
        <v>34</v>
      </c>
      <c r="G220" t="s">
        <v>15</v>
      </c>
      <c r="H220" s="2" t="s">
        <v>355</v>
      </c>
      <c r="I220" s="6" t="str">
        <f t="shared" si="75"/>
        <v>Apr</v>
      </c>
      <c r="J220" s="2">
        <f t="shared" si="76"/>
        <v>4</v>
      </c>
      <c r="K220" s="6" t="str">
        <f t="shared" si="110"/>
        <v>05</v>
      </c>
      <c r="L220" s="6" t="str">
        <f t="shared" si="87"/>
        <v>2022</v>
      </c>
      <c r="M220" s="9">
        <f t="shared" si="74"/>
        <v>44656</v>
      </c>
      <c r="N220" s="1" t="s">
        <v>1272</v>
      </c>
    </row>
    <row r="221" spans="1:14" x14ac:dyDescent="0.3">
      <c r="A221">
        <v>129</v>
      </c>
      <c r="B221" t="s">
        <v>356</v>
      </c>
      <c r="C221" t="s">
        <v>357</v>
      </c>
      <c r="D221">
        <v>4</v>
      </c>
      <c r="E221" t="s">
        <v>6</v>
      </c>
      <c r="F221" s="2" t="s">
        <v>45</v>
      </c>
      <c r="G221" t="s">
        <v>15</v>
      </c>
      <c r="H221" s="2" t="s">
        <v>355</v>
      </c>
      <c r="I221" s="6" t="str">
        <f t="shared" ref="I221" si="111">MID(H221,4,3)</f>
        <v>Apr</v>
      </c>
      <c r="J221" s="2">
        <f t="shared" ref="J221" si="112">IF(I221="Jan",1,IF(I221="Feb",2,IF(I221="Mar",3,IF(I221="Apr",4,IF(I221="May",5,IF(I221="Jun",6,IF(I221="Jul",7,IF(I221="Aug",8,IF(I221="Sep",9,IF(I221="Oct",10,IF(I221="Nov",11,IF(I221="Dec",12,0))))))))))))</f>
        <v>4</v>
      </c>
      <c r="K221" s="6" t="str">
        <f t="shared" ref="K221" si="113">MID(H221,8,2)</f>
        <v>05</v>
      </c>
      <c r="L221" s="6" t="str">
        <f t="shared" ref="L221" si="114">MID(H221,11,4)</f>
        <v>2022</v>
      </c>
      <c r="M221" s="9">
        <f t="shared" ref="M221" si="115">IF(G221="Audited",DATE(L221,J221,K221)," ")</f>
        <v>44656</v>
      </c>
      <c r="N221" s="1" t="s">
        <v>1273</v>
      </c>
    </row>
    <row r="222" spans="1:14" x14ac:dyDescent="0.3">
      <c r="A222">
        <v>129</v>
      </c>
      <c r="B222" t="s">
        <v>356</v>
      </c>
      <c r="C222" t="s">
        <v>357</v>
      </c>
      <c r="D222">
        <v>4</v>
      </c>
      <c r="E222" t="s">
        <v>6</v>
      </c>
      <c r="F222" s="2" t="s">
        <v>34</v>
      </c>
      <c r="G222" t="s">
        <v>15</v>
      </c>
      <c r="H222" s="2" t="s">
        <v>355</v>
      </c>
      <c r="I222" s="6" t="str">
        <f t="shared" si="75"/>
        <v>Apr</v>
      </c>
      <c r="J222" s="2">
        <f t="shared" si="76"/>
        <v>4</v>
      </c>
      <c r="K222" s="6" t="str">
        <f t="shared" si="110"/>
        <v>05</v>
      </c>
      <c r="L222" s="6" t="str">
        <f t="shared" si="87"/>
        <v>2022</v>
      </c>
      <c r="M222" s="9">
        <f t="shared" si="74"/>
        <v>44656</v>
      </c>
      <c r="N222" s="1" t="s">
        <v>1273</v>
      </c>
    </row>
    <row r="223" spans="1:14" x14ac:dyDescent="0.3">
      <c r="A223">
        <v>130</v>
      </c>
      <c r="B223" t="s">
        <v>358</v>
      </c>
      <c r="C223" t="s">
        <v>359</v>
      </c>
      <c r="D223">
        <v>4</v>
      </c>
      <c r="E223" t="s">
        <v>6</v>
      </c>
      <c r="F223" s="2" t="s">
        <v>34</v>
      </c>
      <c r="G223" t="s">
        <v>15</v>
      </c>
      <c r="H223" s="2" t="s">
        <v>355</v>
      </c>
      <c r="I223" s="6" t="str">
        <f t="shared" si="75"/>
        <v>Apr</v>
      </c>
      <c r="J223" s="2">
        <f t="shared" si="76"/>
        <v>4</v>
      </c>
      <c r="K223" s="6" t="str">
        <f t="shared" si="110"/>
        <v>05</v>
      </c>
      <c r="L223" s="6" t="str">
        <f t="shared" si="87"/>
        <v>2022</v>
      </c>
      <c r="M223" s="9">
        <f t="shared" si="74"/>
        <v>44656</v>
      </c>
      <c r="N223" s="1" t="s">
        <v>1274</v>
      </c>
    </row>
    <row r="224" spans="1:14" x14ac:dyDescent="0.3">
      <c r="A224">
        <v>131</v>
      </c>
      <c r="B224" t="s">
        <v>360</v>
      </c>
      <c r="C224" t="s">
        <v>361</v>
      </c>
      <c r="D224">
        <v>3</v>
      </c>
      <c r="E224" t="s">
        <v>6</v>
      </c>
      <c r="F224" s="2" t="s">
        <v>14</v>
      </c>
      <c r="G224" t="s">
        <v>15</v>
      </c>
      <c r="H224" s="2" t="s">
        <v>362</v>
      </c>
      <c r="I224" s="6" t="str">
        <f t="shared" si="75"/>
        <v>Apr</v>
      </c>
      <c r="J224" s="2">
        <f t="shared" si="76"/>
        <v>4</v>
      </c>
      <c r="K224" s="6" t="str">
        <f t="shared" si="110"/>
        <v>04</v>
      </c>
      <c r="L224" s="6" t="str">
        <f t="shared" si="87"/>
        <v>2022</v>
      </c>
      <c r="M224" s="9">
        <f t="shared" si="74"/>
        <v>44655</v>
      </c>
      <c r="N224" s="1" t="s">
        <v>1275</v>
      </c>
    </row>
    <row r="225" spans="1:14" x14ac:dyDescent="0.3">
      <c r="A225">
        <v>131</v>
      </c>
      <c r="B225" t="s">
        <v>360</v>
      </c>
      <c r="C225" t="s">
        <v>361</v>
      </c>
      <c r="D225">
        <v>3</v>
      </c>
      <c r="E225" t="s">
        <v>6</v>
      </c>
      <c r="F225" s="2" t="s">
        <v>68</v>
      </c>
      <c r="G225" t="s">
        <v>15</v>
      </c>
      <c r="H225" s="2" t="s">
        <v>362</v>
      </c>
      <c r="I225" s="6" t="str">
        <f t="shared" si="75"/>
        <v>Apr</v>
      </c>
      <c r="J225" s="2">
        <f t="shared" si="76"/>
        <v>4</v>
      </c>
      <c r="K225" s="6" t="str">
        <f t="shared" si="110"/>
        <v>04</v>
      </c>
      <c r="L225" s="6" t="str">
        <f t="shared" si="87"/>
        <v>2022</v>
      </c>
      <c r="M225" s="9">
        <f t="shared" si="74"/>
        <v>44655</v>
      </c>
      <c r="N225" s="1" t="s">
        <v>1276</v>
      </c>
    </row>
    <row r="226" spans="1:14" x14ac:dyDescent="0.3">
      <c r="A226">
        <v>132</v>
      </c>
      <c r="B226" t="s">
        <v>363</v>
      </c>
      <c r="C226" t="s">
        <v>118</v>
      </c>
      <c r="D226">
        <v>3</v>
      </c>
      <c r="E226" t="s">
        <v>6</v>
      </c>
      <c r="F226" s="2" t="s">
        <v>7</v>
      </c>
      <c r="G226" t="s">
        <v>15</v>
      </c>
      <c r="H226" s="2" t="s">
        <v>1277</v>
      </c>
      <c r="I226" s="6" t="str">
        <f>MID(H226,3,3)</f>
        <v>Dec</v>
      </c>
      <c r="J226" s="2">
        <f t="shared" si="76"/>
        <v>12</v>
      </c>
      <c r="K226" s="6" t="str">
        <f>MID(H226,7,2)</f>
        <v>10</v>
      </c>
      <c r="L226" s="6" t="str">
        <f>MID(H226,10,4)</f>
        <v>2021</v>
      </c>
      <c r="M226" s="9">
        <f t="shared" si="74"/>
        <v>44540</v>
      </c>
      <c r="N226" s="1" t="s">
        <v>1279</v>
      </c>
    </row>
    <row r="227" spans="1:14" x14ac:dyDescent="0.3">
      <c r="A227">
        <v>132</v>
      </c>
      <c r="B227" t="s">
        <v>363</v>
      </c>
      <c r="C227" t="s">
        <v>118</v>
      </c>
      <c r="D227">
        <v>3</v>
      </c>
      <c r="E227" t="s">
        <v>6</v>
      </c>
      <c r="F227" s="2"/>
      <c r="G227" t="s">
        <v>15</v>
      </c>
      <c r="H227" s="2" t="s">
        <v>1278</v>
      </c>
      <c r="I227" s="6" t="str">
        <f>MID(H227,3,3)</f>
        <v>Jan</v>
      </c>
      <c r="J227" s="2">
        <f t="shared" si="76"/>
        <v>1</v>
      </c>
      <c r="K227" s="6" t="str">
        <f>MID(H227,7,2)</f>
        <v>27</v>
      </c>
      <c r="L227" s="6" t="str">
        <f>MID(H227,10,4)</f>
        <v>2022</v>
      </c>
      <c r="M227" s="9">
        <f t="shared" si="74"/>
        <v>44588</v>
      </c>
      <c r="N227" s="1" t="s">
        <v>1280</v>
      </c>
    </row>
    <row r="228" spans="1:14" x14ac:dyDescent="0.3">
      <c r="A228">
        <v>132</v>
      </c>
      <c r="B228" t="s">
        <v>363</v>
      </c>
      <c r="C228" t="s">
        <v>118</v>
      </c>
      <c r="D228">
        <v>4</v>
      </c>
      <c r="E228" t="s">
        <v>6</v>
      </c>
      <c r="F228" s="2" t="s">
        <v>7</v>
      </c>
      <c r="G228" t="s">
        <v>15</v>
      </c>
      <c r="H228" s="2" t="s">
        <v>364</v>
      </c>
      <c r="I228" s="6" t="str">
        <f t="shared" si="75"/>
        <v>Mar</v>
      </c>
      <c r="J228" s="2">
        <f t="shared" si="76"/>
        <v>3</v>
      </c>
      <c r="K228" s="6" t="str">
        <f t="shared" ref="K228:K234" si="116">MID(H228,8,2)</f>
        <v>31</v>
      </c>
      <c r="L228" s="6" t="str">
        <f t="shared" si="87"/>
        <v>2022</v>
      </c>
      <c r="M228" s="9">
        <f t="shared" si="74"/>
        <v>44651</v>
      </c>
      <c r="N228" s="1" t="s">
        <v>1281</v>
      </c>
    </row>
    <row r="229" spans="1:14" x14ac:dyDescent="0.3">
      <c r="A229">
        <v>133</v>
      </c>
      <c r="B229" t="s">
        <v>365</v>
      </c>
      <c r="C229" t="s">
        <v>366</v>
      </c>
      <c r="D229">
        <v>3</v>
      </c>
      <c r="E229" t="s">
        <v>6</v>
      </c>
      <c r="F229" s="2" t="s">
        <v>41</v>
      </c>
      <c r="G229" t="s">
        <v>15</v>
      </c>
      <c r="H229" s="2" t="s">
        <v>367</v>
      </c>
      <c r="I229" s="6" t="str">
        <f t="shared" si="75"/>
        <v>Mar</v>
      </c>
      <c r="J229" s="2">
        <f t="shared" si="76"/>
        <v>3</v>
      </c>
      <c r="K229" s="6" t="str">
        <f t="shared" si="116"/>
        <v>30</v>
      </c>
      <c r="L229" s="6" t="str">
        <f t="shared" si="87"/>
        <v>2022</v>
      </c>
      <c r="M229" s="9">
        <f t="shared" si="74"/>
        <v>44650</v>
      </c>
      <c r="N229" s="1" t="s">
        <v>1282</v>
      </c>
    </row>
    <row r="230" spans="1:14" x14ac:dyDescent="0.3">
      <c r="A230">
        <v>134</v>
      </c>
      <c r="B230" t="s">
        <v>368</v>
      </c>
      <c r="C230" t="s">
        <v>369</v>
      </c>
      <c r="D230">
        <v>4</v>
      </c>
      <c r="E230" t="s">
        <v>6</v>
      </c>
      <c r="F230" s="2" t="s">
        <v>11</v>
      </c>
      <c r="G230" t="s">
        <v>15</v>
      </c>
      <c r="H230" s="2" t="s">
        <v>370</v>
      </c>
      <c r="I230" s="6" t="str">
        <f t="shared" ref="I230" si="117">MID(H230,4,3)</f>
        <v>Mar</v>
      </c>
      <c r="J230" s="2">
        <f t="shared" ref="J230" si="118">IF(I230="Jan",1,IF(I230="Feb",2,IF(I230="Mar",3,IF(I230="Apr",4,IF(I230="May",5,IF(I230="Jun",6,IF(I230="Jul",7,IF(I230="Aug",8,IF(I230="Sep",9,IF(I230="Oct",10,IF(I230="Nov",11,IF(I230="Dec",12,0))))))))))))</f>
        <v>3</v>
      </c>
      <c r="K230" s="6" t="str">
        <f t="shared" ref="K230" si="119">MID(H230,8,2)</f>
        <v>29</v>
      </c>
      <c r="L230" s="6" t="str">
        <f t="shared" ref="L230" si="120">MID(H230,11,4)</f>
        <v>2022</v>
      </c>
      <c r="M230" s="9">
        <f t="shared" ref="M230" si="121">IF(G230="Audited",DATE(L230,J230,K230)," ")</f>
        <v>44649</v>
      </c>
      <c r="N230" s="1" t="s">
        <v>1283</v>
      </c>
    </row>
    <row r="231" spans="1:14" x14ac:dyDescent="0.3">
      <c r="A231">
        <v>134</v>
      </c>
      <c r="B231" t="s">
        <v>368</v>
      </c>
      <c r="C231" t="s">
        <v>369</v>
      </c>
      <c r="D231">
        <v>4</v>
      </c>
      <c r="E231" t="s">
        <v>6</v>
      </c>
      <c r="F231" s="2" t="s">
        <v>45</v>
      </c>
      <c r="G231" t="s">
        <v>15</v>
      </c>
      <c r="H231" s="2" t="s">
        <v>370</v>
      </c>
      <c r="I231" s="6" t="str">
        <f t="shared" si="75"/>
        <v>Mar</v>
      </c>
      <c r="J231" s="2">
        <f t="shared" si="76"/>
        <v>3</v>
      </c>
      <c r="K231" s="6" t="str">
        <f t="shared" si="116"/>
        <v>29</v>
      </c>
      <c r="L231" s="6" t="str">
        <f t="shared" si="87"/>
        <v>2022</v>
      </c>
      <c r="M231" s="9">
        <f t="shared" si="74"/>
        <v>44649</v>
      </c>
      <c r="N231" s="1" t="s">
        <v>1283</v>
      </c>
    </row>
    <row r="232" spans="1:14" x14ac:dyDescent="0.3">
      <c r="A232">
        <v>135</v>
      </c>
      <c r="B232" t="s">
        <v>371</v>
      </c>
      <c r="C232" t="s">
        <v>372</v>
      </c>
      <c r="D232">
        <v>3</v>
      </c>
      <c r="E232" t="s">
        <v>6</v>
      </c>
      <c r="F232" s="2" t="s">
        <v>41</v>
      </c>
      <c r="G232" t="s">
        <v>15</v>
      </c>
      <c r="H232" s="2" t="s">
        <v>370</v>
      </c>
      <c r="I232" s="6" t="str">
        <f t="shared" si="75"/>
        <v>Mar</v>
      </c>
      <c r="J232" s="2">
        <f t="shared" si="76"/>
        <v>3</v>
      </c>
      <c r="K232" s="6" t="str">
        <f t="shared" si="116"/>
        <v>29</v>
      </c>
      <c r="L232" s="6" t="str">
        <f t="shared" si="87"/>
        <v>2022</v>
      </c>
      <c r="M232" s="9">
        <f t="shared" si="74"/>
        <v>44649</v>
      </c>
      <c r="N232" s="1" t="s">
        <v>1284</v>
      </c>
    </row>
    <row r="233" spans="1:14" x14ac:dyDescent="0.3">
      <c r="A233">
        <v>136</v>
      </c>
      <c r="B233" t="s">
        <v>373</v>
      </c>
      <c r="C233" t="s">
        <v>374</v>
      </c>
      <c r="D233">
        <v>4</v>
      </c>
      <c r="E233" t="s">
        <v>6</v>
      </c>
      <c r="F233" s="2" t="s">
        <v>34</v>
      </c>
      <c r="G233" t="s">
        <v>15</v>
      </c>
      <c r="H233" s="2" t="s">
        <v>370</v>
      </c>
      <c r="I233" s="6" t="str">
        <f t="shared" si="75"/>
        <v>Mar</v>
      </c>
      <c r="J233" s="2">
        <f t="shared" si="76"/>
        <v>3</v>
      </c>
      <c r="K233" s="6" t="str">
        <f t="shared" si="116"/>
        <v>29</v>
      </c>
      <c r="L233" s="6" t="str">
        <f t="shared" si="87"/>
        <v>2022</v>
      </c>
      <c r="M233" s="9">
        <f t="shared" si="74"/>
        <v>44649</v>
      </c>
      <c r="N233" s="1" t="s">
        <v>1285</v>
      </c>
    </row>
    <row r="234" spans="1:14" x14ac:dyDescent="0.3">
      <c r="A234">
        <v>137</v>
      </c>
      <c r="B234" t="s">
        <v>375</v>
      </c>
      <c r="C234" t="s">
        <v>376</v>
      </c>
      <c r="D234">
        <v>4</v>
      </c>
      <c r="E234" t="s">
        <v>6</v>
      </c>
      <c r="F234" s="2" t="s">
        <v>11</v>
      </c>
      <c r="G234" t="s">
        <v>15</v>
      </c>
      <c r="H234" s="2" t="s">
        <v>370</v>
      </c>
      <c r="I234" s="6" t="str">
        <f t="shared" ref="I234:I299" si="122">MID(H234,4,3)</f>
        <v>Mar</v>
      </c>
      <c r="J234" s="2">
        <f t="shared" si="76"/>
        <v>3</v>
      </c>
      <c r="K234" s="6" t="str">
        <f t="shared" si="116"/>
        <v>29</v>
      </c>
      <c r="L234" s="6" t="str">
        <f t="shared" si="87"/>
        <v>2022</v>
      </c>
      <c r="M234" s="9">
        <f t="shared" ref="M234:M299" si="123">IF(G234="Audited",DATE(L234,J234,K234)," ")</f>
        <v>44649</v>
      </c>
      <c r="N234" s="1" t="s">
        <v>1286</v>
      </c>
    </row>
    <row r="235" spans="1:14" x14ac:dyDescent="0.3">
      <c r="A235">
        <v>138</v>
      </c>
      <c r="B235" t="s">
        <v>377</v>
      </c>
      <c r="C235" t="s">
        <v>378</v>
      </c>
      <c r="D235">
        <v>4</v>
      </c>
      <c r="E235" t="s">
        <v>6</v>
      </c>
      <c r="F235" s="2" t="s">
        <v>7</v>
      </c>
      <c r="G235" t="s">
        <v>15</v>
      </c>
      <c r="H235" s="2" t="s">
        <v>1287</v>
      </c>
      <c r="I235" s="6" t="str">
        <f>MID(H235,3,3)</f>
        <v>Nov</v>
      </c>
      <c r="J235" s="2">
        <f t="shared" ref="J235:J300" si="124">IF(I235="Jan",1,IF(I235="Feb",2,IF(I235="Mar",3,IF(I235="Apr",4,IF(I235="May",5,IF(I235="Jun",6,IF(I235="Jul",7,IF(I235="Aug",8,IF(I235="Sep",9,IF(I235="Oct",10,IF(I235="Nov",11,IF(I235="Dec",12,0))))))))))))</f>
        <v>11</v>
      </c>
      <c r="K235" s="6" t="str">
        <f t="shared" ref="K235:K236" si="125">MID(H235,7,2)</f>
        <v>23</v>
      </c>
      <c r="L235" s="6" t="str">
        <f>MID(H235,10,4)</f>
        <v>2021</v>
      </c>
      <c r="M235" s="9">
        <f t="shared" si="123"/>
        <v>44523</v>
      </c>
      <c r="N235" s="1" t="s">
        <v>1290</v>
      </c>
    </row>
    <row r="236" spans="1:14" x14ac:dyDescent="0.3">
      <c r="A236">
        <v>138</v>
      </c>
      <c r="B236" t="s">
        <v>377</v>
      </c>
      <c r="C236" t="s">
        <v>378</v>
      </c>
      <c r="D236">
        <v>4</v>
      </c>
      <c r="E236" t="s">
        <v>6</v>
      </c>
      <c r="F236" s="2" t="s">
        <v>7</v>
      </c>
      <c r="G236" t="s">
        <v>15</v>
      </c>
      <c r="H236" s="2" t="s">
        <v>1288</v>
      </c>
      <c r="I236" s="6" t="str">
        <f t="shared" ref="I236:I237" si="126">MID(H236,3,3)</f>
        <v>Sep</v>
      </c>
      <c r="J236" s="2">
        <f t="shared" si="124"/>
        <v>9</v>
      </c>
      <c r="K236" s="6" t="str">
        <f t="shared" si="125"/>
        <v>18</v>
      </c>
      <c r="L236" s="6" t="str">
        <f t="shared" ref="L236:L237" si="127">MID(H236,10,4)</f>
        <v>2020</v>
      </c>
      <c r="M236" s="9">
        <f t="shared" si="123"/>
        <v>44092</v>
      </c>
      <c r="N236" s="1" t="s">
        <v>1291</v>
      </c>
    </row>
    <row r="237" spans="1:14" x14ac:dyDescent="0.3">
      <c r="A237">
        <v>138</v>
      </c>
      <c r="B237" t="s">
        <v>377</v>
      </c>
      <c r="C237" t="s">
        <v>378</v>
      </c>
      <c r="D237">
        <v>4</v>
      </c>
      <c r="E237" t="s">
        <v>6</v>
      </c>
      <c r="F237" s="2" t="s">
        <v>7</v>
      </c>
      <c r="G237" t="s">
        <v>15</v>
      </c>
      <c r="H237" s="2" t="s">
        <v>1289</v>
      </c>
      <c r="I237" s="6" t="str">
        <f t="shared" si="126"/>
        <v>Dec</v>
      </c>
      <c r="J237" s="2">
        <f t="shared" si="124"/>
        <v>12</v>
      </c>
      <c r="K237" s="6" t="str">
        <f>MID(H237,7,2)</f>
        <v>08</v>
      </c>
      <c r="L237" s="6" t="str">
        <f t="shared" si="127"/>
        <v>2021</v>
      </c>
      <c r="M237" s="9">
        <f t="shared" si="123"/>
        <v>44538</v>
      </c>
      <c r="N237" s="1" t="s">
        <v>1292</v>
      </c>
    </row>
    <row r="238" spans="1:14" x14ac:dyDescent="0.3">
      <c r="A238">
        <v>138</v>
      </c>
      <c r="B238" t="s">
        <v>377</v>
      </c>
      <c r="C238" t="s">
        <v>378</v>
      </c>
      <c r="D238">
        <v>4</v>
      </c>
      <c r="E238" t="s">
        <v>6</v>
      </c>
      <c r="F238" s="2" t="s">
        <v>7</v>
      </c>
      <c r="G238" t="s">
        <v>15</v>
      </c>
      <c r="H238" s="2" t="s">
        <v>379</v>
      </c>
      <c r="I238" s="6" t="str">
        <f t="shared" si="122"/>
        <v>Mar</v>
      </c>
      <c r="J238" s="2">
        <f t="shared" si="124"/>
        <v>3</v>
      </c>
      <c r="K238" s="6" t="str">
        <f t="shared" ref="K238:K277" si="128">MID(H238,8,2)</f>
        <v>25</v>
      </c>
      <c r="L238" s="6" t="str">
        <f t="shared" si="87"/>
        <v>2022</v>
      </c>
      <c r="M238" s="9">
        <f t="shared" si="123"/>
        <v>44645</v>
      </c>
      <c r="N238" s="1" t="s">
        <v>1293</v>
      </c>
    </row>
    <row r="239" spans="1:14" x14ac:dyDescent="0.3">
      <c r="A239">
        <v>139</v>
      </c>
      <c r="B239" t="s">
        <v>380</v>
      </c>
      <c r="C239" t="s">
        <v>381</v>
      </c>
      <c r="D239">
        <v>4</v>
      </c>
      <c r="E239" t="s">
        <v>6</v>
      </c>
      <c r="F239" s="2" t="s">
        <v>11</v>
      </c>
      <c r="G239" t="s">
        <v>15</v>
      </c>
      <c r="H239" s="2" t="s">
        <v>379</v>
      </c>
      <c r="I239" s="6" t="str">
        <f t="shared" si="122"/>
        <v>Mar</v>
      </c>
      <c r="J239" s="2">
        <f t="shared" si="124"/>
        <v>3</v>
      </c>
      <c r="K239" s="6" t="str">
        <f t="shared" si="128"/>
        <v>25</v>
      </c>
      <c r="L239" s="6" t="str">
        <f t="shared" si="87"/>
        <v>2022</v>
      </c>
      <c r="M239" s="9">
        <f t="shared" si="123"/>
        <v>44645</v>
      </c>
      <c r="N239" s="1" t="s">
        <v>1294</v>
      </c>
    </row>
    <row r="240" spans="1:14" x14ac:dyDescent="0.3">
      <c r="A240">
        <v>140</v>
      </c>
      <c r="B240" t="s">
        <v>382</v>
      </c>
      <c r="C240" t="s">
        <v>383</v>
      </c>
      <c r="D240">
        <v>4</v>
      </c>
      <c r="E240" t="s">
        <v>6</v>
      </c>
      <c r="F240" s="2" t="s">
        <v>11</v>
      </c>
      <c r="G240" t="s">
        <v>15</v>
      </c>
      <c r="H240" s="2" t="s">
        <v>379</v>
      </c>
      <c r="I240" s="6" t="str">
        <f t="shared" si="122"/>
        <v>Mar</v>
      </c>
      <c r="J240" s="2">
        <f t="shared" si="124"/>
        <v>3</v>
      </c>
      <c r="K240" s="6" t="str">
        <f t="shared" si="128"/>
        <v>25</v>
      </c>
      <c r="L240" s="6" t="str">
        <f t="shared" si="87"/>
        <v>2022</v>
      </c>
      <c r="M240" s="9">
        <f t="shared" si="123"/>
        <v>44645</v>
      </c>
      <c r="N240" s="1" t="s">
        <v>1295</v>
      </c>
    </row>
    <row r="241" spans="1:14" x14ac:dyDescent="0.3">
      <c r="A241">
        <v>141</v>
      </c>
      <c r="B241" t="s">
        <v>384</v>
      </c>
      <c r="C241" t="s">
        <v>385</v>
      </c>
      <c r="D241">
        <v>4</v>
      </c>
      <c r="E241" t="s">
        <v>6</v>
      </c>
      <c r="F241" s="2" t="s">
        <v>7</v>
      </c>
      <c r="G241" t="s">
        <v>15</v>
      </c>
      <c r="H241" s="2" t="s">
        <v>379</v>
      </c>
      <c r="I241" s="6" t="str">
        <f t="shared" si="122"/>
        <v>Mar</v>
      </c>
      <c r="J241" s="2">
        <f t="shared" si="124"/>
        <v>3</v>
      </c>
      <c r="K241" s="6" t="str">
        <f t="shared" si="128"/>
        <v>25</v>
      </c>
      <c r="L241" s="6" t="str">
        <f t="shared" ref="L241:L306" si="129">MID(H241,11,4)</f>
        <v>2022</v>
      </c>
      <c r="M241" s="9">
        <f t="shared" si="123"/>
        <v>44645</v>
      </c>
      <c r="N241" s="1" t="s">
        <v>1296</v>
      </c>
    </row>
    <row r="242" spans="1:14" x14ac:dyDescent="0.3">
      <c r="A242">
        <v>142</v>
      </c>
      <c r="B242" t="s">
        <v>386</v>
      </c>
      <c r="C242" t="s">
        <v>387</v>
      </c>
      <c r="D242">
        <v>4</v>
      </c>
      <c r="E242" t="s">
        <v>6</v>
      </c>
      <c r="F242" s="2" t="s">
        <v>11</v>
      </c>
      <c r="G242" t="s">
        <v>15</v>
      </c>
      <c r="H242" s="2" t="s">
        <v>388</v>
      </c>
      <c r="I242" s="6" t="str">
        <f t="shared" si="122"/>
        <v>Mar</v>
      </c>
      <c r="J242" s="2">
        <f t="shared" si="124"/>
        <v>3</v>
      </c>
      <c r="K242" s="6" t="str">
        <f t="shared" si="128"/>
        <v>24</v>
      </c>
      <c r="L242" s="6" t="str">
        <f t="shared" si="129"/>
        <v>2022</v>
      </c>
      <c r="M242" s="9">
        <f t="shared" si="123"/>
        <v>44644</v>
      </c>
      <c r="N242" s="1" t="s">
        <v>1297</v>
      </c>
    </row>
    <row r="243" spans="1:14" x14ac:dyDescent="0.3">
      <c r="A243">
        <v>143</v>
      </c>
      <c r="B243" t="s">
        <v>389</v>
      </c>
      <c r="C243" t="s">
        <v>390</v>
      </c>
      <c r="D243">
        <v>4</v>
      </c>
      <c r="E243" t="s">
        <v>6</v>
      </c>
      <c r="F243" s="2" t="s">
        <v>11</v>
      </c>
      <c r="G243" t="s">
        <v>15</v>
      </c>
      <c r="H243" s="2" t="s">
        <v>391</v>
      </c>
      <c r="I243" s="6" t="str">
        <f t="shared" si="122"/>
        <v>Mar</v>
      </c>
      <c r="J243" s="2">
        <f t="shared" si="124"/>
        <v>3</v>
      </c>
      <c r="K243" s="6" t="str">
        <f t="shared" si="128"/>
        <v>21</v>
      </c>
      <c r="L243" s="6" t="str">
        <f t="shared" si="129"/>
        <v>2022</v>
      </c>
      <c r="M243" s="9">
        <f t="shared" si="123"/>
        <v>44641</v>
      </c>
      <c r="N243" s="1" t="s">
        <v>1298</v>
      </c>
    </row>
    <row r="244" spans="1:14" x14ac:dyDescent="0.3">
      <c r="A244">
        <v>144</v>
      </c>
      <c r="B244" t="s">
        <v>392</v>
      </c>
      <c r="C244" t="s">
        <v>393</v>
      </c>
      <c r="D244">
        <v>4</v>
      </c>
      <c r="E244" t="s">
        <v>6</v>
      </c>
      <c r="F244" s="2" t="s">
        <v>11</v>
      </c>
      <c r="G244" t="s">
        <v>15</v>
      </c>
      <c r="H244" s="2" t="s">
        <v>394</v>
      </c>
      <c r="I244" s="6" t="str">
        <f t="shared" si="122"/>
        <v>Mar</v>
      </c>
      <c r="J244" s="2">
        <f t="shared" si="124"/>
        <v>3</v>
      </c>
      <c r="K244" s="6" t="str">
        <f t="shared" si="128"/>
        <v>18</v>
      </c>
      <c r="L244" s="6" t="str">
        <f t="shared" si="129"/>
        <v>2022</v>
      </c>
      <c r="M244" s="9">
        <f t="shared" si="123"/>
        <v>44638</v>
      </c>
      <c r="N244" s="1" t="s">
        <v>1299</v>
      </c>
    </row>
    <row r="245" spans="1:14" x14ac:dyDescent="0.3">
      <c r="A245">
        <v>145</v>
      </c>
      <c r="B245" t="s">
        <v>395</v>
      </c>
      <c r="C245" t="s">
        <v>396</v>
      </c>
      <c r="D245">
        <v>4</v>
      </c>
      <c r="E245" t="s">
        <v>6</v>
      </c>
      <c r="F245" s="2" t="s">
        <v>11</v>
      </c>
      <c r="G245" t="s">
        <v>15</v>
      </c>
      <c r="H245" s="2" t="s">
        <v>394</v>
      </c>
      <c r="I245" s="6" t="str">
        <f t="shared" si="122"/>
        <v>Mar</v>
      </c>
      <c r="J245" s="2">
        <f t="shared" si="124"/>
        <v>3</v>
      </c>
      <c r="K245" s="6" t="str">
        <f t="shared" si="128"/>
        <v>18</v>
      </c>
      <c r="L245" s="6" t="str">
        <f t="shared" si="129"/>
        <v>2022</v>
      </c>
      <c r="M245" s="9">
        <f t="shared" si="123"/>
        <v>44638</v>
      </c>
      <c r="N245" s="1" t="s">
        <v>1300</v>
      </c>
    </row>
    <row r="246" spans="1:14" x14ac:dyDescent="0.3">
      <c r="A246">
        <v>146</v>
      </c>
      <c r="B246" t="s">
        <v>397</v>
      </c>
      <c r="C246" t="s">
        <v>398</v>
      </c>
      <c r="D246">
        <v>4</v>
      </c>
      <c r="E246" t="s">
        <v>6</v>
      </c>
      <c r="F246" s="2" t="s">
        <v>34</v>
      </c>
      <c r="G246" t="s">
        <v>15</v>
      </c>
      <c r="H246" s="2" t="s">
        <v>399</v>
      </c>
      <c r="I246" s="6" t="str">
        <f t="shared" si="122"/>
        <v>Mar</v>
      </c>
      <c r="J246" s="2">
        <f t="shared" si="124"/>
        <v>3</v>
      </c>
      <c r="K246" s="6" t="str">
        <f t="shared" si="128"/>
        <v>16</v>
      </c>
      <c r="L246" s="6" t="str">
        <f t="shared" si="129"/>
        <v>2022</v>
      </c>
      <c r="M246" s="9">
        <f t="shared" si="123"/>
        <v>44636</v>
      </c>
      <c r="N246" s="1" t="s">
        <v>1301</v>
      </c>
    </row>
    <row r="247" spans="1:14" x14ac:dyDescent="0.3">
      <c r="A247">
        <v>147</v>
      </c>
      <c r="B247" t="s">
        <v>400</v>
      </c>
      <c r="C247" t="s">
        <v>401</v>
      </c>
      <c r="D247">
        <v>4</v>
      </c>
      <c r="E247" t="s">
        <v>6</v>
      </c>
      <c r="F247" s="2" t="s">
        <v>34</v>
      </c>
      <c r="G247" t="s">
        <v>15</v>
      </c>
      <c r="H247" s="2" t="s">
        <v>402</v>
      </c>
      <c r="I247" s="6" t="str">
        <f t="shared" si="122"/>
        <v>Mar</v>
      </c>
      <c r="J247" s="2">
        <f t="shared" si="124"/>
        <v>3</v>
      </c>
      <c r="K247" s="6" t="str">
        <f t="shared" si="128"/>
        <v>15</v>
      </c>
      <c r="L247" s="6" t="str">
        <f t="shared" si="129"/>
        <v>2022</v>
      </c>
      <c r="M247" s="9">
        <f t="shared" si="123"/>
        <v>44635</v>
      </c>
      <c r="N247" s="1" t="s">
        <v>1302</v>
      </c>
    </row>
    <row r="248" spans="1:14" x14ac:dyDescent="0.3">
      <c r="A248">
        <v>148</v>
      </c>
      <c r="B248" t="s">
        <v>403</v>
      </c>
      <c r="C248" t="s">
        <v>404</v>
      </c>
      <c r="D248">
        <v>4</v>
      </c>
      <c r="E248" t="s">
        <v>6</v>
      </c>
      <c r="F248" s="2" t="s">
        <v>45</v>
      </c>
      <c r="G248" t="s">
        <v>15</v>
      </c>
      <c r="H248" s="2" t="s">
        <v>402</v>
      </c>
      <c r="I248" s="6" t="str">
        <f t="shared" ref="I248" si="130">MID(H248,4,3)</f>
        <v>Mar</v>
      </c>
      <c r="J248" s="2">
        <f t="shared" ref="J248" si="131">IF(I248="Jan",1,IF(I248="Feb",2,IF(I248="Mar",3,IF(I248="Apr",4,IF(I248="May",5,IF(I248="Jun",6,IF(I248="Jul",7,IF(I248="Aug",8,IF(I248="Sep",9,IF(I248="Oct",10,IF(I248="Nov",11,IF(I248="Dec",12,0))))))))))))</f>
        <v>3</v>
      </c>
      <c r="K248" s="6" t="str">
        <f t="shared" ref="K248" si="132">MID(H248,8,2)</f>
        <v>15</v>
      </c>
      <c r="L248" s="6" t="str">
        <f t="shared" ref="L248" si="133">MID(H248,11,4)</f>
        <v>2022</v>
      </c>
      <c r="M248" s="9">
        <f t="shared" ref="M248" si="134">IF(G248="Audited",DATE(L248,J248,K248)," ")</f>
        <v>44635</v>
      </c>
      <c r="N248" s="1" t="s">
        <v>1303</v>
      </c>
    </row>
    <row r="249" spans="1:14" x14ac:dyDescent="0.3">
      <c r="A249">
        <v>148</v>
      </c>
      <c r="B249" t="s">
        <v>403</v>
      </c>
      <c r="C249" t="s">
        <v>404</v>
      </c>
      <c r="D249">
        <v>4</v>
      </c>
      <c r="E249" t="s">
        <v>6</v>
      </c>
      <c r="F249" s="2" t="s">
        <v>34</v>
      </c>
      <c r="G249" t="s">
        <v>15</v>
      </c>
      <c r="H249" s="2" t="s">
        <v>402</v>
      </c>
      <c r="I249" s="6" t="str">
        <f t="shared" si="122"/>
        <v>Mar</v>
      </c>
      <c r="J249" s="2">
        <f t="shared" si="124"/>
        <v>3</v>
      </c>
      <c r="K249" s="6" t="str">
        <f t="shared" si="128"/>
        <v>15</v>
      </c>
      <c r="L249" s="6" t="str">
        <f t="shared" si="129"/>
        <v>2022</v>
      </c>
      <c r="M249" s="9">
        <f t="shared" si="123"/>
        <v>44635</v>
      </c>
      <c r="N249" s="1" t="s">
        <v>1303</v>
      </c>
    </row>
    <row r="250" spans="1:14" x14ac:dyDescent="0.3">
      <c r="A250">
        <v>149</v>
      </c>
      <c r="B250" t="s">
        <v>405</v>
      </c>
      <c r="C250" t="s">
        <v>406</v>
      </c>
      <c r="D250">
        <v>4</v>
      </c>
      <c r="E250" t="s">
        <v>6</v>
      </c>
      <c r="F250" s="2" t="s">
        <v>11</v>
      </c>
      <c r="G250" t="s">
        <v>15</v>
      </c>
      <c r="H250" s="2" t="s">
        <v>407</v>
      </c>
      <c r="I250" s="6" t="str">
        <f t="shared" si="122"/>
        <v>Mar</v>
      </c>
      <c r="J250" s="2">
        <f t="shared" si="124"/>
        <v>3</v>
      </c>
      <c r="K250" s="6" t="str">
        <f t="shared" si="128"/>
        <v>14</v>
      </c>
      <c r="L250" s="6" t="str">
        <f t="shared" si="129"/>
        <v>2022</v>
      </c>
      <c r="M250" s="9">
        <f t="shared" si="123"/>
        <v>44634</v>
      </c>
      <c r="N250" s="1" t="s">
        <v>1304</v>
      </c>
    </row>
    <row r="251" spans="1:14" x14ac:dyDescent="0.3">
      <c r="A251">
        <v>150</v>
      </c>
      <c r="B251" t="s">
        <v>408</v>
      </c>
      <c r="C251" t="s">
        <v>409</v>
      </c>
      <c r="D251">
        <v>4</v>
      </c>
      <c r="E251" t="s">
        <v>6</v>
      </c>
      <c r="F251" s="2" t="s">
        <v>7</v>
      </c>
      <c r="G251" t="s">
        <v>15</v>
      </c>
      <c r="H251" s="2" t="s">
        <v>410</v>
      </c>
      <c r="I251" s="6" t="str">
        <f t="shared" si="122"/>
        <v>Mar</v>
      </c>
      <c r="J251" s="2">
        <f t="shared" si="124"/>
        <v>3</v>
      </c>
      <c r="K251" s="6" t="str">
        <f t="shared" si="128"/>
        <v>11</v>
      </c>
      <c r="L251" s="6" t="str">
        <f t="shared" si="129"/>
        <v>2022</v>
      </c>
      <c r="M251" s="9">
        <f t="shared" si="123"/>
        <v>44631</v>
      </c>
      <c r="N251" s="1" t="s">
        <v>1305</v>
      </c>
    </row>
    <row r="252" spans="1:14" x14ac:dyDescent="0.3">
      <c r="A252">
        <v>151</v>
      </c>
      <c r="B252" t="s">
        <v>411</v>
      </c>
      <c r="C252" t="s">
        <v>412</v>
      </c>
      <c r="D252">
        <v>3</v>
      </c>
      <c r="E252" t="s">
        <v>6</v>
      </c>
      <c r="F252" s="2" t="s">
        <v>11</v>
      </c>
      <c r="G252" t="s">
        <v>15</v>
      </c>
      <c r="H252" s="2" t="s">
        <v>413</v>
      </c>
      <c r="I252" s="6" t="str">
        <f t="shared" si="122"/>
        <v>Mar</v>
      </c>
      <c r="J252" s="2">
        <f t="shared" si="124"/>
        <v>3</v>
      </c>
      <c r="K252" s="6" t="str">
        <f t="shared" si="128"/>
        <v>10</v>
      </c>
      <c r="L252" s="6" t="str">
        <f t="shared" si="129"/>
        <v>2022</v>
      </c>
      <c r="M252" s="9">
        <f t="shared" si="123"/>
        <v>44630</v>
      </c>
      <c r="N252" s="1" t="s">
        <v>1306</v>
      </c>
    </row>
    <row r="253" spans="1:14" x14ac:dyDescent="0.3">
      <c r="A253">
        <v>152</v>
      </c>
      <c r="B253" t="s">
        <v>414</v>
      </c>
      <c r="C253" t="s">
        <v>415</v>
      </c>
      <c r="D253">
        <v>4</v>
      </c>
      <c r="E253" t="s">
        <v>6</v>
      </c>
      <c r="F253" s="2" t="s">
        <v>11</v>
      </c>
      <c r="G253" t="s">
        <v>15</v>
      </c>
      <c r="H253" s="2" t="s">
        <v>413</v>
      </c>
      <c r="I253" s="6" t="str">
        <f t="shared" si="122"/>
        <v>Mar</v>
      </c>
      <c r="J253" s="2">
        <f t="shared" si="124"/>
        <v>3</v>
      </c>
      <c r="K253" s="6" t="str">
        <f t="shared" si="128"/>
        <v>10</v>
      </c>
      <c r="L253" s="6" t="str">
        <f t="shared" si="129"/>
        <v>2022</v>
      </c>
      <c r="M253" s="9">
        <f t="shared" si="123"/>
        <v>44630</v>
      </c>
      <c r="N253" s="1" t="s">
        <v>1307</v>
      </c>
    </row>
    <row r="254" spans="1:14" x14ac:dyDescent="0.3">
      <c r="A254">
        <v>153</v>
      </c>
      <c r="B254" t="s">
        <v>416</v>
      </c>
      <c r="C254" t="s">
        <v>417</v>
      </c>
      <c r="D254">
        <v>4</v>
      </c>
      <c r="E254" t="s">
        <v>6</v>
      </c>
      <c r="F254" s="2" t="s">
        <v>41</v>
      </c>
      <c r="G254" t="s">
        <v>15</v>
      </c>
      <c r="H254" s="2" t="s">
        <v>413</v>
      </c>
      <c r="I254" s="6" t="str">
        <f t="shared" si="122"/>
        <v>Mar</v>
      </c>
      <c r="J254" s="2">
        <f t="shared" si="124"/>
        <v>3</v>
      </c>
      <c r="K254" s="6" t="str">
        <f t="shared" si="128"/>
        <v>10</v>
      </c>
      <c r="L254" s="6" t="str">
        <f t="shared" si="129"/>
        <v>2022</v>
      </c>
      <c r="M254" s="9">
        <f t="shared" si="123"/>
        <v>44630</v>
      </c>
      <c r="N254" s="1" t="s">
        <v>1308</v>
      </c>
    </row>
    <row r="255" spans="1:14" x14ac:dyDescent="0.3">
      <c r="A255">
        <v>154</v>
      </c>
      <c r="B255" t="s">
        <v>418</v>
      </c>
      <c r="C255" t="s">
        <v>419</v>
      </c>
      <c r="D255">
        <v>4</v>
      </c>
      <c r="E255" t="s">
        <v>6</v>
      </c>
      <c r="F255" s="2" t="s">
        <v>7</v>
      </c>
      <c r="G255" t="s">
        <v>15</v>
      </c>
      <c r="H255" s="2" t="s">
        <v>420</v>
      </c>
      <c r="I255" s="6" t="str">
        <f t="shared" si="122"/>
        <v>Mar</v>
      </c>
      <c r="J255" s="2">
        <f t="shared" si="124"/>
        <v>3</v>
      </c>
      <c r="K255" s="6" t="str">
        <f t="shared" si="128"/>
        <v>07</v>
      </c>
      <c r="L255" s="6" t="str">
        <f t="shared" si="129"/>
        <v>2022</v>
      </c>
      <c r="M255" s="9">
        <f t="shared" si="123"/>
        <v>44627</v>
      </c>
      <c r="N255" s="1" t="s">
        <v>1309</v>
      </c>
    </row>
    <row r="256" spans="1:14" x14ac:dyDescent="0.3">
      <c r="A256">
        <v>155</v>
      </c>
      <c r="B256" t="s">
        <v>421</v>
      </c>
      <c r="C256" t="s">
        <v>422</v>
      </c>
      <c r="D256">
        <v>4</v>
      </c>
      <c r="E256" t="s">
        <v>6</v>
      </c>
      <c r="F256" s="2" t="s">
        <v>7</v>
      </c>
      <c r="G256" t="s">
        <v>15</v>
      </c>
      <c r="H256" s="2" t="s">
        <v>423</v>
      </c>
      <c r="I256" s="6" t="str">
        <f t="shared" si="122"/>
        <v>Mar</v>
      </c>
      <c r="J256" s="2">
        <f t="shared" si="124"/>
        <v>3</v>
      </c>
      <c r="K256" s="6" t="str">
        <f t="shared" si="128"/>
        <v>04</v>
      </c>
      <c r="L256" s="6" t="str">
        <f t="shared" si="129"/>
        <v>2022</v>
      </c>
      <c r="M256" s="9">
        <f t="shared" si="123"/>
        <v>44624</v>
      </c>
      <c r="N256" s="1" t="s">
        <v>1310</v>
      </c>
    </row>
    <row r="257" spans="1:14" x14ac:dyDescent="0.3">
      <c r="A257">
        <v>156</v>
      </c>
      <c r="B257" t="s">
        <v>424</v>
      </c>
      <c r="C257" t="s">
        <v>425</v>
      </c>
      <c r="D257">
        <v>3</v>
      </c>
      <c r="E257" t="s">
        <v>6</v>
      </c>
      <c r="F257" s="2" t="s">
        <v>7</v>
      </c>
      <c r="G257" t="s">
        <v>15</v>
      </c>
      <c r="H257" s="2" t="s">
        <v>426</v>
      </c>
      <c r="I257" s="6" t="str">
        <f t="shared" si="122"/>
        <v>Mar</v>
      </c>
      <c r="J257" s="2">
        <f t="shared" si="124"/>
        <v>3</v>
      </c>
      <c r="K257" s="6" t="str">
        <f t="shared" si="128"/>
        <v>01</v>
      </c>
      <c r="L257" s="6" t="str">
        <f t="shared" si="129"/>
        <v>2022</v>
      </c>
      <c r="M257" s="9">
        <f t="shared" si="123"/>
        <v>44621</v>
      </c>
      <c r="N257" s="1" t="s">
        <v>1311</v>
      </c>
    </row>
    <row r="258" spans="1:14" x14ac:dyDescent="0.3">
      <c r="A258">
        <v>157</v>
      </c>
      <c r="B258" t="s">
        <v>427</v>
      </c>
      <c r="C258" t="s">
        <v>428</v>
      </c>
      <c r="D258">
        <v>4</v>
      </c>
      <c r="E258" t="s">
        <v>6</v>
      </c>
      <c r="F258" s="2" t="s">
        <v>11</v>
      </c>
      <c r="G258" t="s">
        <v>15</v>
      </c>
      <c r="H258" s="2" t="s">
        <v>426</v>
      </c>
      <c r="I258" s="6" t="str">
        <f t="shared" si="122"/>
        <v>Mar</v>
      </c>
      <c r="J258" s="2">
        <f t="shared" si="124"/>
        <v>3</v>
      </c>
      <c r="K258" s="6" t="str">
        <f t="shared" si="128"/>
        <v>01</v>
      </c>
      <c r="L258" s="6" t="str">
        <f t="shared" si="129"/>
        <v>2022</v>
      </c>
      <c r="M258" s="9">
        <f t="shared" si="123"/>
        <v>44621</v>
      </c>
      <c r="N258" s="1" t="s">
        <v>1312</v>
      </c>
    </row>
    <row r="259" spans="1:14" x14ac:dyDescent="0.3">
      <c r="A259">
        <v>158</v>
      </c>
      <c r="B259" t="s">
        <v>429</v>
      </c>
      <c r="C259" t="s">
        <v>430</v>
      </c>
      <c r="D259">
        <v>4</v>
      </c>
      <c r="E259" t="s">
        <v>6</v>
      </c>
      <c r="F259" s="2" t="s">
        <v>7</v>
      </c>
      <c r="G259" t="s">
        <v>15</v>
      </c>
      <c r="H259" s="2" t="s">
        <v>431</v>
      </c>
      <c r="I259" s="6" t="str">
        <f t="shared" si="122"/>
        <v>Feb</v>
      </c>
      <c r="J259" s="2">
        <f t="shared" si="124"/>
        <v>2</v>
      </c>
      <c r="K259" s="6" t="str">
        <f t="shared" si="128"/>
        <v>28</v>
      </c>
      <c r="L259" s="6" t="str">
        <f t="shared" si="129"/>
        <v>2022</v>
      </c>
      <c r="M259" s="9">
        <f t="shared" si="123"/>
        <v>44620</v>
      </c>
      <c r="N259" s="1" t="s">
        <v>1313</v>
      </c>
    </row>
    <row r="260" spans="1:14" x14ac:dyDescent="0.3">
      <c r="A260">
        <v>159</v>
      </c>
      <c r="B260" t="s">
        <v>432</v>
      </c>
      <c r="C260" t="s">
        <v>433</v>
      </c>
      <c r="D260">
        <v>4</v>
      </c>
      <c r="E260" t="s">
        <v>6</v>
      </c>
      <c r="F260" s="2" t="s">
        <v>11</v>
      </c>
      <c r="G260" t="s">
        <v>15</v>
      </c>
      <c r="H260" s="2" t="s">
        <v>435</v>
      </c>
      <c r="I260" s="6" t="str">
        <f t="shared" ref="I260" si="135">MID(H260,4,3)</f>
        <v>Feb</v>
      </c>
      <c r="J260" s="2">
        <f t="shared" ref="J260" si="136">IF(I260="Jan",1,IF(I260="Feb",2,IF(I260="Mar",3,IF(I260="Apr",4,IF(I260="May",5,IF(I260="Jun",6,IF(I260="Jul",7,IF(I260="Aug",8,IF(I260="Sep",9,IF(I260="Oct",10,IF(I260="Nov",11,IF(I260="Dec",12,0))))))))))))</f>
        <v>2</v>
      </c>
      <c r="K260" s="6" t="str">
        <f t="shared" ref="K260" si="137">MID(H260,8,2)</f>
        <v>27</v>
      </c>
      <c r="L260" s="6" t="str">
        <f t="shared" ref="L260" si="138">MID(H260,11,4)</f>
        <v>2022</v>
      </c>
      <c r="M260" s="9">
        <f t="shared" ref="M260" si="139">IF(G260="Audited",DATE(L260,J260,K260)," ")</f>
        <v>44619</v>
      </c>
      <c r="N260" s="1" t="s">
        <v>1314</v>
      </c>
    </row>
    <row r="261" spans="1:14" x14ac:dyDescent="0.3">
      <c r="A261">
        <v>159</v>
      </c>
      <c r="B261" t="s">
        <v>432</v>
      </c>
      <c r="C261" t="s">
        <v>433</v>
      </c>
      <c r="D261">
        <v>4</v>
      </c>
      <c r="E261" t="s">
        <v>6</v>
      </c>
      <c r="F261" s="2" t="s">
        <v>34</v>
      </c>
      <c r="G261" t="s">
        <v>15</v>
      </c>
      <c r="H261" s="2" t="s">
        <v>435</v>
      </c>
      <c r="I261" s="6" t="str">
        <f t="shared" si="122"/>
        <v>Feb</v>
      </c>
      <c r="J261" s="2">
        <f t="shared" si="124"/>
        <v>2</v>
      </c>
      <c r="K261" s="6" t="str">
        <f t="shared" si="128"/>
        <v>27</v>
      </c>
      <c r="L261" s="6" t="str">
        <f t="shared" si="129"/>
        <v>2022</v>
      </c>
      <c r="M261" s="9">
        <f t="shared" si="123"/>
        <v>44619</v>
      </c>
      <c r="N261" s="1" t="s">
        <v>1314</v>
      </c>
    </row>
    <row r="262" spans="1:14" x14ac:dyDescent="0.3">
      <c r="A262">
        <v>160</v>
      </c>
      <c r="B262" t="s">
        <v>436</v>
      </c>
      <c r="C262" t="s">
        <v>437</v>
      </c>
      <c r="D262">
        <v>3</v>
      </c>
      <c r="E262" t="s">
        <v>6</v>
      </c>
      <c r="F262" s="2" t="s">
        <v>11</v>
      </c>
      <c r="G262" t="s">
        <v>15</v>
      </c>
      <c r="H262" s="2" t="s">
        <v>438</v>
      </c>
      <c r="I262" s="6" t="str">
        <f t="shared" si="122"/>
        <v>Feb</v>
      </c>
      <c r="J262" s="2">
        <f t="shared" si="124"/>
        <v>2</v>
      </c>
      <c r="K262" s="6" t="str">
        <f t="shared" si="128"/>
        <v>25</v>
      </c>
      <c r="L262" s="6" t="str">
        <f t="shared" si="129"/>
        <v>2022</v>
      </c>
      <c r="M262" s="9">
        <f t="shared" si="123"/>
        <v>44617</v>
      </c>
      <c r="N262" s="1" t="s">
        <v>1315</v>
      </c>
    </row>
    <row r="263" spans="1:14" x14ac:dyDescent="0.3">
      <c r="A263">
        <v>161</v>
      </c>
      <c r="B263" t="s">
        <v>439</v>
      </c>
      <c r="C263" t="s">
        <v>440</v>
      </c>
      <c r="D263">
        <v>4</v>
      </c>
      <c r="E263" t="s">
        <v>6</v>
      </c>
      <c r="F263" s="2" t="s">
        <v>7</v>
      </c>
      <c r="G263" t="s">
        <v>15</v>
      </c>
      <c r="H263" s="2" t="s">
        <v>441</v>
      </c>
      <c r="I263" s="6" t="str">
        <f t="shared" si="122"/>
        <v>Feb</v>
      </c>
      <c r="J263" s="2">
        <f t="shared" si="124"/>
        <v>2</v>
      </c>
      <c r="K263" s="6" t="str">
        <f t="shared" si="128"/>
        <v>21</v>
      </c>
      <c r="L263" s="6" t="str">
        <f t="shared" si="129"/>
        <v>2022</v>
      </c>
      <c r="M263" s="9">
        <f t="shared" si="123"/>
        <v>44613</v>
      </c>
      <c r="N263" s="1" t="s">
        <v>1316</v>
      </c>
    </row>
    <row r="264" spans="1:14" x14ac:dyDescent="0.3">
      <c r="A264">
        <v>161</v>
      </c>
      <c r="B264" t="s">
        <v>439</v>
      </c>
      <c r="C264" t="s">
        <v>440</v>
      </c>
      <c r="D264">
        <v>4</v>
      </c>
      <c r="E264" t="s">
        <v>6</v>
      </c>
      <c r="F264" s="2" t="s">
        <v>7</v>
      </c>
      <c r="G264" t="s">
        <v>15</v>
      </c>
      <c r="H264" s="2" t="s">
        <v>441</v>
      </c>
      <c r="I264" s="6" t="str">
        <f t="shared" si="122"/>
        <v>Feb</v>
      </c>
      <c r="J264" s="2">
        <f t="shared" si="124"/>
        <v>2</v>
      </c>
      <c r="K264" s="6" t="str">
        <f t="shared" si="128"/>
        <v>21</v>
      </c>
      <c r="L264" s="6" t="str">
        <f t="shared" si="129"/>
        <v>2022</v>
      </c>
      <c r="M264" s="9">
        <f t="shared" si="123"/>
        <v>44613</v>
      </c>
      <c r="N264" s="1" t="s">
        <v>1317</v>
      </c>
    </row>
    <row r="265" spans="1:14" x14ac:dyDescent="0.3">
      <c r="A265">
        <v>162</v>
      </c>
      <c r="B265" t="s">
        <v>442</v>
      </c>
      <c r="C265" t="s">
        <v>443</v>
      </c>
      <c r="D265">
        <v>4</v>
      </c>
      <c r="E265" t="s">
        <v>6</v>
      </c>
      <c r="F265" s="2" t="s">
        <v>7</v>
      </c>
      <c r="G265" t="s">
        <v>15</v>
      </c>
      <c r="H265" s="2" t="s">
        <v>441</v>
      </c>
      <c r="I265" s="6" t="str">
        <f t="shared" si="122"/>
        <v>Feb</v>
      </c>
      <c r="J265" s="2">
        <f t="shared" si="124"/>
        <v>2</v>
      </c>
      <c r="K265" s="6" t="str">
        <f t="shared" si="128"/>
        <v>21</v>
      </c>
      <c r="L265" s="6" t="str">
        <f t="shared" si="129"/>
        <v>2022</v>
      </c>
      <c r="M265" s="9">
        <f t="shared" si="123"/>
        <v>44613</v>
      </c>
      <c r="N265" s="1" t="s">
        <v>1318</v>
      </c>
    </row>
    <row r="266" spans="1:14" x14ac:dyDescent="0.3">
      <c r="A266">
        <v>163</v>
      </c>
      <c r="B266" t="s">
        <v>444</v>
      </c>
      <c r="C266" t="s">
        <v>445</v>
      </c>
      <c r="D266">
        <v>3</v>
      </c>
      <c r="E266" t="s">
        <v>6</v>
      </c>
      <c r="F266" s="2" t="s">
        <v>7</v>
      </c>
      <c r="G266" t="s">
        <v>15</v>
      </c>
      <c r="H266" s="2" t="s">
        <v>446</v>
      </c>
      <c r="I266" s="6" t="str">
        <f t="shared" si="122"/>
        <v>Feb</v>
      </c>
      <c r="J266" s="2">
        <f t="shared" si="124"/>
        <v>2</v>
      </c>
      <c r="K266" s="6" t="str">
        <f t="shared" si="128"/>
        <v>18</v>
      </c>
      <c r="L266" s="6" t="str">
        <f t="shared" si="129"/>
        <v>2022</v>
      </c>
      <c r="M266" s="9">
        <f t="shared" si="123"/>
        <v>44610</v>
      </c>
      <c r="N266" s="1" t="s">
        <v>1319</v>
      </c>
    </row>
    <row r="267" spans="1:14" x14ac:dyDescent="0.3">
      <c r="A267">
        <v>164</v>
      </c>
      <c r="B267" t="s">
        <v>447</v>
      </c>
      <c r="C267" t="s">
        <v>448</v>
      </c>
      <c r="D267">
        <v>4</v>
      </c>
      <c r="E267" t="s">
        <v>6</v>
      </c>
      <c r="F267" s="2" t="s">
        <v>7</v>
      </c>
      <c r="G267" t="s">
        <v>15</v>
      </c>
      <c r="H267" s="2" t="s">
        <v>449</v>
      </c>
      <c r="I267" s="6" t="str">
        <f t="shared" si="122"/>
        <v>Feb</v>
      </c>
      <c r="J267" s="2">
        <f t="shared" si="124"/>
        <v>2</v>
      </c>
      <c r="K267" s="6" t="str">
        <f t="shared" si="128"/>
        <v>17</v>
      </c>
      <c r="L267" s="6" t="str">
        <f t="shared" si="129"/>
        <v>2022</v>
      </c>
      <c r="M267" s="9">
        <f t="shared" si="123"/>
        <v>44609</v>
      </c>
      <c r="N267" s="1" t="s">
        <v>1320</v>
      </c>
    </row>
    <row r="268" spans="1:14" x14ac:dyDescent="0.3">
      <c r="A268">
        <v>165</v>
      </c>
      <c r="B268" t="s">
        <v>450</v>
      </c>
      <c r="C268" t="s">
        <v>451</v>
      </c>
      <c r="D268">
        <v>4</v>
      </c>
      <c r="E268" t="s">
        <v>6</v>
      </c>
      <c r="F268" s="2" t="s">
        <v>11</v>
      </c>
      <c r="G268" t="s">
        <v>15</v>
      </c>
      <c r="H268" s="2" t="s">
        <v>449</v>
      </c>
      <c r="I268" s="6" t="str">
        <f t="shared" si="122"/>
        <v>Feb</v>
      </c>
      <c r="J268" s="2">
        <f t="shared" si="124"/>
        <v>2</v>
      </c>
      <c r="K268" s="6" t="str">
        <f t="shared" si="128"/>
        <v>17</v>
      </c>
      <c r="L268" s="6" t="str">
        <f t="shared" si="129"/>
        <v>2022</v>
      </c>
      <c r="M268" s="9">
        <f t="shared" si="123"/>
        <v>44609</v>
      </c>
      <c r="N268" s="1" t="s">
        <v>1321</v>
      </c>
    </row>
    <row r="269" spans="1:14" x14ac:dyDescent="0.3">
      <c r="A269">
        <v>166</v>
      </c>
      <c r="B269" t="s">
        <v>452</v>
      </c>
      <c r="C269" t="s">
        <v>453</v>
      </c>
      <c r="D269">
        <v>4</v>
      </c>
      <c r="E269" t="s">
        <v>6</v>
      </c>
      <c r="F269" s="2" t="s">
        <v>11</v>
      </c>
      <c r="G269" t="s">
        <v>15</v>
      </c>
      <c r="H269" s="2" t="s">
        <v>454</v>
      </c>
      <c r="I269" s="6" t="str">
        <f t="shared" si="122"/>
        <v>Feb</v>
      </c>
      <c r="J269" s="2">
        <f t="shared" si="124"/>
        <v>2</v>
      </c>
      <c r="K269" s="6" t="str">
        <f t="shared" si="128"/>
        <v>16</v>
      </c>
      <c r="L269" s="6" t="str">
        <f t="shared" si="129"/>
        <v>2022</v>
      </c>
      <c r="M269" s="9">
        <f t="shared" si="123"/>
        <v>44608</v>
      </c>
      <c r="N269" s="1" t="s">
        <v>1322</v>
      </c>
    </row>
    <row r="270" spans="1:14" x14ac:dyDescent="0.3">
      <c r="A270">
        <v>167</v>
      </c>
      <c r="B270" t="s">
        <v>455</v>
      </c>
      <c r="C270" t="s">
        <v>456</v>
      </c>
      <c r="D270">
        <v>4</v>
      </c>
      <c r="E270" t="s">
        <v>6</v>
      </c>
      <c r="F270" s="2" t="s">
        <v>11</v>
      </c>
      <c r="G270" t="s">
        <v>15</v>
      </c>
      <c r="H270" s="2" t="s">
        <v>457</v>
      </c>
      <c r="I270" s="6" t="str">
        <f t="shared" si="122"/>
        <v>Feb</v>
      </c>
      <c r="J270" s="2">
        <f t="shared" si="124"/>
        <v>2</v>
      </c>
      <c r="K270" s="6" t="str">
        <f t="shared" si="128"/>
        <v>15</v>
      </c>
      <c r="L270" s="6" t="str">
        <f t="shared" si="129"/>
        <v>2022</v>
      </c>
      <c r="M270" s="9">
        <f t="shared" si="123"/>
        <v>44607</v>
      </c>
      <c r="N270" s="1" t="s">
        <v>1323</v>
      </c>
    </row>
    <row r="271" spans="1:14" x14ac:dyDescent="0.3">
      <c r="A271">
        <v>168</v>
      </c>
      <c r="B271" t="s">
        <v>458</v>
      </c>
      <c r="C271" t="s">
        <v>459</v>
      </c>
      <c r="D271">
        <v>4</v>
      </c>
      <c r="E271" t="s">
        <v>6</v>
      </c>
      <c r="F271" s="2" t="s">
        <v>11</v>
      </c>
      <c r="G271" t="s">
        <v>15</v>
      </c>
      <c r="H271" s="2" t="s">
        <v>460</v>
      </c>
      <c r="I271" s="6" t="str">
        <f t="shared" si="122"/>
        <v>Feb</v>
      </c>
      <c r="J271" s="2">
        <f t="shared" si="124"/>
        <v>2</v>
      </c>
      <c r="K271" s="6" t="str">
        <f t="shared" si="128"/>
        <v>14</v>
      </c>
      <c r="L271" s="6" t="str">
        <f t="shared" si="129"/>
        <v>2022</v>
      </c>
      <c r="M271" s="9">
        <f t="shared" si="123"/>
        <v>44606</v>
      </c>
      <c r="N271" s="1" t="s">
        <v>1324</v>
      </c>
    </row>
    <row r="272" spans="1:14" x14ac:dyDescent="0.3">
      <c r="A272">
        <v>169</v>
      </c>
      <c r="B272" t="s">
        <v>461</v>
      </c>
      <c r="C272" t="s">
        <v>462</v>
      </c>
      <c r="D272">
        <v>4</v>
      </c>
      <c r="E272" t="s">
        <v>6</v>
      </c>
      <c r="F272" s="2" t="s">
        <v>7</v>
      </c>
      <c r="G272" t="s">
        <v>15</v>
      </c>
      <c r="H272" s="2" t="s">
        <v>460</v>
      </c>
      <c r="I272" s="6" t="str">
        <f t="shared" si="122"/>
        <v>Feb</v>
      </c>
      <c r="J272" s="2">
        <f t="shared" si="124"/>
        <v>2</v>
      </c>
      <c r="K272" s="6" t="str">
        <f t="shared" si="128"/>
        <v>14</v>
      </c>
      <c r="L272" s="6" t="str">
        <f t="shared" si="129"/>
        <v>2022</v>
      </c>
      <c r="M272" s="9">
        <f t="shared" si="123"/>
        <v>44606</v>
      </c>
      <c r="N272" s="1" t="s">
        <v>1325</v>
      </c>
    </row>
    <row r="273" spans="1:14" x14ac:dyDescent="0.3">
      <c r="A273">
        <v>170</v>
      </c>
      <c r="B273" t="s">
        <v>463</v>
      </c>
      <c r="C273" t="s">
        <v>464</v>
      </c>
      <c r="D273">
        <v>4</v>
      </c>
      <c r="E273" t="s">
        <v>6</v>
      </c>
      <c r="F273" s="2" t="s">
        <v>11</v>
      </c>
      <c r="G273" t="s">
        <v>15</v>
      </c>
      <c r="H273" s="2" t="s">
        <v>465</v>
      </c>
      <c r="I273" s="6" t="str">
        <f t="shared" si="122"/>
        <v>Feb</v>
      </c>
      <c r="J273" s="2">
        <f t="shared" si="124"/>
        <v>2</v>
      </c>
      <c r="K273" s="6" t="str">
        <f t="shared" si="128"/>
        <v>11</v>
      </c>
      <c r="L273" s="6" t="str">
        <f t="shared" si="129"/>
        <v>2022</v>
      </c>
      <c r="M273" s="9">
        <f t="shared" si="123"/>
        <v>44603</v>
      </c>
      <c r="N273" s="1" t="s">
        <v>1326</v>
      </c>
    </row>
    <row r="274" spans="1:14" x14ac:dyDescent="0.3">
      <c r="A274">
        <v>171</v>
      </c>
      <c r="B274" t="s">
        <v>466</v>
      </c>
      <c r="C274" t="s">
        <v>467</v>
      </c>
      <c r="D274">
        <v>3</v>
      </c>
      <c r="E274" t="s">
        <v>6</v>
      </c>
      <c r="F274" s="2" t="s">
        <v>7</v>
      </c>
      <c r="G274" t="s">
        <v>15</v>
      </c>
      <c r="H274" s="2" t="s">
        <v>465</v>
      </c>
      <c r="I274" s="6" t="str">
        <f t="shared" si="122"/>
        <v>Feb</v>
      </c>
      <c r="J274" s="2">
        <f t="shared" si="124"/>
        <v>2</v>
      </c>
      <c r="K274" s="6" t="str">
        <f t="shared" si="128"/>
        <v>11</v>
      </c>
      <c r="L274" s="6" t="str">
        <f t="shared" si="129"/>
        <v>2022</v>
      </c>
      <c r="M274" s="9">
        <f t="shared" si="123"/>
        <v>44603</v>
      </c>
      <c r="N274" s="1" t="s">
        <v>1327</v>
      </c>
    </row>
    <row r="275" spans="1:14" x14ac:dyDescent="0.3">
      <c r="A275">
        <v>172</v>
      </c>
      <c r="B275" t="s">
        <v>468</v>
      </c>
      <c r="C275" t="s">
        <v>469</v>
      </c>
      <c r="D275">
        <v>4</v>
      </c>
      <c r="E275" t="s">
        <v>6</v>
      </c>
      <c r="F275" s="2" t="s">
        <v>45</v>
      </c>
      <c r="G275" t="s">
        <v>15</v>
      </c>
      <c r="H275" s="2" t="s">
        <v>465</v>
      </c>
      <c r="I275" s="6" t="str">
        <f t="shared" si="122"/>
        <v>Feb</v>
      </c>
      <c r="J275" s="2">
        <f t="shared" si="124"/>
        <v>2</v>
      </c>
      <c r="K275" s="6" t="str">
        <f t="shared" si="128"/>
        <v>11</v>
      </c>
      <c r="L275" s="6" t="str">
        <f t="shared" si="129"/>
        <v>2022</v>
      </c>
      <c r="M275" s="9">
        <f t="shared" si="123"/>
        <v>44603</v>
      </c>
      <c r="N275" s="1" t="s">
        <v>1328</v>
      </c>
    </row>
    <row r="276" spans="1:14" x14ac:dyDescent="0.3">
      <c r="A276">
        <v>173</v>
      </c>
      <c r="B276" t="s">
        <v>470</v>
      </c>
      <c r="C276" t="s">
        <v>471</v>
      </c>
      <c r="D276">
        <v>4</v>
      </c>
      <c r="E276" t="s">
        <v>6</v>
      </c>
      <c r="F276" s="2" t="s">
        <v>11</v>
      </c>
      <c r="G276" t="s">
        <v>15</v>
      </c>
      <c r="H276" s="2" t="s">
        <v>465</v>
      </c>
      <c r="I276" s="6" t="str">
        <f t="shared" si="122"/>
        <v>Feb</v>
      </c>
      <c r="J276" s="2">
        <f t="shared" si="124"/>
        <v>2</v>
      </c>
      <c r="K276" s="6" t="str">
        <f t="shared" si="128"/>
        <v>11</v>
      </c>
      <c r="L276" s="6" t="str">
        <f t="shared" si="129"/>
        <v>2022</v>
      </c>
      <c r="M276" s="9">
        <f t="shared" si="123"/>
        <v>44603</v>
      </c>
      <c r="N276" s="1" t="s">
        <v>1329</v>
      </c>
    </row>
    <row r="277" spans="1:14" x14ac:dyDescent="0.3">
      <c r="A277">
        <v>174</v>
      </c>
      <c r="B277" t="s">
        <v>472</v>
      </c>
      <c r="C277" t="s">
        <v>473</v>
      </c>
      <c r="D277">
        <v>4</v>
      </c>
      <c r="E277" t="s">
        <v>6</v>
      </c>
      <c r="F277" s="2" t="s">
        <v>11</v>
      </c>
      <c r="G277" t="s">
        <v>15</v>
      </c>
      <c r="H277" s="2" t="s">
        <v>465</v>
      </c>
      <c r="I277" s="6" t="str">
        <f t="shared" si="122"/>
        <v>Feb</v>
      </c>
      <c r="J277" s="2">
        <f t="shared" si="124"/>
        <v>2</v>
      </c>
      <c r="K277" s="6" t="str">
        <f t="shared" si="128"/>
        <v>11</v>
      </c>
      <c r="L277" s="6" t="str">
        <f t="shared" si="129"/>
        <v>2022</v>
      </c>
      <c r="M277" s="9">
        <f t="shared" si="123"/>
        <v>44603</v>
      </c>
      <c r="N277" s="1" t="s">
        <v>1330</v>
      </c>
    </row>
    <row r="278" spans="1:14" x14ac:dyDescent="0.3">
      <c r="A278">
        <v>175</v>
      </c>
      <c r="B278" t="s">
        <v>474</v>
      </c>
      <c r="C278" t="s">
        <v>475</v>
      </c>
      <c r="D278">
        <v>4</v>
      </c>
      <c r="E278" t="s">
        <v>6</v>
      </c>
      <c r="F278" s="2" t="s">
        <v>7</v>
      </c>
      <c r="G278" t="s">
        <v>15</v>
      </c>
      <c r="H278" s="2" t="s">
        <v>1331</v>
      </c>
      <c r="I278" s="6" t="str">
        <f>MID(H278,3,3)</f>
        <v>Feb</v>
      </c>
      <c r="J278" s="2">
        <f t="shared" si="124"/>
        <v>2</v>
      </c>
      <c r="K278" s="6" t="str">
        <f>MID(H278,7,2)</f>
        <v>07</v>
      </c>
      <c r="L278" s="6" t="str">
        <f>MID(H278,10,4)</f>
        <v>2022</v>
      </c>
      <c r="M278" s="9">
        <f t="shared" si="123"/>
        <v>44599</v>
      </c>
      <c r="N278" s="1" t="s">
        <v>1332</v>
      </c>
    </row>
    <row r="279" spans="1:14" x14ac:dyDescent="0.3">
      <c r="A279">
        <v>175</v>
      </c>
      <c r="B279" t="s">
        <v>474</v>
      </c>
      <c r="C279" t="s">
        <v>475</v>
      </c>
      <c r="D279">
        <v>4</v>
      </c>
      <c r="E279" t="s">
        <v>6</v>
      </c>
      <c r="F279" s="2" t="s">
        <v>11</v>
      </c>
      <c r="G279" t="s">
        <v>15</v>
      </c>
      <c r="H279" s="2" t="s">
        <v>1331</v>
      </c>
      <c r="I279" s="6" t="str">
        <f>MID(H279,3,3)</f>
        <v>Feb</v>
      </c>
      <c r="J279" s="2">
        <f t="shared" si="124"/>
        <v>2</v>
      </c>
      <c r="K279" s="6" t="str">
        <f>MID(H279,7,2)</f>
        <v>07</v>
      </c>
      <c r="L279" s="6" t="str">
        <f>MID(H279,10,4)</f>
        <v>2022</v>
      </c>
      <c r="M279" s="9">
        <f t="shared" si="123"/>
        <v>44599</v>
      </c>
      <c r="N279" s="1" t="s">
        <v>1333</v>
      </c>
    </row>
    <row r="280" spans="1:14" x14ac:dyDescent="0.3">
      <c r="A280">
        <v>175</v>
      </c>
      <c r="B280" t="s">
        <v>474</v>
      </c>
      <c r="C280" t="s">
        <v>475</v>
      </c>
      <c r="D280">
        <v>4</v>
      </c>
      <c r="E280" t="s">
        <v>6</v>
      </c>
      <c r="F280" s="2" t="s">
        <v>7</v>
      </c>
      <c r="G280" t="s">
        <v>15</v>
      </c>
      <c r="H280" s="2" t="s">
        <v>476</v>
      </c>
      <c r="I280" s="6" t="str">
        <f t="shared" si="122"/>
        <v>Feb</v>
      </c>
      <c r="J280" s="2">
        <f t="shared" si="124"/>
        <v>2</v>
      </c>
      <c r="K280" s="6" t="str">
        <f t="shared" ref="K280:K293" si="140">MID(H280,8,2)</f>
        <v>10</v>
      </c>
      <c r="L280" s="6" t="str">
        <f t="shared" si="129"/>
        <v>2022</v>
      </c>
      <c r="M280" s="9">
        <f t="shared" si="123"/>
        <v>44602</v>
      </c>
      <c r="N280" s="1" t="s">
        <v>1334</v>
      </c>
    </row>
    <row r="281" spans="1:14" x14ac:dyDescent="0.3">
      <c r="A281">
        <v>176</v>
      </c>
      <c r="B281" t="s">
        <v>477</v>
      </c>
      <c r="C281" t="s">
        <v>478</v>
      </c>
      <c r="D281">
        <v>4</v>
      </c>
      <c r="E281" t="s">
        <v>6</v>
      </c>
      <c r="F281" s="2" t="s">
        <v>7</v>
      </c>
      <c r="G281" t="s">
        <v>15</v>
      </c>
      <c r="H281" s="2" t="s">
        <v>476</v>
      </c>
      <c r="I281" s="6" t="str">
        <f t="shared" si="122"/>
        <v>Feb</v>
      </c>
      <c r="J281" s="2">
        <f t="shared" si="124"/>
        <v>2</v>
      </c>
      <c r="K281" s="6" t="str">
        <f t="shared" si="140"/>
        <v>10</v>
      </c>
      <c r="L281" s="6" t="str">
        <f t="shared" si="129"/>
        <v>2022</v>
      </c>
      <c r="M281" s="9">
        <f t="shared" si="123"/>
        <v>44602</v>
      </c>
      <c r="N281" s="1" t="s">
        <v>1335</v>
      </c>
    </row>
    <row r="282" spans="1:14" x14ac:dyDescent="0.3">
      <c r="A282">
        <v>177</v>
      </c>
      <c r="B282" t="s">
        <v>479</v>
      </c>
      <c r="C282" t="s">
        <v>20</v>
      </c>
      <c r="D282">
        <v>4</v>
      </c>
      <c r="E282" t="s">
        <v>6</v>
      </c>
      <c r="F282" s="2" t="s">
        <v>7</v>
      </c>
      <c r="G282" t="s">
        <v>15</v>
      </c>
      <c r="H282" s="2" t="s">
        <v>480</v>
      </c>
      <c r="I282" s="6" t="str">
        <f t="shared" si="122"/>
        <v>Feb</v>
      </c>
      <c r="J282" s="2">
        <f t="shared" si="124"/>
        <v>2</v>
      </c>
      <c r="K282" s="6" t="str">
        <f t="shared" si="140"/>
        <v>08</v>
      </c>
      <c r="L282" s="6" t="str">
        <f t="shared" si="129"/>
        <v>2022</v>
      </c>
      <c r="M282" s="9">
        <f t="shared" si="123"/>
        <v>44600</v>
      </c>
      <c r="N282" s="1" t="s">
        <v>1336</v>
      </c>
    </row>
    <row r="283" spans="1:14" x14ac:dyDescent="0.3">
      <c r="A283">
        <v>178</v>
      </c>
      <c r="B283" t="s">
        <v>481</v>
      </c>
      <c r="C283" t="s">
        <v>482</v>
      </c>
      <c r="D283">
        <v>4</v>
      </c>
      <c r="E283" t="s">
        <v>6</v>
      </c>
      <c r="F283" s="2" t="s">
        <v>7</v>
      </c>
      <c r="G283" t="s">
        <v>15</v>
      </c>
      <c r="H283" s="2" t="s">
        <v>483</v>
      </c>
      <c r="I283" s="6" t="str">
        <f t="shared" si="122"/>
        <v>Feb</v>
      </c>
      <c r="J283" s="2">
        <f t="shared" si="124"/>
        <v>2</v>
      </c>
      <c r="K283" s="6" t="str">
        <f t="shared" si="140"/>
        <v>04</v>
      </c>
      <c r="L283" s="6" t="str">
        <f t="shared" si="129"/>
        <v>2022</v>
      </c>
      <c r="M283" s="9">
        <f t="shared" si="123"/>
        <v>44596</v>
      </c>
      <c r="N283" s="1" t="s">
        <v>1337</v>
      </c>
    </row>
    <row r="284" spans="1:14" x14ac:dyDescent="0.3">
      <c r="A284">
        <v>179</v>
      </c>
      <c r="B284" t="s">
        <v>484</v>
      </c>
      <c r="C284" t="s">
        <v>485</v>
      </c>
      <c r="D284">
        <v>4</v>
      </c>
      <c r="E284" t="s">
        <v>6</v>
      </c>
      <c r="F284" s="2" t="s">
        <v>11</v>
      </c>
      <c r="G284" t="s">
        <v>15</v>
      </c>
      <c r="H284" s="2" t="s">
        <v>486</v>
      </c>
      <c r="I284" s="6" t="str">
        <f t="shared" si="122"/>
        <v>Feb</v>
      </c>
      <c r="J284" s="2">
        <f t="shared" si="124"/>
        <v>2</v>
      </c>
      <c r="K284" s="6" t="str">
        <f t="shared" si="140"/>
        <v>03</v>
      </c>
      <c r="L284" s="6" t="str">
        <f t="shared" si="129"/>
        <v>2022</v>
      </c>
      <c r="M284" s="9">
        <f t="shared" si="123"/>
        <v>44595</v>
      </c>
      <c r="N284" s="1" t="s">
        <v>1338</v>
      </c>
    </row>
    <row r="285" spans="1:14" x14ac:dyDescent="0.3">
      <c r="A285">
        <v>180</v>
      </c>
      <c r="B285" t="s">
        <v>487</v>
      </c>
      <c r="C285" t="s">
        <v>488</v>
      </c>
      <c r="D285">
        <v>4</v>
      </c>
      <c r="E285" t="s">
        <v>6</v>
      </c>
      <c r="F285" s="2" t="s">
        <v>7</v>
      </c>
      <c r="G285" t="s">
        <v>15</v>
      </c>
      <c r="H285" s="2" t="s">
        <v>486</v>
      </c>
      <c r="I285" s="6" t="str">
        <f t="shared" si="122"/>
        <v>Feb</v>
      </c>
      <c r="J285" s="2">
        <f t="shared" si="124"/>
        <v>2</v>
      </c>
      <c r="K285" s="6" t="str">
        <f t="shared" si="140"/>
        <v>03</v>
      </c>
      <c r="L285" s="6" t="str">
        <f t="shared" si="129"/>
        <v>2022</v>
      </c>
      <c r="M285" s="9">
        <f t="shared" si="123"/>
        <v>44595</v>
      </c>
      <c r="N285" s="1" t="s">
        <v>1339</v>
      </c>
    </row>
    <row r="286" spans="1:14" x14ac:dyDescent="0.3">
      <c r="A286">
        <v>181</v>
      </c>
      <c r="B286" t="s">
        <v>489</v>
      </c>
      <c r="C286" t="s">
        <v>490</v>
      </c>
      <c r="D286">
        <v>3</v>
      </c>
      <c r="E286" t="s">
        <v>6</v>
      </c>
      <c r="F286" s="2" t="s">
        <v>45</v>
      </c>
      <c r="G286" t="s">
        <v>15</v>
      </c>
      <c r="H286" s="2" t="s">
        <v>486</v>
      </c>
      <c r="I286" s="6" t="str">
        <f t="shared" si="122"/>
        <v>Feb</v>
      </c>
      <c r="J286" s="2">
        <f t="shared" si="124"/>
        <v>2</v>
      </c>
      <c r="K286" s="6" t="str">
        <f t="shared" si="140"/>
        <v>03</v>
      </c>
      <c r="L286" s="6" t="str">
        <f t="shared" si="129"/>
        <v>2022</v>
      </c>
      <c r="M286" s="9">
        <f t="shared" si="123"/>
        <v>44595</v>
      </c>
      <c r="N286" s="1" t="s">
        <v>1340</v>
      </c>
    </row>
    <row r="287" spans="1:14" x14ac:dyDescent="0.3">
      <c r="A287">
        <v>182</v>
      </c>
      <c r="B287" t="s">
        <v>491</v>
      </c>
      <c r="C287" t="s">
        <v>492</v>
      </c>
      <c r="D287">
        <v>4</v>
      </c>
      <c r="E287" t="s">
        <v>6</v>
      </c>
      <c r="F287" s="2" t="s">
        <v>11</v>
      </c>
      <c r="G287" t="s">
        <v>15</v>
      </c>
      <c r="H287" s="2" t="s">
        <v>493</v>
      </c>
      <c r="I287" s="6" t="str">
        <f t="shared" si="122"/>
        <v>Jan</v>
      </c>
      <c r="J287" s="2">
        <f t="shared" si="124"/>
        <v>1</v>
      </c>
      <c r="K287" s="6" t="str">
        <f t="shared" si="140"/>
        <v>27</v>
      </c>
      <c r="L287" s="6" t="str">
        <f t="shared" si="129"/>
        <v>2022</v>
      </c>
      <c r="M287" s="9">
        <f t="shared" si="123"/>
        <v>44588</v>
      </c>
      <c r="N287" s="1" t="s">
        <v>1341</v>
      </c>
    </row>
    <row r="288" spans="1:14" x14ac:dyDescent="0.3">
      <c r="A288">
        <v>183</v>
      </c>
      <c r="B288" t="s">
        <v>494</v>
      </c>
      <c r="C288" t="s">
        <v>495</v>
      </c>
      <c r="D288">
        <v>4</v>
      </c>
      <c r="E288" t="s">
        <v>6</v>
      </c>
      <c r="F288" s="2" t="s">
        <v>7</v>
      </c>
      <c r="G288" t="s">
        <v>15</v>
      </c>
      <c r="H288" s="2" t="s">
        <v>496</v>
      </c>
      <c r="I288" s="6" t="str">
        <f t="shared" si="122"/>
        <v>Jan</v>
      </c>
      <c r="J288" s="2">
        <f t="shared" si="124"/>
        <v>1</v>
      </c>
      <c r="K288" s="6" t="str">
        <f t="shared" si="140"/>
        <v>26</v>
      </c>
      <c r="L288" s="6" t="str">
        <f t="shared" si="129"/>
        <v>2022</v>
      </c>
      <c r="M288" s="9">
        <f t="shared" si="123"/>
        <v>44587</v>
      </c>
      <c r="N288" s="1" t="s">
        <v>1342</v>
      </c>
    </row>
    <row r="289" spans="1:14" x14ac:dyDescent="0.3">
      <c r="A289">
        <v>184</v>
      </c>
      <c r="B289" t="s">
        <v>497</v>
      </c>
      <c r="C289" t="s">
        <v>498</v>
      </c>
      <c r="D289">
        <v>4</v>
      </c>
      <c r="E289" t="s">
        <v>6</v>
      </c>
      <c r="F289" s="2" t="s">
        <v>56</v>
      </c>
      <c r="G289" t="s">
        <v>15</v>
      </c>
      <c r="H289" s="2" t="s">
        <v>499</v>
      </c>
      <c r="I289" s="6" t="str">
        <f t="shared" si="122"/>
        <v>Jan</v>
      </c>
      <c r="J289" s="2">
        <f t="shared" si="124"/>
        <v>1</v>
      </c>
      <c r="K289" s="6" t="str">
        <f t="shared" si="140"/>
        <v>25</v>
      </c>
      <c r="L289" s="6" t="str">
        <f t="shared" si="129"/>
        <v>2022</v>
      </c>
      <c r="M289" s="9">
        <f t="shared" si="123"/>
        <v>44586</v>
      </c>
      <c r="N289" s="1" t="s">
        <v>1343</v>
      </c>
    </row>
    <row r="290" spans="1:14" x14ac:dyDescent="0.3">
      <c r="A290">
        <v>185</v>
      </c>
      <c r="B290" t="s">
        <v>500</v>
      </c>
      <c r="C290" t="s">
        <v>501</v>
      </c>
      <c r="D290">
        <v>4</v>
      </c>
      <c r="E290" t="s">
        <v>6</v>
      </c>
      <c r="F290" s="2" t="s">
        <v>7</v>
      </c>
      <c r="G290" t="s">
        <v>15</v>
      </c>
      <c r="H290" s="2" t="s">
        <v>502</v>
      </c>
      <c r="I290" s="6" t="str">
        <f t="shared" si="122"/>
        <v>Jan</v>
      </c>
      <c r="J290" s="2">
        <f t="shared" si="124"/>
        <v>1</v>
      </c>
      <c r="K290" s="6" t="str">
        <f t="shared" si="140"/>
        <v>24</v>
      </c>
      <c r="L290" s="6" t="str">
        <f t="shared" si="129"/>
        <v>2022</v>
      </c>
      <c r="M290" s="9">
        <f t="shared" si="123"/>
        <v>44585</v>
      </c>
      <c r="N290" s="1" t="s">
        <v>1344</v>
      </c>
    </row>
    <row r="291" spans="1:14" x14ac:dyDescent="0.3">
      <c r="A291">
        <v>186</v>
      </c>
      <c r="B291" t="s">
        <v>503</v>
      </c>
      <c r="C291" t="s">
        <v>504</v>
      </c>
      <c r="D291">
        <v>4</v>
      </c>
      <c r="E291" t="s">
        <v>6</v>
      </c>
      <c r="F291" s="2" t="s">
        <v>7</v>
      </c>
      <c r="G291" t="s">
        <v>15</v>
      </c>
      <c r="H291" s="2" t="s">
        <v>505</v>
      </c>
      <c r="I291" s="6" t="str">
        <f t="shared" si="122"/>
        <v>Jan</v>
      </c>
      <c r="J291" s="2">
        <f t="shared" si="124"/>
        <v>1</v>
      </c>
      <c r="K291" s="6" t="str">
        <f t="shared" si="140"/>
        <v>21</v>
      </c>
      <c r="L291" s="6" t="str">
        <f t="shared" si="129"/>
        <v>2022</v>
      </c>
      <c r="M291" s="9">
        <f t="shared" si="123"/>
        <v>44582</v>
      </c>
      <c r="N291" s="1" t="s">
        <v>1345</v>
      </c>
    </row>
    <row r="292" spans="1:14" x14ac:dyDescent="0.3">
      <c r="A292">
        <v>187</v>
      </c>
      <c r="B292" t="s">
        <v>506</v>
      </c>
      <c r="C292" t="s">
        <v>507</v>
      </c>
      <c r="D292">
        <v>4</v>
      </c>
      <c r="E292" t="s">
        <v>6</v>
      </c>
      <c r="F292" s="2" t="s">
        <v>508</v>
      </c>
      <c r="G292" t="s">
        <v>15</v>
      </c>
      <c r="H292" s="2" t="s">
        <v>509</v>
      </c>
      <c r="I292" s="6" t="str">
        <f t="shared" si="122"/>
        <v>Jan</v>
      </c>
      <c r="J292" s="2">
        <f t="shared" si="124"/>
        <v>1</v>
      </c>
      <c r="K292" s="6" t="str">
        <f t="shared" si="140"/>
        <v>17</v>
      </c>
      <c r="L292" s="6" t="str">
        <f t="shared" si="129"/>
        <v>2022</v>
      </c>
      <c r="M292" s="9">
        <f t="shared" si="123"/>
        <v>44578</v>
      </c>
      <c r="N292" s="1" t="s">
        <v>1346</v>
      </c>
    </row>
    <row r="293" spans="1:14" x14ac:dyDescent="0.3">
      <c r="A293">
        <v>188</v>
      </c>
      <c r="B293" t="s">
        <v>510</v>
      </c>
      <c r="C293" t="s">
        <v>511</v>
      </c>
      <c r="D293">
        <v>3</v>
      </c>
      <c r="E293" t="s">
        <v>6</v>
      </c>
      <c r="F293" s="2" t="s">
        <v>7</v>
      </c>
      <c r="G293" t="s">
        <v>15</v>
      </c>
      <c r="H293" s="2" t="s">
        <v>509</v>
      </c>
      <c r="I293" s="6" t="str">
        <f t="shared" si="122"/>
        <v>Jan</v>
      </c>
      <c r="J293" s="2">
        <f t="shared" si="124"/>
        <v>1</v>
      </c>
      <c r="K293" s="6" t="str">
        <f t="shared" si="140"/>
        <v>17</v>
      </c>
      <c r="L293" s="6" t="str">
        <f t="shared" si="129"/>
        <v>2022</v>
      </c>
      <c r="M293" s="9">
        <f t="shared" si="123"/>
        <v>44578</v>
      </c>
      <c r="N293" s="1" t="s">
        <v>1347</v>
      </c>
    </row>
    <row r="294" spans="1:14" x14ac:dyDescent="0.3">
      <c r="A294">
        <v>189</v>
      </c>
      <c r="B294" t="s">
        <v>512</v>
      </c>
      <c r="C294" t="s">
        <v>513</v>
      </c>
      <c r="D294">
        <v>3</v>
      </c>
      <c r="E294" t="s">
        <v>6</v>
      </c>
      <c r="F294" s="2" t="s">
        <v>7</v>
      </c>
      <c r="G294" t="s">
        <v>15</v>
      </c>
      <c r="H294" s="2" t="s">
        <v>1348</v>
      </c>
      <c r="I294" s="6" t="str">
        <f>MID(H294,3,3)</f>
        <v>Jul</v>
      </c>
      <c r="J294" s="2">
        <f t="shared" si="124"/>
        <v>7</v>
      </c>
      <c r="K294" s="6" t="str">
        <f>MID(H294,7,2)</f>
        <v>05</v>
      </c>
      <c r="L294" s="6" t="str">
        <f>MID(H294,10,4)</f>
        <v>2021</v>
      </c>
      <c r="M294" s="9">
        <f t="shared" si="123"/>
        <v>44382</v>
      </c>
      <c r="N294" s="1" t="s">
        <v>1350</v>
      </c>
    </row>
    <row r="295" spans="1:14" x14ac:dyDescent="0.3">
      <c r="A295">
        <v>189</v>
      </c>
      <c r="B295" t="s">
        <v>512</v>
      </c>
      <c r="C295" t="s">
        <v>513</v>
      </c>
      <c r="D295">
        <v>4</v>
      </c>
      <c r="E295" t="s">
        <v>6</v>
      </c>
      <c r="F295" s="2" t="s">
        <v>7</v>
      </c>
      <c r="G295" t="s">
        <v>15</v>
      </c>
      <c r="H295" s="2" t="s">
        <v>1349</v>
      </c>
      <c r="I295" s="6" t="str">
        <f>MID(H295,3,3)</f>
        <v>Oct</v>
      </c>
      <c r="J295" s="2">
        <f t="shared" si="124"/>
        <v>10</v>
      </c>
      <c r="K295" s="6" t="str">
        <f>MID(H295,7,2)</f>
        <v>14</v>
      </c>
      <c r="L295" s="6" t="str">
        <f>MID(H295,10,4)</f>
        <v>2021</v>
      </c>
      <c r="M295" s="9">
        <f t="shared" si="123"/>
        <v>44483</v>
      </c>
      <c r="N295" s="1" t="s">
        <v>1351</v>
      </c>
    </row>
    <row r="296" spans="1:14" x14ac:dyDescent="0.3">
      <c r="A296">
        <v>189</v>
      </c>
      <c r="B296" t="s">
        <v>512</v>
      </c>
      <c r="C296" t="s">
        <v>513</v>
      </c>
      <c r="D296">
        <v>4</v>
      </c>
      <c r="E296" t="s">
        <v>6</v>
      </c>
      <c r="F296" s="2" t="s">
        <v>7</v>
      </c>
      <c r="G296" t="s">
        <v>15</v>
      </c>
      <c r="H296" s="2" t="s">
        <v>514</v>
      </c>
      <c r="I296" s="6" t="str">
        <f t="shared" si="122"/>
        <v>Jan</v>
      </c>
      <c r="J296" s="2">
        <f t="shared" si="124"/>
        <v>1</v>
      </c>
      <c r="K296" s="6" t="str">
        <f t="shared" ref="K296:K309" si="141">MID(H296,8,2)</f>
        <v>14</v>
      </c>
      <c r="L296" s="6" t="str">
        <f t="shared" si="129"/>
        <v>2022</v>
      </c>
      <c r="M296" s="9">
        <f t="shared" si="123"/>
        <v>44575</v>
      </c>
      <c r="N296" s="1" t="s">
        <v>1352</v>
      </c>
    </row>
    <row r="297" spans="1:14" x14ac:dyDescent="0.3">
      <c r="A297">
        <v>190</v>
      </c>
      <c r="B297" t="s">
        <v>515</v>
      </c>
      <c r="C297" t="s">
        <v>20</v>
      </c>
      <c r="D297">
        <v>3</v>
      </c>
      <c r="E297" t="s">
        <v>6</v>
      </c>
      <c r="F297" s="2" t="s">
        <v>7</v>
      </c>
      <c r="G297" t="s">
        <v>15</v>
      </c>
      <c r="H297" s="2" t="s">
        <v>514</v>
      </c>
      <c r="I297" s="6" t="str">
        <f t="shared" si="122"/>
        <v>Jan</v>
      </c>
      <c r="J297" s="2">
        <f t="shared" si="124"/>
        <v>1</v>
      </c>
      <c r="K297" s="6" t="str">
        <f t="shared" si="141"/>
        <v>14</v>
      </c>
      <c r="L297" s="6" t="str">
        <f t="shared" si="129"/>
        <v>2022</v>
      </c>
      <c r="M297" s="9">
        <f t="shared" si="123"/>
        <v>44575</v>
      </c>
      <c r="N297" s="1" t="s">
        <v>1353</v>
      </c>
    </row>
    <row r="298" spans="1:14" x14ac:dyDescent="0.3">
      <c r="A298">
        <v>191</v>
      </c>
      <c r="B298" t="s">
        <v>516</v>
      </c>
      <c r="C298" t="s">
        <v>37</v>
      </c>
      <c r="D298">
        <v>3</v>
      </c>
      <c r="E298" t="s">
        <v>6</v>
      </c>
      <c r="F298" s="2" t="s">
        <v>68</v>
      </c>
      <c r="G298" t="s">
        <v>15</v>
      </c>
      <c r="H298" s="2" t="s">
        <v>514</v>
      </c>
      <c r="I298" s="6" t="str">
        <f t="shared" si="122"/>
        <v>Jan</v>
      </c>
      <c r="J298" s="2">
        <f t="shared" si="124"/>
        <v>1</v>
      </c>
      <c r="K298" s="6" t="str">
        <f t="shared" si="141"/>
        <v>14</v>
      </c>
      <c r="L298" s="6" t="str">
        <f t="shared" si="129"/>
        <v>2022</v>
      </c>
      <c r="M298" s="9">
        <f t="shared" si="123"/>
        <v>44575</v>
      </c>
      <c r="N298" s="1" t="s">
        <v>1354</v>
      </c>
    </row>
    <row r="299" spans="1:14" x14ac:dyDescent="0.3">
      <c r="A299">
        <v>192</v>
      </c>
      <c r="B299" t="s">
        <v>517</v>
      </c>
      <c r="C299" t="s">
        <v>518</v>
      </c>
      <c r="D299">
        <v>4</v>
      </c>
      <c r="E299" t="s">
        <v>6</v>
      </c>
      <c r="F299" s="2" t="s">
        <v>7</v>
      </c>
      <c r="G299" t="s">
        <v>15</v>
      </c>
      <c r="H299" s="2" t="s">
        <v>519</v>
      </c>
      <c r="I299" s="6" t="str">
        <f t="shared" si="122"/>
        <v>Jan</v>
      </c>
      <c r="J299" s="2">
        <f t="shared" si="124"/>
        <v>1</v>
      </c>
      <c r="K299" s="6" t="str">
        <f t="shared" si="141"/>
        <v>12</v>
      </c>
      <c r="L299" s="6" t="str">
        <f t="shared" si="129"/>
        <v>2022</v>
      </c>
      <c r="M299" s="9">
        <f t="shared" si="123"/>
        <v>44573</v>
      </c>
      <c r="N299" s="1" t="s">
        <v>1355</v>
      </c>
    </row>
    <row r="300" spans="1:14" x14ac:dyDescent="0.3">
      <c r="A300">
        <v>193</v>
      </c>
      <c r="B300" t="s">
        <v>520</v>
      </c>
      <c r="C300" t="s">
        <v>521</v>
      </c>
      <c r="D300">
        <v>4</v>
      </c>
      <c r="E300" t="s">
        <v>6</v>
      </c>
      <c r="F300" s="2" t="s">
        <v>7</v>
      </c>
      <c r="G300" t="s">
        <v>15</v>
      </c>
      <c r="H300" s="2" t="s">
        <v>522</v>
      </c>
      <c r="I300" s="6" t="str">
        <f t="shared" ref="I300:I363" si="142">MID(H300,4,3)</f>
        <v>Jan</v>
      </c>
      <c r="J300" s="2">
        <f t="shared" si="124"/>
        <v>1</v>
      </c>
      <c r="K300" s="6" t="str">
        <f t="shared" si="141"/>
        <v>11</v>
      </c>
      <c r="L300" s="6" t="str">
        <f t="shared" si="129"/>
        <v>2022</v>
      </c>
      <c r="M300" s="9">
        <f t="shared" ref="M300:M363" si="143">IF(G300="Audited",DATE(L300,J300,K300)," ")</f>
        <v>44572</v>
      </c>
      <c r="N300" s="1" t="s">
        <v>1356</v>
      </c>
    </row>
    <row r="301" spans="1:14" x14ac:dyDescent="0.3">
      <c r="A301">
        <v>194</v>
      </c>
      <c r="B301" t="s">
        <v>523</v>
      </c>
      <c r="C301" t="s">
        <v>524</v>
      </c>
      <c r="D301">
        <v>3</v>
      </c>
      <c r="E301" t="s">
        <v>6</v>
      </c>
      <c r="F301" s="2" t="s">
        <v>7</v>
      </c>
      <c r="G301" t="s">
        <v>15</v>
      </c>
      <c r="H301" s="2" t="s">
        <v>522</v>
      </c>
      <c r="I301" s="6" t="str">
        <f t="shared" si="142"/>
        <v>Jan</v>
      </c>
      <c r="J301" s="2">
        <f t="shared" ref="J301:J364" si="144">IF(I301="Jan",1,IF(I301="Feb",2,IF(I301="Mar",3,IF(I301="Apr",4,IF(I301="May",5,IF(I301="Jun",6,IF(I301="Jul",7,IF(I301="Aug",8,IF(I301="Sep",9,IF(I301="Oct",10,IF(I301="Nov",11,IF(I301="Dec",12,0))))))))))))</f>
        <v>1</v>
      </c>
      <c r="K301" s="6" t="str">
        <f t="shared" si="141"/>
        <v>11</v>
      </c>
      <c r="L301" s="6" t="str">
        <f t="shared" si="129"/>
        <v>2022</v>
      </c>
      <c r="M301" s="9">
        <f t="shared" si="143"/>
        <v>44572</v>
      </c>
      <c r="N301" s="1" t="s">
        <v>1357</v>
      </c>
    </row>
    <row r="302" spans="1:14" x14ac:dyDescent="0.3">
      <c r="A302">
        <v>195</v>
      </c>
      <c r="B302" t="s">
        <v>525</v>
      </c>
      <c r="C302" t="s">
        <v>526</v>
      </c>
      <c r="D302">
        <v>4</v>
      </c>
      <c r="E302" t="s">
        <v>6</v>
      </c>
      <c r="F302" s="2" t="s">
        <v>7</v>
      </c>
      <c r="G302" t="s">
        <v>15</v>
      </c>
      <c r="H302" s="2" t="s">
        <v>527</v>
      </c>
      <c r="I302" s="6" t="str">
        <f t="shared" si="142"/>
        <v>Jan</v>
      </c>
      <c r="J302" s="2">
        <f t="shared" si="144"/>
        <v>1</v>
      </c>
      <c r="K302" s="6" t="str">
        <f t="shared" si="141"/>
        <v>10</v>
      </c>
      <c r="L302" s="6" t="str">
        <f t="shared" si="129"/>
        <v>2022</v>
      </c>
      <c r="M302" s="9">
        <f t="shared" si="143"/>
        <v>44571</v>
      </c>
      <c r="N302" s="1" t="s">
        <v>1358</v>
      </c>
    </row>
    <row r="303" spans="1:14" x14ac:dyDescent="0.3">
      <c r="A303">
        <v>196</v>
      </c>
      <c r="B303" t="s">
        <v>528</v>
      </c>
      <c r="C303" t="s">
        <v>529</v>
      </c>
      <c r="D303">
        <v>4</v>
      </c>
      <c r="E303" t="s">
        <v>6</v>
      </c>
      <c r="F303" s="2" t="s">
        <v>11</v>
      </c>
      <c r="G303" t="s">
        <v>15</v>
      </c>
      <c r="H303" s="2" t="s">
        <v>527</v>
      </c>
      <c r="I303" s="6" t="str">
        <f t="shared" si="142"/>
        <v>Jan</v>
      </c>
      <c r="J303" s="2">
        <f t="shared" si="144"/>
        <v>1</v>
      </c>
      <c r="K303" s="6" t="str">
        <f t="shared" si="141"/>
        <v>10</v>
      </c>
      <c r="L303" s="6" t="str">
        <f t="shared" si="129"/>
        <v>2022</v>
      </c>
      <c r="M303" s="9">
        <f t="shared" si="143"/>
        <v>44571</v>
      </c>
      <c r="N303" s="1" t="s">
        <v>1359</v>
      </c>
    </row>
    <row r="304" spans="1:14" x14ac:dyDescent="0.3">
      <c r="A304">
        <v>197</v>
      </c>
      <c r="B304" t="s">
        <v>194</v>
      </c>
      <c r="C304" t="s">
        <v>530</v>
      </c>
      <c r="D304">
        <v>4</v>
      </c>
      <c r="E304" t="s">
        <v>6</v>
      </c>
      <c r="F304" s="2" t="s">
        <v>11</v>
      </c>
      <c r="G304" t="s">
        <v>15</v>
      </c>
      <c r="H304" s="2" t="s">
        <v>531</v>
      </c>
      <c r="I304" s="6" t="str">
        <f t="shared" si="142"/>
        <v>Jan</v>
      </c>
      <c r="J304" s="2">
        <f t="shared" si="144"/>
        <v>1</v>
      </c>
      <c r="K304" s="6" t="str">
        <f t="shared" si="141"/>
        <v>05</v>
      </c>
      <c r="L304" s="6" t="str">
        <f t="shared" si="129"/>
        <v>2022</v>
      </c>
      <c r="M304" s="9">
        <f t="shared" si="143"/>
        <v>44566</v>
      </c>
      <c r="N304" s="1" t="s">
        <v>1360</v>
      </c>
    </row>
    <row r="305" spans="1:14" x14ac:dyDescent="0.3">
      <c r="A305">
        <v>198</v>
      </c>
      <c r="B305" t="s">
        <v>532</v>
      </c>
      <c r="C305" t="s">
        <v>533</v>
      </c>
      <c r="D305">
        <v>4</v>
      </c>
      <c r="E305" t="s">
        <v>6</v>
      </c>
      <c r="F305" s="2" t="s">
        <v>7</v>
      </c>
      <c r="G305" t="s">
        <v>15</v>
      </c>
      <c r="H305" s="2" t="s">
        <v>534</v>
      </c>
      <c r="I305" s="6" t="str">
        <f t="shared" si="142"/>
        <v>Jan</v>
      </c>
      <c r="J305" s="2">
        <f t="shared" si="144"/>
        <v>1</v>
      </c>
      <c r="K305" s="6" t="str">
        <f t="shared" si="141"/>
        <v>04</v>
      </c>
      <c r="L305" s="6" t="str">
        <f t="shared" si="129"/>
        <v>2022</v>
      </c>
      <c r="M305" s="9">
        <f t="shared" si="143"/>
        <v>44565</v>
      </c>
      <c r="N305" s="1" t="s">
        <v>1361</v>
      </c>
    </row>
    <row r="306" spans="1:14" x14ac:dyDescent="0.3">
      <c r="A306">
        <v>199</v>
      </c>
      <c r="B306" t="s">
        <v>535</v>
      </c>
      <c r="C306" t="s">
        <v>536</v>
      </c>
      <c r="D306">
        <v>4</v>
      </c>
      <c r="E306" t="s">
        <v>6</v>
      </c>
      <c r="F306" s="2" t="s">
        <v>7</v>
      </c>
      <c r="G306" t="s">
        <v>15</v>
      </c>
      <c r="H306" s="2" t="s">
        <v>537</v>
      </c>
      <c r="I306" s="6" t="str">
        <f t="shared" si="142"/>
        <v>Dec</v>
      </c>
      <c r="J306" s="2">
        <f t="shared" si="144"/>
        <v>12</v>
      </c>
      <c r="K306" s="6" t="str">
        <f t="shared" si="141"/>
        <v>30</v>
      </c>
      <c r="L306" s="6" t="str">
        <f t="shared" si="129"/>
        <v>2021</v>
      </c>
      <c r="M306" s="9">
        <f t="shared" si="143"/>
        <v>44560</v>
      </c>
      <c r="N306" s="1" t="s">
        <v>1362</v>
      </c>
    </row>
    <row r="307" spans="1:14" x14ac:dyDescent="0.3">
      <c r="A307">
        <v>200</v>
      </c>
      <c r="B307" t="s">
        <v>538</v>
      </c>
      <c r="C307" t="s">
        <v>539</v>
      </c>
      <c r="D307">
        <v>4</v>
      </c>
      <c r="E307" t="s">
        <v>6</v>
      </c>
      <c r="F307" s="2" t="s">
        <v>11</v>
      </c>
      <c r="G307" t="s">
        <v>15</v>
      </c>
      <c r="H307" s="2" t="s">
        <v>537</v>
      </c>
      <c r="I307" s="6" t="str">
        <f t="shared" si="142"/>
        <v>Dec</v>
      </c>
      <c r="J307" s="2">
        <f t="shared" si="144"/>
        <v>12</v>
      </c>
      <c r="K307" s="6" t="str">
        <f t="shared" si="141"/>
        <v>30</v>
      </c>
      <c r="L307" s="6" t="str">
        <f t="shared" ref="L307:L370" si="145">MID(H307,11,4)</f>
        <v>2021</v>
      </c>
      <c r="M307" s="9">
        <f t="shared" si="143"/>
        <v>44560</v>
      </c>
      <c r="N307" s="1" t="s">
        <v>1363</v>
      </c>
    </row>
    <row r="308" spans="1:14" x14ac:dyDescent="0.3">
      <c r="A308">
        <v>201</v>
      </c>
      <c r="B308" t="s">
        <v>540</v>
      </c>
      <c r="C308" t="s">
        <v>541</v>
      </c>
      <c r="D308">
        <v>4</v>
      </c>
      <c r="E308" t="s">
        <v>6</v>
      </c>
      <c r="F308" s="2" t="s">
        <v>7</v>
      </c>
      <c r="G308" t="s">
        <v>15</v>
      </c>
      <c r="H308" s="2" t="s">
        <v>537</v>
      </c>
      <c r="I308" s="6" t="str">
        <f t="shared" si="142"/>
        <v>Dec</v>
      </c>
      <c r="J308" s="2">
        <f t="shared" si="144"/>
        <v>12</v>
      </c>
      <c r="K308" s="6" t="str">
        <f t="shared" si="141"/>
        <v>30</v>
      </c>
      <c r="L308" s="6" t="str">
        <f t="shared" si="145"/>
        <v>2021</v>
      </c>
      <c r="M308" s="9">
        <f t="shared" si="143"/>
        <v>44560</v>
      </c>
      <c r="N308" s="1" t="s">
        <v>1364</v>
      </c>
    </row>
    <row r="309" spans="1:14" x14ac:dyDescent="0.3">
      <c r="A309">
        <v>202</v>
      </c>
      <c r="B309" t="s">
        <v>542</v>
      </c>
      <c r="C309" t="s">
        <v>543</v>
      </c>
      <c r="D309">
        <v>3</v>
      </c>
      <c r="E309" t="s">
        <v>6</v>
      </c>
      <c r="F309" s="2" t="s">
        <v>11</v>
      </c>
      <c r="G309" t="s">
        <v>15</v>
      </c>
      <c r="H309" s="2" t="s">
        <v>537</v>
      </c>
      <c r="I309" s="6" t="str">
        <f t="shared" si="142"/>
        <v>Dec</v>
      </c>
      <c r="J309" s="2">
        <f t="shared" si="144"/>
        <v>12</v>
      </c>
      <c r="K309" s="6" t="str">
        <f t="shared" si="141"/>
        <v>30</v>
      </c>
      <c r="L309" s="6" t="str">
        <f t="shared" si="145"/>
        <v>2021</v>
      </c>
      <c r="M309" s="9">
        <f t="shared" si="143"/>
        <v>44560</v>
      </c>
      <c r="N309" s="1" t="s">
        <v>1365</v>
      </c>
    </row>
    <row r="310" spans="1:14" x14ac:dyDescent="0.3">
      <c r="A310">
        <v>203</v>
      </c>
      <c r="B310" t="s">
        <v>544</v>
      </c>
      <c r="C310" t="s">
        <v>545</v>
      </c>
      <c r="D310">
        <v>3</v>
      </c>
      <c r="E310" t="s">
        <v>6</v>
      </c>
      <c r="F310" s="2" t="s">
        <v>11</v>
      </c>
      <c r="G310" t="s">
        <v>15</v>
      </c>
      <c r="H310" s="2" t="s">
        <v>1366</v>
      </c>
      <c r="I310" s="6" t="str">
        <f>MID(H310,3,3)</f>
        <v>Oct</v>
      </c>
      <c r="J310" s="2">
        <f t="shared" si="144"/>
        <v>10</v>
      </c>
      <c r="K310" s="6" t="str">
        <f>MID(H310,7,2)</f>
        <v>21</v>
      </c>
      <c r="L310" s="6" t="str">
        <f>MID(H310,10,4)</f>
        <v>2021</v>
      </c>
      <c r="M310" s="9">
        <f t="shared" si="143"/>
        <v>44490</v>
      </c>
      <c r="N310" s="1" t="s">
        <v>1367</v>
      </c>
    </row>
    <row r="311" spans="1:14" x14ac:dyDescent="0.3">
      <c r="A311">
        <v>203</v>
      </c>
      <c r="B311" t="s">
        <v>544</v>
      </c>
      <c r="C311" t="s">
        <v>545</v>
      </c>
      <c r="D311">
        <v>4</v>
      </c>
      <c r="E311" t="s">
        <v>6</v>
      </c>
      <c r="F311" s="2" t="s">
        <v>7</v>
      </c>
      <c r="G311" t="s">
        <v>15</v>
      </c>
      <c r="H311" s="2" t="s">
        <v>546</v>
      </c>
      <c r="I311" s="6" t="str">
        <f t="shared" si="142"/>
        <v>Dec</v>
      </c>
      <c r="J311" s="2">
        <f t="shared" si="144"/>
        <v>12</v>
      </c>
      <c r="K311" s="6" t="str">
        <f>MID(H311,8,2)</f>
        <v>24</v>
      </c>
      <c r="L311" s="6" t="str">
        <f t="shared" si="145"/>
        <v>2021</v>
      </c>
      <c r="M311" s="9">
        <f t="shared" si="143"/>
        <v>44554</v>
      </c>
      <c r="N311" s="1" t="s">
        <v>1368</v>
      </c>
    </row>
    <row r="312" spans="1:14" x14ac:dyDescent="0.3">
      <c r="A312">
        <v>204</v>
      </c>
      <c r="B312" t="s">
        <v>547</v>
      </c>
      <c r="C312" t="s">
        <v>548</v>
      </c>
      <c r="D312">
        <v>4</v>
      </c>
      <c r="E312" t="s">
        <v>6</v>
      </c>
      <c r="F312" s="2" t="s">
        <v>7</v>
      </c>
      <c r="G312" t="s">
        <v>15</v>
      </c>
      <c r="H312" s="2" t="s">
        <v>549</v>
      </c>
      <c r="I312" s="6" t="str">
        <f t="shared" si="142"/>
        <v>Dec</v>
      </c>
      <c r="J312" s="2">
        <f t="shared" si="144"/>
        <v>12</v>
      </c>
      <c r="K312" s="6" t="str">
        <f>MID(H312,8,2)</f>
        <v>22</v>
      </c>
      <c r="L312" s="6" t="str">
        <f t="shared" si="145"/>
        <v>2021</v>
      </c>
      <c r="M312" s="9">
        <f t="shared" si="143"/>
        <v>44552</v>
      </c>
      <c r="N312" s="1" t="s">
        <v>1369</v>
      </c>
    </row>
    <row r="313" spans="1:14" x14ac:dyDescent="0.3">
      <c r="A313">
        <v>205</v>
      </c>
      <c r="B313" t="s">
        <v>550</v>
      </c>
      <c r="C313" t="s">
        <v>551</v>
      </c>
      <c r="D313">
        <v>4</v>
      </c>
      <c r="E313" t="s">
        <v>6</v>
      </c>
      <c r="F313" s="2" t="s">
        <v>11</v>
      </c>
      <c r="G313" t="s">
        <v>15</v>
      </c>
      <c r="H313" s="2" t="s">
        <v>549</v>
      </c>
      <c r="I313" s="6" t="str">
        <f t="shared" si="142"/>
        <v>Dec</v>
      </c>
      <c r="J313" s="2">
        <f t="shared" si="144"/>
        <v>12</v>
      </c>
      <c r="K313" s="6" t="str">
        <f>MID(H313,8,2)</f>
        <v>22</v>
      </c>
      <c r="L313" s="6" t="str">
        <f t="shared" si="145"/>
        <v>2021</v>
      </c>
      <c r="M313" s="9">
        <f t="shared" si="143"/>
        <v>44552</v>
      </c>
      <c r="N313" s="1" t="s">
        <v>1370</v>
      </c>
    </row>
    <row r="314" spans="1:14" x14ac:dyDescent="0.3">
      <c r="A314">
        <v>206</v>
      </c>
      <c r="B314" t="s">
        <v>552</v>
      </c>
      <c r="C314" t="s">
        <v>553</v>
      </c>
      <c r="D314">
        <v>4</v>
      </c>
      <c r="E314" t="s">
        <v>6</v>
      </c>
      <c r="F314" s="2" t="s">
        <v>7</v>
      </c>
      <c r="G314" t="s">
        <v>15</v>
      </c>
      <c r="H314" s="2" t="s">
        <v>549</v>
      </c>
      <c r="I314" s="6" t="str">
        <f t="shared" si="142"/>
        <v>Dec</v>
      </c>
      <c r="J314" s="2">
        <f t="shared" si="144"/>
        <v>12</v>
      </c>
      <c r="K314" s="6" t="str">
        <f>MID(H314,8,2)</f>
        <v>22</v>
      </c>
      <c r="L314" s="6" t="str">
        <f t="shared" si="145"/>
        <v>2021</v>
      </c>
      <c r="M314" s="9">
        <f t="shared" si="143"/>
        <v>44552</v>
      </c>
      <c r="N314" s="1" t="s">
        <v>1371</v>
      </c>
    </row>
    <row r="315" spans="1:14" x14ac:dyDescent="0.3">
      <c r="A315">
        <v>207</v>
      </c>
      <c r="B315" t="s">
        <v>554</v>
      </c>
      <c r="C315" t="s">
        <v>555</v>
      </c>
      <c r="D315">
        <v>4</v>
      </c>
      <c r="E315" t="s">
        <v>6</v>
      </c>
      <c r="F315" s="2" t="s">
        <v>11</v>
      </c>
      <c r="G315" t="s">
        <v>15</v>
      </c>
      <c r="H315" s="2" t="s">
        <v>549</v>
      </c>
      <c r="I315" s="6" t="str">
        <f t="shared" si="142"/>
        <v>Dec</v>
      </c>
      <c r="J315" s="2">
        <f t="shared" si="144"/>
        <v>12</v>
      </c>
      <c r="K315" s="6" t="str">
        <f>MID(H315,8,2)</f>
        <v>22</v>
      </c>
      <c r="L315" s="6" t="str">
        <f t="shared" si="145"/>
        <v>2021</v>
      </c>
      <c r="M315" s="9">
        <f t="shared" si="143"/>
        <v>44552</v>
      </c>
      <c r="N315" s="1" t="s">
        <v>1372</v>
      </c>
    </row>
    <row r="316" spans="1:14" x14ac:dyDescent="0.3">
      <c r="A316">
        <v>208</v>
      </c>
      <c r="B316" t="s">
        <v>556</v>
      </c>
      <c r="C316" t="s">
        <v>557</v>
      </c>
      <c r="D316">
        <v>4</v>
      </c>
      <c r="E316" t="s">
        <v>6</v>
      </c>
      <c r="F316" s="2" t="s">
        <v>11</v>
      </c>
      <c r="G316" t="s">
        <v>15</v>
      </c>
      <c r="H316" s="2" t="s">
        <v>1373</v>
      </c>
      <c r="I316" s="6" t="str">
        <f>MID(H316,3,3)</f>
        <v>Aug</v>
      </c>
      <c r="J316" s="2">
        <f t="shared" si="144"/>
        <v>8</v>
      </c>
      <c r="K316" s="6" t="str">
        <f>MID(H316,7,2)</f>
        <v>10</v>
      </c>
      <c r="L316" s="6" t="str">
        <f>MID(H316,10,4)</f>
        <v>2021</v>
      </c>
      <c r="M316" s="9">
        <f t="shared" si="143"/>
        <v>44418</v>
      </c>
      <c r="N316" s="1" t="s">
        <v>1374</v>
      </c>
    </row>
    <row r="317" spans="1:14" x14ac:dyDescent="0.3">
      <c r="A317">
        <v>208</v>
      </c>
      <c r="B317" t="s">
        <v>556</v>
      </c>
      <c r="C317" t="s">
        <v>557</v>
      </c>
      <c r="D317">
        <v>4</v>
      </c>
      <c r="E317" t="s">
        <v>6</v>
      </c>
      <c r="F317" s="2" t="s">
        <v>7</v>
      </c>
      <c r="G317" t="s">
        <v>15</v>
      </c>
      <c r="H317" s="2" t="s">
        <v>558</v>
      </c>
      <c r="I317" s="6" t="str">
        <f t="shared" si="142"/>
        <v>Dec</v>
      </c>
      <c r="J317" s="2">
        <f t="shared" si="144"/>
        <v>12</v>
      </c>
      <c r="K317" s="6" t="str">
        <f>MID(H317,8,2)</f>
        <v>21</v>
      </c>
      <c r="L317" s="6" t="str">
        <f t="shared" si="145"/>
        <v>2021</v>
      </c>
      <c r="M317" s="9">
        <f t="shared" si="143"/>
        <v>44551</v>
      </c>
      <c r="N317" s="1" t="s">
        <v>1375</v>
      </c>
    </row>
    <row r="318" spans="1:14" x14ac:dyDescent="0.3">
      <c r="A318">
        <v>209</v>
      </c>
      <c r="B318" t="s">
        <v>559</v>
      </c>
      <c r="C318" t="s">
        <v>560</v>
      </c>
      <c r="D318">
        <v>4</v>
      </c>
      <c r="E318" t="s">
        <v>6</v>
      </c>
      <c r="F318" s="2" t="s">
        <v>11</v>
      </c>
      <c r="G318" t="s">
        <v>15</v>
      </c>
      <c r="H318" s="2" t="s">
        <v>1376</v>
      </c>
      <c r="I318" s="6" t="str">
        <f>MID(H318,3,3)</f>
        <v>Nov</v>
      </c>
      <c r="J318" s="2">
        <f t="shared" si="144"/>
        <v>11</v>
      </c>
      <c r="K318" s="6" t="str">
        <f>MID(H318,7,2)</f>
        <v>16</v>
      </c>
      <c r="L318" s="6" t="str">
        <f>MID(H318,10,4)</f>
        <v>2021</v>
      </c>
      <c r="M318" s="9">
        <f t="shared" si="143"/>
        <v>44516</v>
      </c>
      <c r="N318" s="1" t="s">
        <v>1377</v>
      </c>
    </row>
    <row r="319" spans="1:14" x14ac:dyDescent="0.3">
      <c r="A319">
        <v>209</v>
      </c>
      <c r="B319" t="s">
        <v>559</v>
      </c>
      <c r="C319" t="s">
        <v>560</v>
      </c>
      <c r="D319">
        <v>4</v>
      </c>
      <c r="E319" t="s">
        <v>6</v>
      </c>
      <c r="F319" s="2" t="s">
        <v>7</v>
      </c>
      <c r="G319" t="s">
        <v>15</v>
      </c>
      <c r="H319" s="2" t="s">
        <v>1277</v>
      </c>
      <c r="I319" s="6" t="str">
        <f>MID(H319,3,3)</f>
        <v>Dec</v>
      </c>
      <c r="J319" s="2">
        <f t="shared" si="144"/>
        <v>12</v>
      </c>
      <c r="K319" s="6" t="str">
        <f>MID(H319,7,2)</f>
        <v>10</v>
      </c>
      <c r="L319" s="6" t="str">
        <f>MID(H319,10,4)</f>
        <v>2021</v>
      </c>
      <c r="M319" s="9">
        <f t="shared" si="143"/>
        <v>44540</v>
      </c>
      <c r="N319" s="1" t="s">
        <v>1378</v>
      </c>
    </row>
    <row r="320" spans="1:14" x14ac:dyDescent="0.3">
      <c r="A320">
        <v>209</v>
      </c>
      <c r="B320" t="s">
        <v>559</v>
      </c>
      <c r="C320" t="s">
        <v>560</v>
      </c>
      <c r="D320">
        <v>4</v>
      </c>
      <c r="E320" t="s">
        <v>6</v>
      </c>
      <c r="F320" s="2" t="s">
        <v>11</v>
      </c>
      <c r="G320" t="s">
        <v>15</v>
      </c>
      <c r="H320" s="2" t="s">
        <v>561</v>
      </c>
      <c r="I320" s="6" t="str">
        <f t="shared" si="142"/>
        <v>Dec</v>
      </c>
      <c r="J320" s="2">
        <f t="shared" si="144"/>
        <v>12</v>
      </c>
      <c r="K320" s="6" t="str">
        <f t="shared" ref="K320:K338" si="146">MID(H320,8,2)</f>
        <v>20</v>
      </c>
      <c r="L320" s="6" t="str">
        <f t="shared" si="145"/>
        <v>2021</v>
      </c>
      <c r="M320" s="9">
        <f t="shared" si="143"/>
        <v>44550</v>
      </c>
      <c r="N320" s="1" t="s">
        <v>1379</v>
      </c>
    </row>
    <row r="321" spans="1:14" x14ac:dyDescent="0.3">
      <c r="A321">
        <v>210</v>
      </c>
      <c r="B321" t="s">
        <v>562</v>
      </c>
      <c r="C321" t="s">
        <v>563</v>
      </c>
      <c r="D321">
        <v>4</v>
      </c>
      <c r="E321" t="s">
        <v>6</v>
      </c>
      <c r="F321" s="2" t="s">
        <v>11</v>
      </c>
      <c r="G321" t="s">
        <v>15</v>
      </c>
      <c r="H321" s="2" t="s">
        <v>561</v>
      </c>
      <c r="I321" s="6" t="str">
        <f t="shared" si="142"/>
        <v>Dec</v>
      </c>
      <c r="J321" s="2">
        <f t="shared" si="144"/>
        <v>12</v>
      </c>
      <c r="K321" s="6" t="str">
        <f t="shared" si="146"/>
        <v>20</v>
      </c>
      <c r="L321" s="6" t="str">
        <f t="shared" si="145"/>
        <v>2021</v>
      </c>
      <c r="M321" s="9">
        <f t="shared" si="143"/>
        <v>44550</v>
      </c>
      <c r="N321" s="1" t="s">
        <v>1380</v>
      </c>
    </row>
    <row r="322" spans="1:14" x14ac:dyDescent="0.3">
      <c r="A322">
        <v>211</v>
      </c>
      <c r="B322" t="s">
        <v>564</v>
      </c>
      <c r="C322" t="s">
        <v>565</v>
      </c>
      <c r="D322">
        <v>4</v>
      </c>
      <c r="E322" t="s">
        <v>6</v>
      </c>
      <c r="F322" s="2" t="s">
        <v>11</v>
      </c>
      <c r="G322" t="s">
        <v>15</v>
      </c>
      <c r="H322" s="2" t="s">
        <v>561</v>
      </c>
      <c r="I322" s="6" t="str">
        <f t="shared" si="142"/>
        <v>Dec</v>
      </c>
      <c r="J322" s="2">
        <f t="shared" si="144"/>
        <v>12</v>
      </c>
      <c r="K322" s="6" t="str">
        <f t="shared" si="146"/>
        <v>20</v>
      </c>
      <c r="L322" s="6" t="str">
        <f t="shared" si="145"/>
        <v>2021</v>
      </c>
      <c r="M322" s="9">
        <f t="shared" si="143"/>
        <v>44550</v>
      </c>
      <c r="N322" s="1" t="s">
        <v>1381</v>
      </c>
    </row>
    <row r="323" spans="1:14" x14ac:dyDescent="0.3">
      <c r="A323">
        <v>212</v>
      </c>
      <c r="B323" t="s">
        <v>566</v>
      </c>
      <c r="C323" t="s">
        <v>567</v>
      </c>
      <c r="D323">
        <v>3</v>
      </c>
      <c r="E323" t="s">
        <v>6</v>
      </c>
      <c r="F323" s="2" t="s">
        <v>7</v>
      </c>
      <c r="G323" t="s">
        <v>15</v>
      </c>
      <c r="H323" s="2" t="s">
        <v>561</v>
      </c>
      <c r="I323" s="6" t="str">
        <f t="shared" si="142"/>
        <v>Dec</v>
      </c>
      <c r="J323" s="2">
        <f t="shared" si="144"/>
        <v>12</v>
      </c>
      <c r="K323" s="6" t="str">
        <f t="shared" si="146"/>
        <v>20</v>
      </c>
      <c r="L323" s="6" t="str">
        <f t="shared" si="145"/>
        <v>2021</v>
      </c>
      <c r="M323" s="9">
        <f t="shared" si="143"/>
        <v>44550</v>
      </c>
      <c r="N323" s="1" t="s">
        <v>1382</v>
      </c>
    </row>
    <row r="324" spans="1:14" x14ac:dyDescent="0.3">
      <c r="A324">
        <v>213</v>
      </c>
      <c r="B324" t="s">
        <v>568</v>
      </c>
      <c r="C324" t="s">
        <v>569</v>
      </c>
      <c r="D324">
        <v>4</v>
      </c>
      <c r="E324" t="s">
        <v>6</v>
      </c>
      <c r="F324" s="2" t="s">
        <v>7</v>
      </c>
      <c r="G324" t="s">
        <v>15</v>
      </c>
      <c r="H324" s="2" t="s">
        <v>570</v>
      </c>
      <c r="I324" s="6" t="str">
        <f t="shared" si="142"/>
        <v>Dec</v>
      </c>
      <c r="J324" s="2">
        <f t="shared" si="144"/>
        <v>12</v>
      </c>
      <c r="K324" s="6" t="str">
        <f t="shared" si="146"/>
        <v>17</v>
      </c>
      <c r="L324" s="6" t="str">
        <f t="shared" si="145"/>
        <v>2021</v>
      </c>
      <c r="M324" s="9">
        <f t="shared" si="143"/>
        <v>44547</v>
      </c>
      <c r="N324" s="1" t="s">
        <v>1383</v>
      </c>
    </row>
    <row r="325" spans="1:14" x14ac:dyDescent="0.3">
      <c r="A325">
        <v>214</v>
      </c>
      <c r="B325" t="s">
        <v>571</v>
      </c>
      <c r="C325" t="s">
        <v>572</v>
      </c>
      <c r="D325">
        <v>3</v>
      </c>
      <c r="E325" t="s">
        <v>6</v>
      </c>
      <c r="F325" s="2" t="s">
        <v>7</v>
      </c>
      <c r="G325" t="s">
        <v>15</v>
      </c>
      <c r="H325" s="2" t="s">
        <v>570</v>
      </c>
      <c r="I325" s="6" t="str">
        <f t="shared" si="142"/>
        <v>Dec</v>
      </c>
      <c r="J325" s="2">
        <f t="shared" si="144"/>
        <v>12</v>
      </c>
      <c r="K325" s="6" t="str">
        <f t="shared" si="146"/>
        <v>17</v>
      </c>
      <c r="L325" s="6" t="str">
        <f t="shared" si="145"/>
        <v>2021</v>
      </c>
      <c r="M325" s="9">
        <f t="shared" si="143"/>
        <v>44547</v>
      </c>
      <c r="N325" s="1" t="s">
        <v>1384</v>
      </c>
    </row>
    <row r="326" spans="1:14" x14ac:dyDescent="0.3">
      <c r="A326">
        <v>215</v>
      </c>
      <c r="B326" t="s">
        <v>573</v>
      </c>
      <c r="C326" t="s">
        <v>574</v>
      </c>
      <c r="D326">
        <v>4</v>
      </c>
      <c r="E326" t="s">
        <v>6</v>
      </c>
      <c r="F326" s="2" t="s">
        <v>11</v>
      </c>
      <c r="G326" t="s">
        <v>15</v>
      </c>
      <c r="H326" s="2" t="s">
        <v>570</v>
      </c>
      <c r="I326" s="6" t="str">
        <f t="shared" si="142"/>
        <v>Dec</v>
      </c>
      <c r="J326" s="2">
        <f t="shared" si="144"/>
        <v>12</v>
      </c>
      <c r="K326" s="6" t="str">
        <f t="shared" si="146"/>
        <v>17</v>
      </c>
      <c r="L326" s="6" t="str">
        <f t="shared" si="145"/>
        <v>2021</v>
      </c>
      <c r="M326" s="9">
        <f t="shared" si="143"/>
        <v>44547</v>
      </c>
      <c r="N326" s="1" t="s">
        <v>1385</v>
      </c>
    </row>
    <row r="327" spans="1:14" x14ac:dyDescent="0.3">
      <c r="A327">
        <v>216</v>
      </c>
      <c r="B327" t="s">
        <v>575</v>
      </c>
      <c r="C327" t="s">
        <v>254</v>
      </c>
      <c r="D327">
        <v>4</v>
      </c>
      <c r="E327" t="s">
        <v>6</v>
      </c>
      <c r="F327" s="2" t="s">
        <v>7</v>
      </c>
      <c r="G327" t="s">
        <v>15</v>
      </c>
      <c r="H327" s="2" t="s">
        <v>570</v>
      </c>
      <c r="I327" s="6" t="str">
        <f t="shared" si="142"/>
        <v>Dec</v>
      </c>
      <c r="J327" s="2">
        <f t="shared" si="144"/>
        <v>12</v>
      </c>
      <c r="K327" s="6" t="str">
        <f t="shared" si="146"/>
        <v>17</v>
      </c>
      <c r="L327" s="6" t="str">
        <f t="shared" si="145"/>
        <v>2021</v>
      </c>
      <c r="M327" s="9">
        <f t="shared" si="143"/>
        <v>44547</v>
      </c>
      <c r="N327" s="1" t="s">
        <v>1386</v>
      </c>
    </row>
    <row r="328" spans="1:14" x14ac:dyDescent="0.3">
      <c r="A328">
        <v>217</v>
      </c>
      <c r="B328" t="s">
        <v>576</v>
      </c>
      <c r="C328" t="s">
        <v>577</v>
      </c>
      <c r="D328">
        <v>4</v>
      </c>
      <c r="E328" t="s">
        <v>6</v>
      </c>
      <c r="F328" s="2" t="s">
        <v>11</v>
      </c>
      <c r="G328" t="s">
        <v>15</v>
      </c>
      <c r="H328" s="2" t="s">
        <v>578</v>
      </c>
      <c r="I328" s="6" t="str">
        <f t="shared" si="142"/>
        <v>Dec</v>
      </c>
      <c r="J328" s="2">
        <f t="shared" si="144"/>
        <v>12</v>
      </c>
      <c r="K328" s="6" t="str">
        <f t="shared" si="146"/>
        <v>16</v>
      </c>
      <c r="L328" s="6" t="str">
        <f t="shared" si="145"/>
        <v>2021</v>
      </c>
      <c r="M328" s="9">
        <f t="shared" si="143"/>
        <v>44546</v>
      </c>
      <c r="N328" s="1" t="s">
        <v>1387</v>
      </c>
    </row>
    <row r="329" spans="1:14" x14ac:dyDescent="0.3">
      <c r="A329">
        <v>218</v>
      </c>
      <c r="B329" t="s">
        <v>579</v>
      </c>
      <c r="C329" t="s">
        <v>580</v>
      </c>
      <c r="D329">
        <v>4</v>
      </c>
      <c r="E329" t="s">
        <v>6</v>
      </c>
      <c r="F329" s="2" t="s">
        <v>11</v>
      </c>
      <c r="G329" t="s">
        <v>15</v>
      </c>
      <c r="H329" s="2" t="s">
        <v>578</v>
      </c>
      <c r="I329" s="6" t="str">
        <f t="shared" si="142"/>
        <v>Dec</v>
      </c>
      <c r="J329" s="2">
        <f t="shared" si="144"/>
        <v>12</v>
      </c>
      <c r="K329" s="6" t="str">
        <f t="shared" si="146"/>
        <v>16</v>
      </c>
      <c r="L329" s="6" t="str">
        <f t="shared" si="145"/>
        <v>2021</v>
      </c>
      <c r="M329" s="9">
        <f t="shared" si="143"/>
        <v>44546</v>
      </c>
      <c r="N329" s="1" t="s">
        <v>1388</v>
      </c>
    </row>
    <row r="330" spans="1:14" x14ac:dyDescent="0.3">
      <c r="A330">
        <v>219</v>
      </c>
      <c r="B330" t="s">
        <v>581</v>
      </c>
      <c r="C330" t="s">
        <v>582</v>
      </c>
      <c r="D330">
        <v>4</v>
      </c>
      <c r="E330" t="s">
        <v>6</v>
      </c>
      <c r="F330" s="2" t="s">
        <v>7</v>
      </c>
      <c r="G330" t="s">
        <v>15</v>
      </c>
      <c r="H330" s="2" t="s">
        <v>583</v>
      </c>
      <c r="I330" s="6" t="str">
        <f t="shared" si="142"/>
        <v>Dec</v>
      </c>
      <c r="J330" s="2">
        <f t="shared" si="144"/>
        <v>12</v>
      </c>
      <c r="K330" s="6" t="str">
        <f t="shared" si="146"/>
        <v>15</v>
      </c>
      <c r="L330" s="6" t="str">
        <f t="shared" si="145"/>
        <v>2021</v>
      </c>
      <c r="M330" s="9">
        <f t="shared" si="143"/>
        <v>44545</v>
      </c>
      <c r="N330" s="1" t="s">
        <v>1389</v>
      </c>
    </row>
    <row r="331" spans="1:14" x14ac:dyDescent="0.3">
      <c r="A331">
        <v>220</v>
      </c>
      <c r="B331" t="s">
        <v>584</v>
      </c>
      <c r="C331" t="s">
        <v>585</v>
      </c>
      <c r="D331">
        <v>4</v>
      </c>
      <c r="E331" t="s">
        <v>6</v>
      </c>
      <c r="F331" s="2" t="s">
        <v>7</v>
      </c>
      <c r="G331" t="s">
        <v>15</v>
      </c>
      <c r="H331" s="2" t="s">
        <v>583</v>
      </c>
      <c r="I331" s="6" t="str">
        <f t="shared" si="142"/>
        <v>Dec</v>
      </c>
      <c r="J331" s="2">
        <f t="shared" si="144"/>
        <v>12</v>
      </c>
      <c r="K331" s="6" t="str">
        <f t="shared" si="146"/>
        <v>15</v>
      </c>
      <c r="L331" s="6" t="str">
        <f t="shared" si="145"/>
        <v>2021</v>
      </c>
      <c r="M331" s="9">
        <f t="shared" si="143"/>
        <v>44545</v>
      </c>
      <c r="N331" s="1" t="s">
        <v>1390</v>
      </c>
    </row>
    <row r="332" spans="1:14" x14ac:dyDescent="0.3">
      <c r="A332">
        <v>221</v>
      </c>
      <c r="B332" t="s">
        <v>586</v>
      </c>
      <c r="C332" t="s">
        <v>587</v>
      </c>
      <c r="D332">
        <v>4</v>
      </c>
      <c r="E332" t="s">
        <v>6</v>
      </c>
      <c r="F332" s="2" t="s">
        <v>14</v>
      </c>
      <c r="G332" t="s">
        <v>15</v>
      </c>
      <c r="H332" s="2" t="s">
        <v>583</v>
      </c>
      <c r="I332" s="6" t="str">
        <f t="shared" si="142"/>
        <v>Dec</v>
      </c>
      <c r="J332" s="2">
        <f t="shared" si="144"/>
        <v>12</v>
      </c>
      <c r="K332" s="6" t="str">
        <f t="shared" si="146"/>
        <v>15</v>
      </c>
      <c r="L332" s="6" t="str">
        <f t="shared" si="145"/>
        <v>2021</v>
      </c>
      <c r="M332" s="9">
        <f t="shared" si="143"/>
        <v>44545</v>
      </c>
      <c r="N332" s="1" t="s">
        <v>1391</v>
      </c>
    </row>
    <row r="333" spans="1:14" x14ac:dyDescent="0.3">
      <c r="A333">
        <v>222</v>
      </c>
      <c r="B333" t="s">
        <v>588</v>
      </c>
      <c r="C333" t="s">
        <v>589</v>
      </c>
      <c r="D333">
        <v>4</v>
      </c>
      <c r="E333" t="s">
        <v>6</v>
      </c>
      <c r="F333" s="2" t="s">
        <v>7</v>
      </c>
      <c r="G333" t="s">
        <v>15</v>
      </c>
      <c r="H333" s="2" t="s">
        <v>590</v>
      </c>
      <c r="I333" s="6" t="str">
        <f t="shared" si="142"/>
        <v>Dec</v>
      </c>
      <c r="J333" s="2">
        <f t="shared" si="144"/>
        <v>12</v>
      </c>
      <c r="K333" s="6" t="str">
        <f t="shared" si="146"/>
        <v>13</v>
      </c>
      <c r="L333" s="6" t="str">
        <f t="shared" si="145"/>
        <v>2021</v>
      </c>
      <c r="M333" s="9">
        <f t="shared" si="143"/>
        <v>44543</v>
      </c>
      <c r="N333" s="1" t="s">
        <v>1392</v>
      </c>
    </row>
    <row r="334" spans="1:14" x14ac:dyDescent="0.3">
      <c r="A334">
        <v>223</v>
      </c>
      <c r="B334" t="s">
        <v>591</v>
      </c>
      <c r="C334" t="s">
        <v>592</v>
      </c>
      <c r="D334">
        <v>4</v>
      </c>
      <c r="E334" t="s">
        <v>6</v>
      </c>
      <c r="F334" s="2" t="s">
        <v>11</v>
      </c>
      <c r="G334" t="s">
        <v>15</v>
      </c>
      <c r="H334" s="2" t="s">
        <v>590</v>
      </c>
      <c r="I334" s="6" t="str">
        <f t="shared" si="142"/>
        <v>Dec</v>
      </c>
      <c r="J334" s="2">
        <f t="shared" si="144"/>
        <v>12</v>
      </c>
      <c r="K334" s="6" t="str">
        <f t="shared" si="146"/>
        <v>13</v>
      </c>
      <c r="L334" s="6" t="str">
        <f t="shared" si="145"/>
        <v>2021</v>
      </c>
      <c r="M334" s="9">
        <f t="shared" si="143"/>
        <v>44543</v>
      </c>
      <c r="N334" s="1" t="s">
        <v>1393</v>
      </c>
    </row>
    <row r="335" spans="1:14" x14ac:dyDescent="0.3">
      <c r="A335">
        <v>224</v>
      </c>
      <c r="B335" t="s">
        <v>593</v>
      </c>
      <c r="C335" t="s">
        <v>594</v>
      </c>
      <c r="D335">
        <v>4</v>
      </c>
      <c r="E335" t="s">
        <v>6</v>
      </c>
      <c r="F335" s="2" t="s">
        <v>11</v>
      </c>
      <c r="G335" t="s">
        <v>15</v>
      </c>
      <c r="H335" s="2" t="s">
        <v>595</v>
      </c>
      <c r="I335" s="6" t="str">
        <f t="shared" si="142"/>
        <v>Dec</v>
      </c>
      <c r="J335" s="2">
        <f t="shared" si="144"/>
        <v>12</v>
      </c>
      <c r="K335" s="6" t="str">
        <f t="shared" si="146"/>
        <v>10</v>
      </c>
      <c r="L335" s="6" t="str">
        <f t="shared" si="145"/>
        <v>2021</v>
      </c>
      <c r="M335" s="9">
        <f t="shared" si="143"/>
        <v>44540</v>
      </c>
      <c r="N335" s="1" t="s">
        <v>1394</v>
      </c>
    </row>
    <row r="336" spans="1:14" x14ac:dyDescent="0.3">
      <c r="A336">
        <v>225</v>
      </c>
      <c r="B336" t="s">
        <v>596</v>
      </c>
      <c r="C336" t="s">
        <v>597</v>
      </c>
      <c r="D336">
        <v>4</v>
      </c>
      <c r="E336" t="s">
        <v>6</v>
      </c>
      <c r="F336" s="2" t="s">
        <v>7</v>
      </c>
      <c r="G336" t="s">
        <v>15</v>
      </c>
      <c r="H336" s="2" t="s">
        <v>595</v>
      </c>
      <c r="I336" s="6" t="str">
        <f t="shared" si="142"/>
        <v>Dec</v>
      </c>
      <c r="J336" s="2">
        <f t="shared" si="144"/>
        <v>12</v>
      </c>
      <c r="K336" s="6" t="str">
        <f t="shared" si="146"/>
        <v>10</v>
      </c>
      <c r="L336" s="6" t="str">
        <f t="shared" si="145"/>
        <v>2021</v>
      </c>
      <c r="M336" s="9">
        <f t="shared" si="143"/>
        <v>44540</v>
      </c>
      <c r="N336" s="1" t="s">
        <v>1395</v>
      </c>
    </row>
    <row r="337" spans="1:14" x14ac:dyDescent="0.3">
      <c r="A337">
        <v>226</v>
      </c>
      <c r="B337" t="s">
        <v>598</v>
      </c>
      <c r="C337" t="s">
        <v>599</v>
      </c>
      <c r="D337">
        <v>4</v>
      </c>
      <c r="E337" t="s">
        <v>6</v>
      </c>
      <c r="F337" s="2" t="s">
        <v>11</v>
      </c>
      <c r="G337" t="s">
        <v>15</v>
      </c>
      <c r="H337" s="2" t="s">
        <v>595</v>
      </c>
      <c r="I337" s="6" t="str">
        <f t="shared" si="142"/>
        <v>Dec</v>
      </c>
      <c r="J337" s="2">
        <f t="shared" si="144"/>
        <v>12</v>
      </c>
      <c r="K337" s="6" t="str">
        <f t="shared" si="146"/>
        <v>10</v>
      </c>
      <c r="L337" s="6" t="str">
        <f t="shared" si="145"/>
        <v>2021</v>
      </c>
      <c r="M337" s="9">
        <f t="shared" si="143"/>
        <v>44540</v>
      </c>
      <c r="N337" s="1" t="s">
        <v>1396</v>
      </c>
    </row>
    <row r="338" spans="1:14" x14ac:dyDescent="0.3">
      <c r="A338">
        <v>227</v>
      </c>
      <c r="B338" t="s">
        <v>600</v>
      </c>
      <c r="C338" t="s">
        <v>601</v>
      </c>
      <c r="D338">
        <v>4</v>
      </c>
      <c r="E338" t="s">
        <v>6</v>
      </c>
      <c r="F338" s="2" t="s">
        <v>11</v>
      </c>
      <c r="G338" t="s">
        <v>15</v>
      </c>
      <c r="H338" s="2" t="s">
        <v>595</v>
      </c>
      <c r="I338" s="6" t="str">
        <f t="shared" si="142"/>
        <v>Dec</v>
      </c>
      <c r="J338" s="2">
        <f t="shared" si="144"/>
        <v>12</v>
      </c>
      <c r="K338" s="6" t="str">
        <f t="shared" si="146"/>
        <v>10</v>
      </c>
      <c r="L338" s="6" t="str">
        <f t="shared" si="145"/>
        <v>2021</v>
      </c>
      <c r="M338" s="9">
        <f t="shared" si="143"/>
        <v>44540</v>
      </c>
      <c r="N338" s="1" t="s">
        <v>1397</v>
      </c>
    </row>
    <row r="339" spans="1:14" x14ac:dyDescent="0.3">
      <c r="A339">
        <v>228</v>
      </c>
      <c r="B339" t="s">
        <v>602</v>
      </c>
      <c r="C339" t="s">
        <v>603</v>
      </c>
      <c r="D339">
        <v>4</v>
      </c>
      <c r="E339" t="s">
        <v>6</v>
      </c>
      <c r="F339" s="2" t="s">
        <v>7</v>
      </c>
      <c r="G339" t="s">
        <v>15</v>
      </c>
      <c r="H339" s="2" t="s">
        <v>1398</v>
      </c>
      <c r="I339" s="6" t="str">
        <f>MID(H339,3,3)</f>
        <v>Nov</v>
      </c>
      <c r="J339" s="2">
        <f t="shared" si="144"/>
        <v>11</v>
      </c>
      <c r="K339" s="6" t="str">
        <f>MID(H339,7,2)</f>
        <v>24</v>
      </c>
      <c r="L339" s="6" t="str">
        <f>MID(H339,10,4)</f>
        <v>2021</v>
      </c>
      <c r="M339" s="9">
        <f t="shared" si="143"/>
        <v>44524</v>
      </c>
      <c r="N339" s="1" t="s">
        <v>1399</v>
      </c>
    </row>
    <row r="340" spans="1:14" x14ac:dyDescent="0.3">
      <c r="A340">
        <v>228</v>
      </c>
      <c r="B340" t="s">
        <v>602</v>
      </c>
      <c r="C340" t="s">
        <v>603</v>
      </c>
      <c r="D340">
        <v>3</v>
      </c>
      <c r="E340" t="s">
        <v>6</v>
      </c>
      <c r="F340" s="2" t="s">
        <v>11</v>
      </c>
      <c r="G340" t="s">
        <v>15</v>
      </c>
      <c r="H340" s="2" t="s">
        <v>595</v>
      </c>
      <c r="I340" s="6" t="str">
        <f t="shared" si="142"/>
        <v>Dec</v>
      </c>
      <c r="J340" s="2">
        <f t="shared" si="144"/>
        <v>12</v>
      </c>
      <c r="K340" s="6" t="str">
        <f t="shared" ref="K340:K350" si="147">MID(H340,8,2)</f>
        <v>10</v>
      </c>
      <c r="L340" s="6" t="str">
        <f t="shared" si="145"/>
        <v>2021</v>
      </c>
      <c r="M340" s="9">
        <f t="shared" si="143"/>
        <v>44540</v>
      </c>
      <c r="N340" s="1" t="s">
        <v>1400</v>
      </c>
    </row>
    <row r="341" spans="1:14" x14ac:dyDescent="0.3">
      <c r="A341">
        <v>229</v>
      </c>
      <c r="B341" t="s">
        <v>604</v>
      </c>
      <c r="C341" t="s">
        <v>605</v>
      </c>
      <c r="D341">
        <v>4</v>
      </c>
      <c r="E341" t="s">
        <v>6</v>
      </c>
      <c r="F341" s="2" t="s">
        <v>7</v>
      </c>
      <c r="G341" t="s">
        <v>15</v>
      </c>
      <c r="H341" s="2" t="s">
        <v>595</v>
      </c>
      <c r="I341" s="6" t="str">
        <f t="shared" si="142"/>
        <v>Dec</v>
      </c>
      <c r="J341" s="2">
        <f t="shared" si="144"/>
        <v>12</v>
      </c>
      <c r="K341" s="6" t="str">
        <f t="shared" si="147"/>
        <v>10</v>
      </c>
      <c r="L341" s="6" t="str">
        <f t="shared" si="145"/>
        <v>2021</v>
      </c>
      <c r="M341" s="9">
        <f t="shared" si="143"/>
        <v>44540</v>
      </c>
      <c r="N341" s="1" t="s">
        <v>1401</v>
      </c>
    </row>
    <row r="342" spans="1:14" x14ac:dyDescent="0.3">
      <c r="A342">
        <v>230</v>
      </c>
      <c r="B342" t="s">
        <v>606</v>
      </c>
      <c r="C342" t="s">
        <v>607</v>
      </c>
      <c r="D342">
        <v>3</v>
      </c>
      <c r="E342" t="s">
        <v>6</v>
      </c>
      <c r="F342" s="2" t="s">
        <v>11</v>
      </c>
      <c r="G342" t="s">
        <v>15</v>
      </c>
      <c r="H342" s="2" t="s">
        <v>608</v>
      </c>
      <c r="I342" s="6" t="str">
        <f t="shared" si="142"/>
        <v>Dec</v>
      </c>
      <c r="J342" s="2">
        <f t="shared" si="144"/>
        <v>12</v>
      </c>
      <c r="K342" s="6" t="str">
        <f t="shared" si="147"/>
        <v>09</v>
      </c>
      <c r="L342" s="6" t="str">
        <f t="shared" si="145"/>
        <v>2021</v>
      </c>
      <c r="M342" s="9">
        <f t="shared" si="143"/>
        <v>44539</v>
      </c>
      <c r="N342" s="1" t="s">
        <v>1402</v>
      </c>
    </row>
    <row r="343" spans="1:14" x14ac:dyDescent="0.3">
      <c r="A343">
        <v>231</v>
      </c>
      <c r="B343" t="s">
        <v>609</v>
      </c>
      <c r="C343" t="s">
        <v>610</v>
      </c>
      <c r="D343">
        <v>3</v>
      </c>
      <c r="E343" t="s">
        <v>6</v>
      </c>
      <c r="F343" s="2" t="s">
        <v>11</v>
      </c>
      <c r="G343" t="s">
        <v>15</v>
      </c>
      <c r="H343" s="2" t="s">
        <v>611</v>
      </c>
      <c r="I343" s="6" t="str">
        <f t="shared" si="142"/>
        <v>Dec</v>
      </c>
      <c r="J343" s="2">
        <f t="shared" si="144"/>
        <v>12</v>
      </c>
      <c r="K343" s="6" t="str">
        <f t="shared" si="147"/>
        <v>08</v>
      </c>
      <c r="L343" s="6" t="str">
        <f t="shared" si="145"/>
        <v>2021</v>
      </c>
      <c r="M343" s="9">
        <f t="shared" si="143"/>
        <v>44538</v>
      </c>
      <c r="N343" s="1" t="s">
        <v>1403</v>
      </c>
    </row>
    <row r="344" spans="1:14" x14ac:dyDescent="0.3">
      <c r="A344">
        <v>232</v>
      </c>
      <c r="B344" t="s">
        <v>612</v>
      </c>
      <c r="C344" t="s">
        <v>613</v>
      </c>
      <c r="D344">
        <v>4</v>
      </c>
      <c r="E344" t="s">
        <v>6</v>
      </c>
      <c r="F344" s="2" t="s">
        <v>508</v>
      </c>
      <c r="G344" t="s">
        <v>15</v>
      </c>
      <c r="H344" s="2" t="s">
        <v>614</v>
      </c>
      <c r="I344" s="6" t="str">
        <f t="shared" si="142"/>
        <v>Dec</v>
      </c>
      <c r="J344" s="2">
        <f t="shared" si="144"/>
        <v>12</v>
      </c>
      <c r="K344" s="6" t="str">
        <f t="shared" si="147"/>
        <v>07</v>
      </c>
      <c r="L344" s="6" t="str">
        <f t="shared" si="145"/>
        <v>2021</v>
      </c>
      <c r="M344" s="9">
        <f t="shared" si="143"/>
        <v>44537</v>
      </c>
      <c r="N344" s="1" t="s">
        <v>1404</v>
      </c>
    </row>
    <row r="345" spans="1:14" x14ac:dyDescent="0.3">
      <c r="A345">
        <v>233</v>
      </c>
      <c r="B345" t="s">
        <v>615</v>
      </c>
      <c r="C345" t="s">
        <v>616</v>
      </c>
      <c r="D345">
        <v>4</v>
      </c>
      <c r="E345" t="s">
        <v>6</v>
      </c>
      <c r="F345" s="2" t="s">
        <v>7</v>
      </c>
      <c r="G345" t="s">
        <v>15</v>
      </c>
      <c r="H345" s="2" t="s">
        <v>614</v>
      </c>
      <c r="I345" s="6" t="str">
        <f t="shared" si="142"/>
        <v>Dec</v>
      </c>
      <c r="J345" s="2">
        <f t="shared" si="144"/>
        <v>12</v>
      </c>
      <c r="K345" s="6" t="str">
        <f t="shared" si="147"/>
        <v>07</v>
      </c>
      <c r="L345" s="6" t="str">
        <f t="shared" si="145"/>
        <v>2021</v>
      </c>
      <c r="M345" s="9">
        <f t="shared" si="143"/>
        <v>44537</v>
      </c>
      <c r="N345" s="1" t="s">
        <v>1405</v>
      </c>
    </row>
    <row r="346" spans="1:14" x14ac:dyDescent="0.3">
      <c r="A346">
        <v>234</v>
      </c>
      <c r="B346" t="s">
        <v>617</v>
      </c>
      <c r="C346" t="s">
        <v>618</v>
      </c>
      <c r="D346">
        <v>4</v>
      </c>
      <c r="E346" t="s">
        <v>6</v>
      </c>
      <c r="F346" s="2" t="s">
        <v>11</v>
      </c>
      <c r="G346" t="s">
        <v>15</v>
      </c>
      <c r="H346" s="2" t="s">
        <v>614</v>
      </c>
      <c r="I346" s="6" t="str">
        <f t="shared" si="142"/>
        <v>Dec</v>
      </c>
      <c r="J346" s="2">
        <f t="shared" si="144"/>
        <v>12</v>
      </c>
      <c r="K346" s="6" t="str">
        <f t="shared" si="147"/>
        <v>07</v>
      </c>
      <c r="L346" s="6" t="str">
        <f t="shared" si="145"/>
        <v>2021</v>
      </c>
      <c r="M346" s="9">
        <f t="shared" si="143"/>
        <v>44537</v>
      </c>
      <c r="N346" s="1" t="s">
        <v>1406</v>
      </c>
    </row>
    <row r="347" spans="1:14" x14ac:dyDescent="0.3">
      <c r="A347">
        <v>235</v>
      </c>
      <c r="B347" t="s">
        <v>619</v>
      </c>
      <c r="C347" t="s">
        <v>620</v>
      </c>
      <c r="D347">
        <v>4</v>
      </c>
      <c r="E347" t="s">
        <v>6</v>
      </c>
      <c r="F347" s="2" t="s">
        <v>11</v>
      </c>
      <c r="G347" t="s">
        <v>15</v>
      </c>
      <c r="H347" s="2" t="s">
        <v>614</v>
      </c>
      <c r="I347" s="6" t="str">
        <f t="shared" si="142"/>
        <v>Dec</v>
      </c>
      <c r="J347" s="2">
        <f t="shared" si="144"/>
        <v>12</v>
      </c>
      <c r="K347" s="6" t="str">
        <f t="shared" si="147"/>
        <v>07</v>
      </c>
      <c r="L347" s="6" t="str">
        <f t="shared" si="145"/>
        <v>2021</v>
      </c>
      <c r="M347" s="9">
        <f t="shared" si="143"/>
        <v>44537</v>
      </c>
      <c r="N347" s="1" t="s">
        <v>1407</v>
      </c>
    </row>
    <row r="348" spans="1:14" x14ac:dyDescent="0.3">
      <c r="A348">
        <v>236</v>
      </c>
      <c r="B348" t="s">
        <v>621</v>
      </c>
      <c r="C348" t="s">
        <v>622</v>
      </c>
      <c r="D348">
        <v>4</v>
      </c>
      <c r="E348" t="s">
        <v>6</v>
      </c>
      <c r="F348" s="2" t="s">
        <v>11</v>
      </c>
      <c r="G348" t="s">
        <v>15</v>
      </c>
      <c r="H348" s="2" t="s">
        <v>614</v>
      </c>
      <c r="I348" s="6" t="str">
        <f t="shared" si="142"/>
        <v>Dec</v>
      </c>
      <c r="J348" s="2">
        <f t="shared" si="144"/>
        <v>12</v>
      </c>
      <c r="K348" s="6" t="str">
        <f t="shared" si="147"/>
        <v>07</v>
      </c>
      <c r="L348" s="6" t="str">
        <f t="shared" si="145"/>
        <v>2021</v>
      </c>
      <c r="M348" s="9">
        <f t="shared" si="143"/>
        <v>44537</v>
      </c>
      <c r="N348" s="1" t="s">
        <v>1408</v>
      </c>
    </row>
    <row r="349" spans="1:14" x14ac:dyDescent="0.3">
      <c r="A349">
        <v>237</v>
      </c>
      <c r="B349" t="s">
        <v>623</v>
      </c>
      <c r="C349" t="s">
        <v>624</v>
      </c>
      <c r="D349">
        <v>4</v>
      </c>
      <c r="E349" t="s">
        <v>6</v>
      </c>
      <c r="F349" s="2" t="s">
        <v>11</v>
      </c>
      <c r="G349" t="s">
        <v>15</v>
      </c>
      <c r="H349" s="2" t="s">
        <v>625</v>
      </c>
      <c r="I349" s="6" t="str">
        <f t="shared" si="142"/>
        <v>Dec</v>
      </c>
      <c r="J349" s="2">
        <f t="shared" si="144"/>
        <v>12</v>
      </c>
      <c r="K349" s="6" t="str">
        <f t="shared" si="147"/>
        <v>06</v>
      </c>
      <c r="L349" s="6" t="str">
        <f t="shared" si="145"/>
        <v>2021</v>
      </c>
      <c r="M349" s="9">
        <f t="shared" si="143"/>
        <v>44536</v>
      </c>
      <c r="N349" s="1" t="s">
        <v>1409</v>
      </c>
    </row>
    <row r="350" spans="1:14" x14ac:dyDescent="0.3">
      <c r="A350">
        <v>238</v>
      </c>
      <c r="B350" t="s">
        <v>626</v>
      </c>
      <c r="C350" t="s">
        <v>627</v>
      </c>
      <c r="D350">
        <v>4</v>
      </c>
      <c r="E350" t="s">
        <v>6</v>
      </c>
      <c r="F350" s="2" t="s">
        <v>7</v>
      </c>
      <c r="G350" t="s">
        <v>15</v>
      </c>
      <c r="H350" s="2" t="s">
        <v>625</v>
      </c>
      <c r="I350" s="6" t="str">
        <f t="shared" si="142"/>
        <v>Dec</v>
      </c>
      <c r="J350" s="2">
        <f t="shared" si="144"/>
        <v>12</v>
      </c>
      <c r="K350" s="6" t="str">
        <f t="shared" si="147"/>
        <v>06</v>
      </c>
      <c r="L350" s="6" t="str">
        <f t="shared" si="145"/>
        <v>2021</v>
      </c>
      <c r="M350" s="9">
        <f t="shared" si="143"/>
        <v>44536</v>
      </c>
      <c r="N350" s="1" t="s">
        <v>1410</v>
      </c>
    </row>
    <row r="351" spans="1:14" x14ac:dyDescent="0.3">
      <c r="A351">
        <v>239</v>
      </c>
      <c r="B351" t="s">
        <v>628</v>
      </c>
      <c r="C351" t="s">
        <v>629</v>
      </c>
      <c r="D351">
        <v>4</v>
      </c>
      <c r="E351" t="s">
        <v>6</v>
      </c>
      <c r="F351" s="2" t="s">
        <v>11</v>
      </c>
      <c r="G351" t="s">
        <v>15</v>
      </c>
      <c r="H351" s="2" t="s">
        <v>1411</v>
      </c>
      <c r="I351" s="6" t="str">
        <f>MID(H351,3,3)</f>
        <v>Jul</v>
      </c>
      <c r="J351" s="2">
        <f t="shared" si="144"/>
        <v>7</v>
      </c>
      <c r="K351" s="6" t="str">
        <f>MID(H351,7,2)</f>
        <v>19</v>
      </c>
      <c r="L351" s="6" t="str">
        <f>MID(H351,10,4)</f>
        <v>2021</v>
      </c>
      <c r="M351" s="9">
        <f t="shared" si="143"/>
        <v>44396</v>
      </c>
      <c r="N351" s="1" t="s">
        <v>1413</v>
      </c>
    </row>
    <row r="352" spans="1:14" x14ac:dyDescent="0.3">
      <c r="A352">
        <v>239</v>
      </c>
      <c r="B352" t="s">
        <v>628</v>
      </c>
      <c r="C352" t="s">
        <v>629</v>
      </c>
      <c r="D352">
        <v>4</v>
      </c>
      <c r="E352" t="s">
        <v>6</v>
      </c>
      <c r="F352" s="2" t="s">
        <v>7</v>
      </c>
      <c r="G352" t="s">
        <v>15</v>
      </c>
      <c r="H352" s="2" t="s">
        <v>1412</v>
      </c>
      <c r="I352" s="6" t="str">
        <f>MID(H352,3,3)</f>
        <v>Nov</v>
      </c>
      <c r="J352" s="2">
        <f t="shared" si="144"/>
        <v>11</v>
      </c>
      <c r="K352" s="6" t="str">
        <f>MID(H352,7,2)</f>
        <v>03</v>
      </c>
      <c r="L352" s="6" t="str">
        <f>MID(H352,10,4)</f>
        <v>2021</v>
      </c>
      <c r="M352" s="9">
        <f t="shared" si="143"/>
        <v>44503</v>
      </c>
      <c r="N352" s="1" t="s">
        <v>1414</v>
      </c>
    </row>
    <row r="353" spans="1:14" x14ac:dyDescent="0.3">
      <c r="A353">
        <v>239</v>
      </c>
      <c r="B353" t="s">
        <v>628</v>
      </c>
      <c r="C353" t="s">
        <v>629</v>
      </c>
      <c r="D353">
        <v>4</v>
      </c>
      <c r="E353" t="s">
        <v>6</v>
      </c>
      <c r="F353" s="2" t="s">
        <v>7</v>
      </c>
      <c r="G353" t="s">
        <v>15</v>
      </c>
      <c r="H353" s="2" t="s">
        <v>625</v>
      </c>
      <c r="I353" s="6" t="str">
        <f t="shared" si="142"/>
        <v>Dec</v>
      </c>
      <c r="J353" s="2">
        <f t="shared" si="144"/>
        <v>12</v>
      </c>
      <c r="K353" s="6" t="str">
        <f t="shared" ref="K353:K382" si="148">MID(H353,8,2)</f>
        <v>06</v>
      </c>
      <c r="L353" s="6" t="str">
        <f t="shared" si="145"/>
        <v>2021</v>
      </c>
      <c r="M353" s="9">
        <f t="shared" si="143"/>
        <v>44536</v>
      </c>
      <c r="N353" s="1" t="s">
        <v>1415</v>
      </c>
    </row>
    <row r="354" spans="1:14" x14ac:dyDescent="0.3">
      <c r="A354">
        <v>240</v>
      </c>
      <c r="B354" t="s">
        <v>630</v>
      </c>
      <c r="C354" t="s">
        <v>631</v>
      </c>
      <c r="D354">
        <v>4</v>
      </c>
      <c r="E354" t="s">
        <v>6</v>
      </c>
      <c r="F354" s="2" t="s">
        <v>7</v>
      </c>
      <c r="G354" t="s">
        <v>15</v>
      </c>
      <c r="H354" s="2" t="s">
        <v>632</v>
      </c>
      <c r="I354" s="6" t="str">
        <f t="shared" si="142"/>
        <v>Dec</v>
      </c>
      <c r="J354" s="2">
        <f t="shared" si="144"/>
        <v>12</v>
      </c>
      <c r="K354" s="6" t="str">
        <f t="shared" si="148"/>
        <v>02</v>
      </c>
      <c r="L354" s="6" t="str">
        <f t="shared" si="145"/>
        <v>2021</v>
      </c>
      <c r="M354" s="9">
        <f t="shared" si="143"/>
        <v>44532</v>
      </c>
      <c r="N354" s="1" t="s">
        <v>1416</v>
      </c>
    </row>
    <row r="355" spans="1:14" x14ac:dyDescent="0.3">
      <c r="A355">
        <v>241</v>
      </c>
      <c r="B355" t="s">
        <v>633</v>
      </c>
      <c r="C355" t="s">
        <v>634</v>
      </c>
      <c r="D355">
        <v>4</v>
      </c>
      <c r="E355" t="s">
        <v>6</v>
      </c>
      <c r="F355" s="2" t="s">
        <v>11</v>
      </c>
      <c r="G355" t="s">
        <v>15</v>
      </c>
      <c r="H355" s="2" t="s">
        <v>632</v>
      </c>
      <c r="I355" s="6" t="str">
        <f t="shared" si="142"/>
        <v>Dec</v>
      </c>
      <c r="J355" s="2">
        <f t="shared" si="144"/>
        <v>12</v>
      </c>
      <c r="K355" s="6" t="str">
        <f t="shared" si="148"/>
        <v>02</v>
      </c>
      <c r="L355" s="6" t="str">
        <f t="shared" si="145"/>
        <v>2021</v>
      </c>
      <c r="M355" s="9">
        <f t="shared" si="143"/>
        <v>44532</v>
      </c>
      <c r="N355" s="1" t="s">
        <v>1417</v>
      </c>
    </row>
    <row r="356" spans="1:14" x14ac:dyDescent="0.3">
      <c r="A356">
        <v>242</v>
      </c>
      <c r="B356" t="s">
        <v>635</v>
      </c>
      <c r="C356" t="s">
        <v>636</v>
      </c>
      <c r="D356">
        <v>4</v>
      </c>
      <c r="E356" t="s">
        <v>6</v>
      </c>
      <c r="F356" s="2" t="s">
        <v>11</v>
      </c>
      <c r="G356" t="s">
        <v>15</v>
      </c>
      <c r="H356" s="2" t="s">
        <v>637</v>
      </c>
      <c r="I356" s="6" t="str">
        <f t="shared" si="142"/>
        <v>Dec</v>
      </c>
      <c r="J356" s="2">
        <f t="shared" si="144"/>
        <v>12</v>
      </c>
      <c r="K356" s="6" t="str">
        <f t="shared" si="148"/>
        <v>01</v>
      </c>
      <c r="L356" s="6" t="str">
        <f t="shared" si="145"/>
        <v>2021</v>
      </c>
      <c r="M356" s="9">
        <f t="shared" si="143"/>
        <v>44531</v>
      </c>
      <c r="N356" s="1" t="s">
        <v>1418</v>
      </c>
    </row>
    <row r="357" spans="1:14" x14ac:dyDescent="0.3">
      <c r="A357">
        <v>243</v>
      </c>
      <c r="B357" t="s">
        <v>638</v>
      </c>
      <c r="C357" t="s">
        <v>639</v>
      </c>
      <c r="D357">
        <v>4</v>
      </c>
      <c r="E357" t="s">
        <v>6</v>
      </c>
      <c r="F357" s="2" t="s">
        <v>7</v>
      </c>
      <c r="G357" t="s">
        <v>15</v>
      </c>
      <c r="H357" s="2" t="s">
        <v>637</v>
      </c>
      <c r="I357" s="6" t="str">
        <f t="shared" si="142"/>
        <v>Dec</v>
      </c>
      <c r="J357" s="2">
        <f t="shared" si="144"/>
        <v>12</v>
      </c>
      <c r="K357" s="6" t="str">
        <f t="shared" si="148"/>
        <v>01</v>
      </c>
      <c r="L357" s="6" t="str">
        <f t="shared" si="145"/>
        <v>2021</v>
      </c>
      <c r="M357" s="9">
        <f t="shared" si="143"/>
        <v>44531</v>
      </c>
      <c r="N357" s="1" t="s">
        <v>1419</v>
      </c>
    </row>
    <row r="358" spans="1:14" x14ac:dyDescent="0.3">
      <c r="A358">
        <v>244</v>
      </c>
      <c r="B358" t="s">
        <v>640</v>
      </c>
      <c r="C358" t="s">
        <v>641</v>
      </c>
      <c r="D358">
        <v>3</v>
      </c>
      <c r="E358" t="s">
        <v>6</v>
      </c>
      <c r="F358" s="2" t="s">
        <v>7</v>
      </c>
      <c r="G358" t="s">
        <v>15</v>
      </c>
      <c r="H358" s="2" t="s">
        <v>637</v>
      </c>
      <c r="I358" s="6" t="str">
        <f t="shared" si="142"/>
        <v>Dec</v>
      </c>
      <c r="J358" s="2">
        <f t="shared" si="144"/>
        <v>12</v>
      </c>
      <c r="K358" s="6" t="str">
        <f t="shared" si="148"/>
        <v>01</v>
      </c>
      <c r="L358" s="6" t="str">
        <f t="shared" si="145"/>
        <v>2021</v>
      </c>
      <c r="M358" s="9">
        <f t="shared" si="143"/>
        <v>44531</v>
      </c>
      <c r="N358" s="1" t="s">
        <v>1420</v>
      </c>
    </row>
    <row r="359" spans="1:14" x14ac:dyDescent="0.3">
      <c r="A359">
        <v>245</v>
      </c>
      <c r="B359" t="s">
        <v>642</v>
      </c>
      <c r="C359" t="s">
        <v>643</v>
      </c>
      <c r="D359">
        <v>4</v>
      </c>
      <c r="E359" t="s">
        <v>6</v>
      </c>
      <c r="F359" s="2" t="s">
        <v>11</v>
      </c>
      <c r="G359" t="s">
        <v>15</v>
      </c>
      <c r="H359" s="2" t="s">
        <v>637</v>
      </c>
      <c r="I359" s="6" t="str">
        <f t="shared" si="142"/>
        <v>Dec</v>
      </c>
      <c r="J359" s="2">
        <f t="shared" si="144"/>
        <v>12</v>
      </c>
      <c r="K359" s="6" t="str">
        <f t="shared" si="148"/>
        <v>01</v>
      </c>
      <c r="L359" s="6" t="str">
        <f t="shared" si="145"/>
        <v>2021</v>
      </c>
      <c r="M359" s="9">
        <f t="shared" si="143"/>
        <v>44531</v>
      </c>
      <c r="N359" s="1" t="s">
        <v>1421</v>
      </c>
    </row>
    <row r="360" spans="1:14" x14ac:dyDescent="0.3">
      <c r="A360">
        <v>246</v>
      </c>
      <c r="B360" t="s">
        <v>644</v>
      </c>
      <c r="C360" t="s">
        <v>645</v>
      </c>
      <c r="D360">
        <v>3</v>
      </c>
      <c r="E360" t="s">
        <v>6</v>
      </c>
      <c r="F360" s="2" t="s">
        <v>11</v>
      </c>
      <c r="G360" t="s">
        <v>15</v>
      </c>
      <c r="H360" s="2" t="s">
        <v>637</v>
      </c>
      <c r="I360" s="6" t="str">
        <f t="shared" si="142"/>
        <v>Dec</v>
      </c>
      <c r="J360" s="2">
        <f t="shared" si="144"/>
        <v>12</v>
      </c>
      <c r="K360" s="6" t="str">
        <f t="shared" si="148"/>
        <v>01</v>
      </c>
      <c r="L360" s="6" t="str">
        <f t="shared" si="145"/>
        <v>2021</v>
      </c>
      <c r="M360" s="9">
        <f t="shared" si="143"/>
        <v>44531</v>
      </c>
      <c r="N360" s="1" t="s">
        <v>1422</v>
      </c>
    </row>
    <row r="361" spans="1:14" x14ac:dyDescent="0.3">
      <c r="A361">
        <v>247</v>
      </c>
      <c r="B361" t="s">
        <v>646</v>
      </c>
      <c r="C361" t="s">
        <v>647</v>
      </c>
      <c r="D361">
        <v>4</v>
      </c>
      <c r="E361" t="s">
        <v>6</v>
      </c>
      <c r="F361" s="2" t="s">
        <v>11</v>
      </c>
      <c r="G361" t="s">
        <v>15</v>
      </c>
      <c r="H361" s="2" t="s">
        <v>637</v>
      </c>
      <c r="I361" s="6" t="str">
        <f t="shared" si="142"/>
        <v>Dec</v>
      </c>
      <c r="J361" s="2">
        <f t="shared" si="144"/>
        <v>12</v>
      </c>
      <c r="K361" s="6" t="str">
        <f t="shared" si="148"/>
        <v>01</v>
      </c>
      <c r="L361" s="6" t="str">
        <f t="shared" si="145"/>
        <v>2021</v>
      </c>
      <c r="M361" s="9">
        <f t="shared" si="143"/>
        <v>44531</v>
      </c>
      <c r="N361" s="1" t="s">
        <v>1423</v>
      </c>
    </row>
    <row r="362" spans="1:14" x14ac:dyDescent="0.3">
      <c r="A362">
        <v>248</v>
      </c>
      <c r="B362" t="s">
        <v>648</v>
      </c>
      <c r="C362" t="s">
        <v>649</v>
      </c>
      <c r="D362">
        <v>4</v>
      </c>
      <c r="E362" t="s">
        <v>6</v>
      </c>
      <c r="F362" s="2" t="s">
        <v>11</v>
      </c>
      <c r="G362" t="s">
        <v>15</v>
      </c>
      <c r="H362" s="2" t="s">
        <v>650</v>
      </c>
      <c r="I362" s="6" t="str">
        <f t="shared" si="142"/>
        <v>Nov</v>
      </c>
      <c r="J362" s="2">
        <f t="shared" si="144"/>
        <v>11</v>
      </c>
      <c r="K362" s="6" t="str">
        <f t="shared" si="148"/>
        <v>25</v>
      </c>
      <c r="L362" s="6" t="str">
        <f t="shared" si="145"/>
        <v>2021</v>
      </c>
      <c r="M362" s="9">
        <f t="shared" si="143"/>
        <v>44525</v>
      </c>
      <c r="N362" s="1" t="s">
        <v>1424</v>
      </c>
    </row>
    <row r="363" spans="1:14" x14ac:dyDescent="0.3">
      <c r="A363">
        <v>249</v>
      </c>
      <c r="B363" t="s">
        <v>651</v>
      </c>
      <c r="C363" t="s">
        <v>652</v>
      </c>
      <c r="D363">
        <v>4</v>
      </c>
      <c r="E363" t="s">
        <v>6</v>
      </c>
      <c r="F363" s="2" t="s">
        <v>11</v>
      </c>
      <c r="G363" t="s">
        <v>15</v>
      </c>
      <c r="H363" s="2" t="s">
        <v>650</v>
      </c>
      <c r="I363" s="6" t="str">
        <f t="shared" si="142"/>
        <v>Nov</v>
      </c>
      <c r="J363" s="2">
        <f t="shared" si="144"/>
        <v>11</v>
      </c>
      <c r="K363" s="6" t="str">
        <f t="shared" si="148"/>
        <v>25</v>
      </c>
      <c r="L363" s="6" t="str">
        <f t="shared" si="145"/>
        <v>2021</v>
      </c>
      <c r="M363" s="9">
        <f t="shared" si="143"/>
        <v>44525</v>
      </c>
      <c r="N363" s="1" t="s">
        <v>1425</v>
      </c>
    </row>
    <row r="364" spans="1:14" x14ac:dyDescent="0.3">
      <c r="A364">
        <v>250</v>
      </c>
      <c r="B364" t="s">
        <v>653</v>
      </c>
      <c r="C364" t="s">
        <v>654</v>
      </c>
      <c r="D364">
        <v>4</v>
      </c>
      <c r="E364" t="s">
        <v>6</v>
      </c>
      <c r="F364" s="2" t="s">
        <v>11</v>
      </c>
      <c r="G364" t="s">
        <v>15</v>
      </c>
      <c r="H364" s="2" t="s">
        <v>655</v>
      </c>
      <c r="I364" s="6" t="str">
        <f t="shared" ref="I364:I427" si="149">MID(H364,4,3)</f>
        <v>Nov</v>
      </c>
      <c r="J364" s="2">
        <f t="shared" si="144"/>
        <v>11</v>
      </c>
      <c r="K364" s="6" t="str">
        <f t="shared" si="148"/>
        <v>24</v>
      </c>
      <c r="L364" s="6" t="str">
        <f t="shared" si="145"/>
        <v>2021</v>
      </c>
      <c r="M364" s="9">
        <f t="shared" ref="M364:M427" si="150">IF(G364="Audited",DATE(L364,J364,K364)," ")</f>
        <v>44524</v>
      </c>
      <c r="N364" s="1" t="s">
        <v>1426</v>
      </c>
    </row>
    <row r="365" spans="1:14" x14ac:dyDescent="0.3">
      <c r="A365">
        <v>251</v>
      </c>
      <c r="B365" t="s">
        <v>656</v>
      </c>
      <c r="C365" t="s">
        <v>657</v>
      </c>
      <c r="D365">
        <v>4</v>
      </c>
      <c r="E365" t="s">
        <v>6</v>
      </c>
      <c r="F365" s="2" t="s">
        <v>7</v>
      </c>
      <c r="G365" t="s">
        <v>15</v>
      </c>
      <c r="H365" s="2" t="s">
        <v>658</v>
      </c>
      <c r="I365" s="6" t="str">
        <f t="shared" si="149"/>
        <v>Nov</v>
      </c>
      <c r="J365" s="2">
        <f t="shared" ref="J365:J428" si="151">IF(I365="Jan",1,IF(I365="Feb",2,IF(I365="Mar",3,IF(I365="Apr",4,IF(I365="May",5,IF(I365="Jun",6,IF(I365="Jul",7,IF(I365="Aug",8,IF(I365="Sep",9,IF(I365="Oct",10,IF(I365="Nov",11,IF(I365="Dec",12,0))))))))))))</f>
        <v>11</v>
      </c>
      <c r="K365" s="6" t="str">
        <f t="shared" si="148"/>
        <v>23</v>
      </c>
      <c r="L365" s="6" t="str">
        <f t="shared" si="145"/>
        <v>2021</v>
      </c>
      <c r="M365" s="9">
        <f t="shared" si="150"/>
        <v>44523</v>
      </c>
      <c r="N365" s="1" t="s">
        <v>1427</v>
      </c>
    </row>
    <row r="366" spans="1:14" x14ac:dyDescent="0.3">
      <c r="A366">
        <v>252</v>
      </c>
      <c r="B366" t="s">
        <v>659</v>
      </c>
      <c r="C366" t="s">
        <v>660</v>
      </c>
      <c r="D366">
        <v>4</v>
      </c>
      <c r="E366" t="s">
        <v>6</v>
      </c>
      <c r="F366" s="2" t="s">
        <v>7</v>
      </c>
      <c r="G366" t="s">
        <v>15</v>
      </c>
      <c r="H366" s="2" t="s">
        <v>658</v>
      </c>
      <c r="I366" s="6" t="str">
        <f t="shared" si="149"/>
        <v>Nov</v>
      </c>
      <c r="J366" s="2">
        <f t="shared" si="151"/>
        <v>11</v>
      </c>
      <c r="K366" s="6" t="str">
        <f t="shared" si="148"/>
        <v>23</v>
      </c>
      <c r="L366" s="6" t="str">
        <f t="shared" si="145"/>
        <v>2021</v>
      </c>
      <c r="M366" s="9">
        <f t="shared" si="150"/>
        <v>44523</v>
      </c>
      <c r="N366" s="1" t="s">
        <v>1428</v>
      </c>
    </row>
    <row r="367" spans="1:14" x14ac:dyDescent="0.3">
      <c r="A367">
        <v>253</v>
      </c>
      <c r="B367" t="s">
        <v>403</v>
      </c>
      <c r="C367" t="s">
        <v>404</v>
      </c>
      <c r="D367">
        <v>4</v>
      </c>
      <c r="E367" t="s">
        <v>6</v>
      </c>
      <c r="F367" s="2" t="s">
        <v>11</v>
      </c>
      <c r="G367" t="s">
        <v>15</v>
      </c>
      <c r="H367" s="2" t="s">
        <v>661</v>
      </c>
      <c r="I367" s="6" t="str">
        <f t="shared" si="149"/>
        <v>Nov</v>
      </c>
      <c r="J367" s="2">
        <f t="shared" si="151"/>
        <v>11</v>
      </c>
      <c r="K367" s="6" t="str">
        <f t="shared" si="148"/>
        <v>22</v>
      </c>
      <c r="L367" s="6" t="str">
        <f t="shared" si="145"/>
        <v>2021</v>
      </c>
      <c r="M367" s="9">
        <f t="shared" si="150"/>
        <v>44522</v>
      </c>
      <c r="N367" s="1" t="s">
        <v>1429</v>
      </c>
    </row>
    <row r="368" spans="1:14" x14ac:dyDescent="0.3">
      <c r="A368">
        <v>254</v>
      </c>
      <c r="B368" t="s">
        <v>662</v>
      </c>
      <c r="C368" t="s">
        <v>663</v>
      </c>
      <c r="D368">
        <v>4</v>
      </c>
      <c r="E368" t="s">
        <v>6</v>
      </c>
      <c r="F368" s="2" t="s">
        <v>7</v>
      </c>
      <c r="G368" t="s">
        <v>15</v>
      </c>
      <c r="H368" s="2" t="s">
        <v>661</v>
      </c>
      <c r="I368" s="6" t="str">
        <f t="shared" si="149"/>
        <v>Nov</v>
      </c>
      <c r="J368" s="2">
        <f t="shared" si="151"/>
        <v>11</v>
      </c>
      <c r="K368" s="6" t="str">
        <f t="shared" si="148"/>
        <v>22</v>
      </c>
      <c r="L368" s="6" t="str">
        <f t="shared" si="145"/>
        <v>2021</v>
      </c>
      <c r="M368" s="9">
        <f t="shared" si="150"/>
        <v>44522</v>
      </c>
      <c r="N368" s="1" t="s">
        <v>1430</v>
      </c>
    </row>
    <row r="369" spans="1:14" x14ac:dyDescent="0.3">
      <c r="A369">
        <v>255</v>
      </c>
      <c r="B369" t="s">
        <v>664</v>
      </c>
      <c r="C369" t="s">
        <v>665</v>
      </c>
      <c r="D369">
        <v>4</v>
      </c>
      <c r="E369" t="s">
        <v>6</v>
      </c>
      <c r="F369" s="2" t="s">
        <v>11</v>
      </c>
      <c r="G369" t="s">
        <v>15</v>
      </c>
      <c r="H369" s="2" t="s">
        <v>666</v>
      </c>
      <c r="I369" s="6" t="str">
        <f t="shared" si="149"/>
        <v>Nov</v>
      </c>
      <c r="J369" s="2">
        <f t="shared" si="151"/>
        <v>11</v>
      </c>
      <c r="K369" s="6" t="str">
        <f t="shared" si="148"/>
        <v>19</v>
      </c>
      <c r="L369" s="6" t="str">
        <f t="shared" si="145"/>
        <v>2021</v>
      </c>
      <c r="M369" s="9">
        <f t="shared" si="150"/>
        <v>44519</v>
      </c>
      <c r="N369" s="1" t="s">
        <v>1431</v>
      </c>
    </row>
    <row r="370" spans="1:14" x14ac:dyDescent="0.3">
      <c r="A370">
        <v>256</v>
      </c>
      <c r="B370" t="s">
        <v>667</v>
      </c>
      <c r="C370" t="s">
        <v>668</v>
      </c>
      <c r="D370">
        <v>4</v>
      </c>
      <c r="E370" t="s">
        <v>6</v>
      </c>
      <c r="F370" s="2" t="s">
        <v>11</v>
      </c>
      <c r="G370" t="s">
        <v>15</v>
      </c>
      <c r="H370" s="2" t="s">
        <v>666</v>
      </c>
      <c r="I370" s="6" t="str">
        <f t="shared" si="149"/>
        <v>Nov</v>
      </c>
      <c r="J370" s="2">
        <f t="shared" si="151"/>
        <v>11</v>
      </c>
      <c r="K370" s="6" t="str">
        <f t="shared" si="148"/>
        <v>19</v>
      </c>
      <c r="L370" s="6" t="str">
        <f t="shared" si="145"/>
        <v>2021</v>
      </c>
      <c r="M370" s="9">
        <f t="shared" si="150"/>
        <v>44519</v>
      </c>
      <c r="N370" s="1" t="s">
        <v>1432</v>
      </c>
    </row>
    <row r="371" spans="1:14" x14ac:dyDescent="0.3">
      <c r="A371">
        <v>257</v>
      </c>
      <c r="B371" t="s">
        <v>669</v>
      </c>
      <c r="C371" t="s">
        <v>670</v>
      </c>
      <c r="D371">
        <v>4</v>
      </c>
      <c r="E371" t="s">
        <v>6</v>
      </c>
      <c r="F371" s="2" t="s">
        <v>11</v>
      </c>
      <c r="G371" t="s">
        <v>15</v>
      </c>
      <c r="H371" s="2" t="s">
        <v>666</v>
      </c>
      <c r="I371" s="6" t="str">
        <f t="shared" si="149"/>
        <v>Nov</v>
      </c>
      <c r="J371" s="2">
        <f t="shared" si="151"/>
        <v>11</v>
      </c>
      <c r="K371" s="6" t="str">
        <f t="shared" si="148"/>
        <v>19</v>
      </c>
      <c r="L371" s="6" t="str">
        <f t="shared" ref="L371:L434" si="152">MID(H371,11,4)</f>
        <v>2021</v>
      </c>
      <c r="M371" s="9">
        <f t="shared" si="150"/>
        <v>44519</v>
      </c>
      <c r="N371" s="1" t="s">
        <v>1433</v>
      </c>
    </row>
    <row r="372" spans="1:14" x14ac:dyDescent="0.3">
      <c r="A372">
        <v>258</v>
      </c>
      <c r="B372" t="s">
        <v>671</v>
      </c>
      <c r="C372" t="s">
        <v>672</v>
      </c>
      <c r="D372">
        <v>4</v>
      </c>
      <c r="E372" t="s">
        <v>6</v>
      </c>
      <c r="F372" s="2" t="s">
        <v>11</v>
      </c>
      <c r="G372" t="s">
        <v>15</v>
      </c>
      <c r="H372" s="2" t="s">
        <v>673</v>
      </c>
      <c r="I372" s="6" t="str">
        <f t="shared" si="149"/>
        <v>Nov</v>
      </c>
      <c r="J372" s="2">
        <f t="shared" si="151"/>
        <v>11</v>
      </c>
      <c r="K372" s="6" t="str">
        <f t="shared" si="148"/>
        <v>17</v>
      </c>
      <c r="L372" s="6" t="str">
        <f t="shared" si="152"/>
        <v>2021</v>
      </c>
      <c r="M372" s="9">
        <f t="shared" si="150"/>
        <v>44517</v>
      </c>
      <c r="N372" s="1" t="s">
        <v>1434</v>
      </c>
    </row>
    <row r="373" spans="1:14" x14ac:dyDescent="0.3">
      <c r="A373">
        <v>259</v>
      </c>
      <c r="B373" t="s">
        <v>674</v>
      </c>
      <c r="C373" t="s">
        <v>675</v>
      </c>
      <c r="D373">
        <v>4</v>
      </c>
      <c r="E373" t="s">
        <v>6</v>
      </c>
      <c r="F373" s="2" t="s">
        <v>11</v>
      </c>
      <c r="G373" t="s">
        <v>15</v>
      </c>
      <c r="H373" s="2" t="s">
        <v>676</v>
      </c>
      <c r="I373" s="6" t="str">
        <f t="shared" si="149"/>
        <v>Nov</v>
      </c>
      <c r="J373" s="2">
        <f t="shared" si="151"/>
        <v>11</v>
      </c>
      <c r="K373" s="6" t="str">
        <f t="shared" si="148"/>
        <v>16</v>
      </c>
      <c r="L373" s="6" t="str">
        <f t="shared" si="152"/>
        <v>2021</v>
      </c>
      <c r="M373" s="9">
        <f t="shared" si="150"/>
        <v>44516</v>
      </c>
      <c r="N373" s="1" t="s">
        <v>1435</v>
      </c>
    </row>
    <row r="374" spans="1:14" x14ac:dyDescent="0.3">
      <c r="A374">
        <v>260</v>
      </c>
      <c r="B374" t="s">
        <v>677</v>
      </c>
      <c r="C374" t="s">
        <v>678</v>
      </c>
      <c r="D374">
        <v>4</v>
      </c>
      <c r="E374" t="s">
        <v>6</v>
      </c>
      <c r="F374" s="2" t="s">
        <v>508</v>
      </c>
      <c r="G374" t="s">
        <v>15</v>
      </c>
      <c r="H374" s="2" t="s">
        <v>679</v>
      </c>
      <c r="I374" s="6" t="str">
        <f t="shared" si="149"/>
        <v>Nov</v>
      </c>
      <c r="J374" s="2">
        <f t="shared" si="151"/>
        <v>11</v>
      </c>
      <c r="K374" s="6" t="str">
        <f t="shared" si="148"/>
        <v>15</v>
      </c>
      <c r="L374" s="6" t="str">
        <f t="shared" si="152"/>
        <v>2021</v>
      </c>
      <c r="M374" s="9">
        <f t="shared" si="150"/>
        <v>44515</v>
      </c>
      <c r="N374" s="1" t="s">
        <v>1436</v>
      </c>
    </row>
    <row r="375" spans="1:14" x14ac:dyDescent="0.3">
      <c r="A375">
        <v>261</v>
      </c>
      <c r="B375" t="s">
        <v>680</v>
      </c>
      <c r="C375" t="s">
        <v>681</v>
      </c>
      <c r="D375">
        <v>4</v>
      </c>
      <c r="E375" t="s">
        <v>6</v>
      </c>
      <c r="F375" s="2" t="s">
        <v>11</v>
      </c>
      <c r="G375" t="s">
        <v>15</v>
      </c>
      <c r="H375" s="2" t="s">
        <v>679</v>
      </c>
      <c r="I375" s="6" t="str">
        <f t="shared" si="149"/>
        <v>Nov</v>
      </c>
      <c r="J375" s="2">
        <f t="shared" si="151"/>
        <v>11</v>
      </c>
      <c r="K375" s="6" t="str">
        <f t="shared" si="148"/>
        <v>15</v>
      </c>
      <c r="L375" s="6" t="str">
        <f t="shared" si="152"/>
        <v>2021</v>
      </c>
      <c r="M375" s="9">
        <f t="shared" si="150"/>
        <v>44515</v>
      </c>
      <c r="N375" s="1" t="s">
        <v>1437</v>
      </c>
    </row>
    <row r="376" spans="1:14" x14ac:dyDescent="0.3">
      <c r="A376">
        <v>262</v>
      </c>
      <c r="B376" t="s">
        <v>682</v>
      </c>
      <c r="C376" t="s">
        <v>683</v>
      </c>
      <c r="D376">
        <v>4</v>
      </c>
      <c r="E376" t="s">
        <v>6</v>
      </c>
      <c r="F376" s="2" t="s">
        <v>11</v>
      </c>
      <c r="G376" t="s">
        <v>15</v>
      </c>
      <c r="H376" s="2" t="s">
        <v>679</v>
      </c>
      <c r="I376" s="6" t="str">
        <f t="shared" si="149"/>
        <v>Nov</v>
      </c>
      <c r="J376" s="2">
        <f t="shared" si="151"/>
        <v>11</v>
      </c>
      <c r="K376" s="6" t="str">
        <f t="shared" si="148"/>
        <v>15</v>
      </c>
      <c r="L376" s="6" t="str">
        <f t="shared" si="152"/>
        <v>2021</v>
      </c>
      <c r="M376" s="9">
        <f t="shared" si="150"/>
        <v>44515</v>
      </c>
      <c r="N376" s="1" t="s">
        <v>1438</v>
      </c>
    </row>
    <row r="377" spans="1:14" x14ac:dyDescent="0.3">
      <c r="A377">
        <v>263</v>
      </c>
      <c r="B377" t="s">
        <v>684</v>
      </c>
      <c r="C377" t="s">
        <v>685</v>
      </c>
      <c r="D377">
        <v>3</v>
      </c>
      <c r="E377" t="s">
        <v>6</v>
      </c>
      <c r="F377" s="2" t="s">
        <v>11</v>
      </c>
      <c r="G377" t="s">
        <v>15</v>
      </c>
      <c r="H377" s="2" t="s">
        <v>686</v>
      </c>
      <c r="I377" s="6" t="str">
        <f t="shared" si="149"/>
        <v>Nov</v>
      </c>
      <c r="J377" s="2">
        <f t="shared" si="151"/>
        <v>11</v>
      </c>
      <c r="K377" s="6" t="str">
        <f t="shared" si="148"/>
        <v>12</v>
      </c>
      <c r="L377" s="6" t="str">
        <f t="shared" si="152"/>
        <v>2021</v>
      </c>
      <c r="M377" s="9">
        <f t="shared" si="150"/>
        <v>44512</v>
      </c>
      <c r="N377" s="1" t="s">
        <v>1439</v>
      </c>
    </row>
    <row r="378" spans="1:14" x14ac:dyDescent="0.3">
      <c r="A378">
        <v>264</v>
      </c>
      <c r="B378" t="s">
        <v>687</v>
      </c>
      <c r="C378" t="s">
        <v>688</v>
      </c>
      <c r="D378">
        <v>4</v>
      </c>
      <c r="E378" t="s">
        <v>6</v>
      </c>
      <c r="F378" s="2" t="s">
        <v>11</v>
      </c>
      <c r="G378" t="s">
        <v>15</v>
      </c>
      <c r="H378" s="2" t="s">
        <v>689</v>
      </c>
      <c r="I378" s="6" t="str">
        <f t="shared" si="149"/>
        <v>Nov</v>
      </c>
      <c r="J378" s="2">
        <f t="shared" si="151"/>
        <v>11</v>
      </c>
      <c r="K378" s="6" t="str">
        <f t="shared" si="148"/>
        <v>11</v>
      </c>
      <c r="L378" s="6" t="str">
        <f t="shared" si="152"/>
        <v>2021</v>
      </c>
      <c r="M378" s="9">
        <f t="shared" si="150"/>
        <v>44511</v>
      </c>
      <c r="N378" s="1" t="s">
        <v>1440</v>
      </c>
    </row>
    <row r="379" spans="1:14" x14ac:dyDescent="0.3">
      <c r="A379">
        <v>265</v>
      </c>
      <c r="B379" t="s">
        <v>690</v>
      </c>
      <c r="C379" t="s">
        <v>691</v>
      </c>
      <c r="D379">
        <v>3</v>
      </c>
      <c r="E379" t="s">
        <v>6</v>
      </c>
      <c r="F379" s="2" t="s">
        <v>7</v>
      </c>
      <c r="G379" t="s">
        <v>15</v>
      </c>
      <c r="H379" s="2" t="s">
        <v>689</v>
      </c>
      <c r="I379" s="6" t="str">
        <f t="shared" si="149"/>
        <v>Nov</v>
      </c>
      <c r="J379" s="2">
        <f t="shared" si="151"/>
        <v>11</v>
      </c>
      <c r="K379" s="6" t="str">
        <f t="shared" si="148"/>
        <v>11</v>
      </c>
      <c r="L379" s="6" t="str">
        <f t="shared" si="152"/>
        <v>2021</v>
      </c>
      <c r="M379" s="9">
        <f t="shared" si="150"/>
        <v>44511</v>
      </c>
      <c r="N379" s="1" t="s">
        <v>1441</v>
      </c>
    </row>
    <row r="380" spans="1:14" x14ac:dyDescent="0.3">
      <c r="A380">
        <v>266</v>
      </c>
      <c r="B380" t="s">
        <v>692</v>
      </c>
      <c r="C380" t="s">
        <v>693</v>
      </c>
      <c r="D380">
        <v>4</v>
      </c>
      <c r="E380" t="s">
        <v>6</v>
      </c>
      <c r="F380" s="2" t="s">
        <v>11</v>
      </c>
      <c r="G380" t="s">
        <v>15</v>
      </c>
      <c r="H380" s="2" t="s">
        <v>694</v>
      </c>
      <c r="I380" s="6" t="str">
        <f t="shared" si="149"/>
        <v>Nov</v>
      </c>
      <c r="J380" s="2">
        <f t="shared" si="151"/>
        <v>11</v>
      </c>
      <c r="K380" s="6" t="str">
        <f t="shared" si="148"/>
        <v>10</v>
      </c>
      <c r="L380" s="6" t="str">
        <f t="shared" si="152"/>
        <v>2021</v>
      </c>
      <c r="M380" s="9">
        <f t="shared" si="150"/>
        <v>44510</v>
      </c>
      <c r="N380" s="1" t="s">
        <v>1442</v>
      </c>
    </row>
    <row r="381" spans="1:14" x14ac:dyDescent="0.3">
      <c r="A381">
        <v>267</v>
      </c>
      <c r="B381" t="s">
        <v>695</v>
      </c>
      <c r="C381" t="s">
        <v>696</v>
      </c>
      <c r="D381">
        <v>4</v>
      </c>
      <c r="E381" t="s">
        <v>6</v>
      </c>
      <c r="F381" s="2" t="s">
        <v>11</v>
      </c>
      <c r="G381" t="s">
        <v>15</v>
      </c>
      <c r="H381" s="2" t="s">
        <v>694</v>
      </c>
      <c r="I381" s="6" t="str">
        <f t="shared" si="149"/>
        <v>Nov</v>
      </c>
      <c r="J381" s="2">
        <f t="shared" si="151"/>
        <v>11</v>
      </c>
      <c r="K381" s="6" t="str">
        <f t="shared" si="148"/>
        <v>10</v>
      </c>
      <c r="L381" s="6" t="str">
        <f t="shared" si="152"/>
        <v>2021</v>
      </c>
      <c r="M381" s="9">
        <f t="shared" si="150"/>
        <v>44510</v>
      </c>
      <c r="N381" s="1" t="s">
        <v>1443</v>
      </c>
    </row>
    <row r="382" spans="1:14" x14ac:dyDescent="0.3">
      <c r="A382">
        <v>268</v>
      </c>
      <c r="B382" t="s">
        <v>697</v>
      </c>
      <c r="C382" t="s">
        <v>698</v>
      </c>
      <c r="D382">
        <v>4</v>
      </c>
      <c r="E382" t="s">
        <v>6</v>
      </c>
      <c r="F382" s="2" t="s">
        <v>11</v>
      </c>
      <c r="G382" t="s">
        <v>15</v>
      </c>
      <c r="H382" s="2" t="s">
        <v>694</v>
      </c>
      <c r="I382" s="6" t="str">
        <f t="shared" si="149"/>
        <v>Nov</v>
      </c>
      <c r="J382" s="2">
        <f t="shared" si="151"/>
        <v>11</v>
      </c>
      <c r="K382" s="6" t="str">
        <f t="shared" si="148"/>
        <v>10</v>
      </c>
      <c r="L382" s="6" t="str">
        <f t="shared" si="152"/>
        <v>2021</v>
      </c>
      <c r="M382" s="9">
        <f t="shared" si="150"/>
        <v>44510</v>
      </c>
      <c r="N382" s="1" t="s">
        <v>1444</v>
      </c>
    </row>
    <row r="383" spans="1:14" x14ac:dyDescent="0.3">
      <c r="A383">
        <v>269</v>
      </c>
      <c r="B383" t="s">
        <v>699</v>
      </c>
      <c r="C383" t="s">
        <v>700</v>
      </c>
      <c r="D383">
        <v>4</v>
      </c>
      <c r="E383" t="s">
        <v>6</v>
      </c>
      <c r="F383" s="2" t="s">
        <v>7</v>
      </c>
      <c r="G383" t="s">
        <v>15</v>
      </c>
      <c r="H383" s="2" t="s">
        <v>1445</v>
      </c>
      <c r="I383" s="6" t="str">
        <f>MID(H383,3,3)</f>
        <v>Oct</v>
      </c>
      <c r="J383" s="2">
        <f t="shared" si="151"/>
        <v>10</v>
      </c>
      <c r="K383" s="6" t="str">
        <f>MID(H383,7,2)</f>
        <v>07</v>
      </c>
      <c r="L383" s="6" t="str">
        <f>MID(H383,10,4)</f>
        <v>2021</v>
      </c>
      <c r="M383" s="9">
        <f t="shared" si="150"/>
        <v>44476</v>
      </c>
      <c r="N383" s="1" t="s">
        <v>1446</v>
      </c>
    </row>
    <row r="384" spans="1:14" x14ac:dyDescent="0.3">
      <c r="A384">
        <v>269</v>
      </c>
      <c r="B384" t="s">
        <v>699</v>
      </c>
      <c r="C384" t="s">
        <v>700</v>
      </c>
      <c r="D384">
        <v>4</v>
      </c>
      <c r="E384" t="s">
        <v>6</v>
      </c>
      <c r="F384" s="2" t="s">
        <v>7</v>
      </c>
      <c r="G384" t="s">
        <v>15</v>
      </c>
      <c r="H384" s="2" t="s">
        <v>694</v>
      </c>
      <c r="I384" s="6" t="str">
        <f t="shared" si="149"/>
        <v>Nov</v>
      </c>
      <c r="J384" s="2">
        <f t="shared" si="151"/>
        <v>11</v>
      </c>
      <c r="K384" s="6" t="str">
        <f t="shared" ref="K384:K406" si="153">MID(H384,8,2)</f>
        <v>10</v>
      </c>
      <c r="L384" s="6" t="str">
        <f t="shared" si="152"/>
        <v>2021</v>
      </c>
      <c r="M384" s="9">
        <f t="shared" si="150"/>
        <v>44510</v>
      </c>
      <c r="N384" s="1" t="s">
        <v>1447</v>
      </c>
    </row>
    <row r="385" spans="1:14" x14ac:dyDescent="0.3">
      <c r="A385">
        <v>270</v>
      </c>
      <c r="B385" t="s">
        <v>701</v>
      </c>
      <c r="C385" t="s">
        <v>702</v>
      </c>
      <c r="D385">
        <v>4</v>
      </c>
      <c r="E385" t="s">
        <v>6</v>
      </c>
      <c r="F385" s="2" t="s">
        <v>7</v>
      </c>
      <c r="G385" t="s">
        <v>15</v>
      </c>
      <c r="H385" s="2" t="s">
        <v>703</v>
      </c>
      <c r="I385" s="6" t="str">
        <f t="shared" si="149"/>
        <v>Nov</v>
      </c>
      <c r="J385" s="2">
        <f t="shared" si="151"/>
        <v>11</v>
      </c>
      <c r="K385" s="6" t="str">
        <f t="shared" si="153"/>
        <v>09</v>
      </c>
      <c r="L385" s="6" t="str">
        <f t="shared" si="152"/>
        <v>2021</v>
      </c>
      <c r="M385" s="9">
        <f t="shared" si="150"/>
        <v>44509</v>
      </c>
      <c r="N385" s="1" t="s">
        <v>1448</v>
      </c>
    </row>
    <row r="386" spans="1:14" x14ac:dyDescent="0.3">
      <c r="A386">
        <v>271</v>
      </c>
      <c r="B386" t="s">
        <v>704</v>
      </c>
      <c r="C386" t="s">
        <v>705</v>
      </c>
      <c r="D386">
        <v>4</v>
      </c>
      <c r="E386" t="s">
        <v>6</v>
      </c>
      <c r="F386" s="2" t="s">
        <v>7</v>
      </c>
      <c r="G386" t="s">
        <v>15</v>
      </c>
      <c r="H386" s="2" t="s">
        <v>703</v>
      </c>
      <c r="I386" s="6" t="str">
        <f t="shared" si="149"/>
        <v>Nov</v>
      </c>
      <c r="J386" s="2">
        <f t="shared" si="151"/>
        <v>11</v>
      </c>
      <c r="K386" s="6" t="str">
        <f t="shared" si="153"/>
        <v>09</v>
      </c>
      <c r="L386" s="6" t="str">
        <f t="shared" si="152"/>
        <v>2021</v>
      </c>
      <c r="M386" s="9">
        <f t="shared" si="150"/>
        <v>44509</v>
      </c>
      <c r="N386" s="1" t="s">
        <v>1449</v>
      </c>
    </row>
    <row r="387" spans="1:14" x14ac:dyDescent="0.3">
      <c r="A387">
        <v>272</v>
      </c>
      <c r="B387" t="s">
        <v>706</v>
      </c>
      <c r="C387" t="s">
        <v>707</v>
      </c>
      <c r="D387">
        <v>4</v>
      </c>
      <c r="E387" t="s">
        <v>6</v>
      </c>
      <c r="F387" s="2" t="s">
        <v>11</v>
      </c>
      <c r="G387" t="s">
        <v>15</v>
      </c>
      <c r="H387" s="2" t="s">
        <v>703</v>
      </c>
      <c r="I387" s="6" t="str">
        <f t="shared" si="149"/>
        <v>Nov</v>
      </c>
      <c r="J387" s="2">
        <f t="shared" si="151"/>
        <v>11</v>
      </c>
      <c r="K387" s="6" t="str">
        <f t="shared" si="153"/>
        <v>09</v>
      </c>
      <c r="L387" s="6" t="str">
        <f t="shared" si="152"/>
        <v>2021</v>
      </c>
      <c r="M387" s="9">
        <f t="shared" si="150"/>
        <v>44509</v>
      </c>
      <c r="N387" s="1" t="s">
        <v>1450</v>
      </c>
    </row>
    <row r="388" spans="1:14" x14ac:dyDescent="0.3">
      <c r="A388">
        <v>273</v>
      </c>
      <c r="B388" t="s">
        <v>708</v>
      </c>
      <c r="C388" t="s">
        <v>709</v>
      </c>
      <c r="D388">
        <v>4</v>
      </c>
      <c r="E388" t="s">
        <v>6</v>
      </c>
      <c r="F388" s="2" t="s">
        <v>11</v>
      </c>
      <c r="G388" t="s">
        <v>15</v>
      </c>
      <c r="H388" s="2" t="s">
        <v>710</v>
      </c>
      <c r="I388" s="6" t="str">
        <f t="shared" si="149"/>
        <v>Nov</v>
      </c>
      <c r="J388" s="2">
        <f t="shared" si="151"/>
        <v>11</v>
      </c>
      <c r="K388" s="6" t="str">
        <f t="shared" si="153"/>
        <v>05</v>
      </c>
      <c r="L388" s="6" t="str">
        <f t="shared" si="152"/>
        <v>2021</v>
      </c>
      <c r="M388" s="9">
        <f t="shared" si="150"/>
        <v>44505</v>
      </c>
      <c r="N388" s="1" t="s">
        <v>1451</v>
      </c>
    </row>
    <row r="389" spans="1:14" x14ac:dyDescent="0.3">
      <c r="A389">
        <v>274</v>
      </c>
      <c r="B389" t="s">
        <v>711</v>
      </c>
      <c r="C389" t="s">
        <v>712</v>
      </c>
      <c r="D389">
        <v>4</v>
      </c>
      <c r="E389" t="s">
        <v>6</v>
      </c>
      <c r="F389" s="2" t="s">
        <v>11</v>
      </c>
      <c r="G389" t="s">
        <v>15</v>
      </c>
      <c r="H389" s="2" t="s">
        <v>713</v>
      </c>
      <c r="I389" s="6" t="str">
        <f t="shared" si="149"/>
        <v>Nov</v>
      </c>
      <c r="J389" s="2">
        <f t="shared" si="151"/>
        <v>11</v>
      </c>
      <c r="K389" s="6" t="str">
        <f t="shared" si="153"/>
        <v>04</v>
      </c>
      <c r="L389" s="6" t="str">
        <f t="shared" si="152"/>
        <v>2021</v>
      </c>
      <c r="M389" s="9">
        <f t="shared" si="150"/>
        <v>44504</v>
      </c>
      <c r="N389" s="1" t="s">
        <v>1452</v>
      </c>
    </row>
    <row r="390" spans="1:14" x14ac:dyDescent="0.3">
      <c r="A390">
        <v>275</v>
      </c>
      <c r="B390" t="s">
        <v>714</v>
      </c>
      <c r="C390" t="s">
        <v>715</v>
      </c>
      <c r="D390">
        <v>4</v>
      </c>
      <c r="E390" t="s">
        <v>6</v>
      </c>
      <c r="F390" s="2" t="s">
        <v>7</v>
      </c>
      <c r="G390" t="s">
        <v>15</v>
      </c>
      <c r="H390" s="2" t="s">
        <v>716</v>
      </c>
      <c r="I390" s="6" t="str">
        <f t="shared" si="149"/>
        <v>Nov</v>
      </c>
      <c r="J390" s="2">
        <f t="shared" si="151"/>
        <v>11</v>
      </c>
      <c r="K390" s="6" t="str">
        <f t="shared" si="153"/>
        <v>01</v>
      </c>
      <c r="L390" s="6" t="str">
        <f t="shared" si="152"/>
        <v>2021</v>
      </c>
      <c r="M390" s="9">
        <f t="shared" si="150"/>
        <v>44501</v>
      </c>
      <c r="N390" s="1" t="s">
        <v>1453</v>
      </c>
    </row>
    <row r="391" spans="1:14" x14ac:dyDescent="0.3">
      <c r="A391">
        <v>276</v>
      </c>
      <c r="B391" t="s">
        <v>717</v>
      </c>
      <c r="C391" t="s">
        <v>718</v>
      </c>
      <c r="D391">
        <v>4</v>
      </c>
      <c r="E391" t="s">
        <v>6</v>
      </c>
      <c r="F391" s="2" t="s">
        <v>11</v>
      </c>
      <c r="G391" t="s">
        <v>15</v>
      </c>
      <c r="H391" s="2" t="s">
        <v>719</v>
      </c>
      <c r="I391" s="6" t="str">
        <f t="shared" si="149"/>
        <v>Oct</v>
      </c>
      <c r="J391" s="2">
        <f t="shared" si="151"/>
        <v>10</v>
      </c>
      <c r="K391" s="6" t="str">
        <f t="shared" si="153"/>
        <v>29</v>
      </c>
      <c r="L391" s="6" t="str">
        <f t="shared" si="152"/>
        <v>2021</v>
      </c>
      <c r="M391" s="9">
        <f t="shared" si="150"/>
        <v>44498</v>
      </c>
      <c r="N391" s="1" t="s">
        <v>1454</v>
      </c>
    </row>
    <row r="392" spans="1:14" x14ac:dyDescent="0.3">
      <c r="A392">
        <v>277</v>
      </c>
      <c r="B392" t="s">
        <v>720</v>
      </c>
      <c r="C392" t="s">
        <v>721</v>
      </c>
      <c r="D392">
        <v>4</v>
      </c>
      <c r="E392" t="s">
        <v>6</v>
      </c>
      <c r="F392" s="2" t="s">
        <v>7</v>
      </c>
      <c r="G392" t="s">
        <v>15</v>
      </c>
      <c r="H392" s="2" t="s">
        <v>719</v>
      </c>
      <c r="I392" s="6" t="str">
        <f t="shared" si="149"/>
        <v>Oct</v>
      </c>
      <c r="J392" s="2">
        <f t="shared" si="151"/>
        <v>10</v>
      </c>
      <c r="K392" s="6" t="str">
        <f t="shared" si="153"/>
        <v>29</v>
      </c>
      <c r="L392" s="6" t="str">
        <f t="shared" si="152"/>
        <v>2021</v>
      </c>
      <c r="M392" s="9">
        <f t="shared" si="150"/>
        <v>44498</v>
      </c>
      <c r="N392" s="1" t="s">
        <v>1455</v>
      </c>
    </row>
    <row r="393" spans="1:14" x14ac:dyDescent="0.3">
      <c r="A393">
        <v>278</v>
      </c>
      <c r="B393" t="s">
        <v>722</v>
      </c>
      <c r="C393" t="s">
        <v>723</v>
      </c>
      <c r="D393">
        <v>4</v>
      </c>
      <c r="E393" t="s">
        <v>6</v>
      </c>
      <c r="F393" s="2" t="s">
        <v>7</v>
      </c>
      <c r="G393" t="s">
        <v>15</v>
      </c>
      <c r="H393" s="2" t="s">
        <v>724</v>
      </c>
      <c r="I393" s="6" t="str">
        <f t="shared" si="149"/>
        <v>Oct</v>
      </c>
      <c r="J393" s="2">
        <f t="shared" si="151"/>
        <v>10</v>
      </c>
      <c r="K393" s="6" t="str">
        <f t="shared" si="153"/>
        <v>28</v>
      </c>
      <c r="L393" s="6" t="str">
        <f t="shared" si="152"/>
        <v>2021</v>
      </c>
      <c r="M393" s="9">
        <f t="shared" si="150"/>
        <v>44497</v>
      </c>
      <c r="N393" s="1" t="s">
        <v>1456</v>
      </c>
    </row>
    <row r="394" spans="1:14" x14ac:dyDescent="0.3">
      <c r="A394">
        <v>279</v>
      </c>
      <c r="B394" t="s">
        <v>725</v>
      </c>
      <c r="C394" t="s">
        <v>726</v>
      </c>
      <c r="D394">
        <v>4</v>
      </c>
      <c r="E394" t="s">
        <v>6</v>
      </c>
      <c r="F394" s="2" t="s">
        <v>11</v>
      </c>
      <c r="G394" t="s">
        <v>15</v>
      </c>
      <c r="H394" s="2" t="s">
        <v>727</v>
      </c>
      <c r="I394" s="6" t="str">
        <f t="shared" si="149"/>
        <v>Oct</v>
      </c>
      <c r="J394" s="2">
        <f t="shared" si="151"/>
        <v>10</v>
      </c>
      <c r="K394" s="6" t="str">
        <f t="shared" si="153"/>
        <v>27</v>
      </c>
      <c r="L394" s="6" t="str">
        <f t="shared" si="152"/>
        <v>2021</v>
      </c>
      <c r="M394" s="9">
        <f t="shared" si="150"/>
        <v>44496</v>
      </c>
      <c r="N394" s="1" t="s">
        <v>1457</v>
      </c>
    </row>
    <row r="395" spans="1:14" x14ac:dyDescent="0.3">
      <c r="A395">
        <v>280</v>
      </c>
      <c r="B395" t="s">
        <v>728</v>
      </c>
      <c r="C395" t="s">
        <v>729</v>
      </c>
      <c r="D395">
        <v>4</v>
      </c>
      <c r="E395" t="s">
        <v>6</v>
      </c>
      <c r="F395" s="2" t="s">
        <v>11</v>
      </c>
      <c r="G395" t="s">
        <v>15</v>
      </c>
      <c r="H395" s="2" t="s">
        <v>730</v>
      </c>
      <c r="I395" s="6" t="str">
        <f t="shared" si="149"/>
        <v>Oct</v>
      </c>
      <c r="J395" s="2">
        <f t="shared" si="151"/>
        <v>10</v>
      </c>
      <c r="K395" s="6" t="str">
        <f t="shared" si="153"/>
        <v>26</v>
      </c>
      <c r="L395" s="6" t="str">
        <f t="shared" si="152"/>
        <v>2021</v>
      </c>
      <c r="M395" s="9">
        <f t="shared" si="150"/>
        <v>44495</v>
      </c>
      <c r="N395" s="1" t="s">
        <v>1458</v>
      </c>
    </row>
    <row r="396" spans="1:14" x14ac:dyDescent="0.3">
      <c r="A396">
        <v>281</v>
      </c>
      <c r="B396" t="s">
        <v>731</v>
      </c>
      <c r="C396" t="s">
        <v>732</v>
      </c>
      <c r="D396">
        <v>4</v>
      </c>
      <c r="E396" t="s">
        <v>6</v>
      </c>
      <c r="F396" s="2" t="s">
        <v>11</v>
      </c>
      <c r="G396" t="s">
        <v>15</v>
      </c>
      <c r="H396" s="2" t="s">
        <v>730</v>
      </c>
      <c r="I396" s="6" t="str">
        <f t="shared" si="149"/>
        <v>Oct</v>
      </c>
      <c r="J396" s="2">
        <f t="shared" si="151"/>
        <v>10</v>
      </c>
      <c r="K396" s="6" t="str">
        <f t="shared" si="153"/>
        <v>26</v>
      </c>
      <c r="L396" s="6" t="str">
        <f t="shared" si="152"/>
        <v>2021</v>
      </c>
      <c r="M396" s="9">
        <f t="shared" si="150"/>
        <v>44495</v>
      </c>
      <c r="N396" s="1" t="s">
        <v>1459</v>
      </c>
    </row>
    <row r="397" spans="1:14" x14ac:dyDescent="0.3">
      <c r="A397">
        <v>282</v>
      </c>
      <c r="B397" t="s">
        <v>733</v>
      </c>
      <c r="C397" t="s">
        <v>734</v>
      </c>
      <c r="D397">
        <v>4</v>
      </c>
      <c r="E397" t="s">
        <v>6</v>
      </c>
      <c r="F397" s="2" t="s">
        <v>11</v>
      </c>
      <c r="G397" t="s">
        <v>15</v>
      </c>
      <c r="H397" s="2" t="s">
        <v>735</v>
      </c>
      <c r="I397" s="6" t="str">
        <f t="shared" si="149"/>
        <v>Oct</v>
      </c>
      <c r="J397" s="2">
        <f t="shared" si="151"/>
        <v>10</v>
      </c>
      <c r="K397" s="6" t="str">
        <f t="shared" si="153"/>
        <v>25</v>
      </c>
      <c r="L397" s="6" t="str">
        <f t="shared" si="152"/>
        <v>2021</v>
      </c>
      <c r="M397" s="9">
        <f t="shared" si="150"/>
        <v>44494</v>
      </c>
      <c r="N397" s="1" t="s">
        <v>1460</v>
      </c>
    </row>
    <row r="398" spans="1:14" x14ac:dyDescent="0.3">
      <c r="A398">
        <v>283</v>
      </c>
      <c r="B398" t="s">
        <v>736</v>
      </c>
      <c r="C398" t="s">
        <v>737</v>
      </c>
      <c r="D398">
        <v>4</v>
      </c>
      <c r="E398" t="s">
        <v>6</v>
      </c>
      <c r="F398" s="2" t="s">
        <v>11</v>
      </c>
      <c r="G398" t="s">
        <v>15</v>
      </c>
      <c r="H398" s="2" t="s">
        <v>735</v>
      </c>
      <c r="I398" s="6" t="str">
        <f t="shared" si="149"/>
        <v>Oct</v>
      </c>
      <c r="J398" s="2">
        <f t="shared" si="151"/>
        <v>10</v>
      </c>
      <c r="K398" s="6" t="str">
        <f t="shared" si="153"/>
        <v>25</v>
      </c>
      <c r="L398" s="6" t="str">
        <f t="shared" si="152"/>
        <v>2021</v>
      </c>
      <c r="M398" s="9">
        <f t="shared" si="150"/>
        <v>44494</v>
      </c>
      <c r="N398" s="1" t="s">
        <v>1461</v>
      </c>
    </row>
    <row r="399" spans="1:14" x14ac:dyDescent="0.3">
      <c r="A399">
        <v>284</v>
      </c>
      <c r="B399" t="s">
        <v>738</v>
      </c>
      <c r="C399" t="s">
        <v>739</v>
      </c>
      <c r="D399">
        <v>4</v>
      </c>
      <c r="E399" t="s">
        <v>6</v>
      </c>
      <c r="F399" s="2" t="s">
        <v>11</v>
      </c>
      <c r="G399" t="s">
        <v>15</v>
      </c>
      <c r="H399" s="2" t="s">
        <v>740</v>
      </c>
      <c r="I399" s="6" t="str">
        <f t="shared" si="149"/>
        <v>Oct</v>
      </c>
      <c r="J399" s="2">
        <f t="shared" si="151"/>
        <v>10</v>
      </c>
      <c r="K399" s="6" t="str">
        <f t="shared" si="153"/>
        <v>22</v>
      </c>
      <c r="L399" s="6" t="str">
        <f t="shared" si="152"/>
        <v>2021</v>
      </c>
      <c r="M399" s="9">
        <f t="shared" si="150"/>
        <v>44491</v>
      </c>
      <c r="N399" s="1" t="s">
        <v>1462</v>
      </c>
    </row>
    <row r="400" spans="1:14" x14ac:dyDescent="0.3">
      <c r="A400">
        <v>285</v>
      </c>
      <c r="B400" t="s">
        <v>741</v>
      </c>
      <c r="C400" t="s">
        <v>742</v>
      </c>
      <c r="D400">
        <v>4</v>
      </c>
      <c r="E400" t="s">
        <v>6</v>
      </c>
      <c r="F400" s="2" t="s">
        <v>11</v>
      </c>
      <c r="G400" t="s">
        <v>15</v>
      </c>
      <c r="H400" s="2" t="s">
        <v>740</v>
      </c>
      <c r="I400" s="6" t="str">
        <f t="shared" si="149"/>
        <v>Oct</v>
      </c>
      <c r="J400" s="2">
        <f t="shared" si="151"/>
        <v>10</v>
      </c>
      <c r="K400" s="6" t="str">
        <f t="shared" si="153"/>
        <v>22</v>
      </c>
      <c r="L400" s="6" t="str">
        <f t="shared" si="152"/>
        <v>2021</v>
      </c>
      <c r="M400" s="9">
        <f t="shared" si="150"/>
        <v>44491</v>
      </c>
      <c r="N400" s="1" t="s">
        <v>1463</v>
      </c>
    </row>
    <row r="401" spans="1:14" x14ac:dyDescent="0.3">
      <c r="A401">
        <v>286</v>
      </c>
      <c r="B401" t="s">
        <v>743</v>
      </c>
      <c r="C401" t="s">
        <v>20</v>
      </c>
      <c r="D401">
        <v>4</v>
      </c>
      <c r="E401" t="s">
        <v>6</v>
      </c>
      <c r="F401" s="2" t="s">
        <v>7</v>
      </c>
      <c r="G401" t="s">
        <v>15</v>
      </c>
      <c r="H401" s="2" t="s">
        <v>740</v>
      </c>
      <c r="I401" s="6" t="str">
        <f t="shared" si="149"/>
        <v>Oct</v>
      </c>
      <c r="J401" s="2">
        <f t="shared" si="151"/>
        <v>10</v>
      </c>
      <c r="K401" s="6" t="str">
        <f t="shared" si="153"/>
        <v>22</v>
      </c>
      <c r="L401" s="6" t="str">
        <f t="shared" si="152"/>
        <v>2021</v>
      </c>
      <c r="M401" s="9">
        <f t="shared" si="150"/>
        <v>44491</v>
      </c>
      <c r="N401" s="1" t="s">
        <v>1464</v>
      </c>
    </row>
    <row r="402" spans="1:14" x14ac:dyDescent="0.3">
      <c r="A402">
        <v>287</v>
      </c>
      <c r="B402" t="s">
        <v>744</v>
      </c>
      <c r="C402" t="s">
        <v>745</v>
      </c>
      <c r="D402">
        <v>3</v>
      </c>
      <c r="E402" t="s">
        <v>6</v>
      </c>
      <c r="F402" s="2" t="s">
        <v>7</v>
      </c>
      <c r="G402" t="s">
        <v>15</v>
      </c>
      <c r="H402" s="2" t="s">
        <v>746</v>
      </c>
      <c r="I402" s="6" t="str">
        <f t="shared" si="149"/>
        <v>Oct</v>
      </c>
      <c r="J402" s="2">
        <f t="shared" si="151"/>
        <v>10</v>
      </c>
      <c r="K402" s="6" t="str">
        <f t="shared" si="153"/>
        <v>20</v>
      </c>
      <c r="L402" s="6" t="str">
        <f t="shared" si="152"/>
        <v>2021</v>
      </c>
      <c r="M402" s="9">
        <f t="shared" si="150"/>
        <v>44489</v>
      </c>
      <c r="N402" s="1" t="s">
        <v>1465</v>
      </c>
    </row>
    <row r="403" spans="1:14" x14ac:dyDescent="0.3">
      <c r="A403">
        <v>288</v>
      </c>
      <c r="B403" t="s">
        <v>747</v>
      </c>
      <c r="C403" t="s">
        <v>748</v>
      </c>
      <c r="D403">
        <v>4</v>
      </c>
      <c r="E403" t="s">
        <v>6</v>
      </c>
      <c r="F403" s="2" t="s">
        <v>11</v>
      </c>
      <c r="G403" t="s">
        <v>15</v>
      </c>
      <c r="H403" s="2" t="s">
        <v>746</v>
      </c>
      <c r="I403" s="6" t="str">
        <f t="shared" si="149"/>
        <v>Oct</v>
      </c>
      <c r="J403" s="2">
        <f t="shared" si="151"/>
        <v>10</v>
      </c>
      <c r="K403" s="6" t="str">
        <f t="shared" si="153"/>
        <v>20</v>
      </c>
      <c r="L403" s="6" t="str">
        <f t="shared" si="152"/>
        <v>2021</v>
      </c>
      <c r="M403" s="9">
        <f t="shared" si="150"/>
        <v>44489</v>
      </c>
      <c r="N403" s="1" t="s">
        <v>1466</v>
      </c>
    </row>
    <row r="404" spans="1:14" x14ac:dyDescent="0.3">
      <c r="A404">
        <v>289</v>
      </c>
      <c r="B404" t="s">
        <v>749</v>
      </c>
      <c r="C404" t="s">
        <v>750</v>
      </c>
      <c r="D404">
        <v>3</v>
      </c>
      <c r="E404" t="s">
        <v>6</v>
      </c>
      <c r="F404" s="2" t="s">
        <v>11</v>
      </c>
      <c r="G404" t="s">
        <v>15</v>
      </c>
      <c r="H404" s="2" t="s">
        <v>746</v>
      </c>
      <c r="I404" s="6" t="str">
        <f t="shared" si="149"/>
        <v>Oct</v>
      </c>
      <c r="J404" s="2">
        <f t="shared" si="151"/>
        <v>10</v>
      </c>
      <c r="K404" s="6" t="str">
        <f t="shared" si="153"/>
        <v>20</v>
      </c>
      <c r="L404" s="6" t="str">
        <f t="shared" si="152"/>
        <v>2021</v>
      </c>
      <c r="M404" s="9">
        <f t="shared" si="150"/>
        <v>44489</v>
      </c>
      <c r="N404" s="1" t="s">
        <v>1467</v>
      </c>
    </row>
    <row r="405" spans="1:14" x14ac:dyDescent="0.3">
      <c r="A405">
        <v>290</v>
      </c>
      <c r="B405" t="s">
        <v>751</v>
      </c>
      <c r="C405" t="s">
        <v>752</v>
      </c>
      <c r="D405">
        <v>4</v>
      </c>
      <c r="E405" t="s">
        <v>6</v>
      </c>
      <c r="F405" s="2" t="s">
        <v>11</v>
      </c>
      <c r="G405" t="s">
        <v>15</v>
      </c>
      <c r="H405" s="2" t="s">
        <v>753</v>
      </c>
      <c r="I405" s="6" t="str">
        <f t="shared" si="149"/>
        <v>Oct</v>
      </c>
      <c r="J405" s="2">
        <f t="shared" si="151"/>
        <v>10</v>
      </c>
      <c r="K405" s="6" t="str">
        <f t="shared" si="153"/>
        <v>18</v>
      </c>
      <c r="L405" s="6" t="str">
        <f t="shared" si="152"/>
        <v>2021</v>
      </c>
      <c r="M405" s="9">
        <f t="shared" si="150"/>
        <v>44487</v>
      </c>
      <c r="N405" s="1" t="s">
        <v>1468</v>
      </c>
    </row>
    <row r="406" spans="1:14" x14ac:dyDescent="0.3">
      <c r="A406">
        <v>291</v>
      </c>
      <c r="B406" t="s">
        <v>754</v>
      </c>
      <c r="C406" t="s">
        <v>755</v>
      </c>
      <c r="D406">
        <v>4</v>
      </c>
      <c r="E406" t="s">
        <v>6</v>
      </c>
      <c r="F406" s="2" t="s">
        <v>11</v>
      </c>
      <c r="G406" t="s">
        <v>15</v>
      </c>
      <c r="H406" s="2" t="s">
        <v>756</v>
      </c>
      <c r="I406" s="6" t="str">
        <f t="shared" si="149"/>
        <v>Oct</v>
      </c>
      <c r="J406" s="2">
        <f t="shared" si="151"/>
        <v>10</v>
      </c>
      <c r="K406" s="6" t="str">
        <f t="shared" si="153"/>
        <v>15</v>
      </c>
      <c r="L406" s="6" t="str">
        <f t="shared" si="152"/>
        <v>2021</v>
      </c>
      <c r="M406" s="9">
        <f t="shared" si="150"/>
        <v>44484</v>
      </c>
      <c r="N406" s="1" t="s">
        <v>1469</v>
      </c>
    </row>
    <row r="407" spans="1:14" x14ac:dyDescent="0.3">
      <c r="A407">
        <v>292</v>
      </c>
      <c r="B407" t="s">
        <v>757</v>
      </c>
      <c r="C407" t="s">
        <v>758</v>
      </c>
      <c r="D407">
        <v>4</v>
      </c>
      <c r="E407" t="s">
        <v>6</v>
      </c>
      <c r="F407" s="2" t="s">
        <v>7</v>
      </c>
      <c r="G407" t="s">
        <v>15</v>
      </c>
      <c r="H407" s="2" t="s">
        <v>1470</v>
      </c>
      <c r="I407" s="6" t="str">
        <f>MID(H407,3,3)</f>
        <v>Sep</v>
      </c>
      <c r="J407" s="2">
        <f t="shared" si="151"/>
        <v>9</v>
      </c>
      <c r="K407" s="6" t="str">
        <f>MID(H407,7,2)</f>
        <v>16</v>
      </c>
      <c r="L407" s="6" t="str">
        <f>MID(H407,10,4)</f>
        <v>2021</v>
      </c>
      <c r="M407" s="9">
        <f t="shared" si="150"/>
        <v>44455</v>
      </c>
      <c r="N407" s="1" t="s">
        <v>1471</v>
      </c>
    </row>
    <row r="408" spans="1:14" x14ac:dyDescent="0.3">
      <c r="A408">
        <v>292</v>
      </c>
      <c r="B408" t="s">
        <v>757</v>
      </c>
      <c r="C408" t="s">
        <v>758</v>
      </c>
      <c r="D408">
        <v>4</v>
      </c>
      <c r="E408" t="s">
        <v>6</v>
      </c>
      <c r="F408" s="2" t="s">
        <v>7</v>
      </c>
      <c r="G408" t="s">
        <v>15</v>
      </c>
      <c r="H408" s="2" t="s">
        <v>756</v>
      </c>
      <c r="I408" s="6" t="str">
        <f t="shared" si="149"/>
        <v>Oct</v>
      </c>
      <c r="J408" s="2">
        <f t="shared" si="151"/>
        <v>10</v>
      </c>
      <c r="K408" s="6" t="str">
        <f t="shared" ref="K408:K439" si="154">MID(H408,8,2)</f>
        <v>15</v>
      </c>
      <c r="L408" s="6" t="str">
        <f t="shared" si="152"/>
        <v>2021</v>
      </c>
      <c r="M408" s="9">
        <f t="shared" si="150"/>
        <v>44484</v>
      </c>
      <c r="N408" s="1" t="s">
        <v>1472</v>
      </c>
    </row>
    <row r="409" spans="1:14" x14ac:dyDescent="0.3">
      <c r="A409">
        <v>293</v>
      </c>
      <c r="B409" t="s">
        <v>759</v>
      </c>
      <c r="C409" t="s">
        <v>760</v>
      </c>
      <c r="D409">
        <v>4</v>
      </c>
      <c r="E409" t="s">
        <v>6</v>
      </c>
      <c r="F409" s="2" t="s">
        <v>7</v>
      </c>
      <c r="G409" t="s">
        <v>15</v>
      </c>
      <c r="H409" s="2" t="s">
        <v>761</v>
      </c>
      <c r="I409" s="6" t="str">
        <f t="shared" si="149"/>
        <v>Oct</v>
      </c>
      <c r="J409" s="2">
        <f t="shared" si="151"/>
        <v>10</v>
      </c>
      <c r="K409" s="6" t="str">
        <f t="shared" si="154"/>
        <v>14</v>
      </c>
      <c r="L409" s="6" t="str">
        <f t="shared" si="152"/>
        <v>2021</v>
      </c>
      <c r="M409" s="9">
        <f t="shared" si="150"/>
        <v>44483</v>
      </c>
      <c r="N409" s="1" t="s">
        <v>1473</v>
      </c>
    </row>
    <row r="410" spans="1:14" x14ac:dyDescent="0.3">
      <c r="A410">
        <v>294</v>
      </c>
      <c r="B410" t="s">
        <v>762</v>
      </c>
      <c r="C410" t="s">
        <v>763</v>
      </c>
      <c r="D410">
        <v>4</v>
      </c>
      <c r="E410" t="s">
        <v>6</v>
      </c>
      <c r="F410" s="2" t="s">
        <v>7</v>
      </c>
      <c r="G410" t="s">
        <v>15</v>
      </c>
      <c r="H410" s="2" t="s">
        <v>764</v>
      </c>
      <c r="I410" s="6" t="str">
        <f t="shared" si="149"/>
        <v>Oct</v>
      </c>
      <c r="J410" s="2">
        <f t="shared" si="151"/>
        <v>10</v>
      </c>
      <c r="K410" s="6" t="str">
        <f t="shared" si="154"/>
        <v>13</v>
      </c>
      <c r="L410" s="6" t="str">
        <f t="shared" si="152"/>
        <v>2021</v>
      </c>
      <c r="M410" s="9">
        <f t="shared" si="150"/>
        <v>44482</v>
      </c>
      <c r="N410" s="1" t="s">
        <v>1474</v>
      </c>
    </row>
    <row r="411" spans="1:14" x14ac:dyDescent="0.3">
      <c r="A411">
        <v>295</v>
      </c>
      <c r="B411" t="s">
        <v>765</v>
      </c>
      <c r="C411" t="s">
        <v>114</v>
      </c>
      <c r="D411">
        <v>4</v>
      </c>
      <c r="E411" t="s">
        <v>6</v>
      </c>
      <c r="F411" s="2" t="s">
        <v>11</v>
      </c>
      <c r="G411" t="s">
        <v>15</v>
      </c>
      <c r="H411" s="2" t="s">
        <v>766</v>
      </c>
      <c r="I411" s="6" t="str">
        <f t="shared" si="149"/>
        <v>Oct</v>
      </c>
      <c r="J411" s="2">
        <f t="shared" si="151"/>
        <v>10</v>
      </c>
      <c r="K411" s="6" t="str">
        <f t="shared" si="154"/>
        <v>12</v>
      </c>
      <c r="L411" s="6" t="str">
        <f t="shared" si="152"/>
        <v>2021</v>
      </c>
      <c r="M411" s="9">
        <f t="shared" si="150"/>
        <v>44481</v>
      </c>
      <c r="N411" s="1" t="s">
        <v>1475</v>
      </c>
    </row>
    <row r="412" spans="1:14" x14ac:dyDescent="0.3">
      <c r="A412">
        <v>296</v>
      </c>
      <c r="B412" t="s">
        <v>767</v>
      </c>
      <c r="C412" t="s">
        <v>768</v>
      </c>
      <c r="D412">
        <v>4</v>
      </c>
      <c r="E412" t="s">
        <v>6</v>
      </c>
      <c r="F412" s="2" t="s">
        <v>11</v>
      </c>
      <c r="G412" t="s">
        <v>15</v>
      </c>
      <c r="H412" s="2" t="s">
        <v>769</v>
      </c>
      <c r="I412" s="6" t="str">
        <f t="shared" si="149"/>
        <v>Oct</v>
      </c>
      <c r="J412" s="2">
        <f t="shared" si="151"/>
        <v>10</v>
      </c>
      <c r="K412" s="6" t="str">
        <f t="shared" si="154"/>
        <v>11</v>
      </c>
      <c r="L412" s="6" t="str">
        <f t="shared" si="152"/>
        <v>2021</v>
      </c>
      <c r="M412" s="9">
        <f t="shared" si="150"/>
        <v>44480</v>
      </c>
      <c r="N412" s="1" t="s">
        <v>1476</v>
      </c>
    </row>
    <row r="413" spans="1:14" x14ac:dyDescent="0.3">
      <c r="A413">
        <v>296</v>
      </c>
      <c r="B413" t="s">
        <v>767</v>
      </c>
      <c r="C413" t="s">
        <v>768</v>
      </c>
      <c r="D413">
        <v>3</v>
      </c>
      <c r="E413" t="s">
        <v>6</v>
      </c>
      <c r="F413" s="2" t="s">
        <v>7</v>
      </c>
      <c r="G413" t="s">
        <v>15</v>
      </c>
      <c r="H413" s="2" t="s">
        <v>769</v>
      </c>
      <c r="I413" s="6" t="str">
        <f t="shared" si="149"/>
        <v>Oct</v>
      </c>
      <c r="J413" s="2">
        <f t="shared" si="151"/>
        <v>10</v>
      </c>
      <c r="K413" s="6" t="str">
        <f t="shared" si="154"/>
        <v>11</v>
      </c>
      <c r="L413" s="6" t="str">
        <f t="shared" si="152"/>
        <v>2021</v>
      </c>
      <c r="M413" s="9">
        <f t="shared" si="150"/>
        <v>44480</v>
      </c>
      <c r="N413" s="1" t="s">
        <v>1477</v>
      </c>
    </row>
    <row r="414" spans="1:14" x14ac:dyDescent="0.3">
      <c r="A414">
        <v>297</v>
      </c>
      <c r="B414" t="s">
        <v>770</v>
      </c>
      <c r="C414" t="s">
        <v>771</v>
      </c>
      <c r="D414">
        <v>4</v>
      </c>
      <c r="E414" t="s">
        <v>6</v>
      </c>
      <c r="F414" s="2" t="s">
        <v>11</v>
      </c>
      <c r="G414" t="s">
        <v>15</v>
      </c>
      <c r="H414" s="2" t="s">
        <v>769</v>
      </c>
      <c r="I414" s="6" t="str">
        <f t="shared" si="149"/>
        <v>Oct</v>
      </c>
      <c r="J414" s="2">
        <f t="shared" si="151"/>
        <v>10</v>
      </c>
      <c r="K414" s="6" t="str">
        <f t="shared" si="154"/>
        <v>11</v>
      </c>
      <c r="L414" s="6" t="str">
        <f t="shared" si="152"/>
        <v>2021</v>
      </c>
      <c r="M414" s="9">
        <f t="shared" si="150"/>
        <v>44480</v>
      </c>
      <c r="N414" s="1" t="s">
        <v>1478</v>
      </c>
    </row>
    <row r="415" spans="1:14" x14ac:dyDescent="0.3">
      <c r="A415">
        <v>298</v>
      </c>
      <c r="B415" t="s">
        <v>772</v>
      </c>
      <c r="C415" t="s">
        <v>773</v>
      </c>
      <c r="D415">
        <v>3</v>
      </c>
      <c r="E415" t="s">
        <v>6</v>
      </c>
      <c r="F415" s="2" t="s">
        <v>7</v>
      </c>
      <c r="G415" t="s">
        <v>15</v>
      </c>
      <c r="H415" s="2" t="s">
        <v>769</v>
      </c>
      <c r="I415" s="6" t="str">
        <f t="shared" si="149"/>
        <v>Oct</v>
      </c>
      <c r="J415" s="2">
        <f t="shared" si="151"/>
        <v>10</v>
      </c>
      <c r="K415" s="6" t="str">
        <f t="shared" si="154"/>
        <v>11</v>
      </c>
      <c r="L415" s="6" t="str">
        <f t="shared" si="152"/>
        <v>2021</v>
      </c>
      <c r="M415" s="9">
        <f t="shared" si="150"/>
        <v>44480</v>
      </c>
      <c r="N415" s="1" t="s">
        <v>1479</v>
      </c>
    </row>
    <row r="416" spans="1:14" x14ac:dyDescent="0.3">
      <c r="A416">
        <v>299</v>
      </c>
      <c r="B416" t="s">
        <v>774</v>
      </c>
      <c r="C416" t="s">
        <v>775</v>
      </c>
      <c r="D416">
        <v>3</v>
      </c>
      <c r="E416" t="s">
        <v>6</v>
      </c>
      <c r="F416" s="2" t="s">
        <v>7</v>
      </c>
      <c r="G416" t="s">
        <v>15</v>
      </c>
      <c r="H416" s="2" t="s">
        <v>769</v>
      </c>
      <c r="I416" s="6" t="str">
        <f t="shared" si="149"/>
        <v>Oct</v>
      </c>
      <c r="J416" s="2">
        <f t="shared" si="151"/>
        <v>10</v>
      </c>
      <c r="K416" s="6" t="str">
        <f t="shared" si="154"/>
        <v>11</v>
      </c>
      <c r="L416" s="6" t="str">
        <f t="shared" si="152"/>
        <v>2021</v>
      </c>
      <c r="M416" s="9">
        <f t="shared" si="150"/>
        <v>44480</v>
      </c>
      <c r="N416" s="1" t="s">
        <v>1480</v>
      </c>
    </row>
    <row r="417" spans="1:14" x14ac:dyDescent="0.3">
      <c r="A417">
        <v>300</v>
      </c>
      <c r="B417" t="s">
        <v>776</v>
      </c>
      <c r="C417" t="s">
        <v>777</v>
      </c>
      <c r="D417">
        <v>4</v>
      </c>
      <c r="E417" t="s">
        <v>6</v>
      </c>
      <c r="F417" s="2" t="s">
        <v>11</v>
      </c>
      <c r="G417" t="s">
        <v>15</v>
      </c>
      <c r="H417" s="2" t="s">
        <v>778</v>
      </c>
      <c r="I417" s="6" t="str">
        <f t="shared" si="149"/>
        <v>Oct</v>
      </c>
      <c r="J417" s="2">
        <f t="shared" si="151"/>
        <v>10</v>
      </c>
      <c r="K417" s="6" t="str">
        <f t="shared" si="154"/>
        <v>08</v>
      </c>
      <c r="L417" s="6" t="str">
        <f t="shared" si="152"/>
        <v>2021</v>
      </c>
      <c r="M417" s="9">
        <f t="shared" si="150"/>
        <v>44477</v>
      </c>
      <c r="N417" s="1" t="s">
        <v>1481</v>
      </c>
    </row>
    <row r="418" spans="1:14" x14ac:dyDescent="0.3">
      <c r="A418">
        <v>301</v>
      </c>
      <c r="B418" t="s">
        <v>779</v>
      </c>
      <c r="C418" t="s">
        <v>780</v>
      </c>
      <c r="D418">
        <v>4</v>
      </c>
      <c r="E418" t="s">
        <v>6</v>
      </c>
      <c r="F418" s="2" t="s">
        <v>7</v>
      </c>
      <c r="G418" t="s">
        <v>15</v>
      </c>
      <c r="H418" s="2" t="s">
        <v>778</v>
      </c>
      <c r="I418" s="6" t="str">
        <f t="shared" si="149"/>
        <v>Oct</v>
      </c>
      <c r="J418" s="2">
        <f t="shared" si="151"/>
        <v>10</v>
      </c>
      <c r="K418" s="6" t="str">
        <f t="shared" si="154"/>
        <v>08</v>
      </c>
      <c r="L418" s="6" t="str">
        <f t="shared" si="152"/>
        <v>2021</v>
      </c>
      <c r="M418" s="9">
        <f t="shared" si="150"/>
        <v>44477</v>
      </c>
      <c r="N418" s="1" t="s">
        <v>1482</v>
      </c>
    </row>
    <row r="419" spans="1:14" x14ac:dyDescent="0.3">
      <c r="A419">
        <v>302</v>
      </c>
      <c r="B419" t="s">
        <v>781</v>
      </c>
      <c r="C419" t="s">
        <v>782</v>
      </c>
      <c r="D419">
        <v>4</v>
      </c>
      <c r="E419" t="s">
        <v>6</v>
      </c>
      <c r="F419" s="2" t="s">
        <v>7</v>
      </c>
      <c r="G419" t="s">
        <v>15</v>
      </c>
      <c r="H419" s="2" t="s">
        <v>778</v>
      </c>
      <c r="I419" s="6" t="str">
        <f t="shared" si="149"/>
        <v>Oct</v>
      </c>
      <c r="J419" s="2">
        <f t="shared" si="151"/>
        <v>10</v>
      </c>
      <c r="K419" s="6" t="str">
        <f t="shared" si="154"/>
        <v>08</v>
      </c>
      <c r="L419" s="6" t="str">
        <f t="shared" si="152"/>
        <v>2021</v>
      </c>
      <c r="M419" s="9">
        <f t="shared" si="150"/>
        <v>44477</v>
      </c>
      <c r="N419" s="1" t="s">
        <v>1483</v>
      </c>
    </row>
    <row r="420" spans="1:14" x14ac:dyDescent="0.3">
      <c r="A420">
        <v>303</v>
      </c>
      <c r="B420" t="s">
        <v>783</v>
      </c>
      <c r="C420" t="s">
        <v>784</v>
      </c>
      <c r="D420">
        <v>4</v>
      </c>
      <c r="E420" t="s">
        <v>6</v>
      </c>
      <c r="F420" s="2" t="s">
        <v>7</v>
      </c>
      <c r="G420" t="s">
        <v>15</v>
      </c>
      <c r="H420" s="2" t="s">
        <v>785</v>
      </c>
      <c r="I420" s="6" t="str">
        <f t="shared" si="149"/>
        <v>Oct</v>
      </c>
      <c r="J420" s="2">
        <f t="shared" si="151"/>
        <v>10</v>
      </c>
      <c r="K420" s="6" t="str">
        <f t="shared" si="154"/>
        <v>07</v>
      </c>
      <c r="L420" s="6" t="str">
        <f t="shared" si="152"/>
        <v>2021</v>
      </c>
      <c r="M420" s="9">
        <f t="shared" si="150"/>
        <v>44476</v>
      </c>
      <c r="N420" s="1" t="s">
        <v>1484</v>
      </c>
    </row>
    <row r="421" spans="1:14" x14ac:dyDescent="0.3">
      <c r="A421">
        <v>304</v>
      </c>
      <c r="B421" t="s">
        <v>786</v>
      </c>
      <c r="C421" t="s">
        <v>787</v>
      </c>
      <c r="D421">
        <v>4</v>
      </c>
      <c r="E421" t="s">
        <v>6</v>
      </c>
      <c r="F421" s="2" t="s">
        <v>11</v>
      </c>
      <c r="G421" t="s">
        <v>15</v>
      </c>
      <c r="H421" s="2" t="s">
        <v>785</v>
      </c>
      <c r="I421" s="6" t="str">
        <f t="shared" si="149"/>
        <v>Oct</v>
      </c>
      <c r="J421" s="2">
        <f t="shared" si="151"/>
        <v>10</v>
      </c>
      <c r="K421" s="6" t="str">
        <f t="shared" si="154"/>
        <v>07</v>
      </c>
      <c r="L421" s="6" t="str">
        <f t="shared" si="152"/>
        <v>2021</v>
      </c>
      <c r="M421" s="9">
        <f t="shared" si="150"/>
        <v>44476</v>
      </c>
      <c r="N421" s="1" t="s">
        <v>1485</v>
      </c>
    </row>
    <row r="422" spans="1:14" x14ac:dyDescent="0.3">
      <c r="A422">
        <v>305</v>
      </c>
      <c r="B422" t="s">
        <v>788</v>
      </c>
      <c r="C422" t="s">
        <v>789</v>
      </c>
      <c r="D422">
        <v>4</v>
      </c>
      <c r="E422" t="s">
        <v>6</v>
      </c>
      <c r="F422" s="2" t="s">
        <v>7</v>
      </c>
      <c r="G422" t="s">
        <v>15</v>
      </c>
      <c r="H422" s="2" t="s">
        <v>790</v>
      </c>
      <c r="I422" s="6" t="str">
        <f t="shared" si="149"/>
        <v>Oct</v>
      </c>
      <c r="J422" s="2">
        <f t="shared" si="151"/>
        <v>10</v>
      </c>
      <c r="K422" s="6" t="str">
        <f t="shared" si="154"/>
        <v>06</v>
      </c>
      <c r="L422" s="6" t="str">
        <f t="shared" si="152"/>
        <v>2021</v>
      </c>
      <c r="M422" s="9">
        <f t="shared" si="150"/>
        <v>44475</v>
      </c>
      <c r="N422" s="1" t="s">
        <v>1486</v>
      </c>
    </row>
    <row r="423" spans="1:14" x14ac:dyDescent="0.3">
      <c r="A423">
        <v>306</v>
      </c>
      <c r="B423" t="s">
        <v>791</v>
      </c>
      <c r="C423" t="s">
        <v>792</v>
      </c>
      <c r="D423">
        <v>4</v>
      </c>
      <c r="E423" t="s">
        <v>6</v>
      </c>
      <c r="F423" s="2" t="s">
        <v>7</v>
      </c>
      <c r="G423" t="s">
        <v>15</v>
      </c>
      <c r="H423" s="2" t="s">
        <v>793</v>
      </c>
      <c r="I423" s="6" t="str">
        <f t="shared" si="149"/>
        <v>Oct</v>
      </c>
      <c r="J423" s="2">
        <f t="shared" si="151"/>
        <v>10</v>
      </c>
      <c r="K423" s="6" t="str">
        <f t="shared" si="154"/>
        <v>04</v>
      </c>
      <c r="L423" s="6" t="str">
        <f t="shared" si="152"/>
        <v>2021</v>
      </c>
      <c r="M423" s="9">
        <f t="shared" si="150"/>
        <v>44473</v>
      </c>
      <c r="N423" s="1" t="s">
        <v>1487</v>
      </c>
    </row>
    <row r="424" spans="1:14" x14ac:dyDescent="0.3">
      <c r="A424">
        <v>307</v>
      </c>
      <c r="B424" t="s">
        <v>794</v>
      </c>
      <c r="C424" t="s">
        <v>795</v>
      </c>
      <c r="D424">
        <v>4</v>
      </c>
      <c r="E424" t="s">
        <v>6</v>
      </c>
      <c r="F424" s="2" t="s">
        <v>7</v>
      </c>
      <c r="G424" t="s">
        <v>15</v>
      </c>
      <c r="H424" s="2" t="s">
        <v>793</v>
      </c>
      <c r="I424" s="6" t="str">
        <f t="shared" si="149"/>
        <v>Oct</v>
      </c>
      <c r="J424" s="2">
        <f t="shared" si="151"/>
        <v>10</v>
      </c>
      <c r="K424" s="6" t="str">
        <f t="shared" si="154"/>
        <v>04</v>
      </c>
      <c r="L424" s="6" t="str">
        <f t="shared" si="152"/>
        <v>2021</v>
      </c>
      <c r="M424" s="9">
        <f t="shared" si="150"/>
        <v>44473</v>
      </c>
      <c r="N424" s="1" t="s">
        <v>1488</v>
      </c>
    </row>
    <row r="425" spans="1:14" x14ac:dyDescent="0.3">
      <c r="A425">
        <v>308</v>
      </c>
      <c r="B425" t="s">
        <v>796</v>
      </c>
      <c r="C425" t="s">
        <v>797</v>
      </c>
      <c r="D425">
        <v>4</v>
      </c>
      <c r="E425" t="s">
        <v>6</v>
      </c>
      <c r="F425" s="2" t="s">
        <v>7</v>
      </c>
      <c r="G425" t="s">
        <v>15</v>
      </c>
      <c r="H425" s="2" t="s">
        <v>793</v>
      </c>
      <c r="I425" s="6" t="str">
        <f t="shared" si="149"/>
        <v>Oct</v>
      </c>
      <c r="J425" s="2">
        <f t="shared" si="151"/>
        <v>10</v>
      </c>
      <c r="K425" s="6" t="str">
        <f t="shared" si="154"/>
        <v>04</v>
      </c>
      <c r="L425" s="6" t="str">
        <f t="shared" si="152"/>
        <v>2021</v>
      </c>
      <c r="M425" s="9">
        <f t="shared" si="150"/>
        <v>44473</v>
      </c>
      <c r="N425" s="1" t="s">
        <v>1489</v>
      </c>
    </row>
    <row r="426" spans="1:14" x14ac:dyDescent="0.3">
      <c r="A426">
        <v>309</v>
      </c>
      <c r="B426" t="s">
        <v>798</v>
      </c>
      <c r="C426" t="s">
        <v>799</v>
      </c>
      <c r="D426">
        <v>4</v>
      </c>
      <c r="E426" t="s">
        <v>6</v>
      </c>
      <c r="F426" s="2" t="s">
        <v>7</v>
      </c>
      <c r="G426" t="s">
        <v>15</v>
      </c>
      <c r="H426" s="2" t="s">
        <v>793</v>
      </c>
      <c r="I426" s="6" t="str">
        <f t="shared" si="149"/>
        <v>Oct</v>
      </c>
      <c r="J426" s="2">
        <f t="shared" si="151"/>
        <v>10</v>
      </c>
      <c r="K426" s="6" t="str">
        <f t="shared" si="154"/>
        <v>04</v>
      </c>
      <c r="L426" s="6" t="str">
        <f t="shared" si="152"/>
        <v>2021</v>
      </c>
      <c r="M426" s="9">
        <f t="shared" si="150"/>
        <v>44473</v>
      </c>
      <c r="N426" s="1" t="s">
        <v>1490</v>
      </c>
    </row>
    <row r="427" spans="1:14" x14ac:dyDescent="0.3">
      <c r="A427">
        <v>310</v>
      </c>
      <c r="B427" t="s">
        <v>800</v>
      </c>
      <c r="C427" t="s">
        <v>801</v>
      </c>
      <c r="D427">
        <v>4</v>
      </c>
      <c r="E427" t="s">
        <v>6</v>
      </c>
      <c r="F427" s="2" t="s">
        <v>7</v>
      </c>
      <c r="G427" t="s">
        <v>15</v>
      </c>
      <c r="H427" s="2" t="s">
        <v>802</v>
      </c>
      <c r="I427" s="6" t="str">
        <f t="shared" si="149"/>
        <v>Oct</v>
      </c>
      <c r="J427" s="2">
        <f t="shared" si="151"/>
        <v>10</v>
      </c>
      <c r="K427" s="6" t="str">
        <f t="shared" si="154"/>
        <v>01</v>
      </c>
      <c r="L427" s="6" t="str">
        <f t="shared" si="152"/>
        <v>2021</v>
      </c>
      <c r="M427" s="9">
        <f t="shared" si="150"/>
        <v>44470</v>
      </c>
      <c r="N427" s="1" t="s">
        <v>1491</v>
      </c>
    </row>
    <row r="428" spans="1:14" x14ac:dyDescent="0.3">
      <c r="A428">
        <v>311</v>
      </c>
      <c r="B428" t="s">
        <v>803</v>
      </c>
      <c r="C428" t="s">
        <v>804</v>
      </c>
      <c r="D428">
        <v>3</v>
      </c>
      <c r="E428" t="s">
        <v>6</v>
      </c>
      <c r="F428" s="2" t="s">
        <v>7</v>
      </c>
      <c r="G428" t="s">
        <v>15</v>
      </c>
      <c r="H428" s="2" t="s">
        <v>802</v>
      </c>
      <c r="I428" s="6" t="str">
        <f t="shared" ref="I428:I490" si="155">MID(H428,4,3)</f>
        <v>Oct</v>
      </c>
      <c r="J428" s="2">
        <f t="shared" si="151"/>
        <v>10</v>
      </c>
      <c r="K428" s="6" t="str">
        <f t="shared" si="154"/>
        <v>01</v>
      </c>
      <c r="L428" s="6" t="str">
        <f t="shared" si="152"/>
        <v>2021</v>
      </c>
      <c r="M428" s="9">
        <f t="shared" ref="M428:M491" si="156">IF(G428="Audited",DATE(L428,J428,K428)," ")</f>
        <v>44470</v>
      </c>
      <c r="N428" s="1" t="s">
        <v>1492</v>
      </c>
    </row>
    <row r="429" spans="1:14" x14ac:dyDescent="0.3">
      <c r="A429">
        <v>312</v>
      </c>
      <c r="B429" t="s">
        <v>805</v>
      </c>
      <c r="C429" t="s">
        <v>806</v>
      </c>
      <c r="D429">
        <v>4</v>
      </c>
      <c r="E429" t="s">
        <v>6</v>
      </c>
      <c r="F429" s="2" t="s">
        <v>7</v>
      </c>
      <c r="G429" t="s">
        <v>15</v>
      </c>
      <c r="H429" s="2" t="s">
        <v>807</v>
      </c>
      <c r="I429" s="6" t="str">
        <f t="shared" si="155"/>
        <v>Sep</v>
      </c>
      <c r="J429" s="2">
        <f t="shared" ref="J429:J492" si="157">IF(I429="Jan",1,IF(I429="Feb",2,IF(I429="Mar",3,IF(I429="Apr",4,IF(I429="May",5,IF(I429="Jun",6,IF(I429="Jul",7,IF(I429="Aug",8,IF(I429="Sep",9,IF(I429="Oct",10,IF(I429="Nov",11,IF(I429="Dec",12,0))))))))))))</f>
        <v>9</v>
      </c>
      <c r="K429" s="6" t="str">
        <f t="shared" si="154"/>
        <v>29</v>
      </c>
      <c r="L429" s="6" t="str">
        <f t="shared" si="152"/>
        <v>2021</v>
      </c>
      <c r="M429" s="9">
        <f t="shared" si="156"/>
        <v>44468</v>
      </c>
      <c r="N429" s="1" t="s">
        <v>1493</v>
      </c>
    </row>
    <row r="430" spans="1:14" x14ac:dyDescent="0.3">
      <c r="A430">
        <v>313</v>
      </c>
      <c r="B430" t="s">
        <v>808</v>
      </c>
      <c r="C430" t="s">
        <v>809</v>
      </c>
      <c r="D430">
        <v>3</v>
      </c>
      <c r="E430" t="s">
        <v>6</v>
      </c>
      <c r="F430" s="2" t="s">
        <v>7</v>
      </c>
      <c r="G430" t="s">
        <v>15</v>
      </c>
      <c r="H430" s="2" t="s">
        <v>810</v>
      </c>
      <c r="I430" s="6" t="str">
        <f t="shared" si="155"/>
        <v>Sep</v>
      </c>
      <c r="J430" s="2">
        <f t="shared" si="157"/>
        <v>9</v>
      </c>
      <c r="K430" s="6" t="str">
        <f t="shared" si="154"/>
        <v>28</v>
      </c>
      <c r="L430" s="6" t="str">
        <f t="shared" si="152"/>
        <v>2021</v>
      </c>
      <c r="M430" s="9">
        <f t="shared" si="156"/>
        <v>44467</v>
      </c>
      <c r="N430" s="1" t="s">
        <v>1494</v>
      </c>
    </row>
    <row r="431" spans="1:14" x14ac:dyDescent="0.3">
      <c r="A431">
        <v>314</v>
      </c>
      <c r="B431" t="s">
        <v>811</v>
      </c>
      <c r="C431" t="s">
        <v>812</v>
      </c>
      <c r="D431">
        <v>3</v>
      </c>
      <c r="E431" t="s">
        <v>6</v>
      </c>
      <c r="F431" s="2" t="s">
        <v>11</v>
      </c>
      <c r="G431" t="s">
        <v>15</v>
      </c>
      <c r="H431" s="2" t="s">
        <v>813</v>
      </c>
      <c r="I431" s="6" t="str">
        <f t="shared" si="155"/>
        <v>Sep</v>
      </c>
      <c r="J431" s="2">
        <f t="shared" si="157"/>
        <v>9</v>
      </c>
      <c r="K431" s="6" t="str">
        <f t="shared" si="154"/>
        <v>24</v>
      </c>
      <c r="L431" s="6" t="str">
        <f t="shared" si="152"/>
        <v>2021</v>
      </c>
      <c r="M431" s="9">
        <f t="shared" si="156"/>
        <v>44463</v>
      </c>
      <c r="N431" s="1" t="s">
        <v>1495</v>
      </c>
    </row>
    <row r="432" spans="1:14" x14ac:dyDescent="0.3">
      <c r="A432">
        <v>315</v>
      </c>
      <c r="B432" t="s">
        <v>814</v>
      </c>
      <c r="C432" t="s">
        <v>815</v>
      </c>
      <c r="D432">
        <v>3</v>
      </c>
      <c r="E432" t="s">
        <v>6</v>
      </c>
      <c r="F432" s="2" t="s">
        <v>7</v>
      </c>
      <c r="G432" t="s">
        <v>15</v>
      </c>
      <c r="H432" s="2" t="s">
        <v>816</v>
      </c>
      <c r="I432" s="6" t="str">
        <f t="shared" si="155"/>
        <v>Sep</v>
      </c>
      <c r="J432" s="2">
        <f t="shared" si="157"/>
        <v>9</v>
      </c>
      <c r="K432" s="6" t="str">
        <f t="shared" si="154"/>
        <v>23</v>
      </c>
      <c r="L432" s="6" t="str">
        <f t="shared" si="152"/>
        <v>2021</v>
      </c>
      <c r="M432" s="9">
        <f t="shared" si="156"/>
        <v>44462</v>
      </c>
      <c r="N432" s="1" t="s">
        <v>1496</v>
      </c>
    </row>
    <row r="433" spans="1:14" x14ac:dyDescent="0.3">
      <c r="A433">
        <v>316</v>
      </c>
      <c r="B433" t="s">
        <v>817</v>
      </c>
      <c r="C433" t="s">
        <v>818</v>
      </c>
      <c r="D433">
        <v>3</v>
      </c>
      <c r="E433" t="s">
        <v>6</v>
      </c>
      <c r="F433" s="2" t="s">
        <v>7</v>
      </c>
      <c r="G433" t="s">
        <v>15</v>
      </c>
      <c r="H433" s="2" t="s">
        <v>819</v>
      </c>
      <c r="I433" s="6" t="str">
        <f t="shared" si="155"/>
        <v>Sep</v>
      </c>
      <c r="J433" s="2">
        <f t="shared" si="157"/>
        <v>9</v>
      </c>
      <c r="K433" s="6" t="str">
        <f t="shared" si="154"/>
        <v>20</v>
      </c>
      <c r="L433" s="6" t="str">
        <f t="shared" si="152"/>
        <v>2021</v>
      </c>
      <c r="M433" s="9">
        <f t="shared" si="156"/>
        <v>44459</v>
      </c>
      <c r="N433" s="1" t="s">
        <v>1497</v>
      </c>
    </row>
    <row r="434" spans="1:14" x14ac:dyDescent="0.3">
      <c r="A434">
        <v>317</v>
      </c>
      <c r="B434" t="s">
        <v>820</v>
      </c>
      <c r="C434" t="s">
        <v>821</v>
      </c>
      <c r="D434">
        <v>3</v>
      </c>
      <c r="E434" t="s">
        <v>6</v>
      </c>
      <c r="F434" s="2" t="s">
        <v>7</v>
      </c>
      <c r="G434" t="s">
        <v>15</v>
      </c>
      <c r="H434" s="2" t="s">
        <v>822</v>
      </c>
      <c r="I434" s="6" t="str">
        <f t="shared" si="155"/>
        <v>Sep</v>
      </c>
      <c r="J434" s="2">
        <f t="shared" si="157"/>
        <v>9</v>
      </c>
      <c r="K434" s="6" t="str">
        <f t="shared" si="154"/>
        <v>17</v>
      </c>
      <c r="L434" s="6" t="str">
        <f t="shared" si="152"/>
        <v>2021</v>
      </c>
      <c r="M434" s="9">
        <f t="shared" si="156"/>
        <v>44456</v>
      </c>
      <c r="N434" s="1" t="s">
        <v>1498</v>
      </c>
    </row>
    <row r="435" spans="1:14" x14ac:dyDescent="0.3">
      <c r="A435">
        <v>318</v>
      </c>
      <c r="B435" t="s">
        <v>823</v>
      </c>
      <c r="C435" t="s">
        <v>824</v>
      </c>
      <c r="D435">
        <v>4</v>
      </c>
      <c r="E435" t="s">
        <v>6</v>
      </c>
      <c r="F435" s="2" t="s">
        <v>11</v>
      </c>
      <c r="G435" t="s">
        <v>15</v>
      </c>
      <c r="H435" s="2" t="s">
        <v>825</v>
      </c>
      <c r="I435" s="6" t="str">
        <f t="shared" si="155"/>
        <v>Sep</v>
      </c>
      <c r="J435" s="2">
        <f t="shared" si="157"/>
        <v>9</v>
      </c>
      <c r="K435" s="6" t="str">
        <f t="shared" si="154"/>
        <v>16</v>
      </c>
      <c r="L435" s="6" t="str">
        <f t="shared" ref="L435:L498" si="158">MID(H435,11,4)</f>
        <v>2021</v>
      </c>
      <c r="M435" s="9">
        <f t="shared" si="156"/>
        <v>44455</v>
      </c>
      <c r="N435" s="1" t="s">
        <v>1499</v>
      </c>
    </row>
    <row r="436" spans="1:14" x14ac:dyDescent="0.3">
      <c r="A436">
        <v>319</v>
      </c>
      <c r="B436" t="s">
        <v>826</v>
      </c>
      <c r="C436" t="s">
        <v>827</v>
      </c>
      <c r="D436">
        <v>4</v>
      </c>
      <c r="E436" t="s">
        <v>6</v>
      </c>
      <c r="F436" s="2" t="s">
        <v>7</v>
      </c>
      <c r="G436" t="s">
        <v>15</v>
      </c>
      <c r="H436" s="2" t="s">
        <v>828</v>
      </c>
      <c r="I436" s="6" t="str">
        <f t="shared" si="155"/>
        <v>Sep</v>
      </c>
      <c r="J436" s="2">
        <f t="shared" si="157"/>
        <v>9</v>
      </c>
      <c r="K436" s="6" t="str">
        <f t="shared" si="154"/>
        <v>15</v>
      </c>
      <c r="L436" s="6" t="str">
        <f t="shared" si="158"/>
        <v>2021</v>
      </c>
      <c r="M436" s="9">
        <f t="shared" si="156"/>
        <v>44454</v>
      </c>
      <c r="N436" s="1" t="s">
        <v>1500</v>
      </c>
    </row>
    <row r="437" spans="1:14" x14ac:dyDescent="0.3">
      <c r="A437">
        <v>320</v>
      </c>
      <c r="B437" t="s">
        <v>829</v>
      </c>
      <c r="C437" t="s">
        <v>830</v>
      </c>
      <c r="D437">
        <v>4</v>
      </c>
      <c r="E437" t="s">
        <v>6</v>
      </c>
      <c r="F437" s="2" t="s">
        <v>11</v>
      </c>
      <c r="G437" t="s">
        <v>15</v>
      </c>
      <c r="H437" s="2" t="s">
        <v>828</v>
      </c>
      <c r="I437" s="6" t="str">
        <f t="shared" si="155"/>
        <v>Sep</v>
      </c>
      <c r="J437" s="2">
        <f t="shared" si="157"/>
        <v>9</v>
      </c>
      <c r="K437" s="6" t="str">
        <f t="shared" si="154"/>
        <v>15</v>
      </c>
      <c r="L437" s="6" t="str">
        <f t="shared" si="158"/>
        <v>2021</v>
      </c>
      <c r="M437" s="9">
        <f t="shared" si="156"/>
        <v>44454</v>
      </c>
      <c r="N437" s="1" t="s">
        <v>1501</v>
      </c>
    </row>
    <row r="438" spans="1:14" x14ac:dyDescent="0.3">
      <c r="A438">
        <v>321</v>
      </c>
      <c r="B438" t="s">
        <v>831</v>
      </c>
      <c r="C438" t="s">
        <v>832</v>
      </c>
      <c r="D438">
        <v>3</v>
      </c>
      <c r="E438" t="s">
        <v>6</v>
      </c>
      <c r="F438" s="2" t="s">
        <v>7</v>
      </c>
      <c r="G438" t="s">
        <v>15</v>
      </c>
      <c r="H438" s="2" t="s">
        <v>833</v>
      </c>
      <c r="I438" s="6" t="str">
        <f t="shared" si="155"/>
        <v>Sep</v>
      </c>
      <c r="J438" s="2">
        <f t="shared" si="157"/>
        <v>9</v>
      </c>
      <c r="K438" s="6" t="str">
        <f t="shared" si="154"/>
        <v>09</v>
      </c>
      <c r="L438" s="6" t="str">
        <f t="shared" si="158"/>
        <v>2021</v>
      </c>
      <c r="M438" s="9">
        <f t="shared" si="156"/>
        <v>44448</v>
      </c>
      <c r="N438" s="1" t="s">
        <v>1502</v>
      </c>
    </row>
    <row r="439" spans="1:14" x14ac:dyDescent="0.3">
      <c r="A439">
        <v>322</v>
      </c>
      <c r="B439" t="s">
        <v>834</v>
      </c>
      <c r="C439" t="s">
        <v>835</v>
      </c>
      <c r="D439">
        <v>4</v>
      </c>
      <c r="E439" t="s">
        <v>6</v>
      </c>
      <c r="F439" s="2" t="s">
        <v>7</v>
      </c>
      <c r="G439" t="s">
        <v>15</v>
      </c>
      <c r="H439" s="2" t="s">
        <v>833</v>
      </c>
      <c r="I439" s="6" t="str">
        <f t="shared" si="155"/>
        <v>Sep</v>
      </c>
      <c r="J439" s="2">
        <f t="shared" si="157"/>
        <v>9</v>
      </c>
      <c r="K439" s="6" t="str">
        <f t="shared" si="154"/>
        <v>09</v>
      </c>
      <c r="L439" s="6" t="str">
        <f t="shared" si="158"/>
        <v>2021</v>
      </c>
      <c r="M439" s="9">
        <f t="shared" si="156"/>
        <v>44448</v>
      </c>
      <c r="N439" s="1" t="s">
        <v>1503</v>
      </c>
    </row>
    <row r="440" spans="1:14" x14ac:dyDescent="0.3">
      <c r="A440">
        <v>323</v>
      </c>
      <c r="B440" t="s">
        <v>836</v>
      </c>
      <c r="C440" t="s">
        <v>837</v>
      </c>
      <c r="D440">
        <v>4</v>
      </c>
      <c r="E440" t="s">
        <v>6</v>
      </c>
      <c r="F440" s="2" t="s">
        <v>11</v>
      </c>
      <c r="G440" t="s">
        <v>15</v>
      </c>
      <c r="H440" s="2" t="s">
        <v>838</v>
      </c>
      <c r="I440" s="6" t="str">
        <f t="shared" si="155"/>
        <v>Sep</v>
      </c>
      <c r="J440" s="2">
        <f t="shared" si="157"/>
        <v>9</v>
      </c>
      <c r="K440" s="6" t="str">
        <f t="shared" ref="K440:K471" si="159">MID(H440,8,2)</f>
        <v>08</v>
      </c>
      <c r="L440" s="6" t="str">
        <f t="shared" si="158"/>
        <v>2021</v>
      </c>
      <c r="M440" s="9">
        <f t="shared" si="156"/>
        <v>44447</v>
      </c>
      <c r="N440" s="1" t="s">
        <v>1504</v>
      </c>
    </row>
    <row r="441" spans="1:14" x14ac:dyDescent="0.3">
      <c r="A441">
        <v>324</v>
      </c>
      <c r="B441" t="s">
        <v>839</v>
      </c>
      <c r="C441" t="s">
        <v>840</v>
      </c>
      <c r="D441">
        <v>4</v>
      </c>
      <c r="E441" t="s">
        <v>6</v>
      </c>
      <c r="F441" s="2" t="s">
        <v>7</v>
      </c>
      <c r="G441" t="s">
        <v>15</v>
      </c>
      <c r="H441" s="2" t="s">
        <v>841</v>
      </c>
      <c r="I441" s="6" t="str">
        <f t="shared" si="155"/>
        <v>Sep</v>
      </c>
      <c r="J441" s="2">
        <f t="shared" si="157"/>
        <v>9</v>
      </c>
      <c r="K441" s="6" t="str">
        <f t="shared" si="159"/>
        <v>06</v>
      </c>
      <c r="L441" s="6" t="str">
        <f t="shared" si="158"/>
        <v>2021</v>
      </c>
      <c r="M441" s="9">
        <f t="shared" si="156"/>
        <v>44445</v>
      </c>
      <c r="N441" s="1" t="s">
        <v>1505</v>
      </c>
    </row>
    <row r="442" spans="1:14" x14ac:dyDescent="0.3">
      <c r="A442">
        <v>325</v>
      </c>
      <c r="B442" t="s">
        <v>842</v>
      </c>
      <c r="C442" t="s">
        <v>843</v>
      </c>
      <c r="D442">
        <v>4</v>
      </c>
      <c r="E442" t="s">
        <v>6</v>
      </c>
      <c r="F442" s="2" t="s">
        <v>7</v>
      </c>
      <c r="G442" t="s">
        <v>15</v>
      </c>
      <c r="H442" s="2" t="s">
        <v>841</v>
      </c>
      <c r="I442" s="6" t="str">
        <f t="shared" si="155"/>
        <v>Sep</v>
      </c>
      <c r="J442" s="2">
        <f t="shared" si="157"/>
        <v>9</v>
      </c>
      <c r="K442" s="6" t="str">
        <f t="shared" si="159"/>
        <v>06</v>
      </c>
      <c r="L442" s="6" t="str">
        <f t="shared" si="158"/>
        <v>2021</v>
      </c>
      <c r="M442" s="9">
        <f t="shared" si="156"/>
        <v>44445</v>
      </c>
      <c r="N442" s="1" t="s">
        <v>1506</v>
      </c>
    </row>
    <row r="443" spans="1:14" x14ac:dyDescent="0.3">
      <c r="A443">
        <v>326</v>
      </c>
      <c r="B443" t="s">
        <v>844</v>
      </c>
      <c r="C443" t="s">
        <v>845</v>
      </c>
      <c r="D443">
        <v>3</v>
      </c>
      <c r="E443" t="s">
        <v>6</v>
      </c>
      <c r="F443" s="2" t="s">
        <v>7</v>
      </c>
      <c r="G443" t="s">
        <v>15</v>
      </c>
      <c r="H443" s="2" t="s">
        <v>846</v>
      </c>
      <c r="I443" s="6" t="str">
        <f t="shared" si="155"/>
        <v>Sep</v>
      </c>
      <c r="J443" s="2">
        <f t="shared" si="157"/>
        <v>9</v>
      </c>
      <c r="K443" s="6" t="str">
        <f t="shared" si="159"/>
        <v>03</v>
      </c>
      <c r="L443" s="6" t="str">
        <f t="shared" si="158"/>
        <v>2021</v>
      </c>
      <c r="M443" s="9">
        <f t="shared" si="156"/>
        <v>44442</v>
      </c>
      <c r="N443" s="1" t="s">
        <v>1507</v>
      </c>
    </row>
    <row r="444" spans="1:14" x14ac:dyDescent="0.3">
      <c r="A444">
        <v>327</v>
      </c>
      <c r="B444" t="s">
        <v>847</v>
      </c>
      <c r="C444" t="s">
        <v>848</v>
      </c>
      <c r="D444">
        <v>4</v>
      </c>
      <c r="E444" t="s">
        <v>6</v>
      </c>
      <c r="F444" s="2" t="s">
        <v>7</v>
      </c>
      <c r="G444" t="s">
        <v>15</v>
      </c>
      <c r="H444" s="2" t="s">
        <v>846</v>
      </c>
      <c r="I444" s="6" t="str">
        <f t="shared" si="155"/>
        <v>Sep</v>
      </c>
      <c r="J444" s="2">
        <f t="shared" si="157"/>
        <v>9</v>
      </c>
      <c r="K444" s="6" t="str">
        <f t="shared" si="159"/>
        <v>03</v>
      </c>
      <c r="L444" s="6" t="str">
        <f t="shared" si="158"/>
        <v>2021</v>
      </c>
      <c r="M444" s="9">
        <f t="shared" si="156"/>
        <v>44442</v>
      </c>
      <c r="N444" s="1" t="s">
        <v>1508</v>
      </c>
    </row>
    <row r="445" spans="1:14" x14ac:dyDescent="0.3">
      <c r="A445">
        <v>328</v>
      </c>
      <c r="B445" t="s">
        <v>849</v>
      </c>
      <c r="C445" t="s">
        <v>850</v>
      </c>
      <c r="D445">
        <v>4</v>
      </c>
      <c r="E445" t="s">
        <v>6</v>
      </c>
      <c r="F445" s="2" t="s">
        <v>7</v>
      </c>
      <c r="G445" t="s">
        <v>15</v>
      </c>
      <c r="H445" s="2" t="s">
        <v>846</v>
      </c>
      <c r="I445" s="6" t="str">
        <f t="shared" si="155"/>
        <v>Sep</v>
      </c>
      <c r="J445" s="2">
        <f t="shared" si="157"/>
        <v>9</v>
      </c>
      <c r="K445" s="6" t="str">
        <f t="shared" si="159"/>
        <v>03</v>
      </c>
      <c r="L445" s="6" t="str">
        <f t="shared" si="158"/>
        <v>2021</v>
      </c>
      <c r="M445" s="9">
        <f t="shared" si="156"/>
        <v>44442</v>
      </c>
      <c r="N445" s="1" t="s">
        <v>1509</v>
      </c>
    </row>
    <row r="446" spans="1:14" x14ac:dyDescent="0.3">
      <c r="A446">
        <v>329</v>
      </c>
      <c r="B446" t="s">
        <v>851</v>
      </c>
      <c r="C446" t="s">
        <v>852</v>
      </c>
      <c r="D446">
        <v>4</v>
      </c>
      <c r="E446" t="s">
        <v>6</v>
      </c>
      <c r="F446" s="2" t="s">
        <v>7</v>
      </c>
      <c r="G446" t="s">
        <v>15</v>
      </c>
      <c r="H446" s="2" t="s">
        <v>853</v>
      </c>
      <c r="I446" s="6" t="str">
        <f t="shared" si="155"/>
        <v>Aug</v>
      </c>
      <c r="J446" s="2">
        <f t="shared" si="157"/>
        <v>8</v>
      </c>
      <c r="K446" s="6" t="str">
        <f t="shared" si="159"/>
        <v>31</v>
      </c>
      <c r="L446" s="6" t="str">
        <f t="shared" si="158"/>
        <v>2021</v>
      </c>
      <c r="M446" s="9">
        <f t="shared" si="156"/>
        <v>44439</v>
      </c>
      <c r="N446" s="1" t="s">
        <v>1510</v>
      </c>
    </row>
    <row r="447" spans="1:14" x14ac:dyDescent="0.3">
      <c r="A447">
        <v>330</v>
      </c>
      <c r="B447" t="s">
        <v>854</v>
      </c>
      <c r="C447" t="s">
        <v>855</v>
      </c>
      <c r="D447">
        <v>4</v>
      </c>
      <c r="E447" t="s">
        <v>6</v>
      </c>
      <c r="F447" s="2" t="s">
        <v>7</v>
      </c>
      <c r="G447" t="s">
        <v>15</v>
      </c>
      <c r="H447" s="2" t="s">
        <v>856</v>
      </c>
      <c r="I447" s="6" t="str">
        <f t="shared" si="155"/>
        <v>Aug</v>
      </c>
      <c r="J447" s="2">
        <f t="shared" si="157"/>
        <v>8</v>
      </c>
      <c r="K447" s="6" t="str">
        <f t="shared" si="159"/>
        <v>28</v>
      </c>
      <c r="L447" s="6" t="str">
        <f t="shared" si="158"/>
        <v>2021</v>
      </c>
      <c r="M447" s="9">
        <f t="shared" si="156"/>
        <v>44436</v>
      </c>
      <c r="N447" s="1" t="s">
        <v>1511</v>
      </c>
    </row>
    <row r="448" spans="1:14" x14ac:dyDescent="0.3">
      <c r="A448">
        <v>331</v>
      </c>
      <c r="B448" t="s">
        <v>857</v>
      </c>
      <c r="C448" t="s">
        <v>858</v>
      </c>
      <c r="D448">
        <v>4</v>
      </c>
      <c r="E448" t="s">
        <v>6</v>
      </c>
      <c r="F448" s="2" t="s">
        <v>11</v>
      </c>
      <c r="G448" t="s">
        <v>15</v>
      </c>
      <c r="H448" s="2" t="s">
        <v>859</v>
      </c>
      <c r="I448" s="6" t="str">
        <f t="shared" si="155"/>
        <v>Aug</v>
      </c>
      <c r="J448" s="2">
        <f t="shared" si="157"/>
        <v>8</v>
      </c>
      <c r="K448" s="6" t="str">
        <f t="shared" si="159"/>
        <v>24</v>
      </c>
      <c r="L448" s="6" t="str">
        <f t="shared" si="158"/>
        <v>2021</v>
      </c>
      <c r="M448" s="9">
        <f t="shared" si="156"/>
        <v>44432</v>
      </c>
      <c r="N448" s="1" t="s">
        <v>1512</v>
      </c>
    </row>
    <row r="449" spans="1:14" x14ac:dyDescent="0.3">
      <c r="A449">
        <v>332</v>
      </c>
      <c r="B449" t="s">
        <v>860</v>
      </c>
      <c r="C449" t="s">
        <v>861</v>
      </c>
      <c r="D449">
        <v>4</v>
      </c>
      <c r="E449" t="s">
        <v>6</v>
      </c>
      <c r="F449" s="2" t="s">
        <v>7</v>
      </c>
      <c r="G449" t="s">
        <v>15</v>
      </c>
      <c r="H449" s="2" t="s">
        <v>862</v>
      </c>
      <c r="I449" s="6" t="str">
        <f t="shared" si="155"/>
        <v>Aug</v>
      </c>
      <c r="J449" s="2">
        <f t="shared" si="157"/>
        <v>8</v>
      </c>
      <c r="K449" s="6" t="str">
        <f t="shared" si="159"/>
        <v>23</v>
      </c>
      <c r="L449" s="6" t="str">
        <f t="shared" si="158"/>
        <v>2021</v>
      </c>
      <c r="M449" s="9">
        <f t="shared" si="156"/>
        <v>44431</v>
      </c>
      <c r="N449" s="1" t="s">
        <v>1513</v>
      </c>
    </row>
    <row r="450" spans="1:14" x14ac:dyDescent="0.3">
      <c r="A450">
        <v>333</v>
      </c>
      <c r="B450" t="s">
        <v>863</v>
      </c>
      <c r="C450" t="s">
        <v>864</v>
      </c>
      <c r="D450">
        <v>3</v>
      </c>
      <c r="E450" t="s">
        <v>6</v>
      </c>
      <c r="F450" s="2" t="s">
        <v>7</v>
      </c>
      <c r="G450" t="s">
        <v>15</v>
      </c>
      <c r="H450" s="2" t="s">
        <v>862</v>
      </c>
      <c r="I450" s="6" t="str">
        <f t="shared" si="155"/>
        <v>Aug</v>
      </c>
      <c r="J450" s="2">
        <f t="shared" si="157"/>
        <v>8</v>
      </c>
      <c r="K450" s="6" t="str">
        <f t="shared" si="159"/>
        <v>23</v>
      </c>
      <c r="L450" s="6" t="str">
        <f t="shared" si="158"/>
        <v>2021</v>
      </c>
      <c r="M450" s="9">
        <f t="shared" si="156"/>
        <v>44431</v>
      </c>
      <c r="N450" s="1" t="s">
        <v>1514</v>
      </c>
    </row>
    <row r="451" spans="1:14" x14ac:dyDescent="0.3">
      <c r="A451">
        <v>334</v>
      </c>
      <c r="B451" t="s">
        <v>865</v>
      </c>
      <c r="C451" t="s">
        <v>866</v>
      </c>
      <c r="D451">
        <v>4</v>
      </c>
      <c r="E451" t="s">
        <v>6</v>
      </c>
      <c r="F451" s="2" t="s">
        <v>11</v>
      </c>
      <c r="G451" t="s">
        <v>15</v>
      </c>
      <c r="H451" s="2" t="s">
        <v>867</v>
      </c>
      <c r="I451" s="6" t="str">
        <f t="shared" si="155"/>
        <v>Aug</v>
      </c>
      <c r="J451" s="2">
        <f t="shared" si="157"/>
        <v>8</v>
      </c>
      <c r="K451" s="6" t="str">
        <f t="shared" si="159"/>
        <v>20</v>
      </c>
      <c r="L451" s="6" t="str">
        <f t="shared" si="158"/>
        <v>2021</v>
      </c>
      <c r="M451" s="9">
        <f t="shared" si="156"/>
        <v>44428</v>
      </c>
      <c r="N451" s="1" t="s">
        <v>1515</v>
      </c>
    </row>
    <row r="452" spans="1:14" x14ac:dyDescent="0.3">
      <c r="A452">
        <v>335</v>
      </c>
      <c r="B452" t="s">
        <v>868</v>
      </c>
      <c r="C452" t="s">
        <v>869</v>
      </c>
      <c r="D452">
        <v>4</v>
      </c>
      <c r="E452" t="s">
        <v>6</v>
      </c>
      <c r="F452" s="2" t="s">
        <v>7</v>
      </c>
      <c r="G452" t="s">
        <v>15</v>
      </c>
      <c r="H452" s="2" t="s">
        <v>867</v>
      </c>
      <c r="I452" s="6" t="str">
        <f t="shared" si="155"/>
        <v>Aug</v>
      </c>
      <c r="J452" s="2">
        <f t="shared" si="157"/>
        <v>8</v>
      </c>
      <c r="K452" s="6" t="str">
        <f t="shared" si="159"/>
        <v>20</v>
      </c>
      <c r="L452" s="6" t="str">
        <f t="shared" si="158"/>
        <v>2021</v>
      </c>
      <c r="M452" s="9">
        <f t="shared" si="156"/>
        <v>44428</v>
      </c>
      <c r="N452" s="1" t="s">
        <v>1516</v>
      </c>
    </row>
    <row r="453" spans="1:14" x14ac:dyDescent="0.3">
      <c r="A453">
        <v>336</v>
      </c>
      <c r="B453" t="s">
        <v>870</v>
      </c>
      <c r="C453" t="s">
        <v>871</v>
      </c>
      <c r="D453">
        <v>4</v>
      </c>
      <c r="E453" t="s">
        <v>6</v>
      </c>
      <c r="F453" s="2" t="s">
        <v>11</v>
      </c>
      <c r="G453" t="s">
        <v>15</v>
      </c>
      <c r="H453" s="2" t="s">
        <v>867</v>
      </c>
      <c r="I453" s="6" t="str">
        <f t="shared" si="155"/>
        <v>Aug</v>
      </c>
      <c r="J453" s="2">
        <f t="shared" si="157"/>
        <v>8</v>
      </c>
      <c r="K453" s="6" t="str">
        <f t="shared" si="159"/>
        <v>20</v>
      </c>
      <c r="L453" s="6" t="str">
        <f t="shared" si="158"/>
        <v>2021</v>
      </c>
      <c r="M453" s="9">
        <f t="shared" si="156"/>
        <v>44428</v>
      </c>
      <c r="N453" s="1" t="s">
        <v>1517</v>
      </c>
    </row>
    <row r="454" spans="1:14" x14ac:dyDescent="0.3">
      <c r="A454">
        <v>337</v>
      </c>
      <c r="B454" t="s">
        <v>872</v>
      </c>
      <c r="C454" t="s">
        <v>873</v>
      </c>
      <c r="D454">
        <v>3</v>
      </c>
      <c r="E454" t="s">
        <v>6</v>
      </c>
      <c r="F454" s="2" t="s">
        <v>7</v>
      </c>
      <c r="G454" t="s">
        <v>15</v>
      </c>
      <c r="H454" s="2" t="s">
        <v>874</v>
      </c>
      <c r="I454" s="6" t="str">
        <f t="shared" si="155"/>
        <v>Aug</v>
      </c>
      <c r="J454" s="2">
        <f t="shared" si="157"/>
        <v>8</v>
      </c>
      <c r="K454" s="6" t="str">
        <f t="shared" si="159"/>
        <v>18</v>
      </c>
      <c r="L454" s="6" t="str">
        <f t="shared" si="158"/>
        <v>2021</v>
      </c>
      <c r="M454" s="9">
        <f t="shared" si="156"/>
        <v>44426</v>
      </c>
      <c r="N454" s="1" t="s">
        <v>1518</v>
      </c>
    </row>
    <row r="455" spans="1:14" x14ac:dyDescent="0.3">
      <c r="A455">
        <v>338</v>
      </c>
      <c r="B455" t="s">
        <v>875</v>
      </c>
      <c r="C455" t="s">
        <v>876</v>
      </c>
      <c r="D455">
        <v>3</v>
      </c>
      <c r="E455" t="s">
        <v>6</v>
      </c>
      <c r="F455" s="2" t="s">
        <v>7</v>
      </c>
      <c r="G455" t="s">
        <v>15</v>
      </c>
      <c r="H455" s="2" t="s">
        <v>877</v>
      </c>
      <c r="I455" s="6" t="str">
        <f t="shared" si="155"/>
        <v>Aug</v>
      </c>
      <c r="J455" s="2">
        <f t="shared" si="157"/>
        <v>8</v>
      </c>
      <c r="K455" s="6" t="str">
        <f t="shared" si="159"/>
        <v>17</v>
      </c>
      <c r="L455" s="6" t="str">
        <f t="shared" si="158"/>
        <v>2021</v>
      </c>
      <c r="M455" s="9">
        <f t="shared" si="156"/>
        <v>44425</v>
      </c>
      <c r="N455" s="1" t="s">
        <v>1519</v>
      </c>
    </row>
    <row r="456" spans="1:14" x14ac:dyDescent="0.3">
      <c r="A456">
        <v>339</v>
      </c>
      <c r="B456" t="s">
        <v>878</v>
      </c>
      <c r="C456" t="s">
        <v>879</v>
      </c>
      <c r="D456">
        <v>3</v>
      </c>
      <c r="E456" t="s">
        <v>6</v>
      </c>
      <c r="F456" s="2" t="s">
        <v>7</v>
      </c>
      <c r="G456" t="s">
        <v>15</v>
      </c>
      <c r="H456" s="2" t="s">
        <v>877</v>
      </c>
      <c r="I456" s="6" t="str">
        <f t="shared" si="155"/>
        <v>Aug</v>
      </c>
      <c r="J456" s="2">
        <f t="shared" si="157"/>
        <v>8</v>
      </c>
      <c r="K456" s="6" t="str">
        <f t="shared" si="159"/>
        <v>17</v>
      </c>
      <c r="L456" s="6" t="str">
        <f t="shared" si="158"/>
        <v>2021</v>
      </c>
      <c r="M456" s="9">
        <f t="shared" si="156"/>
        <v>44425</v>
      </c>
      <c r="N456" s="1" t="s">
        <v>1520</v>
      </c>
    </row>
    <row r="457" spans="1:14" x14ac:dyDescent="0.3">
      <c r="A457">
        <v>340</v>
      </c>
      <c r="B457" t="s">
        <v>880</v>
      </c>
      <c r="C457" t="s">
        <v>881</v>
      </c>
      <c r="D457">
        <v>4</v>
      </c>
      <c r="E457" t="s">
        <v>6</v>
      </c>
      <c r="F457" s="2" t="s">
        <v>7</v>
      </c>
      <c r="G457" t="s">
        <v>15</v>
      </c>
      <c r="H457" s="2" t="s">
        <v>882</v>
      </c>
      <c r="I457" s="6" t="str">
        <f t="shared" si="155"/>
        <v>Aug</v>
      </c>
      <c r="J457" s="2">
        <f t="shared" si="157"/>
        <v>8</v>
      </c>
      <c r="K457" s="6" t="str">
        <f t="shared" si="159"/>
        <v>16</v>
      </c>
      <c r="L457" s="6" t="str">
        <f t="shared" si="158"/>
        <v>2021</v>
      </c>
      <c r="M457" s="9">
        <f t="shared" si="156"/>
        <v>44424</v>
      </c>
      <c r="N457" s="1" t="s">
        <v>1521</v>
      </c>
    </row>
    <row r="458" spans="1:14" x14ac:dyDescent="0.3">
      <c r="A458">
        <v>341</v>
      </c>
      <c r="B458" t="s">
        <v>883</v>
      </c>
      <c r="C458" t="s">
        <v>884</v>
      </c>
      <c r="D458">
        <v>3</v>
      </c>
      <c r="E458" t="s">
        <v>6</v>
      </c>
      <c r="F458" s="2" t="s">
        <v>11</v>
      </c>
      <c r="G458" t="s">
        <v>15</v>
      </c>
      <c r="H458" s="2" t="s">
        <v>885</v>
      </c>
      <c r="I458" s="6" t="str">
        <f t="shared" si="155"/>
        <v>Aug</v>
      </c>
      <c r="J458" s="2">
        <f t="shared" si="157"/>
        <v>8</v>
      </c>
      <c r="K458" s="6" t="str">
        <f t="shared" si="159"/>
        <v>02</v>
      </c>
      <c r="L458" s="6" t="str">
        <f t="shared" si="158"/>
        <v>2021</v>
      </c>
      <c r="M458" s="9">
        <f t="shared" si="156"/>
        <v>44410</v>
      </c>
      <c r="N458" s="1" t="s">
        <v>1522</v>
      </c>
    </row>
    <row r="459" spans="1:14" x14ac:dyDescent="0.3">
      <c r="A459">
        <v>342</v>
      </c>
      <c r="B459" t="s">
        <v>886</v>
      </c>
      <c r="C459" t="s">
        <v>887</v>
      </c>
      <c r="D459">
        <v>4</v>
      </c>
      <c r="E459" t="s">
        <v>6</v>
      </c>
      <c r="F459" s="2" t="s">
        <v>11</v>
      </c>
      <c r="G459" t="s">
        <v>15</v>
      </c>
      <c r="H459" s="2" t="s">
        <v>888</v>
      </c>
      <c r="I459" s="6" t="str">
        <f t="shared" si="155"/>
        <v>Jul</v>
      </c>
      <c r="J459" s="2">
        <f t="shared" si="157"/>
        <v>7</v>
      </c>
      <c r="K459" s="6" t="str">
        <f t="shared" si="159"/>
        <v>26</v>
      </c>
      <c r="L459" s="6" t="str">
        <f t="shared" si="158"/>
        <v>2021</v>
      </c>
      <c r="M459" s="9">
        <f t="shared" si="156"/>
        <v>44403</v>
      </c>
      <c r="N459" s="1" t="s">
        <v>1523</v>
      </c>
    </row>
    <row r="460" spans="1:14" x14ac:dyDescent="0.3">
      <c r="A460">
        <v>343</v>
      </c>
      <c r="B460" t="s">
        <v>889</v>
      </c>
      <c r="C460" t="s">
        <v>890</v>
      </c>
      <c r="D460">
        <v>4</v>
      </c>
      <c r="E460" t="s">
        <v>6</v>
      </c>
      <c r="F460" s="2" t="s">
        <v>11</v>
      </c>
      <c r="G460" t="s">
        <v>15</v>
      </c>
      <c r="H460" s="2" t="s">
        <v>891</v>
      </c>
      <c r="I460" s="6" t="str">
        <f t="shared" si="155"/>
        <v>Jul</v>
      </c>
      <c r="J460" s="2">
        <f t="shared" si="157"/>
        <v>7</v>
      </c>
      <c r="K460" s="6" t="str">
        <f t="shared" si="159"/>
        <v>21</v>
      </c>
      <c r="L460" s="6" t="str">
        <f t="shared" si="158"/>
        <v>2021</v>
      </c>
      <c r="M460" s="9">
        <f t="shared" si="156"/>
        <v>44398</v>
      </c>
      <c r="N460" s="1" t="s">
        <v>1524</v>
      </c>
    </row>
    <row r="461" spans="1:14" x14ac:dyDescent="0.3">
      <c r="A461">
        <v>344</v>
      </c>
      <c r="B461" t="s">
        <v>892</v>
      </c>
      <c r="C461" t="s">
        <v>893</v>
      </c>
      <c r="D461">
        <v>4</v>
      </c>
      <c r="E461" t="s">
        <v>894</v>
      </c>
      <c r="F461" s="2" t="s">
        <v>11</v>
      </c>
      <c r="G461" t="s">
        <v>15</v>
      </c>
      <c r="H461" s="2" t="s">
        <v>895</v>
      </c>
      <c r="I461" s="6" t="str">
        <f t="shared" si="155"/>
        <v>Jul</v>
      </c>
      <c r="J461" s="2">
        <f t="shared" si="157"/>
        <v>7</v>
      </c>
      <c r="K461" s="6" t="str">
        <f t="shared" si="159"/>
        <v>14</v>
      </c>
      <c r="L461" s="6" t="str">
        <f t="shared" si="158"/>
        <v>2021</v>
      </c>
      <c r="M461" s="9">
        <f t="shared" si="156"/>
        <v>44391</v>
      </c>
      <c r="N461" s="1" t="s">
        <v>1525</v>
      </c>
    </row>
    <row r="462" spans="1:14" x14ac:dyDescent="0.3">
      <c r="A462">
        <v>345</v>
      </c>
      <c r="B462" t="s">
        <v>896</v>
      </c>
      <c r="C462" t="s">
        <v>897</v>
      </c>
      <c r="D462">
        <v>4</v>
      </c>
      <c r="E462" t="s">
        <v>894</v>
      </c>
      <c r="F462" s="2" t="s">
        <v>11</v>
      </c>
      <c r="G462" t="s">
        <v>15</v>
      </c>
      <c r="H462" s="2" t="s">
        <v>895</v>
      </c>
      <c r="I462" s="6" t="str">
        <f t="shared" si="155"/>
        <v>Jul</v>
      </c>
      <c r="J462" s="2">
        <f t="shared" si="157"/>
        <v>7</v>
      </c>
      <c r="K462" s="6" t="str">
        <f t="shared" si="159"/>
        <v>14</v>
      </c>
      <c r="L462" s="6" t="str">
        <f t="shared" si="158"/>
        <v>2021</v>
      </c>
      <c r="M462" s="9">
        <f t="shared" si="156"/>
        <v>44391</v>
      </c>
      <c r="N462" s="1" t="s">
        <v>1526</v>
      </c>
    </row>
    <row r="463" spans="1:14" x14ac:dyDescent="0.3">
      <c r="A463">
        <v>346</v>
      </c>
      <c r="B463" t="s">
        <v>898</v>
      </c>
      <c r="C463" t="s">
        <v>899</v>
      </c>
      <c r="D463">
        <v>4</v>
      </c>
      <c r="E463" t="s">
        <v>6</v>
      </c>
      <c r="F463" s="2" t="s">
        <v>7</v>
      </c>
      <c r="G463" t="s">
        <v>15</v>
      </c>
      <c r="H463" s="2" t="s">
        <v>900</v>
      </c>
      <c r="I463" s="6" t="str">
        <f t="shared" si="155"/>
        <v>Jul</v>
      </c>
      <c r="J463" s="2">
        <f t="shared" si="157"/>
        <v>7</v>
      </c>
      <c r="K463" s="6" t="str">
        <f t="shared" si="159"/>
        <v>12</v>
      </c>
      <c r="L463" s="6" t="str">
        <f t="shared" si="158"/>
        <v>2021</v>
      </c>
      <c r="M463" s="9">
        <f t="shared" si="156"/>
        <v>44389</v>
      </c>
      <c r="N463" s="1" t="s">
        <v>1527</v>
      </c>
    </row>
    <row r="464" spans="1:14" x14ac:dyDescent="0.3">
      <c r="A464">
        <v>347</v>
      </c>
      <c r="B464" t="s">
        <v>901</v>
      </c>
      <c r="C464" t="s">
        <v>902</v>
      </c>
      <c r="D464">
        <v>3</v>
      </c>
      <c r="E464" t="s">
        <v>6</v>
      </c>
      <c r="F464" s="2" t="s">
        <v>7</v>
      </c>
      <c r="G464" t="s">
        <v>15</v>
      </c>
      <c r="H464" s="2" t="s">
        <v>903</v>
      </c>
      <c r="I464" s="6" t="str">
        <f t="shared" si="155"/>
        <v>Jul</v>
      </c>
      <c r="J464" s="2">
        <f t="shared" si="157"/>
        <v>7</v>
      </c>
      <c r="K464" s="6" t="str">
        <f t="shared" si="159"/>
        <v>09</v>
      </c>
      <c r="L464" s="6" t="str">
        <f t="shared" si="158"/>
        <v>2021</v>
      </c>
      <c r="M464" s="9">
        <f t="shared" si="156"/>
        <v>44386</v>
      </c>
      <c r="N464" s="1" t="s">
        <v>1528</v>
      </c>
    </row>
    <row r="465" spans="1:14" x14ac:dyDescent="0.3">
      <c r="A465">
        <v>348</v>
      </c>
      <c r="B465" t="s">
        <v>904</v>
      </c>
      <c r="C465" t="s">
        <v>905</v>
      </c>
      <c r="D465">
        <v>3</v>
      </c>
      <c r="E465" t="s">
        <v>6</v>
      </c>
      <c r="F465" s="2" t="s">
        <v>7</v>
      </c>
      <c r="G465" t="s">
        <v>15</v>
      </c>
      <c r="H465" s="2" t="s">
        <v>906</v>
      </c>
      <c r="I465" s="6" t="str">
        <f t="shared" si="155"/>
        <v>Jul</v>
      </c>
      <c r="J465" s="2">
        <f t="shared" si="157"/>
        <v>7</v>
      </c>
      <c r="K465" s="6" t="str">
        <f t="shared" si="159"/>
        <v>07</v>
      </c>
      <c r="L465" s="6" t="str">
        <f t="shared" si="158"/>
        <v>2021</v>
      </c>
      <c r="M465" s="9">
        <f t="shared" si="156"/>
        <v>44384</v>
      </c>
      <c r="N465" s="1" t="s">
        <v>1529</v>
      </c>
    </row>
    <row r="466" spans="1:14" x14ac:dyDescent="0.3">
      <c r="A466">
        <v>349</v>
      </c>
      <c r="B466" t="s">
        <v>907</v>
      </c>
      <c r="C466" t="s">
        <v>908</v>
      </c>
      <c r="D466">
        <v>4</v>
      </c>
      <c r="E466" t="s">
        <v>6</v>
      </c>
      <c r="F466" s="2" t="s">
        <v>7</v>
      </c>
      <c r="G466" t="s">
        <v>15</v>
      </c>
      <c r="H466" s="2" t="s">
        <v>906</v>
      </c>
      <c r="I466" s="6" t="str">
        <f t="shared" si="155"/>
        <v>Jul</v>
      </c>
      <c r="J466" s="2">
        <f t="shared" si="157"/>
        <v>7</v>
      </c>
      <c r="K466" s="6" t="str">
        <f t="shared" si="159"/>
        <v>07</v>
      </c>
      <c r="L466" s="6" t="str">
        <f t="shared" si="158"/>
        <v>2021</v>
      </c>
      <c r="M466" s="9">
        <f t="shared" si="156"/>
        <v>44384</v>
      </c>
      <c r="N466" s="1" t="s">
        <v>1530</v>
      </c>
    </row>
    <row r="467" spans="1:14" x14ac:dyDescent="0.3">
      <c r="A467">
        <v>350</v>
      </c>
      <c r="B467" t="s">
        <v>909</v>
      </c>
      <c r="C467" t="s">
        <v>910</v>
      </c>
      <c r="D467">
        <v>4</v>
      </c>
      <c r="E467" t="s">
        <v>894</v>
      </c>
      <c r="F467" s="2" t="s">
        <v>11</v>
      </c>
      <c r="G467" t="s">
        <v>15</v>
      </c>
      <c r="H467" s="2" t="s">
        <v>911</v>
      </c>
      <c r="I467" s="6" t="str">
        <f t="shared" si="155"/>
        <v>Jun</v>
      </c>
      <c r="J467" s="2">
        <f t="shared" si="157"/>
        <v>6</v>
      </c>
      <c r="K467" s="6" t="str">
        <f t="shared" si="159"/>
        <v>30</v>
      </c>
      <c r="L467" s="6" t="str">
        <f t="shared" si="158"/>
        <v>2021</v>
      </c>
      <c r="M467" s="9">
        <f t="shared" si="156"/>
        <v>44377</v>
      </c>
      <c r="N467" s="1" t="s">
        <v>1531</v>
      </c>
    </row>
    <row r="468" spans="1:14" x14ac:dyDescent="0.3">
      <c r="A468">
        <v>351</v>
      </c>
      <c r="B468" t="s">
        <v>912</v>
      </c>
      <c r="C468" t="s">
        <v>913</v>
      </c>
      <c r="D468">
        <v>3</v>
      </c>
      <c r="E468" t="s">
        <v>6</v>
      </c>
      <c r="F468" s="2" t="s">
        <v>7</v>
      </c>
      <c r="G468" t="s">
        <v>15</v>
      </c>
      <c r="H468" s="2" t="s">
        <v>914</v>
      </c>
      <c r="I468" s="6" t="str">
        <f t="shared" si="155"/>
        <v>Jun</v>
      </c>
      <c r="J468" s="2">
        <f t="shared" si="157"/>
        <v>6</v>
      </c>
      <c r="K468" s="6" t="str">
        <f t="shared" si="159"/>
        <v>25</v>
      </c>
      <c r="L468" s="6" t="str">
        <f t="shared" si="158"/>
        <v>2021</v>
      </c>
      <c r="M468" s="9">
        <f t="shared" si="156"/>
        <v>44372</v>
      </c>
      <c r="N468" s="1" t="s">
        <v>1532</v>
      </c>
    </row>
    <row r="469" spans="1:14" x14ac:dyDescent="0.3">
      <c r="A469">
        <v>352</v>
      </c>
      <c r="B469" t="s">
        <v>915</v>
      </c>
      <c r="C469" t="s">
        <v>916</v>
      </c>
      <c r="D469">
        <v>4</v>
      </c>
      <c r="E469" t="s">
        <v>6</v>
      </c>
      <c r="F469" s="2" t="s">
        <v>7</v>
      </c>
      <c r="G469" t="s">
        <v>15</v>
      </c>
      <c r="H469" s="2" t="s">
        <v>917</v>
      </c>
      <c r="I469" s="6" t="str">
        <f t="shared" si="155"/>
        <v>Jun</v>
      </c>
      <c r="J469" s="2">
        <f t="shared" si="157"/>
        <v>6</v>
      </c>
      <c r="K469" s="6" t="str">
        <f t="shared" si="159"/>
        <v>24</v>
      </c>
      <c r="L469" s="6" t="str">
        <f t="shared" si="158"/>
        <v>2021</v>
      </c>
      <c r="M469" s="9">
        <f t="shared" si="156"/>
        <v>44371</v>
      </c>
      <c r="N469" s="1" t="s">
        <v>1533</v>
      </c>
    </row>
    <row r="470" spans="1:14" x14ac:dyDescent="0.3">
      <c r="A470">
        <v>353</v>
      </c>
      <c r="B470" t="s">
        <v>918</v>
      </c>
      <c r="C470" t="s">
        <v>919</v>
      </c>
      <c r="D470">
        <v>3</v>
      </c>
      <c r="E470" t="s">
        <v>6</v>
      </c>
      <c r="F470" s="2" t="s">
        <v>7</v>
      </c>
      <c r="G470" t="s">
        <v>15</v>
      </c>
      <c r="H470" s="2" t="s">
        <v>920</v>
      </c>
      <c r="I470" s="6" t="str">
        <f t="shared" si="155"/>
        <v>Jun</v>
      </c>
      <c r="J470" s="2">
        <f t="shared" si="157"/>
        <v>6</v>
      </c>
      <c r="K470" s="6" t="str">
        <f t="shared" si="159"/>
        <v>23</v>
      </c>
      <c r="L470" s="6" t="str">
        <f t="shared" si="158"/>
        <v>2021</v>
      </c>
      <c r="M470" s="9">
        <f t="shared" si="156"/>
        <v>44370</v>
      </c>
      <c r="N470" s="1" t="s">
        <v>1534</v>
      </c>
    </row>
    <row r="471" spans="1:14" x14ac:dyDescent="0.3">
      <c r="A471">
        <v>354</v>
      </c>
      <c r="B471" t="s">
        <v>921</v>
      </c>
      <c r="C471" t="s">
        <v>922</v>
      </c>
      <c r="D471">
        <v>4</v>
      </c>
      <c r="E471" t="s">
        <v>6</v>
      </c>
      <c r="F471" s="2" t="s">
        <v>7</v>
      </c>
      <c r="G471" t="s">
        <v>15</v>
      </c>
      <c r="H471" s="2" t="s">
        <v>923</v>
      </c>
      <c r="I471" s="6" t="str">
        <f t="shared" si="155"/>
        <v>Jun</v>
      </c>
      <c r="J471" s="2">
        <f t="shared" si="157"/>
        <v>6</v>
      </c>
      <c r="K471" s="6" t="str">
        <f t="shared" si="159"/>
        <v>22</v>
      </c>
      <c r="L471" s="6" t="str">
        <f t="shared" si="158"/>
        <v>2021</v>
      </c>
      <c r="M471" s="9">
        <f t="shared" si="156"/>
        <v>44369</v>
      </c>
      <c r="N471" s="1" t="s">
        <v>1535</v>
      </c>
    </row>
    <row r="472" spans="1:14" x14ac:dyDescent="0.3">
      <c r="A472">
        <v>355</v>
      </c>
      <c r="B472" t="s">
        <v>924</v>
      </c>
      <c r="C472" t="s">
        <v>925</v>
      </c>
      <c r="D472">
        <v>4</v>
      </c>
      <c r="E472" t="s">
        <v>6</v>
      </c>
      <c r="F472" s="2" t="s">
        <v>11</v>
      </c>
      <c r="G472" t="s">
        <v>15</v>
      </c>
      <c r="H472" s="2" t="s">
        <v>1536</v>
      </c>
      <c r="I472" s="6" t="str">
        <f>MID(H472,3,3)</f>
        <v>Jun</v>
      </c>
      <c r="J472" s="2">
        <f t="shared" si="157"/>
        <v>6</v>
      </c>
      <c r="K472" s="6" t="str">
        <f>MID(H472,7,2)</f>
        <v>14</v>
      </c>
      <c r="L472" s="6" t="str">
        <f>MID(H472,10,4)</f>
        <v>2021</v>
      </c>
      <c r="M472" s="9">
        <f t="shared" si="156"/>
        <v>44361</v>
      </c>
      <c r="N472" s="1" t="s">
        <v>1537</v>
      </c>
    </row>
    <row r="473" spans="1:14" x14ac:dyDescent="0.3">
      <c r="A473">
        <v>355</v>
      </c>
      <c r="B473" t="s">
        <v>924</v>
      </c>
      <c r="C473" t="s">
        <v>925</v>
      </c>
      <c r="D473">
        <v>3</v>
      </c>
      <c r="E473" t="s">
        <v>6</v>
      </c>
      <c r="F473" s="2" t="s">
        <v>11</v>
      </c>
      <c r="G473" t="s">
        <v>15</v>
      </c>
      <c r="H473" s="2" t="s">
        <v>926</v>
      </c>
      <c r="I473" s="6" t="str">
        <f t="shared" si="155"/>
        <v>Jun</v>
      </c>
      <c r="J473" s="2">
        <f t="shared" si="157"/>
        <v>6</v>
      </c>
      <c r="K473" s="6" t="str">
        <f>MID(H473,8,2)</f>
        <v>16</v>
      </c>
      <c r="L473" s="6" t="str">
        <f t="shared" si="158"/>
        <v>2021</v>
      </c>
      <c r="M473" s="9">
        <f t="shared" si="156"/>
        <v>44363</v>
      </c>
      <c r="N473" s="1" t="s">
        <v>1538</v>
      </c>
    </row>
    <row r="474" spans="1:14" x14ac:dyDescent="0.3">
      <c r="A474">
        <v>356</v>
      </c>
      <c r="B474" t="s">
        <v>927</v>
      </c>
      <c r="C474" t="s">
        <v>928</v>
      </c>
      <c r="D474">
        <v>4</v>
      </c>
      <c r="E474" t="s">
        <v>6</v>
      </c>
      <c r="F474" s="2" t="s">
        <v>7</v>
      </c>
      <c r="G474" t="s">
        <v>15</v>
      </c>
      <c r="H474" s="2" t="s">
        <v>926</v>
      </c>
      <c r="I474" s="6" t="str">
        <f t="shared" si="155"/>
        <v>Jun</v>
      </c>
      <c r="J474" s="2">
        <f t="shared" si="157"/>
        <v>6</v>
      </c>
      <c r="K474" s="6" t="str">
        <f>MID(H474,8,2)</f>
        <v>16</v>
      </c>
      <c r="L474" s="6" t="str">
        <f t="shared" si="158"/>
        <v>2021</v>
      </c>
      <c r="M474" s="9">
        <f t="shared" si="156"/>
        <v>44363</v>
      </c>
      <c r="N474" s="1" t="s">
        <v>1539</v>
      </c>
    </row>
    <row r="475" spans="1:14" x14ac:dyDescent="0.3">
      <c r="A475">
        <v>357</v>
      </c>
      <c r="B475" t="s">
        <v>929</v>
      </c>
      <c r="C475" t="s">
        <v>930</v>
      </c>
      <c r="D475">
        <v>4</v>
      </c>
      <c r="E475" t="s">
        <v>6</v>
      </c>
      <c r="F475" s="2" t="s">
        <v>7</v>
      </c>
      <c r="G475" t="s">
        <v>15</v>
      </c>
      <c r="H475" s="2" t="s">
        <v>931</v>
      </c>
      <c r="I475" s="6" t="str">
        <f t="shared" si="155"/>
        <v>Jun</v>
      </c>
      <c r="J475" s="2">
        <f t="shared" si="157"/>
        <v>6</v>
      </c>
      <c r="K475" s="6" t="str">
        <f>MID(H475,8,2)</f>
        <v>15</v>
      </c>
      <c r="L475" s="6" t="str">
        <f t="shared" si="158"/>
        <v>2021</v>
      </c>
      <c r="M475" s="9">
        <f t="shared" si="156"/>
        <v>44362</v>
      </c>
      <c r="N475" s="1" t="s">
        <v>1540</v>
      </c>
    </row>
    <row r="476" spans="1:14" x14ac:dyDescent="0.3">
      <c r="A476">
        <v>358</v>
      </c>
      <c r="B476" t="s">
        <v>932</v>
      </c>
      <c r="C476" t="s">
        <v>933</v>
      </c>
      <c r="D476">
        <v>4</v>
      </c>
      <c r="E476" t="s">
        <v>6</v>
      </c>
      <c r="F476" s="2" t="s">
        <v>7</v>
      </c>
      <c r="G476" t="s">
        <v>15</v>
      </c>
      <c r="H476" s="2" t="s">
        <v>1541</v>
      </c>
      <c r="I476" s="6" t="str">
        <f>MID(H476,3,3)</f>
        <v>May</v>
      </c>
      <c r="J476" s="2">
        <f t="shared" si="157"/>
        <v>5</v>
      </c>
      <c r="K476" s="6" t="str">
        <f>MID(H476,7,2)</f>
        <v>03</v>
      </c>
      <c r="L476" s="6" t="str">
        <f>MID(H476,10,4)</f>
        <v>2021</v>
      </c>
      <c r="M476" s="9">
        <f t="shared" si="156"/>
        <v>44319</v>
      </c>
      <c r="N476" s="1" t="s">
        <v>1542</v>
      </c>
    </row>
    <row r="477" spans="1:14" x14ac:dyDescent="0.3">
      <c r="A477">
        <v>358</v>
      </c>
      <c r="B477" t="s">
        <v>932</v>
      </c>
      <c r="C477" t="s">
        <v>933</v>
      </c>
      <c r="D477">
        <v>3</v>
      </c>
      <c r="E477" t="s">
        <v>6</v>
      </c>
      <c r="F477" s="2" t="s">
        <v>7</v>
      </c>
      <c r="G477" t="s">
        <v>15</v>
      </c>
      <c r="H477" s="2" t="s">
        <v>934</v>
      </c>
      <c r="I477" s="6" t="str">
        <f t="shared" si="155"/>
        <v>Jun</v>
      </c>
      <c r="J477" s="2">
        <f t="shared" si="157"/>
        <v>6</v>
      </c>
      <c r="K477" s="6" t="str">
        <f t="shared" ref="K477:K490" si="160">MID(H477,8,2)</f>
        <v>11</v>
      </c>
      <c r="L477" s="6" t="str">
        <f t="shared" si="158"/>
        <v>2021</v>
      </c>
      <c r="M477" s="9">
        <f t="shared" si="156"/>
        <v>44358</v>
      </c>
      <c r="N477" s="1" t="s">
        <v>1543</v>
      </c>
    </row>
    <row r="478" spans="1:14" x14ac:dyDescent="0.3">
      <c r="A478">
        <v>359</v>
      </c>
      <c r="B478" t="s">
        <v>935</v>
      </c>
      <c r="C478" t="s">
        <v>936</v>
      </c>
      <c r="D478">
        <v>3</v>
      </c>
      <c r="E478" t="s">
        <v>6</v>
      </c>
      <c r="F478" s="2" t="s">
        <v>7</v>
      </c>
      <c r="G478" t="s">
        <v>15</v>
      </c>
      <c r="H478" s="2" t="s">
        <v>937</v>
      </c>
      <c r="I478" s="6" t="str">
        <f t="shared" si="155"/>
        <v>Jun</v>
      </c>
      <c r="J478" s="2">
        <f t="shared" si="157"/>
        <v>6</v>
      </c>
      <c r="K478" s="6" t="str">
        <f t="shared" si="160"/>
        <v>10</v>
      </c>
      <c r="L478" s="6" t="str">
        <f t="shared" si="158"/>
        <v>2021</v>
      </c>
      <c r="M478" s="9">
        <f t="shared" si="156"/>
        <v>44357</v>
      </c>
      <c r="N478" s="1" t="s">
        <v>1544</v>
      </c>
    </row>
    <row r="479" spans="1:14" x14ac:dyDescent="0.3">
      <c r="A479">
        <v>360</v>
      </c>
      <c r="B479" t="s">
        <v>938</v>
      </c>
      <c r="C479" t="s">
        <v>939</v>
      </c>
      <c r="D479">
        <v>4</v>
      </c>
      <c r="E479" t="s">
        <v>6</v>
      </c>
      <c r="F479" s="2" t="s">
        <v>7</v>
      </c>
      <c r="G479" t="s">
        <v>15</v>
      </c>
      <c r="H479" s="2" t="s">
        <v>940</v>
      </c>
      <c r="I479" s="6" t="str">
        <f t="shared" si="155"/>
        <v>Jun</v>
      </c>
      <c r="J479" s="2">
        <f t="shared" si="157"/>
        <v>6</v>
      </c>
      <c r="K479" s="6" t="str">
        <f t="shared" si="160"/>
        <v>08</v>
      </c>
      <c r="L479" s="6" t="str">
        <f t="shared" si="158"/>
        <v>2021</v>
      </c>
      <c r="M479" s="9">
        <f t="shared" si="156"/>
        <v>44355</v>
      </c>
      <c r="N479" s="1" t="s">
        <v>1545</v>
      </c>
    </row>
    <row r="480" spans="1:14" x14ac:dyDescent="0.3">
      <c r="A480">
        <v>361</v>
      </c>
      <c r="B480" t="s">
        <v>941</v>
      </c>
      <c r="C480" t="s">
        <v>942</v>
      </c>
      <c r="D480">
        <v>3</v>
      </c>
      <c r="E480" t="s">
        <v>6</v>
      </c>
      <c r="F480" s="2" t="s">
        <v>7</v>
      </c>
      <c r="G480" t="s">
        <v>15</v>
      </c>
      <c r="H480" s="2" t="s">
        <v>940</v>
      </c>
      <c r="I480" s="6" t="str">
        <f t="shared" si="155"/>
        <v>Jun</v>
      </c>
      <c r="J480" s="2">
        <f t="shared" si="157"/>
        <v>6</v>
      </c>
      <c r="K480" s="6" t="str">
        <f t="shared" si="160"/>
        <v>08</v>
      </c>
      <c r="L480" s="6" t="str">
        <f t="shared" si="158"/>
        <v>2021</v>
      </c>
      <c r="M480" s="9">
        <f t="shared" si="156"/>
        <v>44355</v>
      </c>
      <c r="N480" s="1" t="s">
        <v>1546</v>
      </c>
    </row>
    <row r="481" spans="1:14" x14ac:dyDescent="0.3">
      <c r="A481">
        <v>362</v>
      </c>
      <c r="B481" t="s">
        <v>943</v>
      </c>
      <c r="C481" t="s">
        <v>944</v>
      </c>
      <c r="D481">
        <v>4</v>
      </c>
      <c r="E481" t="s">
        <v>6</v>
      </c>
      <c r="F481" s="2" t="s">
        <v>11</v>
      </c>
      <c r="G481" t="s">
        <v>15</v>
      </c>
      <c r="H481" s="2" t="s">
        <v>945</v>
      </c>
      <c r="I481" s="6" t="str">
        <f t="shared" si="155"/>
        <v>Jun</v>
      </c>
      <c r="J481" s="2">
        <f t="shared" si="157"/>
        <v>6</v>
      </c>
      <c r="K481" s="6" t="str">
        <f t="shared" si="160"/>
        <v>06</v>
      </c>
      <c r="L481" s="6" t="str">
        <f t="shared" si="158"/>
        <v>2021</v>
      </c>
      <c r="M481" s="9">
        <f t="shared" si="156"/>
        <v>44353</v>
      </c>
      <c r="N481" s="1" t="s">
        <v>1547</v>
      </c>
    </row>
    <row r="482" spans="1:14" x14ac:dyDescent="0.3">
      <c r="A482">
        <v>363</v>
      </c>
      <c r="B482" t="s">
        <v>946</v>
      </c>
      <c r="C482" t="s">
        <v>947</v>
      </c>
      <c r="D482">
        <v>3</v>
      </c>
      <c r="E482" t="s">
        <v>6</v>
      </c>
      <c r="F482" s="2" t="s">
        <v>7</v>
      </c>
      <c r="G482" t="s">
        <v>15</v>
      </c>
      <c r="H482" s="2" t="s">
        <v>948</v>
      </c>
      <c r="I482" s="6" t="str">
        <f t="shared" si="155"/>
        <v>Jun</v>
      </c>
      <c r="J482" s="2">
        <f t="shared" si="157"/>
        <v>6</v>
      </c>
      <c r="K482" s="6" t="str">
        <f t="shared" si="160"/>
        <v>01</v>
      </c>
      <c r="L482" s="6" t="str">
        <f t="shared" si="158"/>
        <v>2021</v>
      </c>
      <c r="M482" s="9">
        <f t="shared" si="156"/>
        <v>44348</v>
      </c>
      <c r="N482" s="1" t="s">
        <v>1548</v>
      </c>
    </row>
    <row r="483" spans="1:14" x14ac:dyDescent="0.3">
      <c r="A483">
        <v>364</v>
      </c>
      <c r="B483" t="s">
        <v>949</v>
      </c>
      <c r="C483" t="s">
        <v>950</v>
      </c>
      <c r="D483">
        <v>4</v>
      </c>
      <c r="E483" t="s">
        <v>6</v>
      </c>
      <c r="F483" s="2" t="s">
        <v>7</v>
      </c>
      <c r="G483" t="s">
        <v>15</v>
      </c>
      <c r="H483" s="2" t="s">
        <v>948</v>
      </c>
      <c r="I483" s="6" t="str">
        <f t="shared" si="155"/>
        <v>Jun</v>
      </c>
      <c r="J483" s="2">
        <f t="shared" si="157"/>
        <v>6</v>
      </c>
      <c r="K483" s="6" t="str">
        <f t="shared" si="160"/>
        <v>01</v>
      </c>
      <c r="L483" s="6" t="str">
        <f t="shared" si="158"/>
        <v>2021</v>
      </c>
      <c r="M483" s="9">
        <f t="shared" si="156"/>
        <v>44348</v>
      </c>
      <c r="N483" s="1" t="s">
        <v>1549</v>
      </c>
    </row>
    <row r="484" spans="1:14" x14ac:dyDescent="0.3">
      <c r="A484">
        <v>365</v>
      </c>
      <c r="B484" t="s">
        <v>951</v>
      </c>
      <c r="C484" t="s">
        <v>952</v>
      </c>
      <c r="D484">
        <v>0</v>
      </c>
      <c r="E484" t="s">
        <v>6</v>
      </c>
      <c r="F484" s="2" t="s">
        <v>7</v>
      </c>
      <c r="G484" t="s">
        <v>15</v>
      </c>
      <c r="H484" s="2" t="s">
        <v>948</v>
      </c>
      <c r="I484" s="6" t="str">
        <f t="shared" si="155"/>
        <v>Jun</v>
      </c>
      <c r="J484" s="2">
        <f t="shared" si="157"/>
        <v>6</v>
      </c>
      <c r="K484" s="6" t="str">
        <f t="shared" si="160"/>
        <v>01</v>
      </c>
      <c r="L484" s="6" t="str">
        <f t="shared" si="158"/>
        <v>2021</v>
      </c>
      <c r="M484" s="9">
        <f t="shared" si="156"/>
        <v>44348</v>
      </c>
      <c r="N484" s="1" t="s">
        <v>1550</v>
      </c>
    </row>
    <row r="485" spans="1:14" x14ac:dyDescent="0.3">
      <c r="A485">
        <v>366</v>
      </c>
      <c r="B485" t="s">
        <v>953</v>
      </c>
      <c r="C485" t="s">
        <v>954</v>
      </c>
      <c r="D485">
        <v>4</v>
      </c>
      <c r="E485" t="s">
        <v>6</v>
      </c>
      <c r="F485" s="2" t="s">
        <v>7</v>
      </c>
      <c r="G485" t="s">
        <v>15</v>
      </c>
      <c r="H485" s="2" t="s">
        <v>955</v>
      </c>
      <c r="I485" s="6" t="str">
        <f t="shared" si="155"/>
        <v>May</v>
      </c>
      <c r="J485" s="2">
        <f t="shared" si="157"/>
        <v>5</v>
      </c>
      <c r="K485" s="6" t="str">
        <f t="shared" si="160"/>
        <v>30</v>
      </c>
      <c r="L485" s="6" t="str">
        <f t="shared" si="158"/>
        <v>2021</v>
      </c>
      <c r="M485" s="9">
        <f t="shared" si="156"/>
        <v>44346</v>
      </c>
      <c r="N485" s="1" t="s">
        <v>1551</v>
      </c>
    </row>
    <row r="486" spans="1:14" x14ac:dyDescent="0.3">
      <c r="A486">
        <v>366</v>
      </c>
      <c r="B486" t="s">
        <v>953</v>
      </c>
      <c r="C486" t="s">
        <v>954</v>
      </c>
      <c r="D486">
        <v>4</v>
      </c>
      <c r="E486" t="s">
        <v>6</v>
      </c>
      <c r="F486" s="2" t="s">
        <v>7</v>
      </c>
      <c r="G486" t="s">
        <v>15</v>
      </c>
      <c r="H486" s="2" t="s">
        <v>955</v>
      </c>
      <c r="I486" s="6" t="str">
        <f t="shared" si="155"/>
        <v>May</v>
      </c>
      <c r="J486" s="2">
        <f t="shared" si="157"/>
        <v>5</v>
      </c>
      <c r="K486" s="6" t="str">
        <f t="shared" si="160"/>
        <v>30</v>
      </c>
      <c r="L486" s="6" t="str">
        <f t="shared" si="158"/>
        <v>2021</v>
      </c>
      <c r="M486" s="9">
        <f t="shared" si="156"/>
        <v>44346</v>
      </c>
      <c r="N486" s="1" t="s">
        <v>1552</v>
      </c>
    </row>
    <row r="487" spans="1:14" x14ac:dyDescent="0.3">
      <c r="A487">
        <v>366</v>
      </c>
      <c r="B487" t="s">
        <v>953</v>
      </c>
      <c r="C487" t="s">
        <v>954</v>
      </c>
      <c r="D487">
        <v>4</v>
      </c>
      <c r="E487" t="s">
        <v>6</v>
      </c>
      <c r="F487" s="2" t="s">
        <v>7</v>
      </c>
      <c r="G487" t="s">
        <v>15</v>
      </c>
      <c r="H487" s="2" t="s">
        <v>955</v>
      </c>
      <c r="I487" s="6" t="str">
        <f t="shared" si="155"/>
        <v>May</v>
      </c>
      <c r="J487" s="2">
        <f t="shared" si="157"/>
        <v>5</v>
      </c>
      <c r="K487" s="6" t="str">
        <f t="shared" si="160"/>
        <v>30</v>
      </c>
      <c r="L487" s="6" t="str">
        <f t="shared" si="158"/>
        <v>2021</v>
      </c>
      <c r="M487" s="9">
        <f t="shared" si="156"/>
        <v>44346</v>
      </c>
      <c r="N487" s="1" t="s">
        <v>1553</v>
      </c>
    </row>
    <row r="488" spans="1:14" x14ac:dyDescent="0.3">
      <c r="A488">
        <v>366</v>
      </c>
      <c r="B488" t="s">
        <v>953</v>
      </c>
      <c r="C488" t="s">
        <v>954</v>
      </c>
      <c r="D488">
        <v>4</v>
      </c>
      <c r="E488" t="s">
        <v>6</v>
      </c>
      <c r="F488" s="2" t="s">
        <v>7</v>
      </c>
      <c r="G488" t="s">
        <v>15</v>
      </c>
      <c r="H488" s="2" t="s">
        <v>955</v>
      </c>
      <c r="I488" s="6" t="str">
        <f t="shared" si="155"/>
        <v>May</v>
      </c>
      <c r="J488" s="2">
        <f t="shared" si="157"/>
        <v>5</v>
      </c>
      <c r="K488" s="6" t="str">
        <f t="shared" si="160"/>
        <v>30</v>
      </c>
      <c r="L488" s="6" t="str">
        <f t="shared" si="158"/>
        <v>2021</v>
      </c>
      <c r="M488" s="9">
        <f t="shared" si="156"/>
        <v>44346</v>
      </c>
      <c r="N488" s="1" t="s">
        <v>1554</v>
      </c>
    </row>
    <row r="489" spans="1:14" x14ac:dyDescent="0.3">
      <c r="A489">
        <v>366</v>
      </c>
      <c r="B489" t="s">
        <v>953</v>
      </c>
      <c r="C489" t="s">
        <v>954</v>
      </c>
      <c r="D489">
        <v>4</v>
      </c>
      <c r="E489" t="s">
        <v>6</v>
      </c>
      <c r="F489" s="2" t="s">
        <v>7</v>
      </c>
      <c r="G489" t="s">
        <v>15</v>
      </c>
      <c r="H489" s="2" t="s">
        <v>955</v>
      </c>
      <c r="I489" s="6" t="str">
        <f t="shared" si="155"/>
        <v>May</v>
      </c>
      <c r="J489" s="2">
        <f t="shared" si="157"/>
        <v>5</v>
      </c>
      <c r="K489" s="6" t="str">
        <f t="shared" si="160"/>
        <v>30</v>
      </c>
      <c r="L489" s="6" t="str">
        <f t="shared" si="158"/>
        <v>2021</v>
      </c>
      <c r="M489" s="9">
        <f t="shared" si="156"/>
        <v>44346</v>
      </c>
      <c r="N489" s="1" t="s">
        <v>1555</v>
      </c>
    </row>
    <row r="490" spans="1:14" x14ac:dyDescent="0.3">
      <c r="A490">
        <v>366</v>
      </c>
      <c r="B490" t="s">
        <v>953</v>
      </c>
      <c r="C490" t="s">
        <v>954</v>
      </c>
      <c r="D490">
        <v>4</v>
      </c>
      <c r="E490" t="s">
        <v>6</v>
      </c>
      <c r="F490" s="2" t="s">
        <v>7</v>
      </c>
      <c r="G490" t="s">
        <v>15</v>
      </c>
      <c r="H490" s="2" t="s">
        <v>955</v>
      </c>
      <c r="I490" s="6" t="str">
        <f t="shared" si="155"/>
        <v>May</v>
      </c>
      <c r="J490" s="2">
        <f t="shared" si="157"/>
        <v>5</v>
      </c>
      <c r="K490" s="6" t="str">
        <f t="shared" si="160"/>
        <v>30</v>
      </c>
      <c r="L490" s="6" t="str">
        <f t="shared" si="158"/>
        <v>2021</v>
      </c>
      <c r="M490" s="9">
        <f t="shared" si="156"/>
        <v>44346</v>
      </c>
      <c r="N490" s="1" t="s">
        <v>1556</v>
      </c>
    </row>
    <row r="491" spans="1:14" x14ac:dyDescent="0.3">
      <c r="A491">
        <v>367</v>
      </c>
      <c r="B491" t="s">
        <v>956</v>
      </c>
      <c r="C491" t="s">
        <v>957</v>
      </c>
      <c r="D491">
        <v>4</v>
      </c>
      <c r="E491" t="s">
        <v>6</v>
      </c>
      <c r="F491" s="2" t="s">
        <v>7</v>
      </c>
      <c r="G491" t="s">
        <v>15</v>
      </c>
      <c r="H491" s="2" t="s">
        <v>1557</v>
      </c>
      <c r="I491" s="6" t="str">
        <f>MID(H491,3,3)</f>
        <v>Apr</v>
      </c>
      <c r="J491" s="2">
        <f t="shared" si="157"/>
        <v>4</v>
      </c>
      <c r="K491" s="6" t="str">
        <f>MID(H491,7,2)</f>
        <v>23</v>
      </c>
      <c r="L491" s="6" t="str">
        <f>MID(H491,10,4)</f>
        <v>2021</v>
      </c>
      <c r="M491" s="9">
        <f t="shared" si="156"/>
        <v>44309</v>
      </c>
      <c r="N491" s="1" t="s">
        <v>1558</v>
      </c>
    </row>
    <row r="492" spans="1:14" x14ac:dyDescent="0.3">
      <c r="A492">
        <v>367</v>
      </c>
      <c r="B492" t="s">
        <v>956</v>
      </c>
      <c r="C492" t="s">
        <v>957</v>
      </c>
      <c r="D492">
        <v>4</v>
      </c>
      <c r="E492" t="s">
        <v>6</v>
      </c>
      <c r="F492" s="2" t="s">
        <v>7</v>
      </c>
      <c r="G492" t="s">
        <v>15</v>
      </c>
      <c r="H492" s="2" t="s">
        <v>955</v>
      </c>
      <c r="I492" s="6" t="str">
        <f t="shared" ref="I492:I530" si="161">MID(H492,4,3)</f>
        <v>May</v>
      </c>
      <c r="J492" s="2">
        <f t="shared" si="157"/>
        <v>5</v>
      </c>
      <c r="K492" s="6" t="str">
        <f>MID(H492,8,2)</f>
        <v>30</v>
      </c>
      <c r="L492" s="6" t="str">
        <f t="shared" si="158"/>
        <v>2021</v>
      </c>
      <c r="M492" s="9">
        <f t="shared" ref="M492:M530" si="162">IF(G492="Audited",DATE(L492,J492,K492)," ")</f>
        <v>44346</v>
      </c>
      <c r="N492" s="1" t="s">
        <v>1559</v>
      </c>
    </row>
    <row r="493" spans="1:14" x14ac:dyDescent="0.3">
      <c r="A493">
        <v>368</v>
      </c>
      <c r="B493" t="s">
        <v>958</v>
      </c>
      <c r="C493" t="s">
        <v>959</v>
      </c>
      <c r="D493">
        <v>4</v>
      </c>
      <c r="E493" t="s">
        <v>6</v>
      </c>
      <c r="F493" s="2" t="s">
        <v>7</v>
      </c>
      <c r="G493" t="s">
        <v>15</v>
      </c>
      <c r="H493" s="2" t="s">
        <v>960</v>
      </c>
      <c r="I493" s="6" t="str">
        <f t="shared" si="161"/>
        <v>May</v>
      </c>
      <c r="J493" s="2">
        <f t="shared" ref="J493:J530" si="163">IF(I493="Jan",1,IF(I493="Feb",2,IF(I493="Mar",3,IF(I493="Apr",4,IF(I493="May",5,IF(I493="Jun",6,IF(I493="Jul",7,IF(I493="Aug",8,IF(I493="Sep",9,IF(I493="Oct",10,IF(I493="Nov",11,IF(I493="Dec",12,0))))))))))))</f>
        <v>5</v>
      </c>
      <c r="K493" s="6" t="str">
        <f>MID(H493,8,2)</f>
        <v>25</v>
      </c>
      <c r="L493" s="6" t="str">
        <f t="shared" si="158"/>
        <v>2021</v>
      </c>
      <c r="M493" s="9">
        <f t="shared" si="162"/>
        <v>44341</v>
      </c>
      <c r="N493" s="1" t="s">
        <v>1560</v>
      </c>
    </row>
    <row r="494" spans="1:14" x14ac:dyDescent="0.3">
      <c r="A494">
        <v>369</v>
      </c>
      <c r="B494" t="s">
        <v>961</v>
      </c>
      <c r="C494" t="s">
        <v>962</v>
      </c>
      <c r="D494">
        <v>4</v>
      </c>
      <c r="E494" t="s">
        <v>6</v>
      </c>
      <c r="F494" s="2" t="s">
        <v>7</v>
      </c>
      <c r="G494" t="s">
        <v>15</v>
      </c>
      <c r="H494" s="2" t="s">
        <v>960</v>
      </c>
      <c r="I494" s="6" t="str">
        <f t="shared" si="161"/>
        <v>May</v>
      </c>
      <c r="J494" s="2">
        <f t="shared" si="163"/>
        <v>5</v>
      </c>
      <c r="K494" s="6" t="str">
        <f>MID(H494,8,2)</f>
        <v>25</v>
      </c>
      <c r="L494" s="6" t="str">
        <f t="shared" si="158"/>
        <v>2021</v>
      </c>
      <c r="M494" s="9">
        <f t="shared" si="162"/>
        <v>44341</v>
      </c>
      <c r="N494" s="1" t="s">
        <v>1561</v>
      </c>
    </row>
    <row r="495" spans="1:14" x14ac:dyDescent="0.3">
      <c r="A495">
        <v>370</v>
      </c>
      <c r="B495" t="s">
        <v>963</v>
      </c>
      <c r="C495" t="s">
        <v>964</v>
      </c>
      <c r="D495">
        <v>4</v>
      </c>
      <c r="E495" t="s">
        <v>6</v>
      </c>
      <c r="F495" s="2" t="s">
        <v>7</v>
      </c>
      <c r="G495" t="s">
        <v>15</v>
      </c>
      <c r="H495" s="2" t="s">
        <v>965</v>
      </c>
      <c r="I495" s="6" t="str">
        <f t="shared" si="161"/>
        <v>May</v>
      </c>
      <c r="J495" s="2">
        <f t="shared" si="163"/>
        <v>5</v>
      </c>
      <c r="K495" s="6" t="str">
        <f>MID(H495,8,2)</f>
        <v>21</v>
      </c>
      <c r="L495" s="6" t="str">
        <f t="shared" si="158"/>
        <v>2021</v>
      </c>
      <c r="M495" s="9">
        <f t="shared" si="162"/>
        <v>44337</v>
      </c>
      <c r="N495" s="1" t="s">
        <v>1562</v>
      </c>
    </row>
    <row r="496" spans="1:14" x14ac:dyDescent="0.3">
      <c r="A496">
        <v>371</v>
      </c>
      <c r="B496" t="s">
        <v>966</v>
      </c>
      <c r="C496" t="s">
        <v>967</v>
      </c>
      <c r="D496">
        <v>3</v>
      </c>
      <c r="E496" t="s">
        <v>6</v>
      </c>
      <c r="F496" s="2" t="s">
        <v>7</v>
      </c>
      <c r="G496" t="s">
        <v>15</v>
      </c>
      <c r="H496" s="2" t="s">
        <v>1563</v>
      </c>
      <c r="I496" s="6" t="str">
        <f>MID(H496,3,3)</f>
        <v>Apr</v>
      </c>
      <c r="J496" s="2">
        <f t="shared" si="163"/>
        <v>4</v>
      </c>
      <c r="K496" s="6" t="str">
        <f>MID(H496,7,2)</f>
        <v>04</v>
      </c>
      <c r="L496" s="6" t="str">
        <f>MID(H496,10,4)</f>
        <v>2021</v>
      </c>
      <c r="M496" s="9">
        <f t="shared" si="162"/>
        <v>44290</v>
      </c>
      <c r="N496" s="1" t="s">
        <v>1564</v>
      </c>
    </row>
    <row r="497" spans="1:14" x14ac:dyDescent="0.3">
      <c r="A497">
        <v>371</v>
      </c>
      <c r="B497" t="s">
        <v>966</v>
      </c>
      <c r="C497" t="s">
        <v>967</v>
      </c>
      <c r="D497">
        <v>4</v>
      </c>
      <c r="E497" t="s">
        <v>6</v>
      </c>
      <c r="F497" s="2" t="s">
        <v>11</v>
      </c>
      <c r="G497" t="s">
        <v>15</v>
      </c>
      <c r="H497" s="2" t="s">
        <v>968</v>
      </c>
      <c r="I497" s="6" t="str">
        <f t="shared" si="161"/>
        <v>May</v>
      </c>
      <c r="J497" s="2">
        <f t="shared" si="163"/>
        <v>5</v>
      </c>
      <c r="K497" s="6" t="str">
        <f t="shared" ref="K497:K502" si="164">MID(H497,8,2)</f>
        <v>18</v>
      </c>
      <c r="L497" s="6" t="str">
        <f t="shared" si="158"/>
        <v>2021</v>
      </c>
      <c r="M497" s="9">
        <f t="shared" si="162"/>
        <v>44334</v>
      </c>
      <c r="N497" s="1" t="s">
        <v>1565</v>
      </c>
    </row>
    <row r="498" spans="1:14" x14ac:dyDescent="0.3">
      <c r="A498">
        <v>372</v>
      </c>
      <c r="B498" t="s">
        <v>969</v>
      </c>
      <c r="C498" t="s">
        <v>970</v>
      </c>
      <c r="D498">
        <v>4</v>
      </c>
      <c r="E498" t="s">
        <v>6</v>
      </c>
      <c r="F498" s="2" t="s">
        <v>7</v>
      </c>
      <c r="G498" t="s">
        <v>15</v>
      </c>
      <c r="H498" s="2" t="s">
        <v>971</v>
      </c>
      <c r="I498" s="6" t="str">
        <f t="shared" si="161"/>
        <v>May</v>
      </c>
      <c r="J498" s="2">
        <f t="shared" si="163"/>
        <v>5</v>
      </c>
      <c r="K498" s="6" t="str">
        <f t="shared" si="164"/>
        <v>17</v>
      </c>
      <c r="L498" s="6" t="str">
        <f t="shared" si="158"/>
        <v>2021</v>
      </c>
      <c r="M498" s="9">
        <f t="shared" si="162"/>
        <v>44333</v>
      </c>
      <c r="N498" s="1" t="s">
        <v>1566</v>
      </c>
    </row>
    <row r="499" spans="1:14" x14ac:dyDescent="0.3">
      <c r="A499">
        <v>373</v>
      </c>
      <c r="B499" t="s">
        <v>972</v>
      </c>
      <c r="C499" t="s">
        <v>20</v>
      </c>
      <c r="D499">
        <v>4</v>
      </c>
      <c r="E499" t="s">
        <v>6</v>
      </c>
      <c r="F499" s="2" t="s">
        <v>7</v>
      </c>
      <c r="G499" t="s">
        <v>15</v>
      </c>
      <c r="H499" s="2" t="s">
        <v>973</v>
      </c>
      <c r="I499" s="6" t="str">
        <f t="shared" si="161"/>
        <v>May</v>
      </c>
      <c r="J499" s="2">
        <f t="shared" si="163"/>
        <v>5</v>
      </c>
      <c r="K499" s="6" t="str">
        <f t="shared" si="164"/>
        <v>15</v>
      </c>
      <c r="L499" s="6" t="str">
        <f t="shared" ref="L499:L530" si="165">MID(H499,11,4)</f>
        <v>2021</v>
      </c>
      <c r="M499" s="9">
        <f t="shared" si="162"/>
        <v>44331</v>
      </c>
      <c r="N499" s="1" t="s">
        <v>1567</v>
      </c>
    </row>
    <row r="500" spans="1:14" x14ac:dyDescent="0.3">
      <c r="A500">
        <v>374</v>
      </c>
      <c r="B500" t="s">
        <v>974</v>
      </c>
      <c r="C500" t="s">
        <v>975</v>
      </c>
      <c r="D500">
        <v>4</v>
      </c>
      <c r="E500" t="s">
        <v>6</v>
      </c>
      <c r="F500" s="2" t="s">
        <v>7</v>
      </c>
      <c r="G500" t="s">
        <v>15</v>
      </c>
      <c r="H500" s="2" t="s">
        <v>976</v>
      </c>
      <c r="I500" s="6" t="str">
        <f t="shared" si="161"/>
        <v>May</v>
      </c>
      <c r="J500" s="2">
        <f t="shared" si="163"/>
        <v>5</v>
      </c>
      <c r="K500" s="6" t="str">
        <f t="shared" si="164"/>
        <v>07</v>
      </c>
      <c r="L500" s="6" t="str">
        <f t="shared" si="165"/>
        <v>2021</v>
      </c>
      <c r="M500" s="9">
        <f t="shared" si="162"/>
        <v>44323</v>
      </c>
      <c r="N500" s="1" t="s">
        <v>1568</v>
      </c>
    </row>
    <row r="501" spans="1:14" x14ac:dyDescent="0.3">
      <c r="A501">
        <v>375</v>
      </c>
      <c r="B501" t="s">
        <v>30</v>
      </c>
      <c r="C501" t="s">
        <v>977</v>
      </c>
      <c r="D501">
        <v>4</v>
      </c>
      <c r="E501" t="s">
        <v>6</v>
      </c>
      <c r="F501" s="2" t="s">
        <v>11</v>
      </c>
      <c r="G501" t="s">
        <v>15</v>
      </c>
      <c r="H501" s="2" t="s">
        <v>978</v>
      </c>
      <c r="I501" s="6" t="str">
        <f t="shared" si="161"/>
        <v>May</v>
      </c>
      <c r="J501" s="2">
        <f t="shared" si="163"/>
        <v>5</v>
      </c>
      <c r="K501" s="6" t="str">
        <f t="shared" si="164"/>
        <v>05</v>
      </c>
      <c r="L501" s="6" t="str">
        <f t="shared" si="165"/>
        <v>2021</v>
      </c>
      <c r="M501" s="9">
        <f t="shared" si="162"/>
        <v>44321</v>
      </c>
      <c r="N501" s="1" t="s">
        <v>1569</v>
      </c>
    </row>
    <row r="502" spans="1:14" x14ac:dyDescent="0.3">
      <c r="A502">
        <v>376</v>
      </c>
      <c r="B502" t="s">
        <v>979</v>
      </c>
      <c r="C502" t="s">
        <v>980</v>
      </c>
      <c r="D502">
        <v>3</v>
      </c>
      <c r="E502" t="s">
        <v>6</v>
      </c>
      <c r="F502" s="2" t="s">
        <v>11</v>
      </c>
      <c r="G502" t="s">
        <v>15</v>
      </c>
      <c r="H502" s="2" t="s">
        <v>981</v>
      </c>
      <c r="I502" s="6" t="str">
        <f t="shared" si="161"/>
        <v>May</v>
      </c>
      <c r="J502" s="2">
        <f t="shared" si="163"/>
        <v>5</v>
      </c>
      <c r="K502" s="6" t="str">
        <f t="shared" si="164"/>
        <v>04</v>
      </c>
      <c r="L502" s="6" t="str">
        <f t="shared" si="165"/>
        <v>2021</v>
      </c>
      <c r="M502" s="9">
        <f t="shared" si="162"/>
        <v>44320</v>
      </c>
      <c r="N502" s="1" t="s">
        <v>1570</v>
      </c>
    </row>
    <row r="503" spans="1:14" x14ac:dyDescent="0.3">
      <c r="A503">
        <v>377</v>
      </c>
      <c r="B503" t="s">
        <v>982</v>
      </c>
      <c r="C503" t="s">
        <v>983</v>
      </c>
      <c r="D503">
        <v>4</v>
      </c>
      <c r="E503" t="s">
        <v>6</v>
      </c>
      <c r="F503" s="2" t="s">
        <v>7</v>
      </c>
      <c r="G503" t="s">
        <v>15</v>
      </c>
      <c r="H503" s="2" t="s">
        <v>1571</v>
      </c>
      <c r="I503" s="6" t="str">
        <f>MID(H503,3,3)</f>
        <v>Mar</v>
      </c>
      <c r="J503" s="2">
        <f t="shared" si="163"/>
        <v>3</v>
      </c>
      <c r="K503" s="6" t="str">
        <f>MID(H503,7,2)</f>
        <v>03</v>
      </c>
      <c r="L503" s="6" t="str">
        <f>MID(H503,10,4)</f>
        <v>2021</v>
      </c>
      <c r="M503" s="9">
        <f t="shared" si="162"/>
        <v>44258</v>
      </c>
      <c r="N503" s="1" t="s">
        <v>1572</v>
      </c>
    </row>
    <row r="504" spans="1:14" x14ac:dyDescent="0.3">
      <c r="A504">
        <v>377</v>
      </c>
      <c r="B504" t="s">
        <v>982</v>
      </c>
      <c r="C504" t="s">
        <v>983</v>
      </c>
      <c r="D504">
        <v>4</v>
      </c>
      <c r="E504" t="s">
        <v>6</v>
      </c>
      <c r="F504" s="2" t="s">
        <v>7</v>
      </c>
      <c r="G504" t="s">
        <v>15</v>
      </c>
      <c r="H504" s="2" t="s">
        <v>984</v>
      </c>
      <c r="I504" s="6" t="str">
        <f t="shared" si="161"/>
        <v xml:space="preserve"> Ap</v>
      </c>
      <c r="J504" s="2">
        <f t="shared" si="163"/>
        <v>0</v>
      </c>
      <c r="K504" s="6" t="str">
        <f>MID(H504,9,2)</f>
        <v>26</v>
      </c>
      <c r="L504" s="6" t="str">
        <f>MID(H504,12,4)</f>
        <v>2021</v>
      </c>
      <c r="M504" s="9">
        <f t="shared" si="162"/>
        <v>44191</v>
      </c>
      <c r="N504" s="1" t="s">
        <v>1573</v>
      </c>
    </row>
    <row r="505" spans="1:14" x14ac:dyDescent="0.3">
      <c r="A505">
        <v>378</v>
      </c>
      <c r="B505" t="s">
        <v>985</v>
      </c>
      <c r="C505" t="s">
        <v>986</v>
      </c>
      <c r="D505">
        <v>3</v>
      </c>
      <c r="E505" t="s">
        <v>6</v>
      </c>
      <c r="F505" s="2" t="s">
        <v>7</v>
      </c>
      <c r="G505" t="s">
        <v>15</v>
      </c>
      <c r="H505" s="2" t="s">
        <v>987</v>
      </c>
      <c r="I505" s="6" t="str">
        <f t="shared" si="161"/>
        <v>Apr</v>
      </c>
      <c r="J505" s="2">
        <f t="shared" si="163"/>
        <v>4</v>
      </c>
      <c r="K505" s="6" t="str">
        <f>MID(H505,8,2)</f>
        <v>09</v>
      </c>
      <c r="L505" s="6" t="str">
        <f t="shared" si="165"/>
        <v>2021</v>
      </c>
      <c r="M505" s="9">
        <f t="shared" si="162"/>
        <v>44295</v>
      </c>
      <c r="N505" s="1" t="s">
        <v>1574</v>
      </c>
    </row>
    <row r="506" spans="1:14" x14ac:dyDescent="0.3">
      <c r="A506">
        <v>379</v>
      </c>
      <c r="B506" t="s">
        <v>988</v>
      </c>
      <c r="C506" t="s">
        <v>989</v>
      </c>
      <c r="D506">
        <v>3</v>
      </c>
      <c r="E506" t="s">
        <v>6</v>
      </c>
      <c r="F506" s="2" t="s">
        <v>11</v>
      </c>
      <c r="G506" t="s">
        <v>15</v>
      </c>
      <c r="H506" s="2" t="s">
        <v>990</v>
      </c>
      <c r="I506" s="6" t="str">
        <f t="shared" si="161"/>
        <v>Apr</v>
      </c>
      <c r="J506" s="2">
        <f t="shared" si="163"/>
        <v>4</v>
      </c>
      <c r="K506" s="6" t="str">
        <f>MID(H506,8,2)</f>
        <v>08</v>
      </c>
      <c r="L506" s="6" t="str">
        <f t="shared" si="165"/>
        <v>2021</v>
      </c>
      <c r="M506" s="9">
        <f t="shared" si="162"/>
        <v>44294</v>
      </c>
      <c r="N506" s="1" t="s">
        <v>1575</v>
      </c>
    </row>
    <row r="507" spans="1:14" x14ac:dyDescent="0.3">
      <c r="A507">
        <v>380</v>
      </c>
      <c r="B507" t="s">
        <v>991</v>
      </c>
      <c r="C507" t="s">
        <v>992</v>
      </c>
      <c r="D507">
        <v>3</v>
      </c>
      <c r="E507" t="s">
        <v>6</v>
      </c>
      <c r="F507" s="2" t="s">
        <v>11</v>
      </c>
      <c r="G507" t="s">
        <v>15</v>
      </c>
      <c r="H507" s="2" t="s">
        <v>990</v>
      </c>
      <c r="I507" s="6" t="str">
        <f t="shared" si="161"/>
        <v>Apr</v>
      </c>
      <c r="J507" s="2">
        <f t="shared" si="163"/>
        <v>4</v>
      </c>
      <c r="K507" s="6" t="str">
        <f>MID(H507,8,2)</f>
        <v>08</v>
      </c>
      <c r="L507" s="6" t="str">
        <f t="shared" si="165"/>
        <v>2021</v>
      </c>
      <c r="M507" s="9">
        <f t="shared" si="162"/>
        <v>44294</v>
      </c>
      <c r="N507" s="1" t="s">
        <v>1576</v>
      </c>
    </row>
    <row r="508" spans="1:14" x14ac:dyDescent="0.3">
      <c r="A508">
        <v>381</v>
      </c>
      <c r="B508" t="s">
        <v>993</v>
      </c>
      <c r="C508" t="s">
        <v>994</v>
      </c>
      <c r="D508">
        <v>3</v>
      </c>
      <c r="E508" t="s">
        <v>6</v>
      </c>
      <c r="F508" s="2" t="s">
        <v>7</v>
      </c>
      <c r="G508" t="s">
        <v>15</v>
      </c>
      <c r="H508" s="2" t="s">
        <v>1577</v>
      </c>
      <c r="I508" s="6" t="str">
        <f>MID(H508,3,3)</f>
        <v>Dec</v>
      </c>
      <c r="J508" s="2">
        <f t="shared" si="163"/>
        <v>12</v>
      </c>
      <c r="K508" s="6" t="str">
        <f>MID(H508,7,2)</f>
        <v>16</v>
      </c>
      <c r="L508" s="6" t="str">
        <f>MID(H508,10,4)</f>
        <v>2020</v>
      </c>
      <c r="M508" s="9">
        <f t="shared" si="162"/>
        <v>44181</v>
      </c>
      <c r="N508" s="1" t="s">
        <v>1579</v>
      </c>
    </row>
    <row r="509" spans="1:14" x14ac:dyDescent="0.3">
      <c r="A509">
        <v>381</v>
      </c>
      <c r="B509" t="s">
        <v>993</v>
      </c>
      <c r="C509" t="s">
        <v>994</v>
      </c>
      <c r="D509">
        <v>3</v>
      </c>
      <c r="E509" t="s">
        <v>6</v>
      </c>
      <c r="F509" s="2" t="s">
        <v>508</v>
      </c>
      <c r="G509" t="s">
        <v>15</v>
      </c>
      <c r="H509" s="2" t="s">
        <v>1578</v>
      </c>
      <c r="I509" s="6" t="str">
        <f>MID(H509,3,3)</f>
        <v>Jan</v>
      </c>
      <c r="J509" s="2">
        <f t="shared" si="163"/>
        <v>1</v>
      </c>
      <c r="K509" s="6" t="str">
        <f>MID(H509,7,2)</f>
        <v>19</v>
      </c>
      <c r="L509" s="6" t="str">
        <f>MID(H509,10,4)</f>
        <v>2021</v>
      </c>
      <c r="M509" s="9">
        <f t="shared" si="162"/>
        <v>44215</v>
      </c>
      <c r="N509" s="1" t="s">
        <v>1580</v>
      </c>
    </row>
    <row r="510" spans="1:14" x14ac:dyDescent="0.3">
      <c r="A510">
        <v>381</v>
      </c>
      <c r="B510" t="s">
        <v>993</v>
      </c>
      <c r="C510" t="s">
        <v>994</v>
      </c>
      <c r="D510">
        <v>4</v>
      </c>
      <c r="E510" t="s">
        <v>6</v>
      </c>
      <c r="F510" s="2" t="s">
        <v>7</v>
      </c>
      <c r="G510" t="s">
        <v>15</v>
      </c>
      <c r="H510" s="2" t="s">
        <v>995</v>
      </c>
      <c r="I510" s="6" t="str">
        <f t="shared" si="161"/>
        <v>Apr</v>
      </c>
      <c r="J510" s="2">
        <f t="shared" si="163"/>
        <v>4</v>
      </c>
      <c r="K510" s="6" t="str">
        <f>MID(H510,8,2)</f>
        <v>07</v>
      </c>
      <c r="L510" s="6" t="str">
        <f t="shared" si="165"/>
        <v>2021</v>
      </c>
      <c r="M510" s="9">
        <f t="shared" si="162"/>
        <v>44293</v>
      </c>
      <c r="N510" s="1" t="s">
        <v>1581</v>
      </c>
    </row>
    <row r="511" spans="1:14" x14ac:dyDescent="0.3">
      <c r="A511">
        <v>382</v>
      </c>
      <c r="B511" t="s">
        <v>996</v>
      </c>
      <c r="C511" t="s">
        <v>997</v>
      </c>
      <c r="D511">
        <v>3</v>
      </c>
      <c r="E511" t="s">
        <v>6</v>
      </c>
      <c r="F511" s="2" t="s">
        <v>7</v>
      </c>
      <c r="G511" t="s">
        <v>15</v>
      </c>
      <c r="H511" s="2" t="s">
        <v>998</v>
      </c>
      <c r="I511" s="6" t="str">
        <f t="shared" si="161"/>
        <v>Apr</v>
      </c>
      <c r="J511" s="2">
        <f t="shared" si="163"/>
        <v>4</v>
      </c>
      <c r="K511" s="6" t="str">
        <f>MID(H511,8,2)</f>
        <v>05</v>
      </c>
      <c r="L511" s="6" t="str">
        <f t="shared" si="165"/>
        <v>2021</v>
      </c>
      <c r="M511" s="9">
        <f t="shared" si="162"/>
        <v>44291</v>
      </c>
      <c r="N511" s="1" t="s">
        <v>1582</v>
      </c>
    </row>
    <row r="512" spans="1:14" x14ac:dyDescent="0.3">
      <c r="A512">
        <v>383</v>
      </c>
      <c r="B512" t="s">
        <v>999</v>
      </c>
      <c r="C512" t="s">
        <v>1000</v>
      </c>
      <c r="D512">
        <v>4</v>
      </c>
      <c r="E512" t="s">
        <v>6</v>
      </c>
      <c r="F512" s="2" t="s">
        <v>11</v>
      </c>
      <c r="G512" t="s">
        <v>15</v>
      </c>
      <c r="H512" s="2" t="s">
        <v>1001</v>
      </c>
      <c r="I512" s="6" t="str">
        <f t="shared" si="161"/>
        <v>Apr</v>
      </c>
      <c r="J512" s="2">
        <f t="shared" si="163"/>
        <v>4</v>
      </c>
      <c r="K512" s="6" t="str">
        <f>MID(H512,8,2)</f>
        <v>04</v>
      </c>
      <c r="L512" s="6" t="str">
        <f t="shared" si="165"/>
        <v>2021</v>
      </c>
      <c r="M512" s="9">
        <f t="shared" si="162"/>
        <v>44290</v>
      </c>
      <c r="N512" s="1" t="s">
        <v>1583</v>
      </c>
    </row>
    <row r="513" spans="1:14" x14ac:dyDescent="0.3">
      <c r="A513">
        <v>384</v>
      </c>
      <c r="B513" t="s">
        <v>1002</v>
      </c>
      <c r="C513" t="s">
        <v>1003</v>
      </c>
      <c r="D513">
        <v>3</v>
      </c>
      <c r="E513" t="s">
        <v>6</v>
      </c>
      <c r="F513" s="2" t="s">
        <v>7</v>
      </c>
      <c r="G513" t="s">
        <v>15</v>
      </c>
      <c r="H513" s="2" t="s">
        <v>1001</v>
      </c>
      <c r="I513" s="6" t="str">
        <f t="shared" si="161"/>
        <v>Apr</v>
      </c>
      <c r="J513" s="2">
        <f t="shared" si="163"/>
        <v>4</v>
      </c>
      <c r="K513" s="6" t="str">
        <f>MID(H513,8,2)</f>
        <v>04</v>
      </c>
      <c r="L513" s="6" t="str">
        <f t="shared" si="165"/>
        <v>2021</v>
      </c>
      <c r="M513" s="9">
        <f t="shared" si="162"/>
        <v>44290</v>
      </c>
      <c r="N513" s="1" t="s">
        <v>1584</v>
      </c>
    </row>
    <row r="514" spans="1:14" x14ac:dyDescent="0.3">
      <c r="A514">
        <v>385</v>
      </c>
      <c r="B514" t="s">
        <v>1004</v>
      </c>
      <c r="C514" t="s">
        <v>1005</v>
      </c>
      <c r="D514">
        <v>3</v>
      </c>
      <c r="E514" t="s">
        <v>6</v>
      </c>
      <c r="F514" s="2" t="s">
        <v>7</v>
      </c>
      <c r="G514" t="s">
        <v>15</v>
      </c>
      <c r="H514" s="2" t="s">
        <v>1006</v>
      </c>
      <c r="I514" s="6" t="str">
        <f t="shared" si="161"/>
        <v>Apr</v>
      </c>
      <c r="J514" s="2">
        <f t="shared" si="163"/>
        <v>4</v>
      </c>
      <c r="K514" s="6" t="str">
        <f>MID(H514,8,2)</f>
        <v>01</v>
      </c>
      <c r="L514" s="6" t="str">
        <f t="shared" si="165"/>
        <v>2021</v>
      </c>
      <c r="M514" s="9">
        <f t="shared" si="162"/>
        <v>44287</v>
      </c>
      <c r="N514" s="1" t="s">
        <v>1585</v>
      </c>
    </row>
    <row r="515" spans="1:14" x14ac:dyDescent="0.3">
      <c r="A515">
        <v>386</v>
      </c>
      <c r="B515" t="s">
        <v>1007</v>
      </c>
      <c r="C515" t="s">
        <v>1008</v>
      </c>
      <c r="D515">
        <v>3</v>
      </c>
      <c r="E515" t="s">
        <v>6</v>
      </c>
      <c r="F515" s="2" t="s">
        <v>11</v>
      </c>
      <c r="G515" t="s">
        <v>15</v>
      </c>
      <c r="H515" s="2" t="s">
        <v>1586</v>
      </c>
      <c r="I515" s="6" t="str">
        <f>MID(H515,3,3)</f>
        <v>Jan</v>
      </c>
      <c r="J515" s="2">
        <f t="shared" si="163"/>
        <v>1</v>
      </c>
      <c r="K515" s="6" t="str">
        <f>MID(H515,7,2)</f>
        <v>27</v>
      </c>
      <c r="L515" s="6" t="str">
        <f>MID(H515,10,4)</f>
        <v>2021</v>
      </c>
      <c r="M515" s="9">
        <f t="shared" si="162"/>
        <v>44223</v>
      </c>
      <c r="N515" s="1" t="s">
        <v>1587</v>
      </c>
    </row>
    <row r="516" spans="1:14" x14ac:dyDescent="0.3">
      <c r="A516">
        <v>386</v>
      </c>
      <c r="B516" t="s">
        <v>1007</v>
      </c>
      <c r="C516" t="s">
        <v>1008</v>
      </c>
      <c r="D516">
        <v>4</v>
      </c>
      <c r="E516" t="s">
        <v>6</v>
      </c>
      <c r="F516" s="2" t="s">
        <v>7</v>
      </c>
      <c r="G516" t="s">
        <v>15</v>
      </c>
      <c r="H516" s="2" t="s">
        <v>1009</v>
      </c>
      <c r="I516" s="6" t="str">
        <f t="shared" si="161"/>
        <v>Mar</v>
      </c>
      <c r="J516" s="2">
        <f t="shared" si="163"/>
        <v>3</v>
      </c>
      <c r="K516" s="6" t="str">
        <f t="shared" ref="K516:K530" si="166">MID(H516,8,2)</f>
        <v>30</v>
      </c>
      <c r="L516" s="6" t="str">
        <f t="shared" si="165"/>
        <v>2021</v>
      </c>
      <c r="M516" s="9">
        <f t="shared" si="162"/>
        <v>44285</v>
      </c>
      <c r="N516" s="1" t="s">
        <v>1588</v>
      </c>
    </row>
    <row r="517" spans="1:14" x14ac:dyDescent="0.3">
      <c r="A517">
        <v>387</v>
      </c>
      <c r="B517" t="s">
        <v>1010</v>
      </c>
      <c r="C517" t="s">
        <v>1011</v>
      </c>
      <c r="D517">
        <v>3</v>
      </c>
      <c r="E517" t="s">
        <v>6</v>
      </c>
      <c r="F517" s="2" t="s">
        <v>11</v>
      </c>
      <c r="G517" t="s">
        <v>15</v>
      </c>
      <c r="H517" s="2" t="s">
        <v>1012</v>
      </c>
      <c r="I517" s="6" t="str">
        <f t="shared" si="161"/>
        <v>Mar</v>
      </c>
      <c r="J517" s="2">
        <f t="shared" si="163"/>
        <v>3</v>
      </c>
      <c r="K517" s="6" t="str">
        <f t="shared" si="166"/>
        <v>23</v>
      </c>
      <c r="L517" s="6" t="str">
        <f t="shared" si="165"/>
        <v>2021</v>
      </c>
      <c r="M517" s="9">
        <f t="shared" si="162"/>
        <v>44278</v>
      </c>
      <c r="N517" s="1" t="s">
        <v>1589</v>
      </c>
    </row>
    <row r="518" spans="1:14" x14ac:dyDescent="0.3">
      <c r="A518">
        <v>388</v>
      </c>
      <c r="B518" t="s">
        <v>1013</v>
      </c>
      <c r="C518" t="s">
        <v>1014</v>
      </c>
      <c r="D518">
        <v>3</v>
      </c>
      <c r="E518" t="s">
        <v>6</v>
      </c>
      <c r="F518" s="2" t="s">
        <v>7</v>
      </c>
      <c r="G518" t="s">
        <v>15</v>
      </c>
      <c r="H518" s="2" t="s">
        <v>1015</v>
      </c>
      <c r="I518" s="6" t="str">
        <f t="shared" si="161"/>
        <v>Mar</v>
      </c>
      <c r="J518" s="2">
        <f t="shared" si="163"/>
        <v>3</v>
      </c>
      <c r="K518" s="6" t="str">
        <f t="shared" si="166"/>
        <v>18</v>
      </c>
      <c r="L518" s="6" t="str">
        <f t="shared" si="165"/>
        <v>2021</v>
      </c>
      <c r="M518" s="9">
        <f t="shared" si="162"/>
        <v>44273</v>
      </c>
      <c r="N518" s="1" t="s">
        <v>1590</v>
      </c>
    </row>
    <row r="519" spans="1:14" x14ac:dyDescent="0.3">
      <c r="A519">
        <v>389</v>
      </c>
      <c r="B519" t="s">
        <v>1016</v>
      </c>
      <c r="C519" t="s">
        <v>1017</v>
      </c>
      <c r="D519">
        <v>3</v>
      </c>
      <c r="E519" t="s">
        <v>6</v>
      </c>
      <c r="F519" s="2" t="s">
        <v>11</v>
      </c>
      <c r="G519" t="s">
        <v>15</v>
      </c>
      <c r="H519" s="2" t="s">
        <v>1018</v>
      </c>
      <c r="I519" s="6" t="str">
        <f t="shared" si="161"/>
        <v>Mar</v>
      </c>
      <c r="J519" s="2">
        <f t="shared" si="163"/>
        <v>3</v>
      </c>
      <c r="K519" s="6" t="str">
        <f t="shared" si="166"/>
        <v>09</v>
      </c>
      <c r="L519" s="6" t="str">
        <f t="shared" si="165"/>
        <v>2021</v>
      </c>
      <c r="M519" s="9">
        <f t="shared" si="162"/>
        <v>44264</v>
      </c>
      <c r="N519" s="1" t="s">
        <v>1591</v>
      </c>
    </row>
    <row r="520" spans="1:14" x14ac:dyDescent="0.3">
      <c r="A520">
        <v>390</v>
      </c>
      <c r="B520" t="s">
        <v>1019</v>
      </c>
      <c r="C520" t="s">
        <v>1020</v>
      </c>
      <c r="D520">
        <v>3</v>
      </c>
      <c r="E520" t="s">
        <v>6</v>
      </c>
      <c r="F520" s="2" t="s">
        <v>1021</v>
      </c>
      <c r="G520" t="s">
        <v>15</v>
      </c>
      <c r="H520" s="2" t="s">
        <v>1022</v>
      </c>
      <c r="I520" s="6" t="str">
        <f t="shared" si="161"/>
        <v>Mar</v>
      </c>
      <c r="J520" s="2">
        <f t="shared" si="163"/>
        <v>3</v>
      </c>
      <c r="K520" s="6" t="str">
        <f t="shared" si="166"/>
        <v>08</v>
      </c>
      <c r="L520" s="6" t="str">
        <f t="shared" si="165"/>
        <v>2021</v>
      </c>
      <c r="M520" s="9">
        <f t="shared" si="162"/>
        <v>44263</v>
      </c>
      <c r="N520" s="1" t="s">
        <v>1592</v>
      </c>
    </row>
    <row r="521" spans="1:14" x14ac:dyDescent="0.3">
      <c r="A521">
        <v>391</v>
      </c>
      <c r="B521" t="s">
        <v>1023</v>
      </c>
      <c r="C521" t="s">
        <v>1024</v>
      </c>
      <c r="D521">
        <v>4</v>
      </c>
      <c r="E521" t="s">
        <v>6</v>
      </c>
      <c r="F521" s="2" t="s">
        <v>11</v>
      </c>
      <c r="G521" t="s">
        <v>15</v>
      </c>
      <c r="H521" s="2" t="s">
        <v>1025</v>
      </c>
      <c r="I521" s="6" t="str">
        <f t="shared" si="161"/>
        <v>Feb</v>
      </c>
      <c r="J521" s="2">
        <f t="shared" si="163"/>
        <v>2</v>
      </c>
      <c r="K521" s="6" t="str">
        <f t="shared" si="166"/>
        <v>25</v>
      </c>
      <c r="L521" s="6" t="str">
        <f t="shared" si="165"/>
        <v>2021</v>
      </c>
      <c r="M521" s="9">
        <f t="shared" si="162"/>
        <v>44252</v>
      </c>
      <c r="N521" s="1" t="s">
        <v>1593</v>
      </c>
    </row>
    <row r="522" spans="1:14" x14ac:dyDescent="0.3">
      <c r="A522">
        <v>392</v>
      </c>
      <c r="B522" t="s">
        <v>1026</v>
      </c>
      <c r="C522" t="s">
        <v>1027</v>
      </c>
      <c r="D522">
        <v>3</v>
      </c>
      <c r="E522" t="s">
        <v>6</v>
      </c>
      <c r="F522" s="2" t="s">
        <v>7</v>
      </c>
      <c r="G522" t="s">
        <v>15</v>
      </c>
      <c r="H522" s="2" t="s">
        <v>1610</v>
      </c>
      <c r="I522" s="6" t="str">
        <f t="shared" si="161"/>
        <v>Jun</v>
      </c>
      <c r="J522" s="2">
        <f t="shared" si="163"/>
        <v>6</v>
      </c>
      <c r="K522" s="6" t="str">
        <f t="shared" si="166"/>
        <v>03</v>
      </c>
      <c r="L522" s="6" t="str">
        <f t="shared" si="165"/>
        <v>2021</v>
      </c>
      <c r="M522" s="9">
        <f t="shared" si="162"/>
        <v>44350</v>
      </c>
      <c r="N522" s="1" t="s">
        <v>1595</v>
      </c>
    </row>
    <row r="523" spans="1:14" x14ac:dyDescent="0.3">
      <c r="A523">
        <v>392</v>
      </c>
      <c r="B523" t="s">
        <v>1026</v>
      </c>
      <c r="C523" t="s">
        <v>1027</v>
      </c>
      <c r="D523">
        <v>4</v>
      </c>
      <c r="E523" t="s">
        <v>6</v>
      </c>
      <c r="F523" s="2" t="s">
        <v>11</v>
      </c>
      <c r="G523" t="s">
        <v>15</v>
      </c>
      <c r="H523" s="2" t="s">
        <v>1609</v>
      </c>
      <c r="I523" s="6" t="str">
        <f t="shared" si="161"/>
        <v>Feb</v>
      </c>
      <c r="J523" s="2">
        <f t="shared" si="163"/>
        <v>2</v>
      </c>
      <c r="K523" s="6" t="str">
        <f t="shared" si="166"/>
        <v>24</v>
      </c>
      <c r="L523" s="6" t="str">
        <f t="shared" si="165"/>
        <v>2021</v>
      </c>
      <c r="M523" s="9">
        <f t="shared" si="162"/>
        <v>44251</v>
      </c>
      <c r="N523" s="1" t="s">
        <v>1596</v>
      </c>
    </row>
    <row r="524" spans="1:14" x14ac:dyDescent="0.3">
      <c r="A524">
        <v>393</v>
      </c>
      <c r="B524" t="s">
        <v>1029</v>
      </c>
      <c r="C524" t="s">
        <v>1030</v>
      </c>
      <c r="D524">
        <v>4</v>
      </c>
      <c r="E524" t="s">
        <v>6</v>
      </c>
      <c r="F524" s="2" t="s">
        <v>7</v>
      </c>
      <c r="G524" t="s">
        <v>15</v>
      </c>
      <c r="H524" s="2" t="s">
        <v>1608</v>
      </c>
      <c r="I524" s="6" t="str">
        <f t="shared" si="161"/>
        <v>Feb</v>
      </c>
      <c r="J524" s="2">
        <f t="shared" si="163"/>
        <v>2</v>
      </c>
      <c r="K524" s="6" t="str">
        <f t="shared" si="166"/>
        <v>21</v>
      </c>
      <c r="L524" s="6" t="str">
        <f t="shared" si="165"/>
        <v>2021</v>
      </c>
      <c r="M524" s="9">
        <f t="shared" si="162"/>
        <v>44248</v>
      </c>
      <c r="N524" s="1" t="s">
        <v>1597</v>
      </c>
    </row>
    <row r="525" spans="1:14" x14ac:dyDescent="0.3">
      <c r="A525">
        <v>394</v>
      </c>
      <c r="B525" t="s">
        <v>1032</v>
      </c>
      <c r="C525" t="s">
        <v>1033</v>
      </c>
      <c r="D525">
        <v>3</v>
      </c>
      <c r="E525" t="s">
        <v>6</v>
      </c>
      <c r="F525" s="2" t="s">
        <v>7</v>
      </c>
      <c r="G525" t="s">
        <v>15</v>
      </c>
      <c r="H525" s="2" t="s">
        <v>1607</v>
      </c>
      <c r="I525" s="6" t="str">
        <f t="shared" si="161"/>
        <v>Jan</v>
      </c>
      <c r="J525" s="2">
        <f t="shared" si="163"/>
        <v>1</v>
      </c>
      <c r="K525" s="6" t="str">
        <f t="shared" si="166"/>
        <v>15</v>
      </c>
      <c r="L525" s="6" t="str">
        <f t="shared" si="165"/>
        <v>2021</v>
      </c>
      <c r="M525" s="9">
        <f t="shared" si="162"/>
        <v>44211</v>
      </c>
      <c r="N525" s="1" t="s">
        <v>1598</v>
      </c>
    </row>
    <row r="526" spans="1:14" x14ac:dyDescent="0.3">
      <c r="A526">
        <v>395</v>
      </c>
      <c r="B526" t="s">
        <v>1035</v>
      </c>
      <c r="C526" t="s">
        <v>37</v>
      </c>
      <c r="D526">
        <v>3</v>
      </c>
      <c r="E526" t="s">
        <v>6</v>
      </c>
      <c r="F526" s="2" t="s">
        <v>7</v>
      </c>
      <c r="G526" t="s">
        <v>15</v>
      </c>
      <c r="H526" s="2" t="s">
        <v>1036</v>
      </c>
      <c r="I526" s="6" t="str">
        <f t="shared" si="161"/>
        <v>Dec</v>
      </c>
      <c r="J526" s="2">
        <f t="shared" si="163"/>
        <v>12</v>
      </c>
      <c r="K526" s="6" t="str">
        <f t="shared" si="166"/>
        <v>31</v>
      </c>
      <c r="L526" s="6" t="str">
        <f t="shared" si="165"/>
        <v>2020</v>
      </c>
      <c r="M526" s="9">
        <f t="shared" si="162"/>
        <v>44196</v>
      </c>
      <c r="N526" s="1" t="s">
        <v>1599</v>
      </c>
    </row>
    <row r="527" spans="1:14" x14ac:dyDescent="0.3">
      <c r="A527">
        <v>396</v>
      </c>
      <c r="B527" t="s">
        <v>1037</v>
      </c>
      <c r="C527" t="s">
        <v>1038</v>
      </c>
      <c r="D527">
        <v>4</v>
      </c>
      <c r="E527" t="s">
        <v>6</v>
      </c>
      <c r="F527" s="2" t="s">
        <v>7</v>
      </c>
      <c r="G527" t="s">
        <v>15</v>
      </c>
      <c r="H527" s="2" t="s">
        <v>1039</v>
      </c>
      <c r="I527" s="6" t="str">
        <f t="shared" si="161"/>
        <v>Dec</v>
      </c>
      <c r="J527" s="2">
        <f t="shared" si="163"/>
        <v>12</v>
      </c>
      <c r="K527" s="6" t="str">
        <f t="shared" si="166"/>
        <v>15</v>
      </c>
      <c r="L527" s="6" t="str">
        <f t="shared" si="165"/>
        <v>2020</v>
      </c>
      <c r="M527" s="9">
        <f t="shared" si="162"/>
        <v>44180</v>
      </c>
      <c r="N527" s="1" t="s">
        <v>1600</v>
      </c>
    </row>
    <row r="528" spans="1:14" x14ac:dyDescent="0.3">
      <c r="A528">
        <v>397</v>
      </c>
      <c r="B528" t="s">
        <v>1040</v>
      </c>
      <c r="C528" t="s">
        <v>1041</v>
      </c>
      <c r="D528">
        <v>4</v>
      </c>
      <c r="E528" t="s">
        <v>6</v>
      </c>
      <c r="F528" s="2" t="s">
        <v>7</v>
      </c>
      <c r="G528" t="s">
        <v>15</v>
      </c>
      <c r="H528" s="2" t="s">
        <v>1042</v>
      </c>
      <c r="I528" s="6" t="str">
        <f t="shared" si="161"/>
        <v>Nov</v>
      </c>
      <c r="J528" s="2">
        <f t="shared" si="163"/>
        <v>11</v>
      </c>
      <c r="K528" s="6" t="str">
        <f t="shared" si="166"/>
        <v>04</v>
      </c>
      <c r="L528" s="6" t="str">
        <f t="shared" si="165"/>
        <v>2020</v>
      </c>
      <c r="M528" s="9">
        <f t="shared" si="162"/>
        <v>44139</v>
      </c>
      <c r="N528" s="1" t="s">
        <v>1601</v>
      </c>
    </row>
    <row r="529" spans="1:14" x14ac:dyDescent="0.3">
      <c r="A529">
        <v>398</v>
      </c>
      <c r="B529" t="s">
        <v>1043</v>
      </c>
      <c r="C529" t="s">
        <v>1044</v>
      </c>
      <c r="D529">
        <v>4</v>
      </c>
      <c r="E529" t="s">
        <v>6</v>
      </c>
      <c r="F529" s="2" t="s">
        <v>11</v>
      </c>
      <c r="G529" t="s">
        <v>15</v>
      </c>
      <c r="H529" s="2" t="s">
        <v>1045</v>
      </c>
      <c r="I529" s="6" t="str">
        <f t="shared" si="161"/>
        <v>Sep</v>
      </c>
      <c r="J529" s="2">
        <f t="shared" si="163"/>
        <v>9</v>
      </c>
      <c r="K529" s="6" t="str">
        <f t="shared" si="166"/>
        <v>20</v>
      </c>
      <c r="L529" s="6" t="str">
        <f t="shared" si="165"/>
        <v>2020</v>
      </c>
      <c r="M529" s="9">
        <f t="shared" si="162"/>
        <v>44094</v>
      </c>
      <c r="N529" s="1" t="s">
        <v>1602</v>
      </c>
    </row>
    <row r="530" spans="1:14" x14ac:dyDescent="0.3">
      <c r="A530">
        <v>399</v>
      </c>
      <c r="B530" t="s">
        <v>1046</v>
      </c>
      <c r="C530" t="s">
        <v>1047</v>
      </c>
      <c r="D530">
        <v>4</v>
      </c>
      <c r="E530" t="s">
        <v>6</v>
      </c>
      <c r="F530" s="2" t="s">
        <v>11</v>
      </c>
      <c r="G530" t="s">
        <v>15</v>
      </c>
      <c r="H530" s="2" t="s">
        <v>1048</v>
      </c>
      <c r="I530" s="6" t="str">
        <f t="shared" si="161"/>
        <v>Jan</v>
      </c>
      <c r="J530" s="2">
        <f t="shared" si="163"/>
        <v>1</v>
      </c>
      <c r="K530" s="6" t="str">
        <f t="shared" si="166"/>
        <v>17</v>
      </c>
      <c r="L530" s="6" t="str">
        <f t="shared" si="165"/>
        <v>2020</v>
      </c>
      <c r="M530" s="9">
        <f t="shared" si="162"/>
        <v>43847</v>
      </c>
      <c r="N530" s="1" t="s">
        <v>1603</v>
      </c>
    </row>
  </sheetData>
  <sortState xmlns:xlrd2="http://schemas.microsoft.com/office/spreadsheetml/2017/richdata2" ref="H27:H530">
    <sortCondition ref="H27:H530"/>
  </sortState>
  <hyperlinks>
    <hyperlink ref="N27" r:id="rId1" xr:uid="{A25DED8B-D874-418E-B12B-F65F9D1DD3E9}"/>
    <hyperlink ref="N28" r:id="rId2" xr:uid="{2DB42A9D-24BF-46C1-9699-A9AE12082A52}"/>
    <hyperlink ref="N32" r:id="rId3" xr:uid="{3911A585-3B4C-4488-B60B-1557DFDB8806}"/>
    <hyperlink ref="N33" r:id="rId4" xr:uid="{E54A38E0-E7BD-42EC-8494-3CD12B0A03BF}"/>
    <hyperlink ref="N34" r:id="rId5" xr:uid="{69314F1D-0CC6-4D7F-B706-C64D4162E5B0}"/>
    <hyperlink ref="N36" r:id="rId6" xr:uid="{5F47A7A1-812B-4004-9EF0-01111A34CAF1}"/>
    <hyperlink ref="N37" r:id="rId7" xr:uid="{8FF948DF-38D4-4881-BBEF-5E3ED160416A}"/>
    <hyperlink ref="N38" r:id="rId8" xr:uid="{3BB398B5-C0AB-4990-BBF7-58073B97F4CC}"/>
    <hyperlink ref="N39" r:id="rId9" xr:uid="{3FFE30BA-C0AD-4A39-9FCD-47AF7D77A7FA}"/>
    <hyperlink ref="N40" r:id="rId10" xr:uid="{4B5F3117-51ED-4CE5-AB9F-251154B59F56}"/>
    <hyperlink ref="N41" r:id="rId11" xr:uid="{B846C839-8558-41D8-87C9-9FAE94B2A4AE}"/>
    <hyperlink ref="N42" r:id="rId12" xr:uid="{FE2EA4DF-7F36-4505-BCBD-2622E9CCD6F0}"/>
    <hyperlink ref="N43" r:id="rId13" xr:uid="{DD2F83D7-266C-4AC9-8E33-F72E27F04F6E}"/>
    <hyperlink ref="N44" r:id="rId14" xr:uid="{EEBA2C67-7BF8-4AAC-8BA8-783F07B278A0}"/>
    <hyperlink ref="N45" r:id="rId15" xr:uid="{BA3D3CF8-1C9B-4730-87F1-35FB3AC31ECB}"/>
    <hyperlink ref="N46" r:id="rId16" xr:uid="{CA890591-6FF9-4289-B17C-4E678077F129}"/>
    <hyperlink ref="N47" r:id="rId17" xr:uid="{C7F8124E-A716-4F9D-9157-7A9C0F462F27}"/>
    <hyperlink ref="N48" r:id="rId18" xr:uid="{BA50ECDD-258E-41C4-B14B-A208A6178A9E}"/>
    <hyperlink ref="N49" r:id="rId19" xr:uid="{F8DE5A18-4B2C-44CA-823F-6B57A1810D1B}"/>
    <hyperlink ref="N50" r:id="rId20" xr:uid="{ACAF30D4-87CA-4C31-9F31-0B0182C8DB65}"/>
    <hyperlink ref="N51" r:id="rId21" xr:uid="{73A43BA1-8A5E-4FE5-8A1F-EC22FC4CEE22}"/>
    <hyperlink ref="N52" r:id="rId22" xr:uid="{5BA47049-F0BB-456B-B3A7-87D50730756A}"/>
    <hyperlink ref="N53" r:id="rId23" xr:uid="{2A3E2BF7-183E-4CFA-9AB2-ED0D292F0FB0}"/>
    <hyperlink ref="N54" r:id="rId24" xr:uid="{C310CA55-0FB5-42EB-AB08-89131F4A5324}"/>
    <hyperlink ref="N55" r:id="rId25" xr:uid="{D78501FC-19B9-443F-8A7D-408B835C5026}"/>
    <hyperlink ref="N56" r:id="rId26" xr:uid="{9645CBA3-115C-4EBE-90DB-14F62CF87FA6}"/>
    <hyperlink ref="N58" r:id="rId27" xr:uid="{BD526D8C-B115-49BD-A4A9-9770B94C18C0}"/>
    <hyperlink ref="N59" r:id="rId28" xr:uid="{61869B16-88AE-4573-A20E-7EE0E99D6A91}"/>
    <hyperlink ref="N60" r:id="rId29" xr:uid="{5DB384BA-EBA4-4082-B103-ECB9BC3F9514}"/>
    <hyperlink ref="N61" r:id="rId30" xr:uid="{3FD9C369-0BAE-4209-BD83-31D0A903E6DE}"/>
    <hyperlink ref="N62" r:id="rId31" xr:uid="{BF29CCC8-6F57-4745-A4EE-13A6208F16F9}"/>
    <hyperlink ref="N63" r:id="rId32" xr:uid="{FE2EEFCF-C98C-4A1E-8BC1-6F478CA2E5B1}"/>
    <hyperlink ref="N64" r:id="rId33" xr:uid="{21E6F696-C6EF-466E-A7B4-F0B6B8F54BF9}"/>
    <hyperlink ref="N66" r:id="rId34" xr:uid="{E96EBDD7-67EE-4D81-A02E-F6048D6804A8}"/>
    <hyperlink ref="N67" r:id="rId35" xr:uid="{CF836B56-83CC-4A93-9B5D-EB35F288E616}"/>
    <hyperlink ref="N68" r:id="rId36" xr:uid="{E989DECA-E4E7-474A-ADE2-12F700A7AFF7}"/>
    <hyperlink ref="N69" r:id="rId37" xr:uid="{FC13FF37-9A64-4E9D-9F83-F59F72E4B5D2}"/>
    <hyperlink ref="N70" r:id="rId38" xr:uid="{5C5F7EB6-E48C-4B76-8CFA-265BF41DB72B}"/>
    <hyperlink ref="N71" r:id="rId39" xr:uid="{A8B5AF67-285E-464E-9E9C-34BF6A5AF00F}"/>
    <hyperlink ref="N72" r:id="rId40" xr:uid="{4F24DDA4-69DD-480F-AE3E-EAE3CCC5CAF8}"/>
    <hyperlink ref="N73" r:id="rId41" xr:uid="{ADB2F79F-D5AA-477A-9B42-DC6D850FC7AA}"/>
    <hyperlink ref="N74" r:id="rId42" xr:uid="{155B09AC-F2B5-461E-9B82-9A1B559CB1A3}"/>
    <hyperlink ref="N75" r:id="rId43" xr:uid="{AEC47557-C40C-40D4-9863-F9BB956C15BC}"/>
    <hyperlink ref="N76" r:id="rId44" xr:uid="{13611E08-5FE3-4668-B853-29763AC76171}"/>
    <hyperlink ref="N77" r:id="rId45" xr:uid="{E0BEF17E-09FA-49A3-A5FE-FDAF055437DC}"/>
    <hyperlink ref="N78" r:id="rId46" xr:uid="{5099FE44-1E4C-4074-82FE-86E59C8D4059}"/>
    <hyperlink ref="N79" r:id="rId47" xr:uid="{D34DD342-F86D-4B59-BD9F-E9EC40C83D06}"/>
    <hyperlink ref="N80" r:id="rId48" xr:uid="{A4172DCC-0A48-48BA-BE2F-09D3486C9F4C}"/>
    <hyperlink ref="N81" r:id="rId49" xr:uid="{E9B76AD5-4B7E-4722-A7AB-EDF03D1D2D90}"/>
    <hyperlink ref="N82" r:id="rId50" xr:uid="{152D5B53-9665-44E8-89E8-BF910F1D2E99}"/>
    <hyperlink ref="N83" r:id="rId51" xr:uid="{A916EF82-9232-4499-823D-5D644C8279D8}"/>
    <hyperlink ref="N84" r:id="rId52" xr:uid="{81AD1CD2-9BE4-41E2-A1F1-49EFFE491C42}"/>
    <hyperlink ref="N85" r:id="rId53" xr:uid="{64E9B162-3F9E-4B3F-B872-2A86185EB1BE}"/>
    <hyperlink ref="N86" r:id="rId54" xr:uid="{06A6809D-CED9-46FF-B53A-17A79B59BC13}"/>
    <hyperlink ref="N87" r:id="rId55" xr:uid="{634D534B-CEC0-4433-9FFD-361EA63A1BC9}"/>
    <hyperlink ref="N88" r:id="rId56" xr:uid="{FB51BB0E-606F-4558-838F-4945660A5FFC}"/>
    <hyperlink ref="N89" r:id="rId57" xr:uid="{16607792-E7C5-4D10-BD29-E7B62FE32723}"/>
    <hyperlink ref="N91" r:id="rId58" xr:uid="{4916FB0C-249D-4F8E-A3C5-B1E1F74521F3}"/>
    <hyperlink ref="N92" r:id="rId59" xr:uid="{1B7018C5-412F-4ECA-A17C-00FFEDA55B22}"/>
    <hyperlink ref="N93" r:id="rId60" xr:uid="{ABEAB282-EBF7-4C9E-BB67-285278486704}"/>
    <hyperlink ref="N94" r:id="rId61" xr:uid="{187ECA08-F759-4605-9213-A1C7B0C466F4}"/>
    <hyperlink ref="N95" r:id="rId62" xr:uid="{D9F9F016-816E-4F0F-8723-31F894869C5C}"/>
    <hyperlink ref="N96" r:id="rId63" xr:uid="{6C7B2EB2-5081-4552-968E-9DB8EA39D6D4}"/>
    <hyperlink ref="N97" r:id="rId64" xr:uid="{FD277D8A-ADEC-4BC0-94C9-5D147CE15713}"/>
    <hyperlink ref="N98" r:id="rId65" xr:uid="{18E9A8FA-5263-4398-9CA9-B7B3AA78EFE1}"/>
    <hyperlink ref="N99" r:id="rId66" xr:uid="{E7C2C018-74DC-43B5-9EC8-DE692DF41667}"/>
    <hyperlink ref="N100" r:id="rId67" xr:uid="{34788678-6D69-46A4-92BD-C5D41D220896}"/>
    <hyperlink ref="N101" r:id="rId68" xr:uid="{0A03F442-E670-40AD-B429-91E79681DC6C}"/>
    <hyperlink ref="N102" r:id="rId69" xr:uid="{305A6358-BF05-495C-881D-F605AA6C9EB5}"/>
    <hyperlink ref="N103" r:id="rId70" xr:uid="{3A55CD60-C401-4655-8836-5CF3BE049332}"/>
    <hyperlink ref="N105" r:id="rId71" xr:uid="{FBC1E053-B86B-4163-BE94-4A0218AB124F}"/>
    <hyperlink ref="N106" r:id="rId72" xr:uid="{97BFC1FC-1BD7-4158-B065-5F63476F1607}"/>
    <hyperlink ref="N107" r:id="rId73" xr:uid="{00C10248-11A1-4C1B-969A-E022369EB8F2}"/>
    <hyperlink ref="N108" r:id="rId74" xr:uid="{53DF3E58-DB33-4907-96AD-D1AAEEC4D71F}"/>
    <hyperlink ref="N109" r:id="rId75" xr:uid="{A3B1CDFD-CDB2-4B41-909D-8B5E9BB2DF63}"/>
    <hyperlink ref="N110" r:id="rId76" xr:uid="{66446E07-792F-4A71-86EC-ACC51622DD68}"/>
    <hyperlink ref="N111" r:id="rId77" xr:uid="{814E8E32-A9C5-41D8-8A4D-897198C4A8B7}"/>
    <hyperlink ref="N112" r:id="rId78" xr:uid="{2A3F8570-1349-4C56-86A4-2B94C890608C}"/>
    <hyperlink ref="N113" r:id="rId79" xr:uid="{135BF2C1-FC52-4394-8140-47D5AAB2127D}"/>
    <hyperlink ref="N117" r:id="rId80" xr:uid="{873FC760-C807-4259-AEAD-E4308AC798EE}"/>
    <hyperlink ref="N118" r:id="rId81" xr:uid="{0452FFAA-EFF0-4798-80B7-386CB4C403A0}"/>
    <hyperlink ref="N119" r:id="rId82" xr:uid="{D8A94C22-C797-4367-8521-CA7F2752CF59}"/>
    <hyperlink ref="N121" r:id="rId83" xr:uid="{BF781BEE-3545-411A-813F-FA9575F8C855}"/>
    <hyperlink ref="N122" r:id="rId84" xr:uid="{0AE8B999-E7E6-4ED4-B456-E0B734B6E6E1}"/>
    <hyperlink ref="N123" r:id="rId85" xr:uid="{DBB9F77A-4ED9-44BC-B00D-AAFD6E08BAA7}"/>
    <hyperlink ref="N124" r:id="rId86" xr:uid="{2A8E62D9-9508-4728-85F2-70393FDE35BA}"/>
    <hyperlink ref="N125" r:id="rId87" xr:uid="{5F3CD27B-1922-4871-B839-32E2741B2C0E}"/>
    <hyperlink ref="N126" r:id="rId88" xr:uid="{79221096-B8B4-4B52-A907-020E399FB44C}"/>
    <hyperlink ref="N127" r:id="rId89" xr:uid="{1972C90A-49D1-4FA9-8819-3449F9FA4570}"/>
    <hyperlink ref="N128" r:id="rId90" xr:uid="{43E93129-EA1E-4329-8E37-DAB5946F26DD}"/>
    <hyperlink ref="N129" r:id="rId91" xr:uid="{C42C1503-0E11-49F6-A8BB-6E4B105C682E}"/>
    <hyperlink ref="N130" r:id="rId92" xr:uid="{BEF69FA2-4358-4C53-AA59-4517ABE7B0B6}"/>
    <hyperlink ref="N131" r:id="rId93" xr:uid="{D7B31912-DD1B-4FB0-9C7D-8B9088DF1A26}"/>
    <hyperlink ref="N132" r:id="rId94" xr:uid="{2E28EDD9-4A85-4F45-BE8D-88B0C343EDCB}"/>
    <hyperlink ref="N133" r:id="rId95" xr:uid="{6100AA71-0078-4EDA-8CAB-6E9BB4F68CD0}"/>
    <hyperlink ref="N134" r:id="rId96" xr:uid="{C92DEE56-0C33-4DF8-BEF9-DB9A41828F99}"/>
    <hyperlink ref="N135" r:id="rId97" xr:uid="{1B22FE35-1EE4-4490-90C8-CFD72C76F580}"/>
    <hyperlink ref="N136" r:id="rId98" xr:uid="{DF7BBE4C-B7CB-4F7E-9149-A33B8F09324F}"/>
    <hyperlink ref="N138" r:id="rId99" xr:uid="{B64C049B-D3AD-438B-876C-A85429BF3DDB}"/>
    <hyperlink ref="N139" r:id="rId100" xr:uid="{08082DEB-D45E-4FC6-93C4-04A04F00E256}"/>
    <hyperlink ref="N140" r:id="rId101" xr:uid="{10C046DC-7A1A-4CEE-8291-58CCEDFAFFC9}"/>
    <hyperlink ref="N141" r:id="rId102" xr:uid="{EAD5B42F-B6D2-4188-9819-145040637452}"/>
    <hyperlink ref="N142" r:id="rId103" xr:uid="{CE2F4AEF-9AEB-4D20-9C4F-F243CC1FCBB1}"/>
    <hyperlink ref="N143" r:id="rId104" xr:uid="{F84A6516-6DA0-494E-9094-73573DFD408F}"/>
    <hyperlink ref="N144" r:id="rId105" xr:uid="{3D67CEE4-A3D6-46E8-835B-D156C56E893B}"/>
    <hyperlink ref="N145" r:id="rId106" xr:uid="{6A73D34A-128B-4940-BAF0-AB5C9A91EBFA}"/>
    <hyperlink ref="N146" r:id="rId107" xr:uid="{F687D400-A5B9-4E83-B73E-11E4817E0260}"/>
    <hyperlink ref="N147" r:id="rId108" xr:uid="{36CE6545-DC19-40C2-9E47-B28CE6A9B227}"/>
    <hyperlink ref="N148" r:id="rId109" xr:uid="{DA211DE2-FE40-412E-8017-12801230FB93}"/>
    <hyperlink ref="N149" r:id="rId110" xr:uid="{EB30388A-FE1F-4F4D-AF73-CEF5C2FDDD1E}"/>
    <hyperlink ref="N150" r:id="rId111" xr:uid="{9175C797-7A5C-4829-BE82-73F44719639E}"/>
    <hyperlink ref="N151" r:id="rId112" xr:uid="{84F08C1B-48E4-4E33-87D9-DDD1313798F1}"/>
    <hyperlink ref="N152" r:id="rId113" xr:uid="{549CD082-6729-459D-9407-00F8A2CCE619}"/>
    <hyperlink ref="N153" r:id="rId114" xr:uid="{4FB3FAD7-8F0D-4CD0-88E1-3B4EBC1800F8}"/>
    <hyperlink ref="N154" r:id="rId115" xr:uid="{424901DA-5B1E-4E39-97DA-5A59A91EEF56}"/>
    <hyperlink ref="N155" r:id="rId116" xr:uid="{E336B999-F4D2-4D2E-8EFC-B4CE4ECEF4C8}"/>
    <hyperlink ref="N156" r:id="rId117" xr:uid="{49278801-488D-4984-A6E5-356BB393E443}"/>
    <hyperlink ref="N157" r:id="rId118" xr:uid="{6E7647A6-21ED-4360-9DB2-BA75A35AF5F0}"/>
    <hyperlink ref="N159" r:id="rId119" xr:uid="{862503AB-9471-4D40-B89C-A1804AFC6529}"/>
    <hyperlink ref="N160" r:id="rId120" xr:uid="{7F4EB2CB-9EE6-4FE4-B01E-088F617A81AE}"/>
    <hyperlink ref="N161" r:id="rId121" xr:uid="{624FA098-A6FF-495D-836F-43748563F5D6}"/>
    <hyperlink ref="N162" r:id="rId122" xr:uid="{15DA4980-F490-4477-9FC8-00687C4DD762}"/>
    <hyperlink ref="N163" r:id="rId123" xr:uid="{92775EDF-86CE-4965-AA3E-3ECB8FB226EF}"/>
    <hyperlink ref="N164" r:id="rId124" xr:uid="{76581589-8ECB-48FF-A641-F69E0B36CA55}"/>
    <hyperlink ref="N165" r:id="rId125" xr:uid="{AC44D0FA-F3D2-480B-92ED-F31A290B826F}"/>
    <hyperlink ref="N166" r:id="rId126" xr:uid="{2611FD2E-B6BF-4C75-9062-13BD9E53A3CC}"/>
    <hyperlink ref="N167" r:id="rId127" xr:uid="{0976833B-AECE-4E95-9CDE-9BBF11115444}"/>
    <hyperlink ref="N168" r:id="rId128" xr:uid="{8F9696EC-E402-400E-BD73-04CC7CD9BB75}"/>
    <hyperlink ref="N169" r:id="rId129" xr:uid="{908BAC9C-0EFA-4966-978A-32B6E87FAE71}"/>
    <hyperlink ref="N172" r:id="rId130" xr:uid="{692FA4C6-BA03-4896-815A-438DA11A614D}"/>
    <hyperlink ref="N173" r:id="rId131" xr:uid="{32C3EE76-614E-4910-9433-44399E9D5A44}"/>
    <hyperlink ref="N174" r:id="rId132" xr:uid="{45FF39CB-4E6F-4631-B2D1-56B3BA79BEF1}"/>
    <hyperlink ref="N175" r:id="rId133" xr:uid="{8FC40BAF-2E93-48F3-A291-5096D3791E56}"/>
    <hyperlink ref="N176" r:id="rId134" xr:uid="{610E3F91-0EBC-4A44-9ADD-5BDD88034D16}"/>
    <hyperlink ref="N177" r:id="rId135" xr:uid="{14520859-9241-4719-9143-EE4521459B04}"/>
    <hyperlink ref="N178" r:id="rId136" xr:uid="{152930E9-8885-4CAF-9439-AF5CBE96D6EA}"/>
    <hyperlink ref="N179" r:id="rId137" xr:uid="{550C4E6B-F529-40A3-9C12-5852AD27D9F3}"/>
    <hyperlink ref="N180" r:id="rId138" xr:uid="{E34E9E7C-9123-43BF-9F04-CE672BF7444B}"/>
    <hyperlink ref="N181" r:id="rId139" xr:uid="{2CB403F3-D388-4ADC-B5FC-2AC6B641A80D}"/>
    <hyperlink ref="N182" r:id="rId140" xr:uid="{FD578680-EE00-4AF1-954E-2DFD50EE5371}"/>
    <hyperlink ref="N183" r:id="rId141" xr:uid="{E74C6D43-1842-474F-9C71-5A6CA415BBD6}"/>
    <hyperlink ref="N184" r:id="rId142" xr:uid="{94FB6892-A695-47CF-9F6D-51CE92C2B03C}"/>
    <hyperlink ref="N185" r:id="rId143" xr:uid="{CC886EDC-CF63-45AB-ABF5-0671C1F0711C}"/>
    <hyperlink ref="N186" r:id="rId144" xr:uid="{C4EC1295-EF0E-4754-A2BD-02B297FDC479}"/>
    <hyperlink ref="N187" r:id="rId145" xr:uid="{4992BF99-A811-4916-972E-913F0F781822}"/>
    <hyperlink ref="N188" r:id="rId146" xr:uid="{EFC72EF9-343C-4550-A03E-90FE2B816F36}"/>
    <hyperlink ref="N190" r:id="rId147" xr:uid="{934B482B-BE57-4E4D-B9D4-9128E35CDF2B}"/>
    <hyperlink ref="N191" r:id="rId148" xr:uid="{5E437313-D7B7-4A8A-ADD9-E3349C07D511}"/>
    <hyperlink ref="N192" r:id="rId149" xr:uid="{7F3512BA-E64E-444B-B796-30F4B138A9C4}"/>
    <hyperlink ref="N193" r:id="rId150" xr:uid="{C027EFF2-C28C-4EA9-A3D8-99BE8CB9A39A}"/>
    <hyperlink ref="N194" r:id="rId151" xr:uid="{C66840BA-E45A-4096-B9AB-E6B0CD661B10}"/>
    <hyperlink ref="N195" r:id="rId152" xr:uid="{14F19B74-27C1-4323-A55A-4DCE415DB0EE}"/>
    <hyperlink ref="N198" r:id="rId153" xr:uid="{22EED2AC-3932-48CC-BD91-8EEE3241ACD4}"/>
    <hyperlink ref="N199" r:id="rId154" xr:uid="{19D3808C-3851-403B-904E-DBAFF9FB354F}"/>
    <hyperlink ref="N200" r:id="rId155" xr:uid="{4EFF1F6E-010C-4DA4-8549-7BBB1810FEF3}"/>
    <hyperlink ref="N201" r:id="rId156" xr:uid="{10D94997-DA6D-44F1-B387-3131C5A04506}"/>
    <hyperlink ref="N202" r:id="rId157" xr:uid="{4C54C285-9680-4A89-B3CB-54AF70672190}"/>
    <hyperlink ref="N203" r:id="rId158" xr:uid="{71B87913-D1DC-4648-8C78-47C9488FEA2D}"/>
    <hyperlink ref="N204" r:id="rId159" xr:uid="{C632F934-C715-4E7D-973F-E8F066E273F2}"/>
    <hyperlink ref="N205" r:id="rId160" xr:uid="{3CECFDCF-206F-4897-9BDA-07D81C0CA86E}"/>
    <hyperlink ref="N206" r:id="rId161" xr:uid="{8C965586-73FB-4A98-9406-7C8F08765800}"/>
    <hyperlink ref="N207" r:id="rId162" xr:uid="{DE1CD349-89C7-40CA-A510-DD3433D6DEA4}"/>
    <hyperlink ref="N208" r:id="rId163" xr:uid="{02051FD7-30EB-4965-98AF-D32DB043D955}"/>
    <hyperlink ref="N209" r:id="rId164" xr:uid="{5EF28730-04DF-444B-8C5E-F8CDA7CA55C5}"/>
    <hyperlink ref="N210" r:id="rId165" xr:uid="{F05B5861-FE30-486F-85FE-85F87412B37C}"/>
    <hyperlink ref="N211" r:id="rId166" xr:uid="{D6FC46DA-B618-4114-9C76-411F6F328C3E}"/>
    <hyperlink ref="N212" r:id="rId167" xr:uid="{FC0A190F-367A-47E8-B59F-D8F80C393BEE}"/>
    <hyperlink ref="N213" r:id="rId168" xr:uid="{CE470F06-3BF9-45FE-A3A6-00A833C1231C}"/>
    <hyperlink ref="N214" r:id="rId169" xr:uid="{33BE400C-A2F9-486A-B384-82A26B173AAD}"/>
    <hyperlink ref="N215" r:id="rId170" xr:uid="{F82AF40F-0FD5-40F2-9089-38292052CBA5}"/>
    <hyperlink ref="N216" r:id="rId171" xr:uid="{111AAF41-0FA4-4942-A971-61C046C122C2}"/>
    <hyperlink ref="N217" r:id="rId172" xr:uid="{3439E582-AB00-4841-9DB9-487928FDCAF1}"/>
    <hyperlink ref="N218" r:id="rId173" xr:uid="{E73EBAF0-F792-49B6-84D5-404F9AC43983}"/>
    <hyperlink ref="N219" r:id="rId174" xr:uid="{00073C9F-D3B9-418A-B4D1-D189742A8494}"/>
    <hyperlink ref="N220" r:id="rId175" xr:uid="{F493442A-18D8-40AE-B8F4-A5A65648CC6A}"/>
    <hyperlink ref="N222" r:id="rId176" xr:uid="{BC2B5453-E713-44C1-A191-8C821C9F2553}"/>
    <hyperlink ref="N223" r:id="rId177" xr:uid="{7FDC5F00-0A5B-436F-8C27-9DC14AFF0430}"/>
    <hyperlink ref="N224" r:id="rId178" xr:uid="{93966275-FF95-4527-AB42-31BF4ECBD044}"/>
    <hyperlink ref="N225" r:id="rId179" xr:uid="{AE1D8080-B10B-4B93-9D83-D50117DB3E57}"/>
    <hyperlink ref="N226" r:id="rId180" xr:uid="{6FC0B8BF-B330-4C67-B375-AF6ABAFD88E0}"/>
    <hyperlink ref="N227" r:id="rId181" xr:uid="{0CC877E7-1F0C-4F63-B873-30453EC72468}"/>
    <hyperlink ref="N228" r:id="rId182" xr:uid="{77489997-4820-41E4-9269-86660EB3F878}"/>
    <hyperlink ref="N229" r:id="rId183" xr:uid="{0329CA55-1D84-4449-A832-A57DEC40711D}"/>
    <hyperlink ref="N231" r:id="rId184" xr:uid="{AE8C250C-792A-4190-BE8E-6B0831015E69}"/>
    <hyperlink ref="N232" r:id="rId185" xr:uid="{A1C1607E-A121-4634-ADD4-3B853493CFD5}"/>
    <hyperlink ref="N233" r:id="rId186" xr:uid="{BFC27286-AEEE-49E7-974E-8A9189E0BA33}"/>
    <hyperlink ref="N234" r:id="rId187" xr:uid="{FD34CB7C-DCD6-4865-8554-9F23134C4409}"/>
    <hyperlink ref="N235" r:id="rId188" xr:uid="{5BAB2F85-001A-4D0C-AB1D-1D487136623F}"/>
    <hyperlink ref="N236" r:id="rId189" xr:uid="{FD657065-1443-41B3-93D9-215BBAD1F7E5}"/>
    <hyperlink ref="N237" r:id="rId190" xr:uid="{8954CEEB-B162-4BB2-9B59-A7CA1D4CAD9A}"/>
    <hyperlink ref="N238" r:id="rId191" xr:uid="{22C58C9F-49FA-4D61-912B-2DC971F5A529}"/>
    <hyperlink ref="N239" r:id="rId192" xr:uid="{47D8F130-24FD-4C42-A931-5B9F5E9C8B3D}"/>
    <hyperlink ref="N240" r:id="rId193" xr:uid="{E8569E35-99BB-40B5-B740-BDBEA8DE1D92}"/>
    <hyperlink ref="N241" r:id="rId194" xr:uid="{E454B4F8-23BD-4888-AB34-D3C638EC6DBD}"/>
    <hyperlink ref="N242" r:id="rId195" xr:uid="{97A340B7-2586-47C3-9416-84FBC08292C8}"/>
    <hyperlink ref="N243" r:id="rId196" xr:uid="{A61DC302-EAA4-46E7-B195-5F5B9CB693C9}"/>
    <hyperlink ref="N244" r:id="rId197" xr:uid="{9AF56E5A-E36A-422B-B331-933BC775A93D}"/>
    <hyperlink ref="N245" r:id="rId198" xr:uid="{C849FCDC-2271-4BA3-BA2B-D0AF4D268B70}"/>
    <hyperlink ref="N246" r:id="rId199" xr:uid="{5F1CF087-42BA-49DF-AFB6-2EF2B7210FDB}"/>
    <hyperlink ref="N247" r:id="rId200" xr:uid="{08C8B53A-28FF-4AC6-9B01-EE395E087B38}"/>
    <hyperlink ref="N249" r:id="rId201" xr:uid="{7C13B112-377B-494B-8110-A0D89B323AD7}"/>
    <hyperlink ref="N250" r:id="rId202" xr:uid="{30E0A26F-A754-4125-BE56-AA320B690B5A}"/>
    <hyperlink ref="N251" r:id="rId203" xr:uid="{C6EFF4A2-935E-4CA7-9448-245C096B1E3E}"/>
    <hyperlink ref="N252" r:id="rId204" xr:uid="{04C2D4F7-D513-4A3D-8CB9-7D89A23E9EAB}"/>
    <hyperlink ref="N253" r:id="rId205" xr:uid="{9E232177-3181-4610-A786-CF5BBADD70A1}"/>
    <hyperlink ref="N254" r:id="rId206" xr:uid="{09A664AD-97B5-4747-9E3D-CBD7665993BA}"/>
    <hyperlink ref="N255" r:id="rId207" xr:uid="{EA590886-C620-4AE3-8C65-87D5CD8A0DA4}"/>
    <hyperlink ref="N256" r:id="rId208" xr:uid="{C1B9E3E0-D02F-495E-BBB0-B0E78B5B2833}"/>
    <hyperlink ref="N257" r:id="rId209" xr:uid="{ACA47A5D-5DB4-4566-ADE9-1977BC37ABCE}"/>
    <hyperlink ref="N258" r:id="rId210" xr:uid="{EA8E656E-C4C6-42DA-8D8C-6D363B223299}"/>
    <hyperlink ref="N259" r:id="rId211" xr:uid="{D073E3F0-EF84-4F74-877B-F871E6A19A87}"/>
    <hyperlink ref="N261" r:id="rId212" xr:uid="{710B369D-8CD7-4BA0-801D-90FC956278DC}"/>
    <hyperlink ref="N262" r:id="rId213" xr:uid="{FD8E21A6-A3DC-49CB-B7D0-7DF3EA353FE6}"/>
    <hyperlink ref="N263" r:id="rId214" xr:uid="{7986B351-6FF6-406F-8B88-294FC3A5BE35}"/>
    <hyperlink ref="N264" r:id="rId215" xr:uid="{E0BF6234-8C9D-4120-B721-49F065A55ABC}"/>
    <hyperlink ref="N265" r:id="rId216" xr:uid="{71BC55FB-569C-4FC3-974D-179578C3BE9C}"/>
    <hyperlink ref="N266" r:id="rId217" xr:uid="{8B8C4431-65BD-41F1-8A3E-373C75B4CF76}"/>
    <hyperlink ref="N267" r:id="rId218" xr:uid="{45DF4534-8559-4039-B754-5BCE4B628C0B}"/>
    <hyperlink ref="N268" r:id="rId219" xr:uid="{B9BEF1D9-6F5B-414A-A1B6-352CE6D1E7BB}"/>
    <hyperlink ref="N269" r:id="rId220" xr:uid="{5E97F754-48FD-417E-8E8F-983F6FD4070E}"/>
    <hyperlink ref="N270" r:id="rId221" xr:uid="{577F965A-30B6-46A7-A40B-F8A737CF7BA0}"/>
    <hyperlink ref="N271" r:id="rId222" xr:uid="{491D79DC-88AA-4B90-AA6A-92EDE63EA40F}"/>
    <hyperlink ref="N272" r:id="rId223" xr:uid="{A37C8672-E567-447E-B99D-21983F52DF08}"/>
    <hyperlink ref="N273" r:id="rId224" xr:uid="{2FE5455A-AC14-4589-A13B-37DC801FC152}"/>
    <hyperlink ref="N274" r:id="rId225" xr:uid="{95213B4A-23B9-4F56-BD91-D6C64E8E5FB8}"/>
    <hyperlink ref="N275" r:id="rId226" xr:uid="{2ADC0B31-0BFF-4BF9-AF52-451856429BCF}"/>
    <hyperlink ref="N276" r:id="rId227" xr:uid="{E55FEF27-BB1E-418E-8CC3-EE9DFA1C005C}"/>
    <hyperlink ref="N277" r:id="rId228" xr:uid="{F65C3D76-8D4A-4685-A9FB-C7A09B012F5A}"/>
    <hyperlink ref="N278" r:id="rId229" xr:uid="{3AFE4FB6-B982-4981-B577-69C72F2A38C0}"/>
    <hyperlink ref="N279" r:id="rId230" xr:uid="{F7FCD6B5-9BE6-4766-83D2-97A73F3DA43F}"/>
    <hyperlink ref="N280" r:id="rId231" xr:uid="{8F8BB133-239D-4C1C-B893-8CA536735339}"/>
    <hyperlink ref="N281" r:id="rId232" xr:uid="{AA1673F6-10D2-4CAB-8442-EE0376EBD5AF}"/>
    <hyperlink ref="N282" r:id="rId233" xr:uid="{E56109AF-0ED9-4EA2-BAF4-0C792CAB7468}"/>
    <hyperlink ref="N283" r:id="rId234" xr:uid="{D68C3B28-5958-4E1F-B9C2-A6140FE9E32C}"/>
    <hyperlink ref="N284" r:id="rId235" xr:uid="{92A9996B-98DC-4B8E-ABB4-E9FC87C6B376}"/>
    <hyperlink ref="N285" r:id="rId236" xr:uid="{53AA784F-D96C-416E-91BC-9B77D88D6B03}"/>
    <hyperlink ref="N286" r:id="rId237" xr:uid="{5941E70E-2352-4280-84D4-A99411D03087}"/>
    <hyperlink ref="N287" r:id="rId238" xr:uid="{BE9083B9-5EC0-4828-9DB8-9CD2ABE50314}"/>
    <hyperlink ref="N288" r:id="rId239" xr:uid="{ECE51EFF-D2D0-4667-8AC5-22B840A51DBF}"/>
    <hyperlink ref="N289" r:id="rId240" xr:uid="{1C388BD5-BB5F-476A-A1E8-B903FABEB949}"/>
    <hyperlink ref="N290" r:id="rId241" xr:uid="{4B1DD42F-598D-459E-B0B9-CBC1BC513C66}"/>
    <hyperlink ref="N291" r:id="rId242" xr:uid="{9285A2C3-4EBE-4A3A-BDF4-984198C29853}"/>
    <hyperlink ref="N292" r:id="rId243" xr:uid="{8F398F6A-4C20-462B-9ED7-C808EF450442}"/>
    <hyperlink ref="N293" r:id="rId244" xr:uid="{9E7CFBF3-F895-4F19-AF4E-E963D86A1190}"/>
    <hyperlink ref="N294" r:id="rId245" xr:uid="{F1472C61-5D20-4180-A2AA-273ACF002B54}"/>
    <hyperlink ref="N295" r:id="rId246" xr:uid="{20F821A6-CB01-4F05-899A-B47B4FB40BC2}"/>
    <hyperlink ref="N296" r:id="rId247" xr:uid="{7767F076-5D8C-4B69-81BA-3201698E08F3}"/>
    <hyperlink ref="N297" r:id="rId248" xr:uid="{83F118E8-FD7E-4514-87DD-0F7335991F37}"/>
    <hyperlink ref="N298" r:id="rId249" xr:uid="{BAE14F17-85D3-4071-9B71-30451360E26E}"/>
    <hyperlink ref="N299" r:id="rId250" xr:uid="{84C7AD33-352F-446B-869B-11C439A84FD4}"/>
    <hyperlink ref="N300" r:id="rId251" xr:uid="{FF979CC5-E3F8-4269-88F9-ECD2BDE2E214}"/>
    <hyperlink ref="N301" r:id="rId252" xr:uid="{31CB576D-F01E-487D-AC01-BE44E9B78EC8}"/>
    <hyperlink ref="N303" r:id="rId253" xr:uid="{FE6D36CC-A0A6-47E1-AC1A-763B6AB008C2}"/>
    <hyperlink ref="N304" r:id="rId254" xr:uid="{C7B69C0C-F685-4100-8500-303286BA46DE}"/>
    <hyperlink ref="N305" r:id="rId255" xr:uid="{2843B5AD-D3B3-4793-89CB-AE9DCC809978}"/>
    <hyperlink ref="N306" r:id="rId256" xr:uid="{5386DC0C-712D-451C-9A68-5A811AB20703}"/>
    <hyperlink ref="N307" r:id="rId257" xr:uid="{241C8413-FB3E-422B-BCE7-1D09AF99A50C}"/>
    <hyperlink ref="N308" r:id="rId258" xr:uid="{E45413ED-0B16-4E6A-A962-9BBFD434182E}"/>
    <hyperlink ref="N309" r:id="rId259" xr:uid="{C0B8AB8C-8C7E-490C-853C-163A41E88E60}"/>
    <hyperlink ref="N310" r:id="rId260" xr:uid="{53EB0610-8FDE-4CFF-AE53-1563B381E973}"/>
    <hyperlink ref="N311" r:id="rId261" xr:uid="{E353A75C-97C8-40B8-9865-73E20576A886}"/>
    <hyperlink ref="N312" r:id="rId262" xr:uid="{CE965A0D-209C-4A64-AAC7-C0F024DCD78D}"/>
    <hyperlink ref="N313" r:id="rId263" xr:uid="{BE1E6A5E-3B45-44D4-9E25-7F498B89E922}"/>
    <hyperlink ref="N314" r:id="rId264" xr:uid="{230E8386-7DFB-48C7-BBCA-C6437C7C205D}"/>
    <hyperlink ref="N315" r:id="rId265" xr:uid="{1F5BE02A-C479-4DCF-83A8-52D0F221F8DC}"/>
    <hyperlink ref="N316" r:id="rId266" xr:uid="{5D64D70C-68EC-4AD3-8D2A-01FDF94919E6}"/>
    <hyperlink ref="N317" r:id="rId267" xr:uid="{E8386E99-EAE3-414D-BBB6-295E19CE3D64}"/>
    <hyperlink ref="N318" r:id="rId268" xr:uid="{B8A626EF-95C3-4912-971B-8258E8C123ED}"/>
    <hyperlink ref="N319" r:id="rId269" xr:uid="{70DDFEC3-8886-4FB4-85DC-95ADE05C04AE}"/>
    <hyperlink ref="N320" r:id="rId270" xr:uid="{CB8194C5-1653-463A-8629-639833C0127D}"/>
    <hyperlink ref="N321" r:id="rId271" xr:uid="{0997D2B4-FC20-4F77-B1AF-07596F043B83}"/>
    <hyperlink ref="N322" r:id="rId272" xr:uid="{E291810C-B0E4-4F6B-974A-F4BB7FD5113B}"/>
    <hyperlink ref="N323" r:id="rId273" xr:uid="{B7028D54-D5EA-4BBF-BD43-B6CCF58A1D9D}"/>
    <hyperlink ref="N324" r:id="rId274" xr:uid="{120BF842-BBB5-4D35-BE2D-2DA37919AF35}"/>
    <hyperlink ref="N325" r:id="rId275" xr:uid="{5F5290A9-1DF6-46A9-8742-4ACCF834AD5F}"/>
    <hyperlink ref="N326" r:id="rId276" xr:uid="{9B95EEDD-F0F8-4A46-B7D5-E6BA922B0ADB}"/>
    <hyperlink ref="N327" r:id="rId277" xr:uid="{594AA08E-B375-4E95-B34D-F978EA9F2774}"/>
    <hyperlink ref="N328" r:id="rId278" xr:uid="{ABBEDFA7-6F9C-40B9-BCAF-0B71132670CB}"/>
    <hyperlink ref="N329" r:id="rId279" xr:uid="{6EA833A3-0CCF-4232-8E7B-10301AF2E353}"/>
    <hyperlink ref="N330" r:id="rId280" xr:uid="{7E214094-0F96-45C3-B7A2-7A17AD7D33BD}"/>
    <hyperlink ref="N331" r:id="rId281" xr:uid="{98939E1B-A1AF-4661-B3BF-296CC44CBD3E}"/>
    <hyperlink ref="N332" r:id="rId282" xr:uid="{C2DAAEAB-255D-4D8A-ACCF-FA07082BFB65}"/>
    <hyperlink ref="N333" r:id="rId283" xr:uid="{FD373430-4C9F-49E2-AB83-77F5E7B23C14}"/>
    <hyperlink ref="N334" r:id="rId284" xr:uid="{B0BA446F-5CAD-4B7B-B871-9490107FA661}"/>
    <hyperlink ref="N335" r:id="rId285" xr:uid="{9119F6A3-9486-4251-81C7-D414FEECDFB5}"/>
    <hyperlink ref="N336" r:id="rId286" xr:uid="{690E6B48-78B5-44DD-AE01-883D4BD66643}"/>
    <hyperlink ref="N337" r:id="rId287" xr:uid="{0CB4DE6B-81E7-44A9-907A-1A5626ADA39E}"/>
    <hyperlink ref="N338" r:id="rId288" xr:uid="{4A0FE61C-CE14-4F86-A75B-DE600BA31888}"/>
    <hyperlink ref="N339" r:id="rId289" xr:uid="{DC829917-E3D4-49BF-823A-F6CC68DE1144}"/>
    <hyperlink ref="N340" r:id="rId290" xr:uid="{AE93C2AF-C04C-4416-A811-BDD0BA7593FD}"/>
    <hyperlink ref="N341" r:id="rId291" xr:uid="{F3D8347E-878A-47F5-B5F0-6438B7BC1506}"/>
    <hyperlink ref="N342" r:id="rId292" xr:uid="{D616AAD2-427E-43D9-BB5D-04775C020CF0}"/>
    <hyperlink ref="N343" r:id="rId293" xr:uid="{697B7C23-F8CC-46BA-A2A0-3478D2D9272F}"/>
    <hyperlink ref="N344" r:id="rId294" xr:uid="{F85BC556-56C5-4C80-9B81-52348634CD57}"/>
    <hyperlink ref="N345" r:id="rId295" xr:uid="{0FC8EDF3-052B-43C8-8841-1F862D018DC9}"/>
    <hyperlink ref="N346" r:id="rId296" xr:uid="{848478E7-C113-4A01-943A-E1C5335BA2D6}"/>
    <hyperlink ref="N347" r:id="rId297" xr:uid="{8E2B7DB3-D1D6-4FB5-8B98-1693282AAAE3}"/>
    <hyperlink ref="N348" r:id="rId298" xr:uid="{A4B517F0-2B69-47FF-AC05-155A400C9F6F}"/>
    <hyperlink ref="N349" r:id="rId299" xr:uid="{DA554505-90F5-40DB-802C-E00EACFF4088}"/>
    <hyperlink ref="N350" r:id="rId300" xr:uid="{CC04E6B4-AE9F-4774-BAC8-5B0B5C246F59}"/>
    <hyperlink ref="N351" r:id="rId301" xr:uid="{71B39446-3E7D-4E57-9577-0C264BE8AF91}"/>
    <hyperlink ref="N352" r:id="rId302" xr:uid="{E8CE1A4E-F8B7-45B3-8B24-911B1A16AA90}"/>
    <hyperlink ref="N353" r:id="rId303" xr:uid="{FBA061E9-A71B-4CFF-ABA7-D60F938F9219}"/>
    <hyperlink ref="N354" r:id="rId304" xr:uid="{9762A75B-E63C-423B-951D-F05DFD397656}"/>
    <hyperlink ref="N355" r:id="rId305" xr:uid="{8F86F5BE-2207-419C-B3C6-28FC0A48BC00}"/>
    <hyperlink ref="N356" r:id="rId306" xr:uid="{14DB1ABC-6943-431F-8A1E-CCDF8E624828}"/>
    <hyperlink ref="N357" r:id="rId307" xr:uid="{884B0587-BE6A-442F-BB1E-A4437EC47F94}"/>
    <hyperlink ref="N358" r:id="rId308" xr:uid="{2D3D7449-AE6F-4E8F-ABE1-1CB09D54FF70}"/>
    <hyperlink ref="N359" r:id="rId309" xr:uid="{2963B137-AD0B-4691-9F67-E182BDA2886B}"/>
    <hyperlink ref="N360" r:id="rId310" xr:uid="{AC3038AD-2E13-4BC0-9FE8-EF609C6FD459}"/>
    <hyperlink ref="N361" r:id="rId311" xr:uid="{86740FD8-82EF-4521-AA3D-CBEA857720BB}"/>
    <hyperlink ref="N362" r:id="rId312" xr:uid="{A684EEA9-60E8-49B0-8034-58982690A359}"/>
    <hyperlink ref="N363" r:id="rId313" xr:uid="{FA743A93-58AC-47E2-A8A7-E5CBE2478BF2}"/>
    <hyperlink ref="N364" r:id="rId314" xr:uid="{AC419747-3601-4A37-BB47-EDC81FEFC278}"/>
    <hyperlink ref="N365" r:id="rId315" xr:uid="{B6CE1551-C2D3-4CAB-95DE-FDBA4C929452}"/>
    <hyperlink ref="N366" r:id="rId316" xr:uid="{AB7B162A-0B21-443F-9668-5559E7F29AC6}"/>
    <hyperlink ref="N367" r:id="rId317" xr:uid="{37193E98-1586-4747-BA68-75BC712E90BA}"/>
    <hyperlink ref="N368" r:id="rId318" xr:uid="{7154C2E2-86C2-4E6D-BB9C-D6D21ED5879B}"/>
    <hyperlink ref="N369" r:id="rId319" xr:uid="{7F249A06-0852-46EA-BECB-206B8EB5D799}"/>
    <hyperlink ref="N370" r:id="rId320" xr:uid="{70BAD955-5BA4-4278-B0B6-2F136E174557}"/>
    <hyperlink ref="N371" r:id="rId321" xr:uid="{C0D389E9-D820-4EF7-80CD-97B605C950D1}"/>
    <hyperlink ref="N372" r:id="rId322" xr:uid="{F01FBCA9-1FD2-42CB-88DF-46D357C0FEF1}"/>
    <hyperlink ref="N373" r:id="rId323" xr:uid="{C65F2DC9-C95F-43A8-9823-655568B796BB}"/>
    <hyperlink ref="N374" r:id="rId324" xr:uid="{95904B4E-2B0A-4F60-AD2C-8C7ACABCD97B}"/>
    <hyperlink ref="N375" r:id="rId325" xr:uid="{26746BE9-7BF4-4B6D-AA0D-0D428B02B659}"/>
    <hyperlink ref="N376" r:id="rId326" xr:uid="{E068E114-6AF4-4C33-B9FA-54B2C72C2DC2}"/>
    <hyperlink ref="N377" r:id="rId327" xr:uid="{6E6FE7A2-C913-4D1B-BF12-264A971CC445}"/>
    <hyperlink ref="N378" r:id="rId328" xr:uid="{25141DD3-D8F7-4D05-A1C7-1A039EE0FB45}"/>
    <hyperlink ref="N379" r:id="rId329" xr:uid="{3CE421EE-3836-4CD9-A4DA-C9864B5EA510}"/>
    <hyperlink ref="N380" r:id="rId330" xr:uid="{ABBC0252-8EC5-4235-85B6-0BC88E218FC6}"/>
    <hyperlink ref="N381" r:id="rId331" xr:uid="{DC893C93-016F-46DC-B8D5-BCE770F3D6C0}"/>
    <hyperlink ref="N382" r:id="rId332" xr:uid="{49B178CD-0272-417B-85D4-7FE0AFE3428C}"/>
    <hyperlink ref="N383" r:id="rId333" xr:uid="{E9701E9C-5E6E-45F5-96AC-C867F0A80319}"/>
    <hyperlink ref="N384" r:id="rId334" xr:uid="{CCE321FB-B7E4-4349-AE07-BE1BA619767B}"/>
    <hyperlink ref="N385" r:id="rId335" xr:uid="{0E1BBA24-5D87-4760-8ABF-F6D0A0CBDCF8}"/>
    <hyperlink ref="N386" r:id="rId336" xr:uid="{EBBF480A-36D9-4937-ACD9-3CAD8618D531}"/>
    <hyperlink ref="N387" r:id="rId337" xr:uid="{5623AE3E-4D34-4721-B7C2-3219EF5CDBD5}"/>
    <hyperlink ref="N388" r:id="rId338" xr:uid="{F19C5D0E-8A7F-4836-A835-F7AAD02A33CE}"/>
    <hyperlink ref="N389" r:id="rId339" xr:uid="{83537031-3F23-46A4-90EC-5B9413C14121}"/>
    <hyperlink ref="N390" r:id="rId340" xr:uid="{38DEB147-2B00-4B11-A275-24A3980168BC}"/>
    <hyperlink ref="N391" r:id="rId341" xr:uid="{0F7B931B-A663-407F-82D3-6CDFCB6D57EB}"/>
    <hyperlink ref="N392" r:id="rId342" xr:uid="{0586B9B2-40DA-4EF0-BB0A-0315986808E6}"/>
    <hyperlink ref="N393" r:id="rId343" xr:uid="{EA610BCE-F7DD-4BE6-95DC-FED56F0C0E29}"/>
    <hyperlink ref="N394" r:id="rId344" xr:uid="{F32BD085-E7AD-4992-BEBC-1D1F2E1BB900}"/>
    <hyperlink ref="N395" r:id="rId345" xr:uid="{62094954-704F-429D-ADD8-5A1D2F721A97}"/>
    <hyperlink ref="N396" r:id="rId346" xr:uid="{BBC9479E-8A55-47B6-92A0-B3F46F6B705D}"/>
    <hyperlink ref="N397" r:id="rId347" xr:uid="{064442AC-D2F4-4AFB-940F-770DFA31ADA7}"/>
    <hyperlink ref="N398" r:id="rId348" xr:uid="{54EA5359-9FBD-4203-8CD2-68C18898B7DE}"/>
    <hyperlink ref="N399" r:id="rId349" xr:uid="{626299EB-E717-4775-8E6F-70AB7D1EF010}"/>
    <hyperlink ref="N400" r:id="rId350" xr:uid="{5CB0828B-7A97-410E-AA33-995ED65FA676}"/>
    <hyperlink ref="N401" r:id="rId351" xr:uid="{E2A8A0C0-750F-4D1C-B2F0-1430BBAC9A0A}"/>
    <hyperlink ref="N402" r:id="rId352" xr:uid="{02D401B9-76F0-44E1-A2AB-3453DF38610B}"/>
    <hyperlink ref="N403" r:id="rId353" xr:uid="{B1657DF0-0064-46A2-A8AA-B0F1783DB658}"/>
    <hyperlink ref="N404" r:id="rId354" xr:uid="{0178223F-27B9-4474-AE5D-7255EB51AFC6}"/>
    <hyperlink ref="N405" r:id="rId355" xr:uid="{C243F371-DC79-45C5-A263-E38155428DCC}"/>
    <hyperlink ref="N406" r:id="rId356" xr:uid="{0C002C3C-1D43-43DD-9F05-6CF3E1C0A9EE}"/>
    <hyperlink ref="N407" r:id="rId357" xr:uid="{61D1D88E-1258-4B78-8DBE-C6330E593E18}"/>
    <hyperlink ref="N408" r:id="rId358" xr:uid="{7D109B3C-8CC0-4558-9680-0A0F4F76E986}"/>
    <hyperlink ref="N409" r:id="rId359" xr:uid="{BF4C20B3-A818-48B9-A164-3674C973946B}"/>
    <hyperlink ref="N410" r:id="rId360" xr:uid="{39544FCA-7262-4282-926F-00BD35DB5707}"/>
    <hyperlink ref="N411" r:id="rId361" xr:uid="{1CC58AA3-6427-4716-B23B-BB9C1686A062}"/>
    <hyperlink ref="N412" r:id="rId362" xr:uid="{C20FE84F-CCE7-49DD-AF5B-5A4A7939124D}"/>
    <hyperlink ref="N413" r:id="rId363" xr:uid="{508B940F-3963-470E-87D9-4502BFF6E26A}"/>
    <hyperlink ref="N414" r:id="rId364" xr:uid="{F049EDA8-8C67-4DE9-AD7A-DC71FB4C3E5A}"/>
    <hyperlink ref="N415" r:id="rId365" xr:uid="{36379E57-9A68-48ED-92FB-4777E86106E8}"/>
    <hyperlink ref="N416" r:id="rId366" xr:uid="{A891A199-EC13-43A5-B1ED-569D998D5DB6}"/>
    <hyperlink ref="N417" r:id="rId367" xr:uid="{2C1EA4E3-37DC-40E0-B981-348F20B1A462}"/>
    <hyperlink ref="N418" r:id="rId368" xr:uid="{11EC5814-9167-4CC7-8FAB-277C1B0BE20C}"/>
    <hyperlink ref="N419" r:id="rId369" xr:uid="{E2EF0992-5C92-439C-957D-F769DE2AD27F}"/>
    <hyperlink ref="N420" r:id="rId370" xr:uid="{873D9BB5-D442-431D-AE7C-05ECFF7358E9}"/>
    <hyperlink ref="N421" r:id="rId371" xr:uid="{710F7787-F868-42D6-85D2-BCDB1ABBF42C}"/>
    <hyperlink ref="N422" r:id="rId372" xr:uid="{ECD1F2E3-406D-404C-940B-8B78B098EE0A}"/>
    <hyperlink ref="N423" r:id="rId373" xr:uid="{E12C57DB-3ED7-4BCF-BF0D-F4122668E0D7}"/>
    <hyperlink ref="N424" r:id="rId374" xr:uid="{8BAE6336-DA3D-4B0F-A2F5-A979C1A13843}"/>
    <hyperlink ref="N425" r:id="rId375" xr:uid="{CA5800AA-FA03-44BE-A188-CB50455227A8}"/>
    <hyperlink ref="N426" r:id="rId376" xr:uid="{A66439D8-24D2-4766-B57B-C544B6D5A226}"/>
    <hyperlink ref="N427" r:id="rId377" xr:uid="{526E9869-0C62-4829-A463-8C83440801A2}"/>
    <hyperlink ref="N428" r:id="rId378" xr:uid="{6B71169A-94D6-48BA-B51A-1AEF286E5308}"/>
    <hyperlink ref="N429" r:id="rId379" xr:uid="{FE5A95E7-410C-4971-A677-68712F475198}"/>
    <hyperlink ref="N430" r:id="rId380" xr:uid="{F0B82FE9-756E-4610-97FD-7B02EC38D1A7}"/>
    <hyperlink ref="N431" r:id="rId381" xr:uid="{259DFCDA-2FF5-4A83-B260-B3D400F4A478}"/>
    <hyperlink ref="N432" r:id="rId382" xr:uid="{E521E43C-372C-4DDB-8500-C2348790E682}"/>
    <hyperlink ref="N433" r:id="rId383" xr:uid="{443A817F-7C98-4995-A9E4-7B885DB72B79}"/>
    <hyperlink ref="N434" r:id="rId384" xr:uid="{83B0CCC7-5BD9-4B12-92E7-2C8D20C610D3}"/>
    <hyperlink ref="N435" r:id="rId385" xr:uid="{A64FFFBE-59D7-4896-9F8C-880A403F75F7}"/>
    <hyperlink ref="N436" r:id="rId386" xr:uid="{7003666E-31B0-4C6E-AA9D-533DDC97C835}"/>
    <hyperlink ref="N437" r:id="rId387" xr:uid="{E7EE3328-F431-496C-B553-5F2DBCF8D6C1}"/>
    <hyperlink ref="N438" r:id="rId388" xr:uid="{53DC51A2-6A03-4136-A1B7-4635DB69B5E1}"/>
    <hyperlink ref="N439" r:id="rId389" xr:uid="{47E22DB0-BB71-4F2C-AECD-E4CB9D3A1BBB}"/>
    <hyperlink ref="N440" r:id="rId390" xr:uid="{1EA7B213-739F-4739-9B59-71B908A6FF2D}"/>
    <hyperlink ref="N441" r:id="rId391" xr:uid="{5371749E-002F-42BA-B9E1-B3D038FD605D}"/>
    <hyperlink ref="N442" r:id="rId392" xr:uid="{780D4F52-6F90-4753-9776-C4F6C79D2EA1}"/>
    <hyperlink ref="N443" r:id="rId393" xr:uid="{8FB40502-7B44-4F51-A640-438E40D029BC}"/>
    <hyperlink ref="N444" r:id="rId394" xr:uid="{219E26DD-7759-476E-AEF8-43583DDBBFD1}"/>
    <hyperlink ref="N445" r:id="rId395" xr:uid="{246BFECB-F3BD-4909-A536-416D839FE323}"/>
    <hyperlink ref="N446" r:id="rId396" xr:uid="{46B4375C-617C-430E-B1C3-03F87B61B451}"/>
    <hyperlink ref="N447" r:id="rId397" xr:uid="{59FF3BF2-6561-47B9-8ED4-46CD2E88C72B}"/>
    <hyperlink ref="N448" r:id="rId398" xr:uid="{690F1B15-249C-40B7-BCCA-931B1C21D99B}"/>
    <hyperlink ref="N449" r:id="rId399" xr:uid="{5497707A-6E66-4151-A3B4-C29FFDA4803A}"/>
    <hyperlink ref="N450" r:id="rId400" xr:uid="{21EC5C13-483C-4EC3-A69F-35BD455C3E09}"/>
    <hyperlink ref="N451" r:id="rId401" xr:uid="{E46892C5-9D19-43FB-8270-F0E7AA5506FC}"/>
    <hyperlink ref="N452" r:id="rId402" xr:uid="{D701FA02-C9AB-4919-AAB8-061B089642BC}"/>
    <hyperlink ref="N453" r:id="rId403" xr:uid="{07268252-BEFA-4F28-8E57-4848BDEE52EB}"/>
    <hyperlink ref="N454" r:id="rId404" xr:uid="{C03C0DFC-313A-4ACD-81DC-84E838D57D22}"/>
    <hyperlink ref="N455" r:id="rId405" xr:uid="{F5A321A1-E0B3-494D-B403-315E7DB5130E}"/>
    <hyperlink ref="N456" r:id="rId406" xr:uid="{F0C97CC1-BF17-4187-9559-7DEB8F3EAA34}"/>
    <hyperlink ref="N457" r:id="rId407" xr:uid="{1523542A-C8A2-4C28-8E01-0C3280167414}"/>
    <hyperlink ref="N458" r:id="rId408" xr:uid="{2F6BCA6E-9FC2-42FA-A822-796F92B3F12B}"/>
    <hyperlink ref="N459" r:id="rId409" xr:uid="{E1F89A8B-8BB3-4616-AE3B-4BF296551B20}"/>
    <hyperlink ref="N460" r:id="rId410" xr:uid="{8D2DFF96-A60A-4E2F-9939-1487715A2055}"/>
    <hyperlink ref="N461" r:id="rId411" xr:uid="{4924E14C-2605-4B4F-A855-BDD60A2F9848}"/>
    <hyperlink ref="N462" r:id="rId412" xr:uid="{64DE1A0B-638C-430F-A83D-2A727B1AC119}"/>
    <hyperlink ref="N463" r:id="rId413" xr:uid="{FBD7BFD4-A0FF-4A27-9558-A18A37C9A618}"/>
    <hyperlink ref="N464" r:id="rId414" xr:uid="{AE03B5F9-C247-44B8-9858-146824F6D550}"/>
    <hyperlink ref="N465" r:id="rId415" xr:uid="{21A4190C-183E-48D4-BD7E-5E37DE5F29CE}"/>
    <hyperlink ref="N466" r:id="rId416" xr:uid="{138770E1-519E-4C3A-BD57-DA962F1EE830}"/>
    <hyperlink ref="N467" r:id="rId417" xr:uid="{6D0FAC5B-EE0C-4A61-8295-AED9B0C9A9FD}"/>
    <hyperlink ref="N468" r:id="rId418" xr:uid="{F31DD1E5-4123-4DAC-B0A5-C57FE8FDF792}"/>
    <hyperlink ref="N469" r:id="rId419" xr:uid="{3A4C631F-269B-4B6D-B50B-132D7ADC7659}"/>
    <hyperlink ref="N470" r:id="rId420" xr:uid="{0FDF2D47-9700-4BFF-8A7D-66DA614C17F2}"/>
    <hyperlink ref="N471" r:id="rId421" xr:uid="{8A658F57-38EE-4CD2-ACFC-0CAD6E36B5C1}"/>
    <hyperlink ref="N472" r:id="rId422" xr:uid="{9F2D7203-9DAA-479B-B23F-0B7311EAD748}"/>
    <hyperlink ref="N473" r:id="rId423" xr:uid="{908EB271-4190-4056-9D45-B58FD67BA84D}"/>
    <hyperlink ref="N474" r:id="rId424" xr:uid="{86544C66-9C94-4580-BCA0-8608298314D2}"/>
    <hyperlink ref="N475" r:id="rId425" xr:uid="{71528EE8-FD91-4FE1-A6A1-796DAE4D74E6}"/>
    <hyperlink ref="N476" r:id="rId426" xr:uid="{4FCD27A0-666E-4CBD-BB3F-90979B354B02}"/>
    <hyperlink ref="N477" r:id="rId427" xr:uid="{53D4D7A6-B177-4573-9510-B50053EDF8F0}"/>
    <hyperlink ref="N478" r:id="rId428" xr:uid="{D35BB6B9-B569-4095-9AE8-678E0598981E}"/>
    <hyperlink ref="N479" r:id="rId429" xr:uid="{3623E6BA-03A7-4BC8-A155-A4EC94B77764}"/>
    <hyperlink ref="N480" r:id="rId430" xr:uid="{11B8D97B-4A38-4A9E-B2CE-0C0A3FCBFA9F}"/>
    <hyperlink ref="N481" r:id="rId431" xr:uid="{4F49D941-3E04-4E1B-8D8C-0C5E8EF3266C}"/>
    <hyperlink ref="N482" r:id="rId432" xr:uid="{148F34FE-C5CA-4B0C-A6CF-2D90A12E5211}"/>
    <hyperlink ref="N483" r:id="rId433" xr:uid="{C33B697E-C072-416B-ABEC-428D6C36FACE}"/>
    <hyperlink ref="N484" r:id="rId434" xr:uid="{FB4EBE47-EAD8-4FA5-AE99-8C213D249D2B}"/>
    <hyperlink ref="N485" r:id="rId435" xr:uid="{9A40FCA7-1443-4D8F-A561-09611DB98048}"/>
    <hyperlink ref="N486" r:id="rId436" xr:uid="{649D2828-8765-4A67-BBF1-D264B4EB6D04}"/>
    <hyperlink ref="N487" r:id="rId437" xr:uid="{0D7F7DDA-B0B3-47F5-9D36-DE665F639FC3}"/>
    <hyperlink ref="N488" r:id="rId438" xr:uid="{38D12BAE-6319-42FA-A7BC-7CF050954B60}"/>
    <hyperlink ref="N489" r:id="rId439" xr:uid="{A436B471-FAB6-48AC-8ACB-05D0A484B549}"/>
    <hyperlink ref="N490" r:id="rId440" xr:uid="{88137FAF-D2F9-437E-9821-E088DBFAAA24}"/>
    <hyperlink ref="N491" r:id="rId441" xr:uid="{9BB350EC-C160-4EA0-AD0B-B1DA1E0044B3}"/>
    <hyperlink ref="N492" r:id="rId442" xr:uid="{3FCF40B9-10C4-4131-B755-C4CB7451B96E}"/>
    <hyperlink ref="N493" r:id="rId443" xr:uid="{3A008AD3-0609-455B-AF22-0D594F022A8F}"/>
    <hyperlink ref="N494" r:id="rId444" xr:uid="{54C2A0B4-B67A-4185-8BD1-E9409809039A}"/>
    <hyperlink ref="N495" r:id="rId445" xr:uid="{6E2A2E24-FAAD-42B9-96BD-9E242F12466E}"/>
    <hyperlink ref="N496" r:id="rId446" xr:uid="{503042A6-472D-4213-891D-4AA32C48814F}"/>
    <hyperlink ref="N497" r:id="rId447" xr:uid="{13385AB9-8903-4052-8F65-2B4E2C96356D}"/>
    <hyperlink ref="N498" r:id="rId448" xr:uid="{476C2D2F-E286-43CE-909D-29C6C109C162}"/>
    <hyperlink ref="N499" r:id="rId449" xr:uid="{3FB56567-6EC9-4F64-819E-766B21E457B4}"/>
    <hyperlink ref="N500" r:id="rId450" xr:uid="{AADD1C5A-A393-43CC-8A0A-B04A3D06E732}"/>
    <hyperlink ref="N501" r:id="rId451" xr:uid="{F0843485-2922-4555-AE56-4D97EF673A95}"/>
    <hyperlink ref="N502" r:id="rId452" xr:uid="{16CD87CB-9FAD-4027-9B70-FB22030430D1}"/>
    <hyperlink ref="N503" r:id="rId453" xr:uid="{EE9F9250-1CD2-4AE6-A1E6-60F60F0A8A68}"/>
    <hyperlink ref="N504" r:id="rId454" xr:uid="{0BA64A1A-B2B0-4922-A37C-B0CA5E155B17}"/>
    <hyperlink ref="N505" r:id="rId455" xr:uid="{84FCBFCD-D377-4787-9880-CC7879F65B5F}"/>
    <hyperlink ref="N506" r:id="rId456" xr:uid="{E344BA8F-8EE6-4554-B5DB-272C5A54AF59}"/>
    <hyperlink ref="N507" r:id="rId457" xr:uid="{645E2443-FBD8-4BA2-9782-322E744F8FD9}"/>
    <hyperlink ref="N508" r:id="rId458" xr:uid="{62361868-8212-49CD-9858-D2B68392F584}"/>
    <hyperlink ref="N509" r:id="rId459" xr:uid="{0B4DD26C-9332-4786-BE90-9C7B70ECEA85}"/>
    <hyperlink ref="N510" r:id="rId460" xr:uid="{E6250243-752E-49A4-90A1-F3A6E01F301E}"/>
    <hyperlink ref="N511" r:id="rId461" xr:uid="{CC745D9E-2029-4883-B9D4-73A9485E44C2}"/>
    <hyperlink ref="N512" r:id="rId462" xr:uid="{2946DEBF-7FD7-4072-BD05-D4BB01F2B051}"/>
    <hyperlink ref="N513" r:id="rId463" xr:uid="{52A35838-9FE3-4B91-89F9-3BB44255EABE}"/>
    <hyperlink ref="N514" r:id="rId464" xr:uid="{C76E9CEA-F248-42EF-BD3B-4E7FB8FA7FED}"/>
    <hyperlink ref="N515" r:id="rId465" xr:uid="{9D4EB42E-710D-46AF-81FB-B660F4EC6574}"/>
    <hyperlink ref="N516" r:id="rId466" xr:uid="{A43C061E-7971-4E85-A98D-0C23AAD3BDBB}"/>
    <hyperlink ref="N517" r:id="rId467" xr:uid="{7B858BC7-0DF9-437A-9776-215FE2C7065E}"/>
    <hyperlink ref="N518" r:id="rId468" xr:uid="{C7570CE5-2612-4C15-8ED1-94F334A833C1}"/>
    <hyperlink ref="N519" r:id="rId469" xr:uid="{AF169FA4-D03F-4C53-8F5B-76A88E9A952B}"/>
    <hyperlink ref="N520" r:id="rId470" xr:uid="{4D4AC878-6E06-431A-A504-50D5E594B33C}"/>
    <hyperlink ref="N521" r:id="rId471" xr:uid="{F8F9B93D-889B-4B45-AA6D-34EE7CFDB919}"/>
    <hyperlink ref="N522" r:id="rId472" xr:uid="{1B485282-CD26-4CDF-B534-092CDF8EFD16}"/>
    <hyperlink ref="N523" r:id="rId473" xr:uid="{F9D5DAE5-EFB2-4E4B-B9DA-58A16871BE25}"/>
    <hyperlink ref="N524" r:id="rId474" xr:uid="{9C91ECCD-3315-4941-9643-3D8A442A596B}"/>
    <hyperlink ref="N525" r:id="rId475" xr:uid="{6144E576-60CC-4CF3-9B01-9AAF64457642}"/>
    <hyperlink ref="N526" r:id="rId476" xr:uid="{B385034B-7768-4443-A4BC-77E166BD7A77}"/>
    <hyperlink ref="N527" r:id="rId477" xr:uid="{7FE954C2-1EDA-4BBA-AFDD-54A733615793}"/>
    <hyperlink ref="N528" r:id="rId478" xr:uid="{610E640C-4F81-41CD-9916-2DF395CCFFED}"/>
    <hyperlink ref="N529" r:id="rId479" xr:uid="{4CDA2516-19E7-4040-9FED-B6FAE6BEFAAB}"/>
    <hyperlink ref="N530" r:id="rId480" xr:uid="{A0BD1FED-D17D-4CA2-9FC2-A2EC18AA410E}"/>
    <hyperlink ref="N57" r:id="rId481" xr:uid="{305444D1-D280-425A-935D-F73A7F9835D1}"/>
    <hyperlink ref="N104" r:id="rId482" xr:uid="{B8BE7BFD-B073-4BDA-9580-DDF4DF121FAC}"/>
    <hyperlink ref="N115" r:id="rId483" xr:uid="{BAEDF6DF-950F-4485-9611-D2640B869276}"/>
    <hyperlink ref="N116" r:id="rId484" xr:uid="{25954F39-F338-46A9-9066-022A6356E5D0}"/>
    <hyperlink ref="N114" r:id="rId485" xr:uid="{61D81E24-9E5E-43CD-A2B1-CAACDA200243}"/>
    <hyperlink ref="N158" r:id="rId486" xr:uid="{9067CE54-07C1-407A-AA89-52113AD5CC3F}"/>
    <hyperlink ref="N171" r:id="rId487" xr:uid="{B844BAC7-58AC-4FD3-8008-E0FC06E99258}"/>
    <hyperlink ref="N170" r:id="rId488" xr:uid="{64B235E9-E889-4230-9DBF-E632EB4D9E39}"/>
    <hyperlink ref="N189" r:id="rId489" xr:uid="{A0AAF057-055C-4911-9965-6176F9BA028F}"/>
    <hyperlink ref="N197" r:id="rId490" xr:uid="{0125D2B1-D9F2-437C-A1E8-6A3A514A7428}"/>
    <hyperlink ref="N196" r:id="rId491" xr:uid="{68800FAB-AFB9-4D4C-9A95-5260365E1E72}"/>
    <hyperlink ref="N221" r:id="rId492" xr:uid="{2BD5BF56-9D85-4E75-B1E0-BF1732E12936}"/>
    <hyperlink ref="N230" r:id="rId493" xr:uid="{0638305E-8877-4A23-9323-768DAB53C67E}"/>
    <hyperlink ref="N248" r:id="rId494" xr:uid="{D7A0C040-44B5-442C-A83A-4BF3FB35F49A}"/>
    <hyperlink ref="N260" r:id="rId495" xr:uid="{BFB13C27-AF4F-46EA-89BC-1CC88100AA89}"/>
  </hyperlinks>
  <pageMargins left="0.7" right="0.7" top="0.75" bottom="0.75" header="0.3" footer="0.3"/>
  <pageSetup paperSize="9" orientation="portrait" horizontalDpi="0" verticalDpi="0" r:id="rId496"/>
  <drawing r:id="rId4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E25B-3EB3-439B-BFC1-5A5ADEB10986}">
  <sheetPr filterMode="1"/>
  <dimension ref="A1:C970"/>
  <sheetViews>
    <sheetView workbookViewId="0">
      <selection activeCell="B83" sqref="B83"/>
    </sheetView>
  </sheetViews>
  <sheetFormatPr defaultRowHeight="15.6" x14ac:dyDescent="0.3"/>
  <cols>
    <col min="1" max="1" width="32" bestFit="1" customWidth="1"/>
    <col min="5" max="5" width="9.8984375" bestFit="1" customWidth="1"/>
  </cols>
  <sheetData>
    <row r="1" spans="1:1" x14ac:dyDescent="0.3">
      <c r="A1" s="11" t="s">
        <v>2</v>
      </c>
    </row>
    <row r="2" spans="1:1" x14ac:dyDescent="0.3">
      <c r="A2" s="2" t="s">
        <v>7</v>
      </c>
    </row>
    <row r="3" spans="1:1" x14ac:dyDescent="0.3">
      <c r="A3" s="2" t="s">
        <v>11</v>
      </c>
    </row>
    <row r="4" spans="1:1" x14ac:dyDescent="0.3">
      <c r="A4" s="2" t="s">
        <v>14</v>
      </c>
    </row>
    <row r="5" spans="1:1" x14ac:dyDescent="0.3">
      <c r="A5" s="3" t="s">
        <v>86</v>
      </c>
    </row>
    <row r="6" spans="1:1" x14ac:dyDescent="0.3">
      <c r="A6" s="2" t="s">
        <v>18</v>
      </c>
    </row>
    <row r="7" spans="1:1" hidden="1" x14ac:dyDescent="0.3">
      <c r="A7" s="2" t="s">
        <v>7</v>
      </c>
    </row>
    <row r="8" spans="1:1" hidden="1" x14ac:dyDescent="0.3">
      <c r="A8" s="2" t="s">
        <v>18</v>
      </c>
    </row>
    <row r="9" spans="1:1" hidden="1" x14ac:dyDescent="0.3">
      <c r="A9" s="2" t="s">
        <v>11</v>
      </c>
    </row>
    <row r="10" spans="1:1" hidden="1" x14ac:dyDescent="0.3">
      <c r="A10" s="2" t="s">
        <v>7</v>
      </c>
    </row>
    <row r="11" spans="1:1" hidden="1" x14ac:dyDescent="0.3">
      <c r="A11" s="2" t="s">
        <v>7</v>
      </c>
    </row>
    <row r="12" spans="1:1" hidden="1" x14ac:dyDescent="0.3">
      <c r="A12" s="2" t="s">
        <v>7</v>
      </c>
    </row>
    <row r="13" spans="1:1" x14ac:dyDescent="0.3">
      <c r="A13" s="2" t="s">
        <v>34</v>
      </c>
    </row>
    <row r="14" spans="1:1" hidden="1" x14ac:dyDescent="0.3">
      <c r="A14" s="2" t="s">
        <v>7</v>
      </c>
    </row>
    <row r="15" spans="1:1" x14ac:dyDescent="0.3">
      <c r="A15" s="2" t="s">
        <v>41</v>
      </c>
    </row>
    <row r="16" spans="1:1" x14ac:dyDescent="0.3">
      <c r="A16" s="2" t="s">
        <v>45</v>
      </c>
    </row>
    <row r="17" spans="1:1" hidden="1" x14ac:dyDescent="0.3">
      <c r="A17" s="2" t="s">
        <v>45</v>
      </c>
    </row>
    <row r="18" spans="1:1" hidden="1" x14ac:dyDescent="0.3">
      <c r="A18" s="2" t="s">
        <v>45</v>
      </c>
    </row>
    <row r="19" spans="1:1" hidden="1" x14ac:dyDescent="0.3">
      <c r="A19" s="2" t="s">
        <v>7</v>
      </c>
    </row>
    <row r="20" spans="1:1" hidden="1" x14ac:dyDescent="0.3">
      <c r="A20" s="2" t="s">
        <v>11</v>
      </c>
    </row>
    <row r="21" spans="1:1" hidden="1" x14ac:dyDescent="0.3">
      <c r="A21" s="2" t="s">
        <v>7</v>
      </c>
    </row>
    <row r="22" spans="1:1" hidden="1" x14ac:dyDescent="0.3">
      <c r="A22" s="2" t="s">
        <v>34</v>
      </c>
    </row>
    <row r="23" spans="1:1" hidden="1" x14ac:dyDescent="0.3">
      <c r="A23" s="2" t="s">
        <v>34</v>
      </c>
    </row>
    <row r="24" spans="1:1" hidden="1" x14ac:dyDescent="0.3">
      <c r="A24" s="2" t="s">
        <v>34</v>
      </c>
    </row>
    <row r="25" spans="1:1" hidden="1" x14ac:dyDescent="0.3">
      <c r="A25" s="2" t="s">
        <v>45</v>
      </c>
    </row>
    <row r="26" spans="1:1" x14ac:dyDescent="0.3">
      <c r="A26" s="2" t="s">
        <v>68</v>
      </c>
    </row>
    <row r="27" spans="1:1" hidden="1" x14ac:dyDescent="0.3">
      <c r="A27" s="2" t="s">
        <v>68</v>
      </c>
    </row>
    <row r="28" spans="1:1" hidden="1" x14ac:dyDescent="0.3">
      <c r="A28" s="3" t="s">
        <v>34</v>
      </c>
    </row>
    <row r="29" spans="1:1" hidden="1" x14ac:dyDescent="0.3">
      <c r="A29" s="2" t="s">
        <v>68</v>
      </c>
    </row>
    <row r="30" spans="1:1" hidden="1" x14ac:dyDescent="0.3">
      <c r="A30" s="2" t="s">
        <v>45</v>
      </c>
    </row>
    <row r="31" spans="1:1" hidden="1" x14ac:dyDescent="0.3">
      <c r="A31" s="2" t="s">
        <v>86</v>
      </c>
    </row>
    <row r="32" spans="1:1" hidden="1" x14ac:dyDescent="0.3">
      <c r="A32" s="2" t="s">
        <v>34</v>
      </c>
    </row>
    <row r="33" spans="1:1" hidden="1" x14ac:dyDescent="0.3">
      <c r="A33" s="2" t="s">
        <v>7</v>
      </c>
    </row>
    <row r="34" spans="1:1" hidden="1" x14ac:dyDescent="0.3">
      <c r="A34" s="2" t="s">
        <v>7</v>
      </c>
    </row>
    <row r="35" spans="1:1" hidden="1" x14ac:dyDescent="0.3">
      <c r="A35" s="2" t="s">
        <v>86</v>
      </c>
    </row>
    <row r="36" spans="1:1" hidden="1" x14ac:dyDescent="0.3">
      <c r="A36" s="2" t="s">
        <v>34</v>
      </c>
    </row>
    <row r="37" spans="1:1" hidden="1" x14ac:dyDescent="0.3">
      <c r="A37" s="2" t="s">
        <v>34</v>
      </c>
    </row>
    <row r="38" spans="1:1" hidden="1" x14ac:dyDescent="0.3">
      <c r="A38" s="2" t="s">
        <v>34</v>
      </c>
    </row>
    <row r="39" spans="1:1" hidden="1" x14ac:dyDescent="0.3">
      <c r="A39" s="2" t="s">
        <v>34</v>
      </c>
    </row>
    <row r="40" spans="1:1" hidden="1" x14ac:dyDescent="0.3">
      <c r="A40" s="2" t="s">
        <v>34</v>
      </c>
    </row>
    <row r="41" spans="1:1" hidden="1" x14ac:dyDescent="0.3">
      <c r="A41" s="2" t="s">
        <v>11</v>
      </c>
    </row>
    <row r="42" spans="1:1" hidden="1" x14ac:dyDescent="0.3">
      <c r="A42" s="3" t="s">
        <v>7</v>
      </c>
    </row>
    <row r="43" spans="1:1" hidden="1" x14ac:dyDescent="0.3">
      <c r="A43" s="3" t="s">
        <v>7</v>
      </c>
    </row>
    <row r="44" spans="1:1" hidden="1" x14ac:dyDescent="0.3">
      <c r="A44" s="3" t="s">
        <v>7</v>
      </c>
    </row>
    <row r="45" spans="1:1" hidden="1" x14ac:dyDescent="0.3">
      <c r="A45" s="2" t="s">
        <v>11</v>
      </c>
    </row>
    <row r="46" spans="1:1" hidden="1" x14ac:dyDescent="0.3">
      <c r="A46" s="2" t="s">
        <v>11</v>
      </c>
    </row>
    <row r="47" spans="1:1" hidden="1" x14ac:dyDescent="0.3">
      <c r="A47" s="2" t="s">
        <v>68</v>
      </c>
    </row>
    <row r="48" spans="1:1" x14ac:dyDescent="0.3">
      <c r="A48" s="2" t="s">
        <v>111</v>
      </c>
    </row>
    <row r="49" spans="1:1" x14ac:dyDescent="0.3">
      <c r="A49" s="2" t="s">
        <v>115</v>
      </c>
    </row>
    <row r="50" spans="1:1" hidden="1" x14ac:dyDescent="0.3">
      <c r="A50" s="2" t="s">
        <v>68</v>
      </c>
    </row>
    <row r="51" spans="1:1" hidden="1" x14ac:dyDescent="0.3">
      <c r="A51" s="2" t="s">
        <v>68</v>
      </c>
    </row>
    <row r="52" spans="1:1" hidden="1" x14ac:dyDescent="0.3">
      <c r="A52" s="2" t="s">
        <v>7</v>
      </c>
    </row>
    <row r="53" spans="1:1" hidden="1" x14ac:dyDescent="0.3">
      <c r="A53" s="2" t="s">
        <v>34</v>
      </c>
    </row>
    <row r="54" spans="1:1" hidden="1" x14ac:dyDescent="0.3">
      <c r="A54" s="2" t="s">
        <v>45</v>
      </c>
    </row>
    <row r="55" spans="1:1" hidden="1" x14ac:dyDescent="0.3">
      <c r="A55" s="2" t="s">
        <v>7</v>
      </c>
    </row>
    <row r="56" spans="1:1" hidden="1" x14ac:dyDescent="0.3">
      <c r="A56" s="2" t="s">
        <v>11</v>
      </c>
    </row>
    <row r="57" spans="1:1" hidden="1" x14ac:dyDescent="0.3">
      <c r="A57" s="2" t="s">
        <v>34</v>
      </c>
    </row>
    <row r="58" spans="1:1" x14ac:dyDescent="0.3">
      <c r="A58" s="3" t="s">
        <v>1116</v>
      </c>
    </row>
    <row r="59" spans="1:1" hidden="1" x14ac:dyDescent="0.3">
      <c r="A59" s="3" t="s">
        <v>111</v>
      </c>
    </row>
    <row r="60" spans="1:1" hidden="1" x14ac:dyDescent="0.3">
      <c r="A60" s="3" t="s">
        <v>111</v>
      </c>
    </row>
    <row r="61" spans="1:1" hidden="1" x14ac:dyDescent="0.3">
      <c r="A61" s="2" t="s">
        <v>34</v>
      </c>
    </row>
    <row r="62" spans="1:1" hidden="1" x14ac:dyDescent="0.3">
      <c r="A62" s="2" t="s">
        <v>34</v>
      </c>
    </row>
    <row r="63" spans="1:1" hidden="1" x14ac:dyDescent="0.3">
      <c r="A63" s="2" t="s">
        <v>68</v>
      </c>
    </row>
    <row r="64" spans="1:1" hidden="1" x14ac:dyDescent="0.3">
      <c r="A64" s="2" t="s">
        <v>41</v>
      </c>
    </row>
    <row r="65" spans="1:1" hidden="1" x14ac:dyDescent="0.3">
      <c r="A65" s="2" t="s">
        <v>45</v>
      </c>
    </row>
    <row r="66" spans="1:1" hidden="1" x14ac:dyDescent="0.3">
      <c r="A66" s="2" t="s">
        <v>68</v>
      </c>
    </row>
    <row r="67" spans="1:1" hidden="1" x14ac:dyDescent="0.3">
      <c r="A67" s="2" t="s">
        <v>45</v>
      </c>
    </row>
    <row r="68" spans="1:1" hidden="1" x14ac:dyDescent="0.3">
      <c r="A68" s="2" t="s">
        <v>34</v>
      </c>
    </row>
    <row r="69" spans="1:1" hidden="1" x14ac:dyDescent="0.3">
      <c r="A69" s="3" t="s">
        <v>111</v>
      </c>
    </row>
    <row r="70" spans="1:1" hidden="1" x14ac:dyDescent="0.3">
      <c r="A70" s="2" t="s">
        <v>68</v>
      </c>
    </row>
    <row r="71" spans="1:1" hidden="1" x14ac:dyDescent="0.3">
      <c r="A71" s="2" t="s">
        <v>11</v>
      </c>
    </row>
    <row r="72" spans="1:1" hidden="1" x14ac:dyDescent="0.3">
      <c r="A72" s="2" t="s">
        <v>68</v>
      </c>
    </row>
    <row r="73" spans="1:1" hidden="1" x14ac:dyDescent="0.3">
      <c r="A73" s="2" t="s">
        <v>34</v>
      </c>
    </row>
    <row r="74" spans="1:1" x14ac:dyDescent="0.3">
      <c r="A74" s="2" t="s">
        <v>162</v>
      </c>
    </row>
    <row r="75" spans="1:1" hidden="1" x14ac:dyDescent="0.3">
      <c r="A75" s="2" t="s">
        <v>7</v>
      </c>
    </row>
    <row r="76" spans="1:1" hidden="1" x14ac:dyDescent="0.3">
      <c r="A76" s="2" t="s">
        <v>7</v>
      </c>
    </row>
    <row r="77" spans="1:1" hidden="1" x14ac:dyDescent="0.3">
      <c r="A77" s="2" t="s">
        <v>45</v>
      </c>
    </row>
    <row r="78" spans="1:1" hidden="1" x14ac:dyDescent="0.3">
      <c r="A78" s="2" t="s">
        <v>34</v>
      </c>
    </row>
    <row r="79" spans="1:1" hidden="1" x14ac:dyDescent="0.3">
      <c r="A79" s="2" t="s">
        <v>41</v>
      </c>
    </row>
    <row r="80" spans="1:1" hidden="1" x14ac:dyDescent="0.3">
      <c r="A80" s="2" t="s">
        <v>45</v>
      </c>
    </row>
    <row r="81" spans="1:1" hidden="1" x14ac:dyDescent="0.3">
      <c r="A81" s="2" t="s">
        <v>7</v>
      </c>
    </row>
    <row r="82" spans="1:1" hidden="1" x14ac:dyDescent="0.3">
      <c r="A82" s="2" t="s">
        <v>45</v>
      </c>
    </row>
    <row r="83" spans="1:1" x14ac:dyDescent="0.3">
      <c r="A83" s="2" t="s">
        <v>185</v>
      </c>
    </row>
    <row r="84" spans="1:1" hidden="1" x14ac:dyDescent="0.3">
      <c r="A84" s="2" t="s">
        <v>68</v>
      </c>
    </row>
    <row r="85" spans="1:1" hidden="1" x14ac:dyDescent="0.3">
      <c r="A85" s="2" t="s">
        <v>7</v>
      </c>
    </row>
    <row r="86" spans="1:1" hidden="1" x14ac:dyDescent="0.3">
      <c r="A86" s="2" t="s">
        <v>7</v>
      </c>
    </row>
    <row r="87" spans="1:1" hidden="1" x14ac:dyDescent="0.3">
      <c r="A87" s="2" t="s">
        <v>45</v>
      </c>
    </row>
    <row r="88" spans="1:1" hidden="1" x14ac:dyDescent="0.3">
      <c r="A88" s="2" t="s">
        <v>34</v>
      </c>
    </row>
    <row r="89" spans="1:1" hidden="1" x14ac:dyDescent="0.3">
      <c r="A89" s="2" t="s">
        <v>45</v>
      </c>
    </row>
    <row r="90" spans="1:1" hidden="1" x14ac:dyDescent="0.3">
      <c r="A90" s="2" t="s">
        <v>34</v>
      </c>
    </row>
    <row r="91" spans="1:1" hidden="1" x14ac:dyDescent="0.3">
      <c r="A91" s="2" t="s">
        <v>11</v>
      </c>
    </row>
    <row r="92" spans="1:1" hidden="1" x14ac:dyDescent="0.3">
      <c r="A92" s="2" t="s">
        <v>11</v>
      </c>
    </row>
    <row r="93" spans="1:1" hidden="1" x14ac:dyDescent="0.3">
      <c r="A93" s="2" t="s">
        <v>7</v>
      </c>
    </row>
    <row r="94" spans="1:1" hidden="1" x14ac:dyDescent="0.3">
      <c r="A94" s="2" t="s">
        <v>7</v>
      </c>
    </row>
    <row r="95" spans="1:1" hidden="1" x14ac:dyDescent="0.3">
      <c r="A95" s="2" t="s">
        <v>7</v>
      </c>
    </row>
    <row r="96" spans="1:1" hidden="1" x14ac:dyDescent="0.3">
      <c r="A96" s="2" t="s">
        <v>7</v>
      </c>
    </row>
    <row r="97" spans="1:1" hidden="1" x14ac:dyDescent="0.3">
      <c r="A97" s="2" t="s">
        <v>34</v>
      </c>
    </row>
    <row r="98" spans="1:1" hidden="1" x14ac:dyDescent="0.3">
      <c r="A98" s="2" t="s">
        <v>45</v>
      </c>
    </row>
    <row r="99" spans="1:1" hidden="1" x14ac:dyDescent="0.3">
      <c r="A99" s="2" t="s">
        <v>7</v>
      </c>
    </row>
    <row r="100" spans="1:1" hidden="1" x14ac:dyDescent="0.3">
      <c r="A100" s="2" t="s">
        <v>34</v>
      </c>
    </row>
    <row r="101" spans="1:1" hidden="1" x14ac:dyDescent="0.3">
      <c r="A101" s="2" t="s">
        <v>7</v>
      </c>
    </row>
    <row r="102" spans="1:1" hidden="1" x14ac:dyDescent="0.3">
      <c r="A102" s="2" t="s">
        <v>34</v>
      </c>
    </row>
    <row r="103" spans="1:1" hidden="1" x14ac:dyDescent="0.3">
      <c r="A103" s="2" t="s">
        <v>41</v>
      </c>
    </row>
    <row r="104" spans="1:1" hidden="1" x14ac:dyDescent="0.3">
      <c r="A104" s="2" t="s">
        <v>115</v>
      </c>
    </row>
    <row r="105" spans="1:1" hidden="1" x14ac:dyDescent="0.3">
      <c r="A105" s="2" t="s">
        <v>7</v>
      </c>
    </row>
    <row r="106" spans="1:1" hidden="1" x14ac:dyDescent="0.3">
      <c r="A106" s="2" t="s">
        <v>68</v>
      </c>
    </row>
    <row r="107" spans="1:1" hidden="1" x14ac:dyDescent="0.3">
      <c r="A107" s="2" t="s">
        <v>68</v>
      </c>
    </row>
    <row r="108" spans="1:1" hidden="1" x14ac:dyDescent="0.3">
      <c r="A108" s="2" t="s">
        <v>86</v>
      </c>
    </row>
    <row r="109" spans="1:1" hidden="1" x14ac:dyDescent="0.3">
      <c r="A109" s="2" t="s">
        <v>11</v>
      </c>
    </row>
    <row r="110" spans="1:1" hidden="1" x14ac:dyDescent="0.3">
      <c r="A110" s="2" t="s">
        <v>34</v>
      </c>
    </row>
    <row r="111" spans="1:1" hidden="1" x14ac:dyDescent="0.3">
      <c r="A111" s="2" t="s">
        <v>41</v>
      </c>
    </row>
    <row r="112" spans="1:1" hidden="1" x14ac:dyDescent="0.3">
      <c r="A112" s="2" t="s">
        <v>41</v>
      </c>
    </row>
    <row r="113" spans="1:1" hidden="1" x14ac:dyDescent="0.3">
      <c r="A113" s="2" t="s">
        <v>7</v>
      </c>
    </row>
    <row r="114" spans="1:1" hidden="1" x14ac:dyDescent="0.3">
      <c r="A114" s="2" t="s">
        <v>11</v>
      </c>
    </row>
    <row r="115" spans="1:1" hidden="1" x14ac:dyDescent="0.3">
      <c r="A115" s="2" t="s">
        <v>7</v>
      </c>
    </row>
    <row r="116" spans="1:1" hidden="1" x14ac:dyDescent="0.3">
      <c r="A116" s="2" t="s">
        <v>7</v>
      </c>
    </row>
    <row r="117" spans="1:1" hidden="1" x14ac:dyDescent="0.3">
      <c r="A117" s="2" t="s">
        <v>7</v>
      </c>
    </row>
    <row r="118" spans="1:1" hidden="1" x14ac:dyDescent="0.3">
      <c r="A118" s="2" t="s">
        <v>7</v>
      </c>
    </row>
    <row r="119" spans="1:1" hidden="1" x14ac:dyDescent="0.3">
      <c r="A119" s="2" t="s">
        <v>45</v>
      </c>
    </row>
    <row r="120" spans="1:1" hidden="1" x14ac:dyDescent="0.3">
      <c r="A120" s="2" t="s">
        <v>68</v>
      </c>
    </row>
    <row r="121" spans="1:1" hidden="1" x14ac:dyDescent="0.3">
      <c r="A121" s="2" t="s">
        <v>162</v>
      </c>
    </row>
    <row r="122" spans="1:1" hidden="1" x14ac:dyDescent="0.3">
      <c r="A122" s="2" t="s">
        <v>7</v>
      </c>
    </row>
    <row r="123" spans="1:1" hidden="1" x14ac:dyDescent="0.3">
      <c r="A123" s="2" t="s">
        <v>86</v>
      </c>
    </row>
    <row r="124" spans="1:1" hidden="1" x14ac:dyDescent="0.3">
      <c r="A124" s="2" t="s">
        <v>68</v>
      </c>
    </row>
    <row r="125" spans="1:1" hidden="1" x14ac:dyDescent="0.3">
      <c r="A125" s="2" t="s">
        <v>34</v>
      </c>
    </row>
    <row r="126" spans="1:1" hidden="1" x14ac:dyDescent="0.3">
      <c r="A126" s="2" t="s">
        <v>41</v>
      </c>
    </row>
    <row r="127" spans="1:1" hidden="1" x14ac:dyDescent="0.3">
      <c r="A127" s="2" t="s">
        <v>11</v>
      </c>
    </row>
    <row r="128" spans="1:1" hidden="1" x14ac:dyDescent="0.3">
      <c r="A128" s="2" t="s">
        <v>34</v>
      </c>
    </row>
    <row r="129" spans="1:1" hidden="1" x14ac:dyDescent="0.3">
      <c r="A129" s="2" t="s">
        <v>7</v>
      </c>
    </row>
    <row r="130" spans="1:1" hidden="1" x14ac:dyDescent="0.3">
      <c r="A130" s="2" t="s">
        <v>45</v>
      </c>
    </row>
    <row r="131" spans="1:1" hidden="1" x14ac:dyDescent="0.3">
      <c r="A131" s="2" t="s">
        <v>11</v>
      </c>
    </row>
    <row r="132" spans="1:1" hidden="1" x14ac:dyDescent="0.3">
      <c r="A132" s="2" t="s">
        <v>45</v>
      </c>
    </row>
    <row r="133" spans="1:1" hidden="1" x14ac:dyDescent="0.3">
      <c r="A133" s="2" t="s">
        <v>11</v>
      </c>
    </row>
    <row r="134" spans="1:1" hidden="1" x14ac:dyDescent="0.3">
      <c r="A134" s="2" t="s">
        <v>45</v>
      </c>
    </row>
    <row r="135" spans="1:1" hidden="1" x14ac:dyDescent="0.3">
      <c r="A135" s="2" t="s">
        <v>56</v>
      </c>
    </row>
    <row r="136" spans="1:1" hidden="1" x14ac:dyDescent="0.3">
      <c r="A136" s="2" t="s">
        <v>7</v>
      </c>
    </row>
    <row r="137" spans="1:1" hidden="1" x14ac:dyDescent="0.3">
      <c r="A137" s="2" t="s">
        <v>45</v>
      </c>
    </row>
    <row r="138" spans="1:1" hidden="1" x14ac:dyDescent="0.3">
      <c r="A138" s="2" t="s">
        <v>11</v>
      </c>
    </row>
    <row r="139" spans="1:1" hidden="1" x14ac:dyDescent="0.3">
      <c r="A139" s="2" t="s">
        <v>41</v>
      </c>
    </row>
    <row r="140" spans="1:1" x14ac:dyDescent="0.3">
      <c r="A140" s="2" t="s">
        <v>273</v>
      </c>
    </row>
    <row r="141" spans="1:1" hidden="1" x14ac:dyDescent="0.3">
      <c r="A141" s="2" t="s">
        <v>45</v>
      </c>
    </row>
    <row r="142" spans="1:1" hidden="1" x14ac:dyDescent="0.3">
      <c r="A142" s="2" t="s">
        <v>7</v>
      </c>
    </row>
    <row r="143" spans="1:1" x14ac:dyDescent="0.3">
      <c r="A143" s="2" t="s">
        <v>508</v>
      </c>
    </row>
    <row r="144" spans="1:1" hidden="1" x14ac:dyDescent="0.3">
      <c r="A144" s="2" t="s">
        <v>68</v>
      </c>
    </row>
    <row r="145" spans="1:1" hidden="1" x14ac:dyDescent="0.3">
      <c r="A145" s="2" t="s">
        <v>115</v>
      </c>
    </row>
    <row r="146" spans="1:1" hidden="1" x14ac:dyDescent="0.3">
      <c r="A146" s="2" t="s">
        <v>68</v>
      </c>
    </row>
    <row r="147" spans="1:1" hidden="1" x14ac:dyDescent="0.3">
      <c r="A147" s="2" t="s">
        <v>68</v>
      </c>
    </row>
    <row r="148" spans="1:1" hidden="1" x14ac:dyDescent="0.3">
      <c r="A148" s="2" t="s">
        <v>68</v>
      </c>
    </row>
    <row r="149" spans="1:1" hidden="1" x14ac:dyDescent="0.3">
      <c r="A149" s="2" t="s">
        <v>34</v>
      </c>
    </row>
    <row r="150" spans="1:1" hidden="1" x14ac:dyDescent="0.3">
      <c r="A150" s="2" t="s">
        <v>7</v>
      </c>
    </row>
    <row r="151" spans="1:1" hidden="1" x14ac:dyDescent="0.3">
      <c r="A151" s="2" t="s">
        <v>7</v>
      </c>
    </row>
    <row r="152" spans="1:1" hidden="1" x14ac:dyDescent="0.3">
      <c r="A152" s="2" t="s">
        <v>7</v>
      </c>
    </row>
    <row r="153" spans="1:1" hidden="1" x14ac:dyDescent="0.3">
      <c r="A153" s="2" t="s">
        <v>7</v>
      </c>
    </row>
    <row r="154" spans="1:1" hidden="1" x14ac:dyDescent="0.3">
      <c r="A154" s="2" t="s">
        <v>7</v>
      </c>
    </row>
    <row r="155" spans="1:1" hidden="1" x14ac:dyDescent="0.3">
      <c r="A155" s="2" t="s">
        <v>45</v>
      </c>
    </row>
    <row r="156" spans="1:1" hidden="1" x14ac:dyDescent="0.3">
      <c r="A156" s="2" t="s">
        <v>11</v>
      </c>
    </row>
    <row r="157" spans="1:1" hidden="1" x14ac:dyDescent="0.3">
      <c r="A157" s="2" t="s">
        <v>11</v>
      </c>
    </row>
    <row r="158" spans="1:1" hidden="1" x14ac:dyDescent="0.3">
      <c r="A158" s="2" t="s">
        <v>162</v>
      </c>
    </row>
    <row r="159" spans="1:1" hidden="1" x14ac:dyDescent="0.3">
      <c r="A159" s="2" t="s">
        <v>45</v>
      </c>
    </row>
    <row r="160" spans="1:1" hidden="1" x14ac:dyDescent="0.3">
      <c r="A160" s="2" t="s">
        <v>41</v>
      </c>
    </row>
    <row r="161" spans="1:1" hidden="1" x14ac:dyDescent="0.3">
      <c r="A161" s="2" t="s">
        <v>34</v>
      </c>
    </row>
    <row r="162" spans="1:1" hidden="1" x14ac:dyDescent="0.3">
      <c r="A162" s="2" t="s">
        <v>45</v>
      </c>
    </row>
    <row r="163" spans="1:1" hidden="1" x14ac:dyDescent="0.3">
      <c r="A163" s="2" t="s">
        <v>34</v>
      </c>
    </row>
    <row r="164" spans="1:1" hidden="1" x14ac:dyDescent="0.3">
      <c r="A164" s="2" t="s">
        <v>7</v>
      </c>
    </row>
    <row r="165" spans="1:1" hidden="1" x14ac:dyDescent="0.3">
      <c r="A165" s="2" t="s">
        <v>11</v>
      </c>
    </row>
    <row r="166" spans="1:1" hidden="1" x14ac:dyDescent="0.3">
      <c r="A166" s="2" t="s">
        <v>14</v>
      </c>
    </row>
    <row r="167" spans="1:1" hidden="1" x14ac:dyDescent="0.3">
      <c r="A167" s="2" t="s">
        <v>45</v>
      </c>
    </row>
    <row r="168" spans="1:1" hidden="1" x14ac:dyDescent="0.3">
      <c r="A168" s="2" t="s">
        <v>11</v>
      </c>
    </row>
    <row r="169" spans="1:1" hidden="1" x14ac:dyDescent="0.3">
      <c r="A169" s="2" t="s">
        <v>14</v>
      </c>
    </row>
    <row r="170" spans="1:1" hidden="1" x14ac:dyDescent="0.3">
      <c r="A170" s="2" t="s">
        <v>45</v>
      </c>
    </row>
    <row r="171" spans="1:1" hidden="1" x14ac:dyDescent="0.3">
      <c r="A171" s="2" t="s">
        <v>34</v>
      </c>
    </row>
    <row r="172" spans="1:1" hidden="1" x14ac:dyDescent="0.3">
      <c r="A172" s="2" t="s">
        <v>11</v>
      </c>
    </row>
    <row r="173" spans="1:1" hidden="1" x14ac:dyDescent="0.3">
      <c r="A173" s="2" t="s">
        <v>7</v>
      </c>
    </row>
    <row r="174" spans="1:1" hidden="1" x14ac:dyDescent="0.3">
      <c r="A174" s="2" t="s">
        <v>7</v>
      </c>
    </row>
    <row r="175" spans="1:1" hidden="1" x14ac:dyDescent="0.3">
      <c r="A175" s="2" t="s">
        <v>7</v>
      </c>
    </row>
    <row r="176" spans="1:1" hidden="1" x14ac:dyDescent="0.3">
      <c r="A176" s="2" t="s">
        <v>7</v>
      </c>
    </row>
    <row r="177" spans="1:1" hidden="1" x14ac:dyDescent="0.3">
      <c r="A177" s="2" t="s">
        <v>34</v>
      </c>
    </row>
    <row r="178" spans="1:1" hidden="1" x14ac:dyDescent="0.3">
      <c r="A178" s="2" t="s">
        <v>34</v>
      </c>
    </row>
    <row r="179" spans="1:1" hidden="1" x14ac:dyDescent="0.3">
      <c r="A179" s="2" t="s">
        <v>7</v>
      </c>
    </row>
    <row r="180" spans="1:1" hidden="1" x14ac:dyDescent="0.3">
      <c r="A180" s="2" t="s">
        <v>11</v>
      </c>
    </row>
    <row r="181" spans="1:1" hidden="1" x14ac:dyDescent="0.3">
      <c r="A181" s="2" t="s">
        <v>11</v>
      </c>
    </row>
    <row r="182" spans="1:1" hidden="1" x14ac:dyDescent="0.3">
      <c r="A182" s="2" t="s">
        <v>11</v>
      </c>
    </row>
    <row r="183" spans="1:1" hidden="1" x14ac:dyDescent="0.3">
      <c r="A183" s="2" t="s">
        <v>34</v>
      </c>
    </row>
    <row r="184" spans="1:1" hidden="1" x14ac:dyDescent="0.3">
      <c r="A184" s="2" t="s">
        <v>7</v>
      </c>
    </row>
    <row r="185" spans="1:1" hidden="1" x14ac:dyDescent="0.3">
      <c r="A185" s="2" t="s">
        <v>7</v>
      </c>
    </row>
    <row r="186" spans="1:1" hidden="1" x14ac:dyDescent="0.3">
      <c r="A186" s="2" t="s">
        <v>7</v>
      </c>
    </row>
    <row r="187" spans="1:1" hidden="1" x14ac:dyDescent="0.3">
      <c r="A187" s="2" t="s">
        <v>11</v>
      </c>
    </row>
    <row r="188" spans="1:1" hidden="1" x14ac:dyDescent="0.3">
      <c r="A188" s="2" t="s">
        <v>11</v>
      </c>
    </row>
    <row r="189" spans="1:1" hidden="1" x14ac:dyDescent="0.3">
      <c r="A189" s="2" t="s">
        <v>45</v>
      </c>
    </row>
    <row r="190" spans="1:1" hidden="1" x14ac:dyDescent="0.3">
      <c r="A190" s="2" t="s">
        <v>7</v>
      </c>
    </row>
    <row r="191" spans="1:1" hidden="1" x14ac:dyDescent="0.3">
      <c r="A191" s="2" t="s">
        <v>34</v>
      </c>
    </row>
    <row r="192" spans="1:1" hidden="1" x14ac:dyDescent="0.3">
      <c r="A192" s="2" t="s">
        <v>34</v>
      </c>
    </row>
    <row r="193" spans="1:1" hidden="1" x14ac:dyDescent="0.3">
      <c r="A193" s="2" t="s">
        <v>34</v>
      </c>
    </row>
    <row r="194" spans="1:1" hidden="1" x14ac:dyDescent="0.3">
      <c r="A194" s="2" t="s">
        <v>45</v>
      </c>
    </row>
    <row r="195" spans="1:1" hidden="1" x14ac:dyDescent="0.3">
      <c r="A195" s="2" t="s">
        <v>34</v>
      </c>
    </row>
    <row r="196" spans="1:1" hidden="1" x14ac:dyDescent="0.3">
      <c r="A196" s="2" t="s">
        <v>34</v>
      </c>
    </row>
    <row r="197" spans="1:1" hidden="1" x14ac:dyDescent="0.3">
      <c r="A197" s="2" t="s">
        <v>14</v>
      </c>
    </row>
    <row r="198" spans="1:1" hidden="1" x14ac:dyDescent="0.3">
      <c r="A198" s="2" t="s">
        <v>68</v>
      </c>
    </row>
    <row r="199" spans="1:1" hidden="1" x14ac:dyDescent="0.3">
      <c r="A199" s="2" t="s">
        <v>7</v>
      </c>
    </row>
    <row r="200" spans="1:1" hidden="1" x14ac:dyDescent="0.3">
      <c r="A200" s="2"/>
    </row>
    <row r="201" spans="1:1" hidden="1" x14ac:dyDescent="0.3">
      <c r="A201" s="2" t="s">
        <v>7</v>
      </c>
    </row>
    <row r="202" spans="1:1" hidden="1" x14ac:dyDescent="0.3">
      <c r="A202" s="2" t="s">
        <v>41</v>
      </c>
    </row>
    <row r="203" spans="1:1" hidden="1" x14ac:dyDescent="0.3">
      <c r="A203" s="2" t="s">
        <v>11</v>
      </c>
    </row>
    <row r="204" spans="1:1" hidden="1" x14ac:dyDescent="0.3">
      <c r="A204" s="2" t="s">
        <v>45</v>
      </c>
    </row>
    <row r="205" spans="1:1" hidden="1" x14ac:dyDescent="0.3">
      <c r="A205" s="2" t="s">
        <v>41</v>
      </c>
    </row>
    <row r="206" spans="1:1" hidden="1" x14ac:dyDescent="0.3">
      <c r="A206" s="2" t="s">
        <v>34</v>
      </c>
    </row>
    <row r="207" spans="1:1" hidden="1" x14ac:dyDescent="0.3">
      <c r="A207" s="2" t="s">
        <v>11</v>
      </c>
    </row>
    <row r="208" spans="1:1" hidden="1" x14ac:dyDescent="0.3">
      <c r="A208" s="2" t="s">
        <v>7</v>
      </c>
    </row>
    <row r="209" spans="1:1" hidden="1" x14ac:dyDescent="0.3">
      <c r="A209" s="2" t="s">
        <v>7</v>
      </c>
    </row>
    <row r="210" spans="1:1" hidden="1" x14ac:dyDescent="0.3">
      <c r="A210" s="2" t="s">
        <v>7</v>
      </c>
    </row>
    <row r="211" spans="1:1" hidden="1" x14ac:dyDescent="0.3">
      <c r="A211" s="2" t="s">
        <v>7</v>
      </c>
    </row>
    <row r="212" spans="1:1" hidden="1" x14ac:dyDescent="0.3">
      <c r="A212" s="2" t="s">
        <v>11</v>
      </c>
    </row>
    <row r="213" spans="1:1" hidden="1" x14ac:dyDescent="0.3">
      <c r="A213" s="2" t="s">
        <v>11</v>
      </c>
    </row>
    <row r="214" spans="1:1" hidden="1" x14ac:dyDescent="0.3">
      <c r="A214" s="2" t="s">
        <v>7</v>
      </c>
    </row>
    <row r="215" spans="1:1" hidden="1" x14ac:dyDescent="0.3">
      <c r="A215" s="2" t="s">
        <v>11</v>
      </c>
    </row>
    <row r="216" spans="1:1" hidden="1" x14ac:dyDescent="0.3">
      <c r="A216" s="2" t="s">
        <v>11</v>
      </c>
    </row>
    <row r="217" spans="1:1" hidden="1" x14ac:dyDescent="0.3">
      <c r="A217" s="2" t="s">
        <v>11</v>
      </c>
    </row>
    <row r="218" spans="1:1" hidden="1" x14ac:dyDescent="0.3">
      <c r="A218" s="2" t="s">
        <v>11</v>
      </c>
    </row>
    <row r="219" spans="1:1" hidden="1" x14ac:dyDescent="0.3">
      <c r="A219" s="2" t="s">
        <v>34</v>
      </c>
    </row>
    <row r="220" spans="1:1" hidden="1" x14ac:dyDescent="0.3">
      <c r="A220" s="2" t="s">
        <v>34</v>
      </c>
    </row>
    <row r="221" spans="1:1" hidden="1" x14ac:dyDescent="0.3">
      <c r="A221" s="2" t="s">
        <v>45</v>
      </c>
    </row>
    <row r="222" spans="1:1" hidden="1" x14ac:dyDescent="0.3">
      <c r="A222" s="2" t="s">
        <v>34</v>
      </c>
    </row>
    <row r="223" spans="1:1" hidden="1" x14ac:dyDescent="0.3">
      <c r="A223" s="2" t="s">
        <v>11</v>
      </c>
    </row>
    <row r="224" spans="1:1" hidden="1" x14ac:dyDescent="0.3">
      <c r="A224" s="2" t="s">
        <v>7</v>
      </c>
    </row>
    <row r="225" spans="1:1" hidden="1" x14ac:dyDescent="0.3">
      <c r="A225" s="2" t="s">
        <v>11</v>
      </c>
    </row>
    <row r="226" spans="1:1" hidden="1" x14ac:dyDescent="0.3">
      <c r="A226" s="2" t="s">
        <v>11</v>
      </c>
    </row>
    <row r="227" spans="1:1" hidden="1" x14ac:dyDescent="0.3">
      <c r="A227" s="2" t="s">
        <v>41</v>
      </c>
    </row>
    <row r="228" spans="1:1" hidden="1" x14ac:dyDescent="0.3">
      <c r="A228" s="2" t="s">
        <v>7</v>
      </c>
    </row>
    <row r="229" spans="1:1" hidden="1" x14ac:dyDescent="0.3">
      <c r="A229" s="2" t="s">
        <v>7</v>
      </c>
    </row>
    <row r="230" spans="1:1" hidden="1" x14ac:dyDescent="0.3">
      <c r="A230" s="2" t="s">
        <v>7</v>
      </c>
    </row>
    <row r="231" spans="1:1" hidden="1" x14ac:dyDescent="0.3">
      <c r="A231" s="2" t="s">
        <v>11</v>
      </c>
    </row>
    <row r="232" spans="1:1" hidden="1" x14ac:dyDescent="0.3">
      <c r="A232" s="2" t="s">
        <v>7</v>
      </c>
    </row>
    <row r="233" spans="1:1" hidden="1" x14ac:dyDescent="0.3">
      <c r="A233" s="2" t="s">
        <v>11</v>
      </c>
    </row>
    <row r="234" spans="1:1" hidden="1" x14ac:dyDescent="0.3">
      <c r="A234" s="2" t="s">
        <v>34</v>
      </c>
    </row>
    <row r="235" spans="1:1" hidden="1" x14ac:dyDescent="0.3">
      <c r="A235" s="2" t="s">
        <v>11</v>
      </c>
    </row>
    <row r="236" spans="1:1" hidden="1" x14ac:dyDescent="0.3">
      <c r="A236" s="2" t="s">
        <v>7</v>
      </c>
    </row>
    <row r="237" spans="1:1" hidden="1" x14ac:dyDescent="0.3">
      <c r="A237" s="2" t="s">
        <v>7</v>
      </c>
    </row>
    <row r="238" spans="1:1" hidden="1" x14ac:dyDescent="0.3">
      <c r="A238" s="2" t="s">
        <v>7</v>
      </c>
    </row>
    <row r="239" spans="1:1" hidden="1" x14ac:dyDescent="0.3">
      <c r="A239" s="2" t="s">
        <v>7</v>
      </c>
    </row>
    <row r="240" spans="1:1" hidden="1" x14ac:dyDescent="0.3">
      <c r="A240" s="2" t="s">
        <v>7</v>
      </c>
    </row>
    <row r="241" spans="1:1" hidden="1" x14ac:dyDescent="0.3">
      <c r="A241" s="2" t="s">
        <v>11</v>
      </c>
    </row>
    <row r="242" spans="1:1" hidden="1" x14ac:dyDescent="0.3">
      <c r="A242" s="2" t="s">
        <v>11</v>
      </c>
    </row>
    <row r="243" spans="1:1" hidden="1" x14ac:dyDescent="0.3">
      <c r="A243" s="2" t="s">
        <v>11</v>
      </c>
    </row>
    <row r="244" spans="1:1" hidden="1" x14ac:dyDescent="0.3">
      <c r="A244" s="2" t="s">
        <v>11</v>
      </c>
    </row>
    <row r="245" spans="1:1" hidden="1" x14ac:dyDescent="0.3">
      <c r="A245" s="2" t="s">
        <v>7</v>
      </c>
    </row>
    <row r="246" spans="1:1" hidden="1" x14ac:dyDescent="0.3">
      <c r="A246" s="2" t="s">
        <v>11</v>
      </c>
    </row>
    <row r="247" spans="1:1" hidden="1" x14ac:dyDescent="0.3">
      <c r="A247" s="2" t="s">
        <v>7</v>
      </c>
    </row>
    <row r="248" spans="1:1" hidden="1" x14ac:dyDescent="0.3">
      <c r="A248" s="2" t="s">
        <v>45</v>
      </c>
    </row>
    <row r="249" spans="1:1" hidden="1" x14ac:dyDescent="0.3">
      <c r="A249" s="2" t="s">
        <v>11</v>
      </c>
    </row>
    <row r="250" spans="1:1" hidden="1" x14ac:dyDescent="0.3">
      <c r="A250" s="2" t="s">
        <v>11</v>
      </c>
    </row>
    <row r="251" spans="1:1" hidden="1" x14ac:dyDescent="0.3">
      <c r="A251" s="2" t="s">
        <v>7</v>
      </c>
    </row>
    <row r="252" spans="1:1" hidden="1" x14ac:dyDescent="0.3">
      <c r="A252" s="2" t="s">
        <v>11</v>
      </c>
    </row>
    <row r="253" spans="1:1" hidden="1" x14ac:dyDescent="0.3">
      <c r="A253" s="2" t="s">
        <v>7</v>
      </c>
    </row>
    <row r="254" spans="1:1" hidden="1" x14ac:dyDescent="0.3">
      <c r="A254" s="2" t="s">
        <v>7</v>
      </c>
    </row>
    <row r="255" spans="1:1" hidden="1" x14ac:dyDescent="0.3">
      <c r="A255" s="2" t="s">
        <v>7</v>
      </c>
    </row>
    <row r="256" spans="1:1" hidden="1" x14ac:dyDescent="0.3">
      <c r="A256" s="2" t="s">
        <v>7</v>
      </c>
    </row>
    <row r="257" spans="1:1" hidden="1" x14ac:dyDescent="0.3">
      <c r="A257" s="2" t="s">
        <v>11</v>
      </c>
    </row>
    <row r="258" spans="1:1" hidden="1" x14ac:dyDescent="0.3">
      <c r="A258" s="2" t="s">
        <v>7</v>
      </c>
    </row>
    <row r="259" spans="1:1" hidden="1" x14ac:dyDescent="0.3">
      <c r="A259" s="2" t="s">
        <v>45</v>
      </c>
    </row>
    <row r="260" spans="1:1" hidden="1" x14ac:dyDescent="0.3">
      <c r="A260" s="2" t="s">
        <v>11</v>
      </c>
    </row>
    <row r="261" spans="1:1" hidden="1" x14ac:dyDescent="0.3">
      <c r="A261" s="2" t="s">
        <v>7</v>
      </c>
    </row>
    <row r="262" spans="1:1" hidden="1" x14ac:dyDescent="0.3">
      <c r="A262" s="2" t="s">
        <v>56</v>
      </c>
    </row>
    <row r="263" spans="1:1" hidden="1" x14ac:dyDescent="0.3">
      <c r="A263" s="2" t="s">
        <v>7</v>
      </c>
    </row>
    <row r="264" spans="1:1" hidden="1" x14ac:dyDescent="0.3">
      <c r="A264" s="2" t="s">
        <v>7</v>
      </c>
    </row>
    <row r="265" spans="1:1" hidden="1" x14ac:dyDescent="0.3">
      <c r="A265" s="2" t="s">
        <v>508</v>
      </c>
    </row>
    <row r="266" spans="1:1" hidden="1" x14ac:dyDescent="0.3">
      <c r="A266" s="2" t="s">
        <v>7</v>
      </c>
    </row>
    <row r="267" spans="1:1" hidden="1" x14ac:dyDescent="0.3">
      <c r="A267" s="2" t="s">
        <v>7</v>
      </c>
    </row>
    <row r="268" spans="1:1" hidden="1" x14ac:dyDescent="0.3">
      <c r="A268" s="2" t="s">
        <v>7</v>
      </c>
    </row>
    <row r="269" spans="1:1" hidden="1" x14ac:dyDescent="0.3">
      <c r="A269" s="2" t="s">
        <v>7</v>
      </c>
    </row>
    <row r="270" spans="1:1" hidden="1" x14ac:dyDescent="0.3">
      <c r="A270" s="2" t="s">
        <v>7</v>
      </c>
    </row>
    <row r="271" spans="1:1" hidden="1" x14ac:dyDescent="0.3">
      <c r="A271" s="2" t="s">
        <v>68</v>
      </c>
    </row>
    <row r="272" spans="1:1" hidden="1" x14ac:dyDescent="0.3">
      <c r="A272" s="2" t="s">
        <v>7</v>
      </c>
    </row>
    <row r="273" spans="1:1" hidden="1" x14ac:dyDescent="0.3">
      <c r="A273" s="2" t="s">
        <v>7</v>
      </c>
    </row>
    <row r="274" spans="1:1" hidden="1" x14ac:dyDescent="0.3">
      <c r="A274" s="2" t="s">
        <v>7</v>
      </c>
    </row>
    <row r="275" spans="1:1" hidden="1" x14ac:dyDescent="0.3">
      <c r="A275" s="2" t="s">
        <v>7</v>
      </c>
    </row>
    <row r="276" spans="1:1" hidden="1" x14ac:dyDescent="0.3">
      <c r="A276" s="2" t="s">
        <v>11</v>
      </c>
    </row>
    <row r="277" spans="1:1" hidden="1" x14ac:dyDescent="0.3">
      <c r="A277" s="2" t="s">
        <v>11</v>
      </c>
    </row>
    <row r="278" spans="1:1" hidden="1" x14ac:dyDescent="0.3">
      <c r="A278" s="2" t="s">
        <v>7</v>
      </c>
    </row>
    <row r="279" spans="1:1" hidden="1" x14ac:dyDescent="0.3">
      <c r="A279" s="2" t="s">
        <v>7</v>
      </c>
    </row>
    <row r="280" spans="1:1" hidden="1" x14ac:dyDescent="0.3">
      <c r="A280" s="2" t="s">
        <v>11</v>
      </c>
    </row>
    <row r="281" spans="1:1" hidden="1" x14ac:dyDescent="0.3">
      <c r="A281" s="2" t="s">
        <v>7</v>
      </c>
    </row>
    <row r="282" spans="1:1" hidden="1" x14ac:dyDescent="0.3">
      <c r="A282" s="2" t="s">
        <v>11</v>
      </c>
    </row>
    <row r="283" spans="1:1" hidden="1" x14ac:dyDescent="0.3">
      <c r="A283" s="2" t="s">
        <v>11</v>
      </c>
    </row>
    <row r="284" spans="1:1" hidden="1" x14ac:dyDescent="0.3">
      <c r="A284" s="2" t="s">
        <v>7</v>
      </c>
    </row>
    <row r="285" spans="1:1" hidden="1" x14ac:dyDescent="0.3">
      <c r="A285" s="2" t="s">
        <v>7</v>
      </c>
    </row>
    <row r="286" spans="1:1" hidden="1" x14ac:dyDescent="0.3">
      <c r="A286" s="2" t="s">
        <v>11</v>
      </c>
    </row>
    <row r="287" spans="1:1" hidden="1" x14ac:dyDescent="0.3">
      <c r="A287" s="2" t="s">
        <v>7</v>
      </c>
    </row>
    <row r="288" spans="1:1" hidden="1" x14ac:dyDescent="0.3">
      <c r="A288" s="2" t="s">
        <v>11</v>
      </c>
    </row>
    <row r="289" spans="1:1" hidden="1" x14ac:dyDescent="0.3">
      <c r="A289" s="2" t="s">
        <v>11</v>
      </c>
    </row>
    <row r="290" spans="1:1" hidden="1" x14ac:dyDescent="0.3">
      <c r="A290" s="2" t="s">
        <v>7</v>
      </c>
    </row>
    <row r="291" spans="1:1" hidden="1" x14ac:dyDescent="0.3">
      <c r="A291" s="2" t="s">
        <v>11</v>
      </c>
    </row>
    <row r="292" spans="1:1" hidden="1" x14ac:dyDescent="0.3">
      <c r="A292" s="2" t="s">
        <v>7</v>
      </c>
    </row>
    <row r="293" spans="1:1" hidden="1" x14ac:dyDescent="0.3">
      <c r="A293" s="2" t="s">
        <v>11</v>
      </c>
    </row>
    <row r="294" spans="1:1" hidden="1" x14ac:dyDescent="0.3">
      <c r="A294" s="2" t="s">
        <v>11</v>
      </c>
    </row>
    <row r="295" spans="1:1" hidden="1" x14ac:dyDescent="0.3">
      <c r="A295" s="2" t="s">
        <v>11</v>
      </c>
    </row>
    <row r="296" spans="1:1" hidden="1" x14ac:dyDescent="0.3">
      <c r="A296" s="2" t="s">
        <v>7</v>
      </c>
    </row>
    <row r="297" spans="1:1" hidden="1" x14ac:dyDescent="0.3">
      <c r="A297" s="2" t="s">
        <v>7</v>
      </c>
    </row>
    <row r="298" spans="1:1" hidden="1" x14ac:dyDescent="0.3">
      <c r="A298" s="2" t="s">
        <v>7</v>
      </c>
    </row>
    <row r="299" spans="1:1" hidden="1" x14ac:dyDescent="0.3">
      <c r="A299" s="2" t="s">
        <v>11</v>
      </c>
    </row>
    <row r="300" spans="1:1" hidden="1" x14ac:dyDescent="0.3">
      <c r="A300" s="2" t="s">
        <v>7</v>
      </c>
    </row>
    <row r="301" spans="1:1" hidden="1" x14ac:dyDescent="0.3">
      <c r="A301" s="2" t="s">
        <v>11</v>
      </c>
    </row>
    <row r="302" spans="1:1" hidden="1" x14ac:dyDescent="0.3">
      <c r="A302" s="2" t="s">
        <v>11</v>
      </c>
    </row>
    <row r="303" spans="1:1" hidden="1" x14ac:dyDescent="0.3">
      <c r="A303" s="2" t="s">
        <v>7</v>
      </c>
    </row>
    <row r="304" spans="1:1" hidden="1" x14ac:dyDescent="0.3">
      <c r="A304" s="2" t="s">
        <v>7</v>
      </c>
    </row>
    <row r="305" spans="1:1" hidden="1" x14ac:dyDescent="0.3">
      <c r="A305" s="2" t="s">
        <v>14</v>
      </c>
    </row>
    <row r="306" spans="1:1" hidden="1" x14ac:dyDescent="0.3">
      <c r="A306" s="2" t="s">
        <v>7</v>
      </c>
    </row>
    <row r="307" spans="1:1" hidden="1" x14ac:dyDescent="0.3">
      <c r="A307" s="2" t="s">
        <v>11</v>
      </c>
    </row>
    <row r="308" spans="1:1" hidden="1" x14ac:dyDescent="0.3">
      <c r="A308" s="2" t="s">
        <v>11</v>
      </c>
    </row>
    <row r="309" spans="1:1" hidden="1" x14ac:dyDescent="0.3">
      <c r="A309" s="2" t="s">
        <v>7</v>
      </c>
    </row>
    <row r="310" spans="1:1" hidden="1" x14ac:dyDescent="0.3">
      <c r="A310" s="2" t="s">
        <v>11</v>
      </c>
    </row>
    <row r="311" spans="1:1" hidden="1" x14ac:dyDescent="0.3">
      <c r="A311" s="2" t="s">
        <v>11</v>
      </c>
    </row>
    <row r="312" spans="1:1" hidden="1" x14ac:dyDescent="0.3">
      <c r="A312" s="2" t="s">
        <v>7</v>
      </c>
    </row>
    <row r="313" spans="1:1" hidden="1" x14ac:dyDescent="0.3">
      <c r="A313" s="2" t="s">
        <v>11</v>
      </c>
    </row>
    <row r="314" spans="1:1" hidden="1" x14ac:dyDescent="0.3">
      <c r="A314" s="2" t="s">
        <v>7</v>
      </c>
    </row>
    <row r="315" spans="1:1" hidden="1" x14ac:dyDescent="0.3">
      <c r="A315" s="2" t="s">
        <v>11</v>
      </c>
    </row>
    <row r="316" spans="1:1" hidden="1" x14ac:dyDescent="0.3">
      <c r="A316" s="2" t="s">
        <v>11</v>
      </c>
    </row>
    <row r="317" spans="1:1" hidden="1" x14ac:dyDescent="0.3">
      <c r="A317" s="2" t="s">
        <v>508</v>
      </c>
    </row>
    <row r="318" spans="1:1" hidden="1" x14ac:dyDescent="0.3">
      <c r="A318" s="2" t="s">
        <v>7</v>
      </c>
    </row>
    <row r="319" spans="1:1" hidden="1" x14ac:dyDescent="0.3">
      <c r="A319" s="2" t="s">
        <v>11</v>
      </c>
    </row>
    <row r="320" spans="1:1" hidden="1" x14ac:dyDescent="0.3">
      <c r="A320" s="2" t="s">
        <v>11</v>
      </c>
    </row>
    <row r="321" spans="1:1" hidden="1" x14ac:dyDescent="0.3">
      <c r="A321" s="2" t="s">
        <v>11</v>
      </c>
    </row>
    <row r="322" spans="1:1" hidden="1" x14ac:dyDescent="0.3">
      <c r="A322" s="2" t="s">
        <v>11</v>
      </c>
    </row>
    <row r="323" spans="1:1" hidden="1" x14ac:dyDescent="0.3">
      <c r="A323" s="2" t="s">
        <v>7</v>
      </c>
    </row>
    <row r="324" spans="1:1" hidden="1" x14ac:dyDescent="0.3">
      <c r="A324" s="2" t="s">
        <v>11</v>
      </c>
    </row>
    <row r="325" spans="1:1" hidden="1" x14ac:dyDescent="0.3">
      <c r="A325" s="2" t="s">
        <v>7</v>
      </c>
    </row>
    <row r="326" spans="1:1" hidden="1" x14ac:dyDescent="0.3">
      <c r="A326" s="2" t="s">
        <v>7</v>
      </c>
    </row>
    <row r="327" spans="1:1" hidden="1" x14ac:dyDescent="0.3">
      <c r="A327" s="2" t="s">
        <v>7</v>
      </c>
    </row>
    <row r="328" spans="1:1" hidden="1" x14ac:dyDescent="0.3">
      <c r="A328" s="2" t="s">
        <v>11</v>
      </c>
    </row>
    <row r="329" spans="1:1" hidden="1" x14ac:dyDescent="0.3">
      <c r="A329" s="2" t="s">
        <v>11</v>
      </c>
    </row>
    <row r="330" spans="1:1" hidden="1" x14ac:dyDescent="0.3">
      <c r="A330" s="2" t="s">
        <v>7</v>
      </c>
    </row>
    <row r="331" spans="1:1" hidden="1" x14ac:dyDescent="0.3">
      <c r="A331" s="2" t="s">
        <v>7</v>
      </c>
    </row>
    <row r="332" spans="1:1" hidden="1" x14ac:dyDescent="0.3">
      <c r="A332" s="2" t="s">
        <v>11</v>
      </c>
    </row>
    <row r="333" spans="1:1" hidden="1" x14ac:dyDescent="0.3">
      <c r="A333" s="2" t="s">
        <v>11</v>
      </c>
    </row>
    <row r="334" spans="1:1" hidden="1" x14ac:dyDescent="0.3">
      <c r="A334" s="2" t="s">
        <v>11</v>
      </c>
    </row>
    <row r="335" spans="1:1" hidden="1" x14ac:dyDescent="0.3">
      <c r="A335" s="2" t="s">
        <v>11</v>
      </c>
    </row>
    <row r="336" spans="1:1" hidden="1" x14ac:dyDescent="0.3">
      <c r="A336" s="2" t="s">
        <v>11</v>
      </c>
    </row>
    <row r="337" spans="1:1" hidden="1" x14ac:dyDescent="0.3">
      <c r="A337" s="2" t="s">
        <v>11</v>
      </c>
    </row>
    <row r="338" spans="1:1" hidden="1" x14ac:dyDescent="0.3">
      <c r="A338" s="2" t="s">
        <v>7</v>
      </c>
    </row>
    <row r="339" spans="1:1" hidden="1" x14ac:dyDescent="0.3">
      <c r="A339" s="2" t="s">
        <v>7</v>
      </c>
    </row>
    <row r="340" spans="1:1" hidden="1" x14ac:dyDescent="0.3">
      <c r="A340" s="2" t="s">
        <v>11</v>
      </c>
    </row>
    <row r="341" spans="1:1" hidden="1" x14ac:dyDescent="0.3">
      <c r="A341" s="2" t="s">
        <v>7</v>
      </c>
    </row>
    <row r="342" spans="1:1" hidden="1" x14ac:dyDescent="0.3">
      <c r="A342" s="2" t="s">
        <v>11</v>
      </c>
    </row>
    <row r="343" spans="1:1" hidden="1" x14ac:dyDescent="0.3">
      <c r="A343" s="2" t="s">
        <v>11</v>
      </c>
    </row>
    <row r="344" spans="1:1" hidden="1" x14ac:dyDescent="0.3">
      <c r="A344" s="2" t="s">
        <v>11</v>
      </c>
    </row>
    <row r="345" spans="1:1" hidden="1" x14ac:dyDescent="0.3">
      <c r="A345" s="2" t="s">
        <v>11</v>
      </c>
    </row>
    <row r="346" spans="1:1" hidden="1" x14ac:dyDescent="0.3">
      <c r="A346" s="2" t="s">
        <v>11</v>
      </c>
    </row>
    <row r="347" spans="1:1" hidden="1" x14ac:dyDescent="0.3">
      <c r="A347" s="2" t="s">
        <v>508</v>
      </c>
    </row>
    <row r="348" spans="1:1" hidden="1" x14ac:dyDescent="0.3">
      <c r="A348" s="2" t="s">
        <v>11</v>
      </c>
    </row>
    <row r="349" spans="1:1" hidden="1" x14ac:dyDescent="0.3">
      <c r="A349" s="2" t="s">
        <v>11</v>
      </c>
    </row>
    <row r="350" spans="1:1" hidden="1" x14ac:dyDescent="0.3">
      <c r="A350" s="2" t="s">
        <v>11</v>
      </c>
    </row>
    <row r="351" spans="1:1" hidden="1" x14ac:dyDescent="0.3">
      <c r="A351" s="2" t="s">
        <v>11</v>
      </c>
    </row>
    <row r="352" spans="1:1" hidden="1" x14ac:dyDescent="0.3">
      <c r="A352" s="2" t="s">
        <v>7</v>
      </c>
    </row>
    <row r="353" spans="1:1" hidden="1" x14ac:dyDescent="0.3">
      <c r="A353" s="2" t="s">
        <v>11</v>
      </c>
    </row>
    <row r="354" spans="1:1" hidden="1" x14ac:dyDescent="0.3">
      <c r="A354" s="2" t="s">
        <v>11</v>
      </c>
    </row>
    <row r="355" spans="1:1" hidden="1" x14ac:dyDescent="0.3">
      <c r="A355" s="2" t="s">
        <v>11</v>
      </c>
    </row>
    <row r="356" spans="1:1" hidden="1" x14ac:dyDescent="0.3">
      <c r="A356" s="2" t="s">
        <v>7</v>
      </c>
    </row>
    <row r="357" spans="1:1" hidden="1" x14ac:dyDescent="0.3">
      <c r="A357" s="2" t="s">
        <v>7</v>
      </c>
    </row>
    <row r="358" spans="1:1" hidden="1" x14ac:dyDescent="0.3">
      <c r="A358" s="2" t="s">
        <v>7</v>
      </c>
    </row>
    <row r="359" spans="1:1" hidden="1" x14ac:dyDescent="0.3">
      <c r="A359" s="2" t="s">
        <v>7</v>
      </c>
    </row>
    <row r="360" spans="1:1" hidden="1" x14ac:dyDescent="0.3">
      <c r="A360" s="2" t="s">
        <v>11</v>
      </c>
    </row>
    <row r="361" spans="1:1" hidden="1" x14ac:dyDescent="0.3">
      <c r="A361" s="2" t="s">
        <v>11</v>
      </c>
    </row>
    <row r="362" spans="1:1" hidden="1" x14ac:dyDescent="0.3">
      <c r="A362" s="2" t="s">
        <v>11</v>
      </c>
    </row>
    <row r="363" spans="1:1" hidden="1" x14ac:dyDescent="0.3">
      <c r="A363" s="2" t="s">
        <v>7</v>
      </c>
    </row>
    <row r="364" spans="1:1" hidden="1" x14ac:dyDescent="0.3">
      <c r="A364" s="2" t="s">
        <v>11</v>
      </c>
    </row>
    <row r="365" spans="1:1" hidden="1" x14ac:dyDescent="0.3">
      <c r="A365" s="2" t="s">
        <v>7</v>
      </c>
    </row>
    <row r="366" spans="1:1" hidden="1" x14ac:dyDescent="0.3">
      <c r="A366" s="2" t="s">
        <v>7</v>
      </c>
    </row>
    <row r="367" spans="1:1" hidden="1" x14ac:dyDescent="0.3">
      <c r="A367" s="2" t="s">
        <v>11</v>
      </c>
    </row>
    <row r="368" spans="1:1" hidden="1" x14ac:dyDescent="0.3">
      <c r="A368" s="2" t="s">
        <v>11</v>
      </c>
    </row>
    <row r="369" spans="1:1" hidden="1" x14ac:dyDescent="0.3">
      <c r="A369" s="2" t="s">
        <v>11</v>
      </c>
    </row>
    <row r="370" spans="1:1" hidden="1" x14ac:dyDescent="0.3">
      <c r="A370" s="2" t="s">
        <v>11</v>
      </c>
    </row>
    <row r="371" spans="1:1" hidden="1" x14ac:dyDescent="0.3">
      <c r="A371" s="2" t="s">
        <v>11</v>
      </c>
    </row>
    <row r="372" spans="1:1" hidden="1" x14ac:dyDescent="0.3">
      <c r="A372" s="2" t="s">
        <v>11</v>
      </c>
    </row>
    <row r="373" spans="1:1" hidden="1" x14ac:dyDescent="0.3">
      <c r="A373" s="2" t="s">
        <v>11</v>
      </c>
    </row>
    <row r="374" spans="1:1" hidden="1" x14ac:dyDescent="0.3">
      <c r="A374" s="2" t="s">
        <v>7</v>
      </c>
    </row>
    <row r="375" spans="1:1" hidden="1" x14ac:dyDescent="0.3">
      <c r="A375" s="2" t="s">
        <v>7</v>
      </c>
    </row>
    <row r="376" spans="1:1" hidden="1" x14ac:dyDescent="0.3">
      <c r="A376" s="2" t="s">
        <v>11</v>
      </c>
    </row>
    <row r="377" spans="1:1" hidden="1" x14ac:dyDescent="0.3">
      <c r="A377" s="2" t="s">
        <v>11</v>
      </c>
    </row>
    <row r="378" spans="1:1" hidden="1" x14ac:dyDescent="0.3">
      <c r="A378" s="2" t="s">
        <v>11</v>
      </c>
    </row>
    <row r="379" spans="1:1" hidden="1" x14ac:dyDescent="0.3">
      <c r="A379" s="2" t="s">
        <v>11</v>
      </c>
    </row>
    <row r="380" spans="1:1" hidden="1" x14ac:dyDescent="0.3">
      <c r="A380" s="2" t="s">
        <v>7</v>
      </c>
    </row>
    <row r="381" spans="1:1" hidden="1" x14ac:dyDescent="0.3">
      <c r="A381" s="2" t="s">
        <v>7</v>
      </c>
    </row>
    <row r="382" spans="1:1" hidden="1" x14ac:dyDescent="0.3">
      <c r="A382" s="2" t="s">
        <v>7</v>
      </c>
    </row>
    <row r="383" spans="1:1" hidden="1" x14ac:dyDescent="0.3">
      <c r="A383" s="2" t="s">
        <v>7</v>
      </c>
    </row>
    <row r="384" spans="1:1" hidden="1" x14ac:dyDescent="0.3">
      <c r="A384" s="2" t="s">
        <v>11</v>
      </c>
    </row>
    <row r="385" spans="1:1" hidden="1" x14ac:dyDescent="0.3">
      <c r="A385" s="2" t="s">
        <v>11</v>
      </c>
    </row>
    <row r="386" spans="1:1" hidden="1" x14ac:dyDescent="0.3">
      <c r="A386" s="2" t="s">
        <v>7</v>
      </c>
    </row>
    <row r="387" spans="1:1" hidden="1" x14ac:dyDescent="0.3">
      <c r="A387" s="2" t="s">
        <v>11</v>
      </c>
    </row>
    <row r="388" spans="1:1" hidden="1" x14ac:dyDescent="0.3">
      <c r="A388" s="2" t="s">
        <v>7</v>
      </c>
    </row>
    <row r="389" spans="1:1" hidden="1" x14ac:dyDescent="0.3">
      <c r="A389" s="2" t="s">
        <v>7</v>
      </c>
    </row>
    <row r="390" spans="1:1" hidden="1" x14ac:dyDescent="0.3">
      <c r="A390" s="2" t="s">
        <v>11</v>
      </c>
    </row>
    <row r="391" spans="1:1" hidden="1" x14ac:dyDescent="0.3">
      <c r="A391" s="2" t="s">
        <v>7</v>
      </c>
    </row>
    <row r="392" spans="1:1" hidden="1" x14ac:dyDescent="0.3">
      <c r="A392" s="2" t="s">
        <v>7</v>
      </c>
    </row>
    <row r="393" spans="1:1" hidden="1" x14ac:dyDescent="0.3">
      <c r="A393" s="2" t="s">
        <v>7</v>
      </c>
    </row>
    <row r="394" spans="1:1" hidden="1" x14ac:dyDescent="0.3">
      <c r="A394" s="2" t="s">
        <v>11</v>
      </c>
    </row>
    <row r="395" spans="1:1" hidden="1" x14ac:dyDescent="0.3">
      <c r="A395" s="2" t="s">
        <v>7</v>
      </c>
    </row>
    <row r="396" spans="1:1" hidden="1" x14ac:dyDescent="0.3">
      <c r="A396" s="2" t="s">
        <v>7</v>
      </c>
    </row>
    <row r="397" spans="1:1" hidden="1" x14ac:dyDescent="0.3">
      <c r="A397" s="2" t="s">
        <v>7</v>
      </c>
    </row>
    <row r="398" spans="1:1" hidden="1" x14ac:dyDescent="0.3">
      <c r="A398" s="2" t="s">
        <v>7</v>
      </c>
    </row>
    <row r="399" spans="1:1" hidden="1" x14ac:dyDescent="0.3">
      <c r="A399" s="2" t="s">
        <v>7</v>
      </c>
    </row>
    <row r="400" spans="1:1" hidden="1" x14ac:dyDescent="0.3">
      <c r="A400" s="2" t="s">
        <v>7</v>
      </c>
    </row>
    <row r="401" spans="1:1" hidden="1" x14ac:dyDescent="0.3">
      <c r="A401" s="2" t="s">
        <v>7</v>
      </c>
    </row>
    <row r="402" spans="1:1" hidden="1" x14ac:dyDescent="0.3">
      <c r="A402" s="2" t="s">
        <v>7</v>
      </c>
    </row>
    <row r="403" spans="1:1" hidden="1" x14ac:dyDescent="0.3">
      <c r="A403" s="2" t="s">
        <v>7</v>
      </c>
    </row>
    <row r="404" spans="1:1" hidden="1" x14ac:dyDescent="0.3">
      <c r="A404" s="2" t="s">
        <v>11</v>
      </c>
    </row>
    <row r="405" spans="1:1" hidden="1" x14ac:dyDescent="0.3">
      <c r="A405" s="2" t="s">
        <v>7</v>
      </c>
    </row>
    <row r="406" spans="1:1" hidden="1" x14ac:dyDescent="0.3">
      <c r="A406" s="2" t="s">
        <v>7</v>
      </c>
    </row>
    <row r="407" spans="1:1" hidden="1" x14ac:dyDescent="0.3">
      <c r="A407" s="2" t="s">
        <v>7</v>
      </c>
    </row>
    <row r="408" spans="1:1" hidden="1" x14ac:dyDescent="0.3">
      <c r="A408" s="2" t="s">
        <v>11</v>
      </c>
    </row>
    <row r="409" spans="1:1" hidden="1" x14ac:dyDescent="0.3">
      <c r="A409" s="2" t="s">
        <v>7</v>
      </c>
    </row>
    <row r="410" spans="1:1" hidden="1" x14ac:dyDescent="0.3">
      <c r="A410" s="2" t="s">
        <v>11</v>
      </c>
    </row>
    <row r="411" spans="1:1" hidden="1" x14ac:dyDescent="0.3">
      <c r="A411" s="2" t="s">
        <v>7</v>
      </c>
    </row>
    <row r="412" spans="1:1" hidden="1" x14ac:dyDescent="0.3">
      <c r="A412" s="2" t="s">
        <v>7</v>
      </c>
    </row>
    <row r="413" spans="1:1" hidden="1" x14ac:dyDescent="0.3">
      <c r="A413" s="2" t="s">
        <v>11</v>
      </c>
    </row>
    <row r="414" spans="1:1" hidden="1" x14ac:dyDescent="0.3">
      <c r="A414" s="2" t="s">
        <v>7</v>
      </c>
    </row>
    <row r="415" spans="1:1" hidden="1" x14ac:dyDescent="0.3">
      <c r="A415" s="2" t="s">
        <v>7</v>
      </c>
    </row>
    <row r="416" spans="1:1" hidden="1" x14ac:dyDescent="0.3">
      <c r="A416" s="2" t="s">
        <v>7</v>
      </c>
    </row>
    <row r="417" spans="1:1" hidden="1" x14ac:dyDescent="0.3">
      <c r="A417" s="2" t="s">
        <v>7</v>
      </c>
    </row>
    <row r="418" spans="1:1" hidden="1" x14ac:dyDescent="0.3">
      <c r="A418" s="2" t="s">
        <v>7</v>
      </c>
    </row>
    <row r="419" spans="1:1" hidden="1" x14ac:dyDescent="0.3">
      <c r="A419" s="2" t="s">
        <v>7</v>
      </c>
    </row>
    <row r="420" spans="1:1" hidden="1" x14ac:dyDescent="0.3">
      <c r="A420" s="2" t="s">
        <v>7</v>
      </c>
    </row>
    <row r="421" spans="1:1" hidden="1" x14ac:dyDescent="0.3">
      <c r="A421" s="2" t="s">
        <v>11</v>
      </c>
    </row>
    <row r="422" spans="1:1" hidden="1" x14ac:dyDescent="0.3">
      <c r="A422" s="2" t="s">
        <v>7</v>
      </c>
    </row>
    <row r="423" spans="1:1" hidden="1" x14ac:dyDescent="0.3">
      <c r="A423" s="2" t="s">
        <v>7</v>
      </c>
    </row>
    <row r="424" spans="1:1" hidden="1" x14ac:dyDescent="0.3">
      <c r="A424" s="2" t="s">
        <v>11</v>
      </c>
    </row>
    <row r="425" spans="1:1" hidden="1" x14ac:dyDescent="0.3">
      <c r="A425" s="2" t="s">
        <v>7</v>
      </c>
    </row>
    <row r="426" spans="1:1" hidden="1" x14ac:dyDescent="0.3">
      <c r="A426" s="2" t="s">
        <v>11</v>
      </c>
    </row>
    <row r="427" spans="1:1" hidden="1" x14ac:dyDescent="0.3">
      <c r="A427" s="2" t="s">
        <v>7</v>
      </c>
    </row>
    <row r="428" spans="1:1" hidden="1" x14ac:dyDescent="0.3">
      <c r="A428" s="2" t="s">
        <v>7</v>
      </c>
    </row>
    <row r="429" spans="1:1" hidden="1" x14ac:dyDescent="0.3">
      <c r="A429" s="2" t="s">
        <v>7</v>
      </c>
    </row>
    <row r="430" spans="1:1" hidden="1" x14ac:dyDescent="0.3">
      <c r="A430" s="2" t="s">
        <v>7</v>
      </c>
    </row>
    <row r="431" spans="1:1" hidden="1" x14ac:dyDescent="0.3">
      <c r="A431" s="2" t="s">
        <v>11</v>
      </c>
    </row>
    <row r="432" spans="1:1" hidden="1" x14ac:dyDescent="0.3">
      <c r="A432" s="2" t="s">
        <v>11</v>
      </c>
    </row>
    <row r="433" spans="1:1" hidden="1" x14ac:dyDescent="0.3">
      <c r="A433" s="2" t="s">
        <v>11</v>
      </c>
    </row>
    <row r="434" spans="1:1" hidden="1" x14ac:dyDescent="0.3">
      <c r="A434" s="2" t="s">
        <v>11</v>
      </c>
    </row>
    <row r="435" spans="1:1" hidden="1" x14ac:dyDescent="0.3">
      <c r="A435" s="2" t="s">
        <v>11</v>
      </c>
    </row>
    <row r="436" spans="1:1" hidden="1" x14ac:dyDescent="0.3">
      <c r="A436" s="2" t="s">
        <v>7</v>
      </c>
    </row>
    <row r="437" spans="1:1" hidden="1" x14ac:dyDescent="0.3">
      <c r="A437" s="2" t="s">
        <v>7</v>
      </c>
    </row>
    <row r="438" spans="1:1" hidden="1" x14ac:dyDescent="0.3">
      <c r="A438" s="2" t="s">
        <v>7</v>
      </c>
    </row>
    <row r="439" spans="1:1" hidden="1" x14ac:dyDescent="0.3">
      <c r="A439" s="2" t="s">
        <v>7</v>
      </c>
    </row>
    <row r="440" spans="1:1" hidden="1" x14ac:dyDescent="0.3">
      <c r="A440" s="2" t="s">
        <v>11</v>
      </c>
    </row>
    <row r="441" spans="1:1" hidden="1" x14ac:dyDescent="0.3">
      <c r="A441" s="2" t="s">
        <v>7</v>
      </c>
    </row>
    <row r="442" spans="1:1" hidden="1" x14ac:dyDescent="0.3">
      <c r="A442" s="2" t="s">
        <v>7</v>
      </c>
    </row>
    <row r="443" spans="1:1" hidden="1" x14ac:dyDescent="0.3">
      <c r="A443" s="2" t="s">
        <v>7</v>
      </c>
    </row>
    <row r="444" spans="1:1" hidden="1" x14ac:dyDescent="0.3">
      <c r="A444" s="2" t="s">
        <v>7</v>
      </c>
    </row>
    <row r="445" spans="1:1" hidden="1" x14ac:dyDescent="0.3">
      <c r="A445" s="2" t="s">
        <v>11</v>
      </c>
    </row>
    <row r="446" spans="1:1" hidden="1" x14ac:dyDescent="0.3">
      <c r="A446" s="2" t="s">
        <v>11</v>
      </c>
    </row>
    <row r="447" spans="1:1" hidden="1" x14ac:dyDescent="0.3">
      <c r="A447" s="2" t="s">
        <v>7</v>
      </c>
    </row>
    <row r="448" spans="1:1" hidden="1" x14ac:dyDescent="0.3">
      <c r="A448" s="2" t="s">
        <v>7</v>
      </c>
    </row>
    <row r="449" spans="1:1" hidden="1" x14ac:dyDescent="0.3">
      <c r="A449" s="2" t="s">
        <v>7</v>
      </c>
    </row>
    <row r="450" spans="1:1" hidden="1" x14ac:dyDescent="0.3">
      <c r="A450" s="2" t="s">
        <v>7</v>
      </c>
    </row>
    <row r="451" spans="1:1" hidden="1" x14ac:dyDescent="0.3">
      <c r="A451" s="2" t="s">
        <v>7</v>
      </c>
    </row>
    <row r="452" spans="1:1" hidden="1" x14ac:dyDescent="0.3">
      <c r="A452" s="2" t="s">
        <v>7</v>
      </c>
    </row>
    <row r="453" spans="1:1" hidden="1" x14ac:dyDescent="0.3">
      <c r="A453" s="2" t="s">
        <v>7</v>
      </c>
    </row>
    <row r="454" spans="1:1" hidden="1" x14ac:dyDescent="0.3">
      <c r="A454" s="2" t="s">
        <v>11</v>
      </c>
    </row>
    <row r="455" spans="1:1" hidden="1" x14ac:dyDescent="0.3">
      <c r="A455" s="2" t="s">
        <v>7</v>
      </c>
    </row>
    <row r="456" spans="1:1" hidden="1" x14ac:dyDescent="0.3">
      <c r="A456" s="2" t="s">
        <v>7</v>
      </c>
    </row>
    <row r="457" spans="1:1" hidden="1" x14ac:dyDescent="0.3">
      <c r="A457" s="2" t="s">
        <v>7</v>
      </c>
    </row>
    <row r="458" spans="1:1" hidden="1" x14ac:dyDescent="0.3">
      <c r="A458" s="2" t="s">
        <v>7</v>
      </c>
    </row>
    <row r="459" spans="1:1" hidden="1" x14ac:dyDescent="0.3">
      <c r="A459" s="2" t="s">
        <v>7</v>
      </c>
    </row>
    <row r="460" spans="1:1" hidden="1" x14ac:dyDescent="0.3">
      <c r="A460" s="2" t="s">
        <v>7</v>
      </c>
    </row>
    <row r="461" spans="1:1" hidden="1" x14ac:dyDescent="0.3">
      <c r="A461" s="2" t="s">
        <v>7</v>
      </c>
    </row>
    <row r="462" spans="1:1" hidden="1" x14ac:dyDescent="0.3">
      <c r="A462" s="2" t="s">
        <v>7</v>
      </c>
    </row>
    <row r="463" spans="1:1" hidden="1" x14ac:dyDescent="0.3">
      <c r="A463" s="2" t="s">
        <v>7</v>
      </c>
    </row>
    <row r="464" spans="1:1" hidden="1" x14ac:dyDescent="0.3">
      <c r="A464" s="2" t="s">
        <v>7</v>
      </c>
    </row>
    <row r="465" spans="1:1" hidden="1" x14ac:dyDescent="0.3">
      <c r="A465" s="2" t="s">
        <v>7</v>
      </c>
    </row>
    <row r="466" spans="1:1" hidden="1" x14ac:dyDescent="0.3">
      <c r="A466" s="2" t="s">
        <v>7</v>
      </c>
    </row>
    <row r="467" spans="1:1" hidden="1" x14ac:dyDescent="0.3">
      <c r="A467" s="2" t="s">
        <v>7</v>
      </c>
    </row>
    <row r="468" spans="1:1" hidden="1" x14ac:dyDescent="0.3">
      <c r="A468" s="2" t="s">
        <v>7</v>
      </c>
    </row>
    <row r="469" spans="1:1" hidden="1" x14ac:dyDescent="0.3">
      <c r="A469" s="2" t="s">
        <v>7</v>
      </c>
    </row>
    <row r="470" spans="1:1" hidden="1" x14ac:dyDescent="0.3">
      <c r="A470" s="2" t="s">
        <v>11</v>
      </c>
    </row>
    <row r="471" spans="1:1" hidden="1" x14ac:dyDescent="0.3">
      <c r="A471" s="2" t="s">
        <v>7</v>
      </c>
    </row>
    <row r="472" spans="1:1" hidden="1" x14ac:dyDescent="0.3">
      <c r="A472" s="2" t="s">
        <v>7</v>
      </c>
    </row>
    <row r="473" spans="1:1" hidden="1" x14ac:dyDescent="0.3">
      <c r="A473" s="2" t="s">
        <v>7</v>
      </c>
    </row>
    <row r="474" spans="1:1" hidden="1" x14ac:dyDescent="0.3">
      <c r="A474" s="2" t="s">
        <v>11</v>
      </c>
    </row>
    <row r="475" spans="1:1" hidden="1" x14ac:dyDescent="0.3">
      <c r="A475" s="2" t="s">
        <v>11</v>
      </c>
    </row>
    <row r="476" spans="1:1" hidden="1" x14ac:dyDescent="0.3">
      <c r="A476" s="2" t="s">
        <v>7</v>
      </c>
    </row>
    <row r="477" spans="1:1" hidden="1" x14ac:dyDescent="0.3">
      <c r="A477" s="2" t="s">
        <v>7</v>
      </c>
    </row>
    <row r="478" spans="1:1" hidden="1" x14ac:dyDescent="0.3">
      <c r="A478" s="2" t="s">
        <v>7</v>
      </c>
    </row>
    <row r="479" spans="1:1" hidden="1" x14ac:dyDescent="0.3">
      <c r="A479" s="2" t="s">
        <v>11</v>
      </c>
    </row>
    <row r="480" spans="1:1" hidden="1" x14ac:dyDescent="0.3">
      <c r="A480" s="2" t="s">
        <v>11</v>
      </c>
    </row>
    <row r="481" spans="1:3" hidden="1" x14ac:dyDescent="0.3">
      <c r="A481" s="2" t="s">
        <v>7</v>
      </c>
    </row>
    <row r="482" spans="1:3" hidden="1" x14ac:dyDescent="0.3">
      <c r="A482" s="2" t="s">
        <v>508</v>
      </c>
    </row>
    <row r="483" spans="1:3" hidden="1" x14ac:dyDescent="0.3">
      <c r="A483" s="2" t="s">
        <v>7</v>
      </c>
    </row>
    <row r="484" spans="1:3" hidden="1" x14ac:dyDescent="0.3">
      <c r="A484" s="2" t="s">
        <v>7</v>
      </c>
    </row>
    <row r="485" spans="1:3" hidden="1" x14ac:dyDescent="0.3">
      <c r="A485" s="2" t="s">
        <v>11</v>
      </c>
    </row>
    <row r="486" spans="1:3" hidden="1" x14ac:dyDescent="0.3">
      <c r="A486" s="2" t="s">
        <v>7</v>
      </c>
    </row>
    <row r="487" spans="1:3" hidden="1" x14ac:dyDescent="0.3">
      <c r="A487" s="2" t="s">
        <v>7</v>
      </c>
    </row>
    <row r="488" spans="1:3" hidden="1" x14ac:dyDescent="0.3">
      <c r="A488" s="2" t="s">
        <v>11</v>
      </c>
    </row>
    <row r="489" spans="1:3" hidden="1" x14ac:dyDescent="0.3">
      <c r="A489" s="2" t="s">
        <v>7</v>
      </c>
    </row>
    <row r="490" spans="1:3" hidden="1" x14ac:dyDescent="0.3">
      <c r="A490" s="2" t="s">
        <v>11</v>
      </c>
      <c r="B490" t="e">
        <f>MONTH(A490)</f>
        <v>#VALUE!</v>
      </c>
      <c r="C490" t="e">
        <f>YEAR(A490)</f>
        <v>#VALUE!</v>
      </c>
    </row>
    <row r="491" spans="1:3" hidden="1" x14ac:dyDescent="0.3">
      <c r="A491" s="2" t="s">
        <v>7</v>
      </c>
      <c r="B491" t="e">
        <f t="shared" ref="B491:B503" si="0">MONTH(A491)</f>
        <v>#VALUE!</v>
      </c>
      <c r="C491" t="e">
        <f t="shared" ref="C491:C503" si="1">YEAR(A491)</f>
        <v>#VALUE!</v>
      </c>
    </row>
    <row r="492" spans="1:3" hidden="1" x14ac:dyDescent="0.3">
      <c r="A492" s="2" t="s">
        <v>11</v>
      </c>
      <c r="B492" t="e">
        <f t="shared" si="0"/>
        <v>#VALUE!</v>
      </c>
      <c r="C492" t="e">
        <f t="shared" si="1"/>
        <v>#VALUE!</v>
      </c>
    </row>
    <row r="493" spans="1:3" x14ac:dyDescent="0.3">
      <c r="A493" s="2" t="s">
        <v>1021</v>
      </c>
    </row>
    <row r="494" spans="1:3" hidden="1" x14ac:dyDescent="0.3">
      <c r="A494" s="2" t="s">
        <v>11</v>
      </c>
      <c r="B494" t="e">
        <f t="shared" si="0"/>
        <v>#VALUE!</v>
      </c>
      <c r="C494" t="e">
        <f t="shared" si="1"/>
        <v>#VALUE!</v>
      </c>
    </row>
    <row r="495" spans="1:3" hidden="1" x14ac:dyDescent="0.3">
      <c r="A495" s="2" t="s">
        <v>7</v>
      </c>
      <c r="B495" t="e">
        <f t="shared" si="0"/>
        <v>#VALUE!</v>
      </c>
      <c r="C495" t="e">
        <f t="shared" si="1"/>
        <v>#VALUE!</v>
      </c>
    </row>
    <row r="496" spans="1:3" hidden="1" x14ac:dyDescent="0.3">
      <c r="A496" s="2" t="s">
        <v>11</v>
      </c>
      <c r="B496" t="e">
        <f t="shared" si="0"/>
        <v>#VALUE!</v>
      </c>
      <c r="C496" t="e">
        <f t="shared" si="1"/>
        <v>#VALUE!</v>
      </c>
    </row>
    <row r="497" spans="1:3" hidden="1" x14ac:dyDescent="0.3">
      <c r="A497" s="2" t="s">
        <v>7</v>
      </c>
      <c r="B497" t="e">
        <f t="shared" si="0"/>
        <v>#VALUE!</v>
      </c>
      <c r="C497" t="e">
        <f t="shared" si="1"/>
        <v>#VALUE!</v>
      </c>
    </row>
    <row r="498" spans="1:3" hidden="1" x14ac:dyDescent="0.3">
      <c r="A498" s="2" t="s">
        <v>7</v>
      </c>
      <c r="B498" t="e">
        <f t="shared" si="0"/>
        <v>#VALUE!</v>
      </c>
      <c r="C498" t="e">
        <f t="shared" si="1"/>
        <v>#VALUE!</v>
      </c>
    </row>
    <row r="499" spans="1:3" hidden="1" x14ac:dyDescent="0.3">
      <c r="A499" s="2" t="s">
        <v>7</v>
      </c>
      <c r="B499" t="e">
        <f t="shared" si="0"/>
        <v>#VALUE!</v>
      </c>
      <c r="C499" t="e">
        <f t="shared" si="1"/>
        <v>#VALUE!</v>
      </c>
    </row>
    <row r="500" spans="1:3" hidden="1" x14ac:dyDescent="0.3">
      <c r="A500" s="2" t="s">
        <v>7</v>
      </c>
      <c r="B500" t="e">
        <f t="shared" si="0"/>
        <v>#VALUE!</v>
      </c>
      <c r="C500" t="e">
        <f t="shared" si="1"/>
        <v>#VALUE!</v>
      </c>
    </row>
    <row r="501" spans="1:3" hidden="1" x14ac:dyDescent="0.3">
      <c r="A501" s="2" t="s">
        <v>7</v>
      </c>
      <c r="B501" t="e">
        <f t="shared" si="0"/>
        <v>#VALUE!</v>
      </c>
      <c r="C501" t="e">
        <f t="shared" si="1"/>
        <v>#VALUE!</v>
      </c>
    </row>
    <row r="502" spans="1:3" hidden="1" x14ac:dyDescent="0.3">
      <c r="A502" s="2" t="s">
        <v>11</v>
      </c>
      <c r="B502" t="e">
        <f t="shared" si="0"/>
        <v>#VALUE!</v>
      </c>
      <c r="C502" t="e">
        <f t="shared" si="1"/>
        <v>#VALUE!</v>
      </c>
    </row>
    <row r="503" spans="1:3" hidden="1" x14ac:dyDescent="0.3">
      <c r="A503" s="2" t="s">
        <v>11</v>
      </c>
      <c r="B503" t="e">
        <f t="shared" si="0"/>
        <v>#VALUE!</v>
      </c>
      <c r="C503" t="e">
        <f t="shared" si="1"/>
        <v>#VALUE!</v>
      </c>
    </row>
    <row r="504" spans="1:3" x14ac:dyDescent="0.3">
      <c r="A504" s="10"/>
    </row>
    <row r="505" spans="1:3" x14ac:dyDescent="0.3">
      <c r="A505" s="10"/>
    </row>
    <row r="506" spans="1:3" x14ac:dyDescent="0.3">
      <c r="A506" s="10"/>
    </row>
    <row r="507" spans="1:3" x14ac:dyDescent="0.3">
      <c r="A507" s="10"/>
    </row>
    <row r="508" spans="1:3" x14ac:dyDescent="0.3">
      <c r="A508" s="10"/>
    </row>
    <row r="509" spans="1:3" x14ac:dyDescent="0.3">
      <c r="A509" s="10"/>
    </row>
    <row r="510" spans="1:3" x14ac:dyDescent="0.3">
      <c r="A510" s="10"/>
    </row>
    <row r="511" spans="1:3" x14ac:dyDescent="0.3">
      <c r="A511" s="10"/>
    </row>
    <row r="512" spans="1:3" x14ac:dyDescent="0.3">
      <c r="A512" s="10"/>
    </row>
    <row r="513" spans="1:1" x14ac:dyDescent="0.3">
      <c r="A513" s="10"/>
    </row>
    <row r="514" spans="1:1" x14ac:dyDescent="0.3">
      <c r="A514" s="10"/>
    </row>
    <row r="515" spans="1:1" x14ac:dyDescent="0.3">
      <c r="A515" s="10"/>
    </row>
    <row r="516" spans="1:1" x14ac:dyDescent="0.3">
      <c r="A516" s="10"/>
    </row>
    <row r="517" spans="1:1" x14ac:dyDescent="0.3">
      <c r="A517" s="10"/>
    </row>
    <row r="518" spans="1:1" x14ac:dyDescent="0.3">
      <c r="A518" s="10"/>
    </row>
    <row r="519" spans="1:1" x14ac:dyDescent="0.3">
      <c r="A519" s="10"/>
    </row>
    <row r="520" spans="1:1" x14ac:dyDescent="0.3">
      <c r="A520" s="10"/>
    </row>
    <row r="521" spans="1:1" x14ac:dyDescent="0.3">
      <c r="A521" s="10"/>
    </row>
    <row r="522" spans="1:1" x14ac:dyDescent="0.3">
      <c r="A522" s="10"/>
    </row>
    <row r="523" spans="1:1" x14ac:dyDescent="0.3">
      <c r="A523" s="10"/>
    </row>
    <row r="524" spans="1:1" x14ac:dyDescent="0.3">
      <c r="A524" s="10"/>
    </row>
    <row r="525" spans="1:1" x14ac:dyDescent="0.3">
      <c r="A525" s="10"/>
    </row>
    <row r="526" spans="1:1" x14ac:dyDescent="0.3">
      <c r="A526" s="10"/>
    </row>
    <row r="527" spans="1:1" x14ac:dyDescent="0.3">
      <c r="A527" s="10"/>
    </row>
    <row r="528" spans="1:1" x14ac:dyDescent="0.3">
      <c r="A528" s="10"/>
    </row>
    <row r="529" spans="1:1" x14ac:dyDescent="0.3">
      <c r="A529" s="10"/>
    </row>
    <row r="530" spans="1:1" x14ac:dyDescent="0.3">
      <c r="A530" s="10"/>
    </row>
    <row r="531" spans="1:1" x14ac:dyDescent="0.3">
      <c r="A531" s="10"/>
    </row>
    <row r="532" spans="1:1" x14ac:dyDescent="0.3">
      <c r="A532" s="10"/>
    </row>
    <row r="533" spans="1:1" x14ac:dyDescent="0.3">
      <c r="A533" s="10"/>
    </row>
    <row r="534" spans="1:1" x14ac:dyDescent="0.3">
      <c r="A534" s="10"/>
    </row>
    <row r="535" spans="1:1" x14ac:dyDescent="0.3">
      <c r="A535" s="10"/>
    </row>
    <row r="536" spans="1:1" x14ac:dyDescent="0.3">
      <c r="A536" s="10"/>
    </row>
    <row r="537" spans="1:1" x14ac:dyDescent="0.3">
      <c r="A537" s="10"/>
    </row>
    <row r="538" spans="1:1" x14ac:dyDescent="0.3">
      <c r="A538" s="10"/>
    </row>
    <row r="539" spans="1:1" x14ac:dyDescent="0.3">
      <c r="A539" s="10"/>
    </row>
    <row r="540" spans="1:1" x14ac:dyDescent="0.3">
      <c r="A540" s="10"/>
    </row>
    <row r="541" spans="1:1" x14ac:dyDescent="0.3">
      <c r="A541" s="10"/>
    </row>
    <row r="542" spans="1:1" x14ac:dyDescent="0.3">
      <c r="A542" s="10"/>
    </row>
    <row r="543" spans="1:1" x14ac:dyDescent="0.3">
      <c r="A543" s="10"/>
    </row>
    <row r="544" spans="1:1" x14ac:dyDescent="0.3">
      <c r="A544" s="10"/>
    </row>
    <row r="545" spans="1:1" x14ac:dyDescent="0.3">
      <c r="A545" s="10"/>
    </row>
    <row r="546" spans="1:1" x14ac:dyDescent="0.3">
      <c r="A546" s="10"/>
    </row>
    <row r="547" spans="1:1" x14ac:dyDescent="0.3">
      <c r="A547" s="10"/>
    </row>
    <row r="548" spans="1:1" x14ac:dyDescent="0.3">
      <c r="A548" s="10"/>
    </row>
    <row r="549" spans="1:1" x14ac:dyDescent="0.3">
      <c r="A549" s="10"/>
    </row>
    <row r="550" spans="1:1" x14ac:dyDescent="0.3">
      <c r="A550" s="10"/>
    </row>
    <row r="551" spans="1:1" x14ac:dyDescent="0.3">
      <c r="A551" s="10"/>
    </row>
    <row r="552" spans="1:1" x14ac:dyDescent="0.3">
      <c r="A552" s="10"/>
    </row>
    <row r="553" spans="1:1" x14ac:dyDescent="0.3">
      <c r="A553" s="10"/>
    </row>
    <row r="554" spans="1:1" x14ac:dyDescent="0.3">
      <c r="A554" s="10"/>
    </row>
    <row r="555" spans="1:1" x14ac:dyDescent="0.3">
      <c r="A555" s="10"/>
    </row>
    <row r="556" spans="1:1" x14ac:dyDescent="0.3">
      <c r="A556" s="10"/>
    </row>
    <row r="557" spans="1:1" x14ac:dyDescent="0.3">
      <c r="A557" s="10"/>
    </row>
    <row r="558" spans="1:1" x14ac:dyDescent="0.3">
      <c r="A558" s="10"/>
    </row>
    <row r="559" spans="1:1" x14ac:dyDescent="0.3">
      <c r="A559" s="10"/>
    </row>
    <row r="560" spans="1:1" x14ac:dyDescent="0.3">
      <c r="A560" s="10"/>
    </row>
    <row r="561" spans="1:1" x14ac:dyDescent="0.3">
      <c r="A561" s="10"/>
    </row>
    <row r="562" spans="1:1" x14ac:dyDescent="0.3">
      <c r="A562" s="10"/>
    </row>
    <row r="563" spans="1:1" x14ac:dyDescent="0.3">
      <c r="A563" s="10"/>
    </row>
    <row r="564" spans="1:1" x14ac:dyDescent="0.3">
      <c r="A564" s="10"/>
    </row>
    <row r="565" spans="1:1" x14ac:dyDescent="0.3">
      <c r="A565" s="10"/>
    </row>
    <row r="566" spans="1:1" x14ac:dyDescent="0.3">
      <c r="A566" s="10"/>
    </row>
    <row r="567" spans="1:1" x14ac:dyDescent="0.3">
      <c r="A567" s="10"/>
    </row>
    <row r="568" spans="1:1" x14ac:dyDescent="0.3">
      <c r="A568" s="10"/>
    </row>
    <row r="569" spans="1:1" x14ac:dyDescent="0.3">
      <c r="A569" s="10"/>
    </row>
    <row r="570" spans="1:1" x14ac:dyDescent="0.3">
      <c r="A570" s="10"/>
    </row>
    <row r="571" spans="1:1" x14ac:dyDescent="0.3">
      <c r="A571" s="10"/>
    </row>
    <row r="572" spans="1:1" x14ac:dyDescent="0.3">
      <c r="A572" s="10"/>
    </row>
    <row r="573" spans="1:1" x14ac:dyDescent="0.3">
      <c r="A573" s="10"/>
    </row>
    <row r="574" spans="1:1" x14ac:dyDescent="0.3">
      <c r="A574" s="10"/>
    </row>
    <row r="575" spans="1:1" x14ac:dyDescent="0.3">
      <c r="A575" s="10"/>
    </row>
    <row r="576" spans="1:1" x14ac:dyDescent="0.3">
      <c r="A576" s="10"/>
    </row>
    <row r="577" spans="1:1" x14ac:dyDescent="0.3">
      <c r="A577" s="10"/>
    </row>
    <row r="578" spans="1:1" x14ac:dyDescent="0.3">
      <c r="A578" s="10"/>
    </row>
    <row r="579" spans="1:1" x14ac:dyDescent="0.3">
      <c r="A579" s="10"/>
    </row>
    <row r="580" spans="1:1" x14ac:dyDescent="0.3">
      <c r="A580" s="10"/>
    </row>
    <row r="581" spans="1:1" x14ac:dyDescent="0.3">
      <c r="A581" s="10"/>
    </row>
    <row r="582" spans="1:1" x14ac:dyDescent="0.3">
      <c r="A582" s="10"/>
    </row>
    <row r="583" spans="1:1" x14ac:dyDescent="0.3">
      <c r="A583" s="10"/>
    </row>
    <row r="584" spans="1:1" x14ac:dyDescent="0.3">
      <c r="A584" s="10"/>
    </row>
    <row r="585" spans="1:1" x14ac:dyDescent="0.3">
      <c r="A585" s="10"/>
    </row>
    <row r="586" spans="1:1" x14ac:dyDescent="0.3">
      <c r="A586" s="10"/>
    </row>
    <row r="587" spans="1:1" x14ac:dyDescent="0.3">
      <c r="A587" s="10"/>
    </row>
    <row r="588" spans="1:1" x14ac:dyDescent="0.3">
      <c r="A588" s="10"/>
    </row>
    <row r="589" spans="1:1" x14ac:dyDescent="0.3">
      <c r="A589" s="10"/>
    </row>
    <row r="590" spans="1:1" x14ac:dyDescent="0.3">
      <c r="A590" s="10"/>
    </row>
    <row r="591" spans="1:1" x14ac:dyDescent="0.3">
      <c r="A591" s="10"/>
    </row>
    <row r="592" spans="1:1" x14ac:dyDescent="0.3">
      <c r="A592" s="10"/>
    </row>
    <row r="593" spans="1:1" x14ac:dyDescent="0.3">
      <c r="A593" s="10"/>
    </row>
    <row r="594" spans="1:1" x14ac:dyDescent="0.3">
      <c r="A594" s="10"/>
    </row>
    <row r="595" spans="1:1" x14ac:dyDescent="0.3">
      <c r="A595" s="10"/>
    </row>
    <row r="596" spans="1:1" x14ac:dyDescent="0.3">
      <c r="A596" s="10"/>
    </row>
    <row r="597" spans="1:1" x14ac:dyDescent="0.3">
      <c r="A597" s="10"/>
    </row>
    <row r="598" spans="1:1" x14ac:dyDescent="0.3">
      <c r="A598" s="10"/>
    </row>
    <row r="599" spans="1:1" x14ac:dyDescent="0.3">
      <c r="A599" s="10"/>
    </row>
    <row r="600" spans="1:1" x14ac:dyDescent="0.3">
      <c r="A600" s="10"/>
    </row>
    <row r="601" spans="1:1" x14ac:dyDescent="0.3">
      <c r="A601" s="10"/>
    </row>
    <row r="602" spans="1:1" x14ac:dyDescent="0.3">
      <c r="A602" s="10"/>
    </row>
    <row r="603" spans="1:1" x14ac:dyDescent="0.3">
      <c r="A603" s="10"/>
    </row>
    <row r="604" spans="1:1" x14ac:dyDescent="0.3">
      <c r="A604" s="10"/>
    </row>
    <row r="605" spans="1:1" x14ac:dyDescent="0.3">
      <c r="A605" s="10"/>
    </row>
    <row r="606" spans="1:1" x14ac:dyDescent="0.3">
      <c r="A606" s="10"/>
    </row>
    <row r="607" spans="1:1" x14ac:dyDescent="0.3">
      <c r="A607" s="10"/>
    </row>
    <row r="608" spans="1:1" x14ac:dyDescent="0.3">
      <c r="A608" s="10"/>
    </row>
    <row r="609" spans="1:1" x14ac:dyDescent="0.3">
      <c r="A609" s="10"/>
    </row>
    <row r="610" spans="1:1" x14ac:dyDescent="0.3">
      <c r="A610" s="10"/>
    </row>
    <row r="611" spans="1:1" x14ac:dyDescent="0.3">
      <c r="A611" s="10"/>
    </row>
    <row r="612" spans="1:1" x14ac:dyDescent="0.3">
      <c r="A612" s="10"/>
    </row>
    <row r="613" spans="1:1" x14ac:dyDescent="0.3">
      <c r="A613" s="10"/>
    </row>
    <row r="614" spans="1:1" x14ac:dyDescent="0.3">
      <c r="A614" s="10"/>
    </row>
    <row r="615" spans="1:1" x14ac:dyDescent="0.3">
      <c r="A615" s="10"/>
    </row>
    <row r="616" spans="1:1" x14ac:dyDescent="0.3">
      <c r="A616" s="10"/>
    </row>
    <row r="617" spans="1:1" x14ac:dyDescent="0.3">
      <c r="A617" s="10"/>
    </row>
    <row r="618" spans="1:1" x14ac:dyDescent="0.3">
      <c r="A618" s="10"/>
    </row>
    <row r="619" spans="1:1" x14ac:dyDescent="0.3">
      <c r="A619" s="10"/>
    </row>
    <row r="620" spans="1:1" x14ac:dyDescent="0.3">
      <c r="A620" s="10"/>
    </row>
    <row r="621" spans="1:1" x14ac:dyDescent="0.3">
      <c r="A621" s="10"/>
    </row>
    <row r="622" spans="1:1" x14ac:dyDescent="0.3">
      <c r="A622" s="10"/>
    </row>
    <row r="623" spans="1:1" x14ac:dyDescent="0.3">
      <c r="A623" s="10"/>
    </row>
    <row r="624" spans="1:1" x14ac:dyDescent="0.3">
      <c r="A624" s="10"/>
    </row>
    <row r="625" spans="1:1" x14ac:dyDescent="0.3">
      <c r="A625" s="10"/>
    </row>
    <row r="626" spans="1:1" x14ac:dyDescent="0.3">
      <c r="A626" s="10"/>
    </row>
    <row r="627" spans="1:1" x14ac:dyDescent="0.3">
      <c r="A627" s="10"/>
    </row>
    <row r="628" spans="1:1" x14ac:dyDescent="0.3">
      <c r="A628" s="10"/>
    </row>
    <row r="629" spans="1:1" x14ac:dyDescent="0.3">
      <c r="A629" s="10"/>
    </row>
    <row r="630" spans="1:1" x14ac:dyDescent="0.3">
      <c r="A630" s="10"/>
    </row>
    <row r="631" spans="1:1" x14ac:dyDescent="0.3">
      <c r="A631" s="10"/>
    </row>
    <row r="632" spans="1:1" x14ac:dyDescent="0.3">
      <c r="A632" s="10"/>
    </row>
    <row r="633" spans="1:1" x14ac:dyDescent="0.3">
      <c r="A633" s="10"/>
    </row>
    <row r="634" spans="1:1" x14ac:dyDescent="0.3">
      <c r="A634" s="10"/>
    </row>
    <row r="635" spans="1:1" x14ac:dyDescent="0.3">
      <c r="A635" s="10"/>
    </row>
    <row r="636" spans="1:1" x14ac:dyDescent="0.3">
      <c r="A636" s="10"/>
    </row>
    <row r="637" spans="1:1" x14ac:dyDescent="0.3">
      <c r="A637" s="10"/>
    </row>
    <row r="638" spans="1:1" x14ac:dyDescent="0.3">
      <c r="A638" s="10"/>
    </row>
    <row r="639" spans="1:1" x14ac:dyDescent="0.3">
      <c r="A639" s="10"/>
    </row>
    <row r="640" spans="1:1" x14ac:dyDescent="0.3">
      <c r="A640" s="10"/>
    </row>
    <row r="641" spans="1:1" x14ac:dyDescent="0.3">
      <c r="A641" s="10"/>
    </row>
    <row r="642" spans="1:1" x14ac:dyDescent="0.3">
      <c r="A642" s="10"/>
    </row>
    <row r="643" spans="1:1" x14ac:dyDescent="0.3">
      <c r="A643" s="10"/>
    </row>
    <row r="644" spans="1:1" x14ac:dyDescent="0.3">
      <c r="A644" s="10"/>
    </row>
    <row r="645" spans="1:1" x14ac:dyDescent="0.3">
      <c r="A645" s="10"/>
    </row>
    <row r="646" spans="1:1" x14ac:dyDescent="0.3">
      <c r="A646" s="10"/>
    </row>
    <row r="647" spans="1:1" x14ac:dyDescent="0.3">
      <c r="A647" s="10"/>
    </row>
    <row r="648" spans="1:1" x14ac:dyDescent="0.3">
      <c r="A648" s="10"/>
    </row>
    <row r="649" spans="1:1" x14ac:dyDescent="0.3">
      <c r="A649" s="10"/>
    </row>
    <row r="650" spans="1:1" x14ac:dyDescent="0.3">
      <c r="A650" s="10"/>
    </row>
    <row r="651" spans="1:1" x14ac:dyDescent="0.3">
      <c r="A651" s="10"/>
    </row>
    <row r="652" spans="1:1" x14ac:dyDescent="0.3">
      <c r="A652" s="10"/>
    </row>
    <row r="653" spans="1:1" x14ac:dyDescent="0.3">
      <c r="A653" s="10"/>
    </row>
    <row r="654" spans="1:1" x14ac:dyDescent="0.3">
      <c r="A654" s="10"/>
    </row>
    <row r="655" spans="1:1" x14ac:dyDescent="0.3">
      <c r="A655" s="10"/>
    </row>
    <row r="656" spans="1:1" x14ac:dyDescent="0.3">
      <c r="A656" s="10"/>
    </row>
    <row r="657" spans="1:1" x14ac:dyDescent="0.3">
      <c r="A657" s="10"/>
    </row>
    <row r="658" spans="1:1" x14ac:dyDescent="0.3">
      <c r="A658" s="10"/>
    </row>
    <row r="659" spans="1:1" x14ac:dyDescent="0.3">
      <c r="A659" s="10"/>
    </row>
    <row r="660" spans="1:1" x14ac:dyDescent="0.3">
      <c r="A660" s="10"/>
    </row>
    <row r="661" spans="1:1" x14ac:dyDescent="0.3">
      <c r="A661" s="10"/>
    </row>
    <row r="662" spans="1:1" x14ac:dyDescent="0.3">
      <c r="A662" s="10"/>
    </row>
    <row r="663" spans="1:1" x14ac:dyDescent="0.3">
      <c r="A663" s="10"/>
    </row>
    <row r="664" spans="1:1" x14ac:dyDescent="0.3">
      <c r="A664" s="10"/>
    </row>
    <row r="665" spans="1:1" x14ac:dyDescent="0.3">
      <c r="A665" s="10"/>
    </row>
    <row r="666" spans="1:1" x14ac:dyDescent="0.3">
      <c r="A666" s="10"/>
    </row>
    <row r="667" spans="1:1" x14ac:dyDescent="0.3">
      <c r="A667" s="10"/>
    </row>
    <row r="668" spans="1:1" x14ac:dyDescent="0.3">
      <c r="A668" s="10"/>
    </row>
    <row r="669" spans="1:1" x14ac:dyDescent="0.3">
      <c r="A669" s="10"/>
    </row>
    <row r="670" spans="1:1" x14ac:dyDescent="0.3">
      <c r="A670" s="10"/>
    </row>
    <row r="671" spans="1:1" x14ac:dyDescent="0.3">
      <c r="A671" s="10"/>
    </row>
    <row r="672" spans="1:1" x14ac:dyDescent="0.3">
      <c r="A672" s="10"/>
    </row>
    <row r="673" spans="1:1" x14ac:dyDescent="0.3">
      <c r="A673" s="10"/>
    </row>
    <row r="674" spans="1:1" x14ac:dyDescent="0.3">
      <c r="A674" s="10"/>
    </row>
    <row r="675" spans="1:1" x14ac:dyDescent="0.3">
      <c r="A675" s="10"/>
    </row>
    <row r="676" spans="1:1" x14ac:dyDescent="0.3">
      <c r="A676" s="10"/>
    </row>
    <row r="677" spans="1:1" x14ac:dyDescent="0.3">
      <c r="A677" s="10"/>
    </row>
    <row r="678" spans="1:1" x14ac:dyDescent="0.3">
      <c r="A678" s="10"/>
    </row>
    <row r="679" spans="1:1" x14ac:dyDescent="0.3">
      <c r="A679" s="10"/>
    </row>
    <row r="680" spans="1:1" x14ac:dyDescent="0.3">
      <c r="A680" s="10"/>
    </row>
    <row r="681" spans="1:1" x14ac:dyDescent="0.3">
      <c r="A681" s="10"/>
    </row>
    <row r="682" spans="1:1" x14ac:dyDescent="0.3">
      <c r="A682" s="10"/>
    </row>
    <row r="683" spans="1:1" x14ac:dyDescent="0.3">
      <c r="A683" s="10"/>
    </row>
    <row r="684" spans="1:1" x14ac:dyDescent="0.3">
      <c r="A684" s="10"/>
    </row>
    <row r="685" spans="1:1" x14ac:dyDescent="0.3">
      <c r="A685" s="10"/>
    </row>
    <row r="686" spans="1:1" x14ac:dyDescent="0.3">
      <c r="A686" s="10"/>
    </row>
    <row r="687" spans="1:1" x14ac:dyDescent="0.3">
      <c r="A687" s="10"/>
    </row>
    <row r="688" spans="1:1" x14ac:dyDescent="0.3">
      <c r="A688" s="10"/>
    </row>
    <row r="689" spans="1:1" x14ac:dyDescent="0.3">
      <c r="A689" s="10"/>
    </row>
    <row r="690" spans="1:1" x14ac:dyDescent="0.3">
      <c r="A690" s="10"/>
    </row>
    <row r="691" spans="1:1" x14ac:dyDescent="0.3">
      <c r="A691" s="10"/>
    </row>
    <row r="692" spans="1:1" x14ac:dyDescent="0.3">
      <c r="A692" s="10"/>
    </row>
    <row r="693" spans="1:1" x14ac:dyDescent="0.3">
      <c r="A693" s="10"/>
    </row>
    <row r="694" spans="1:1" x14ac:dyDescent="0.3">
      <c r="A694" s="10"/>
    </row>
    <row r="695" spans="1:1" x14ac:dyDescent="0.3">
      <c r="A695" s="10"/>
    </row>
    <row r="696" spans="1:1" x14ac:dyDescent="0.3">
      <c r="A696" s="10"/>
    </row>
    <row r="697" spans="1:1" x14ac:dyDescent="0.3">
      <c r="A697" s="10"/>
    </row>
    <row r="698" spans="1:1" x14ac:dyDescent="0.3">
      <c r="A698" s="10"/>
    </row>
    <row r="699" spans="1:1" x14ac:dyDescent="0.3">
      <c r="A699" s="10"/>
    </row>
    <row r="700" spans="1:1" x14ac:dyDescent="0.3">
      <c r="A700" s="10"/>
    </row>
    <row r="701" spans="1:1" x14ac:dyDescent="0.3">
      <c r="A701" s="10"/>
    </row>
    <row r="702" spans="1:1" x14ac:dyDescent="0.3">
      <c r="A702" s="10"/>
    </row>
    <row r="703" spans="1:1" x14ac:dyDescent="0.3">
      <c r="A703" s="10"/>
    </row>
    <row r="704" spans="1:1" x14ac:dyDescent="0.3">
      <c r="A704" s="10"/>
    </row>
    <row r="705" spans="1:1" x14ac:dyDescent="0.3">
      <c r="A705" s="10"/>
    </row>
    <row r="706" spans="1:1" x14ac:dyDescent="0.3">
      <c r="A706" s="10"/>
    </row>
    <row r="707" spans="1:1" x14ac:dyDescent="0.3">
      <c r="A707" s="10"/>
    </row>
    <row r="708" spans="1:1" x14ac:dyDescent="0.3">
      <c r="A708" s="10"/>
    </row>
    <row r="709" spans="1:1" x14ac:dyDescent="0.3">
      <c r="A709" s="10"/>
    </row>
    <row r="710" spans="1:1" x14ac:dyDescent="0.3">
      <c r="A710" s="10"/>
    </row>
    <row r="711" spans="1:1" x14ac:dyDescent="0.3">
      <c r="A711" s="10"/>
    </row>
    <row r="712" spans="1:1" x14ac:dyDescent="0.3">
      <c r="A712" s="10"/>
    </row>
    <row r="713" spans="1:1" x14ac:dyDescent="0.3">
      <c r="A713" s="10"/>
    </row>
    <row r="714" spans="1:1" x14ac:dyDescent="0.3">
      <c r="A714" s="10"/>
    </row>
    <row r="715" spans="1:1" x14ac:dyDescent="0.3">
      <c r="A715" s="10"/>
    </row>
    <row r="716" spans="1:1" x14ac:dyDescent="0.3">
      <c r="A716" s="10"/>
    </row>
    <row r="717" spans="1:1" x14ac:dyDescent="0.3">
      <c r="A717" s="10"/>
    </row>
    <row r="718" spans="1:1" x14ac:dyDescent="0.3">
      <c r="A718" s="10"/>
    </row>
    <row r="719" spans="1:1" x14ac:dyDescent="0.3">
      <c r="A719" s="10"/>
    </row>
    <row r="720" spans="1:1" x14ac:dyDescent="0.3">
      <c r="A720" s="10"/>
    </row>
    <row r="721" spans="1:1" x14ac:dyDescent="0.3">
      <c r="A721" s="10"/>
    </row>
    <row r="722" spans="1:1" x14ac:dyDescent="0.3">
      <c r="A722" s="10"/>
    </row>
    <row r="723" spans="1:1" x14ac:dyDescent="0.3">
      <c r="A723" s="10"/>
    </row>
    <row r="724" spans="1:1" x14ac:dyDescent="0.3">
      <c r="A724" s="10"/>
    </row>
    <row r="725" spans="1:1" x14ac:dyDescent="0.3">
      <c r="A725" s="10"/>
    </row>
    <row r="726" spans="1:1" x14ac:dyDescent="0.3">
      <c r="A726" s="10"/>
    </row>
    <row r="727" spans="1:1" x14ac:dyDescent="0.3">
      <c r="A727" s="10"/>
    </row>
    <row r="728" spans="1:1" x14ac:dyDescent="0.3">
      <c r="A728" s="10"/>
    </row>
    <row r="729" spans="1:1" x14ac:dyDescent="0.3">
      <c r="A729" s="10"/>
    </row>
    <row r="730" spans="1:1" x14ac:dyDescent="0.3">
      <c r="A730" s="10"/>
    </row>
    <row r="731" spans="1:1" x14ac:dyDescent="0.3">
      <c r="A731" s="10"/>
    </row>
    <row r="732" spans="1:1" x14ac:dyDescent="0.3">
      <c r="A732" s="10"/>
    </row>
    <row r="733" spans="1:1" x14ac:dyDescent="0.3">
      <c r="A733" s="10"/>
    </row>
    <row r="734" spans="1:1" x14ac:dyDescent="0.3">
      <c r="A734" s="10"/>
    </row>
    <row r="735" spans="1:1" x14ac:dyDescent="0.3">
      <c r="A735" s="10"/>
    </row>
    <row r="736" spans="1:1" x14ac:dyDescent="0.3">
      <c r="A736" s="10"/>
    </row>
    <row r="737" spans="1:1" x14ac:dyDescent="0.3">
      <c r="A737" s="10"/>
    </row>
    <row r="738" spans="1:1" x14ac:dyDescent="0.3">
      <c r="A738" s="10"/>
    </row>
    <row r="739" spans="1:1" x14ac:dyDescent="0.3">
      <c r="A739" s="10"/>
    </row>
    <row r="740" spans="1:1" x14ac:dyDescent="0.3">
      <c r="A740" s="10"/>
    </row>
    <row r="741" spans="1:1" x14ac:dyDescent="0.3">
      <c r="A741" s="10"/>
    </row>
    <row r="742" spans="1:1" x14ac:dyDescent="0.3">
      <c r="A742" s="10"/>
    </row>
    <row r="743" spans="1:1" x14ac:dyDescent="0.3">
      <c r="A743" s="10"/>
    </row>
    <row r="744" spans="1:1" x14ac:dyDescent="0.3">
      <c r="A744" s="10"/>
    </row>
    <row r="745" spans="1:1" x14ac:dyDescent="0.3">
      <c r="A745" s="10"/>
    </row>
    <row r="746" spans="1:1" x14ac:dyDescent="0.3">
      <c r="A746" s="10"/>
    </row>
    <row r="747" spans="1:1" x14ac:dyDescent="0.3">
      <c r="A747" s="10"/>
    </row>
    <row r="748" spans="1:1" x14ac:dyDescent="0.3">
      <c r="A748" s="10"/>
    </row>
    <row r="749" spans="1:1" x14ac:dyDescent="0.3">
      <c r="A749" s="10"/>
    </row>
    <row r="750" spans="1:1" x14ac:dyDescent="0.3">
      <c r="A750" s="10"/>
    </row>
    <row r="751" spans="1:1" x14ac:dyDescent="0.3">
      <c r="A751" s="10"/>
    </row>
    <row r="752" spans="1:1" x14ac:dyDescent="0.3">
      <c r="A752" s="10"/>
    </row>
    <row r="753" spans="1:1" x14ac:dyDescent="0.3">
      <c r="A753" s="10"/>
    </row>
    <row r="754" spans="1:1" x14ac:dyDescent="0.3">
      <c r="A754" s="10"/>
    </row>
    <row r="755" spans="1:1" x14ac:dyDescent="0.3">
      <c r="A755" s="10"/>
    </row>
    <row r="756" spans="1:1" x14ac:dyDescent="0.3">
      <c r="A756" s="10"/>
    </row>
    <row r="757" spans="1:1" x14ac:dyDescent="0.3">
      <c r="A757" s="10"/>
    </row>
    <row r="758" spans="1:1" x14ac:dyDescent="0.3">
      <c r="A758" s="10"/>
    </row>
    <row r="759" spans="1:1" x14ac:dyDescent="0.3">
      <c r="A759" s="10"/>
    </row>
    <row r="760" spans="1:1" x14ac:dyDescent="0.3">
      <c r="A760" s="10"/>
    </row>
    <row r="761" spans="1:1" x14ac:dyDescent="0.3">
      <c r="A761" s="10"/>
    </row>
    <row r="762" spans="1:1" x14ac:dyDescent="0.3">
      <c r="A762" s="10"/>
    </row>
    <row r="763" spans="1:1" x14ac:dyDescent="0.3">
      <c r="A763" s="10"/>
    </row>
    <row r="764" spans="1:1" x14ac:dyDescent="0.3">
      <c r="A764" s="10"/>
    </row>
    <row r="765" spans="1:1" x14ac:dyDescent="0.3">
      <c r="A765" s="10"/>
    </row>
    <row r="766" spans="1:1" x14ac:dyDescent="0.3">
      <c r="A766" s="10"/>
    </row>
    <row r="767" spans="1:1" x14ac:dyDescent="0.3">
      <c r="A767" s="10"/>
    </row>
    <row r="768" spans="1:1" x14ac:dyDescent="0.3">
      <c r="A768" s="10"/>
    </row>
    <row r="769" spans="1:1" x14ac:dyDescent="0.3">
      <c r="A769" s="10"/>
    </row>
    <row r="770" spans="1:1" x14ac:dyDescent="0.3">
      <c r="A770" s="10"/>
    </row>
    <row r="771" spans="1:1" x14ac:dyDescent="0.3">
      <c r="A771" s="10"/>
    </row>
    <row r="772" spans="1:1" x14ac:dyDescent="0.3">
      <c r="A772" s="10"/>
    </row>
    <row r="773" spans="1:1" x14ac:dyDescent="0.3">
      <c r="A773" s="10"/>
    </row>
    <row r="774" spans="1:1" x14ac:dyDescent="0.3">
      <c r="A774" s="10"/>
    </row>
    <row r="775" spans="1:1" x14ac:dyDescent="0.3">
      <c r="A775" s="10"/>
    </row>
    <row r="776" spans="1:1" x14ac:dyDescent="0.3">
      <c r="A776" s="10"/>
    </row>
    <row r="777" spans="1:1" x14ac:dyDescent="0.3">
      <c r="A777" s="10"/>
    </row>
    <row r="778" spans="1:1" x14ac:dyDescent="0.3">
      <c r="A778" s="10"/>
    </row>
    <row r="779" spans="1:1" x14ac:dyDescent="0.3">
      <c r="A779" s="10"/>
    </row>
    <row r="780" spans="1:1" x14ac:dyDescent="0.3">
      <c r="A780" s="10"/>
    </row>
    <row r="781" spans="1:1" x14ac:dyDescent="0.3">
      <c r="A781" s="10"/>
    </row>
    <row r="782" spans="1:1" x14ac:dyDescent="0.3">
      <c r="A782" s="10"/>
    </row>
    <row r="783" spans="1:1" x14ac:dyDescent="0.3">
      <c r="A783" s="10"/>
    </row>
    <row r="784" spans="1:1" x14ac:dyDescent="0.3">
      <c r="A784" s="10"/>
    </row>
    <row r="785" spans="1:1" x14ac:dyDescent="0.3">
      <c r="A785" s="10"/>
    </row>
    <row r="786" spans="1:1" x14ac:dyDescent="0.3">
      <c r="A786" s="10"/>
    </row>
    <row r="787" spans="1:1" x14ac:dyDescent="0.3">
      <c r="A787" s="10"/>
    </row>
    <row r="788" spans="1:1" x14ac:dyDescent="0.3">
      <c r="A788" s="10"/>
    </row>
    <row r="789" spans="1:1" x14ac:dyDescent="0.3">
      <c r="A789" s="10"/>
    </row>
    <row r="790" spans="1:1" x14ac:dyDescent="0.3">
      <c r="A790" s="10"/>
    </row>
    <row r="791" spans="1:1" x14ac:dyDescent="0.3">
      <c r="A791" s="10"/>
    </row>
    <row r="792" spans="1:1" x14ac:dyDescent="0.3">
      <c r="A792" s="10"/>
    </row>
    <row r="793" spans="1:1" x14ac:dyDescent="0.3">
      <c r="A793" s="10"/>
    </row>
    <row r="794" spans="1:1" x14ac:dyDescent="0.3">
      <c r="A794" s="10"/>
    </row>
    <row r="795" spans="1:1" x14ac:dyDescent="0.3">
      <c r="A795" s="10"/>
    </row>
    <row r="796" spans="1:1" x14ac:dyDescent="0.3">
      <c r="A796" s="10"/>
    </row>
    <row r="797" spans="1:1" x14ac:dyDescent="0.3">
      <c r="A797" s="10"/>
    </row>
    <row r="798" spans="1:1" x14ac:dyDescent="0.3">
      <c r="A798" s="10"/>
    </row>
    <row r="799" spans="1:1" x14ac:dyDescent="0.3">
      <c r="A799" s="10"/>
    </row>
    <row r="800" spans="1:1" x14ac:dyDescent="0.3">
      <c r="A800" s="10"/>
    </row>
    <row r="801" spans="1:1" x14ac:dyDescent="0.3">
      <c r="A801" s="10"/>
    </row>
    <row r="802" spans="1:1" x14ac:dyDescent="0.3">
      <c r="A802" s="10"/>
    </row>
    <row r="803" spans="1:1" x14ac:dyDescent="0.3">
      <c r="A803" s="10"/>
    </row>
    <row r="804" spans="1:1" x14ac:dyDescent="0.3">
      <c r="A804" s="10"/>
    </row>
    <row r="805" spans="1:1" x14ac:dyDescent="0.3">
      <c r="A805" s="10"/>
    </row>
    <row r="806" spans="1:1" x14ac:dyDescent="0.3">
      <c r="A806" s="10"/>
    </row>
    <row r="807" spans="1:1" x14ac:dyDescent="0.3">
      <c r="A807" s="10"/>
    </row>
    <row r="808" spans="1:1" x14ac:dyDescent="0.3">
      <c r="A808" s="10"/>
    </row>
    <row r="809" spans="1:1" x14ac:dyDescent="0.3">
      <c r="A809" s="10"/>
    </row>
    <row r="810" spans="1:1" x14ac:dyDescent="0.3">
      <c r="A810" s="10"/>
    </row>
    <row r="811" spans="1:1" x14ac:dyDescent="0.3">
      <c r="A811" s="10"/>
    </row>
    <row r="812" spans="1:1" x14ac:dyDescent="0.3">
      <c r="A812" s="10"/>
    </row>
    <row r="813" spans="1:1" x14ac:dyDescent="0.3">
      <c r="A813" s="10"/>
    </row>
    <row r="814" spans="1:1" x14ac:dyDescent="0.3">
      <c r="A814" s="10"/>
    </row>
    <row r="815" spans="1:1" x14ac:dyDescent="0.3">
      <c r="A815" s="10"/>
    </row>
    <row r="816" spans="1:1" x14ac:dyDescent="0.3">
      <c r="A816" s="10"/>
    </row>
    <row r="817" spans="1:1" x14ac:dyDescent="0.3">
      <c r="A817" s="10"/>
    </row>
    <row r="818" spans="1:1" x14ac:dyDescent="0.3">
      <c r="A818" s="10"/>
    </row>
    <row r="819" spans="1:1" x14ac:dyDescent="0.3">
      <c r="A819" s="10"/>
    </row>
    <row r="820" spans="1:1" x14ac:dyDescent="0.3">
      <c r="A820" s="10"/>
    </row>
    <row r="821" spans="1:1" x14ac:dyDescent="0.3">
      <c r="A821" s="10"/>
    </row>
    <row r="822" spans="1:1" x14ac:dyDescent="0.3">
      <c r="A822" s="10"/>
    </row>
    <row r="823" spans="1:1" x14ac:dyDescent="0.3">
      <c r="A823" s="10"/>
    </row>
    <row r="824" spans="1:1" x14ac:dyDescent="0.3">
      <c r="A824" s="10"/>
    </row>
    <row r="825" spans="1:1" x14ac:dyDescent="0.3">
      <c r="A825" s="10"/>
    </row>
    <row r="826" spans="1:1" x14ac:dyDescent="0.3">
      <c r="A826" s="10"/>
    </row>
    <row r="827" spans="1:1" x14ac:dyDescent="0.3">
      <c r="A827" s="10"/>
    </row>
    <row r="828" spans="1:1" x14ac:dyDescent="0.3">
      <c r="A828" s="10"/>
    </row>
    <row r="829" spans="1:1" x14ac:dyDescent="0.3">
      <c r="A829" s="10"/>
    </row>
    <row r="830" spans="1:1" x14ac:dyDescent="0.3">
      <c r="A830" s="10"/>
    </row>
    <row r="831" spans="1:1" x14ac:dyDescent="0.3">
      <c r="A831" s="10"/>
    </row>
    <row r="832" spans="1:1" x14ac:dyDescent="0.3">
      <c r="A832" s="10"/>
    </row>
    <row r="833" spans="1:1" x14ac:dyDescent="0.3">
      <c r="A833" s="10"/>
    </row>
    <row r="834" spans="1:1" x14ac:dyDescent="0.3">
      <c r="A834" s="10"/>
    </row>
    <row r="835" spans="1:1" x14ac:dyDescent="0.3">
      <c r="A835" s="10"/>
    </row>
    <row r="836" spans="1:1" x14ac:dyDescent="0.3">
      <c r="A836" s="10"/>
    </row>
    <row r="837" spans="1:1" x14ac:dyDescent="0.3">
      <c r="A837" s="10"/>
    </row>
    <row r="838" spans="1:1" x14ac:dyDescent="0.3">
      <c r="A838" s="10"/>
    </row>
    <row r="839" spans="1:1" x14ac:dyDescent="0.3">
      <c r="A839" s="10"/>
    </row>
    <row r="840" spans="1:1" x14ac:dyDescent="0.3">
      <c r="A840" s="10"/>
    </row>
    <row r="841" spans="1:1" x14ac:dyDescent="0.3">
      <c r="A841" s="10"/>
    </row>
    <row r="842" spans="1:1" x14ac:dyDescent="0.3">
      <c r="A842" s="10"/>
    </row>
    <row r="843" spans="1:1" x14ac:dyDescent="0.3">
      <c r="A843" s="10"/>
    </row>
    <row r="844" spans="1:1" x14ac:dyDescent="0.3">
      <c r="A844" s="10"/>
    </row>
    <row r="845" spans="1:1" x14ac:dyDescent="0.3">
      <c r="A845" s="10"/>
    </row>
    <row r="846" spans="1:1" x14ac:dyDescent="0.3">
      <c r="A846" s="10"/>
    </row>
    <row r="847" spans="1:1" x14ac:dyDescent="0.3">
      <c r="A847" s="10"/>
    </row>
    <row r="848" spans="1:1" x14ac:dyDescent="0.3">
      <c r="A848" s="10"/>
    </row>
    <row r="849" spans="1:1" x14ac:dyDescent="0.3">
      <c r="A849" s="10"/>
    </row>
    <row r="850" spans="1:1" x14ac:dyDescent="0.3">
      <c r="A850" s="10"/>
    </row>
    <row r="851" spans="1:1" x14ac:dyDescent="0.3">
      <c r="A851" s="10"/>
    </row>
    <row r="852" spans="1:1" x14ac:dyDescent="0.3">
      <c r="A852" s="10"/>
    </row>
    <row r="853" spans="1:1" x14ac:dyDescent="0.3">
      <c r="A853" s="10"/>
    </row>
    <row r="854" spans="1:1" x14ac:dyDescent="0.3">
      <c r="A854" s="10"/>
    </row>
    <row r="855" spans="1:1" x14ac:dyDescent="0.3">
      <c r="A855" s="10"/>
    </row>
    <row r="856" spans="1:1" x14ac:dyDescent="0.3">
      <c r="A856" s="10"/>
    </row>
    <row r="857" spans="1:1" x14ac:dyDescent="0.3">
      <c r="A857" s="10"/>
    </row>
    <row r="858" spans="1:1" x14ac:dyDescent="0.3">
      <c r="A858" s="10"/>
    </row>
    <row r="859" spans="1:1" x14ac:dyDescent="0.3">
      <c r="A859" s="10"/>
    </row>
    <row r="860" spans="1:1" x14ac:dyDescent="0.3">
      <c r="A860" s="10"/>
    </row>
    <row r="861" spans="1:1" x14ac:dyDescent="0.3">
      <c r="A861" s="10"/>
    </row>
    <row r="862" spans="1:1" x14ac:dyDescent="0.3">
      <c r="A862" s="10"/>
    </row>
    <row r="863" spans="1:1" x14ac:dyDescent="0.3">
      <c r="A863" s="10"/>
    </row>
    <row r="864" spans="1:1" x14ac:dyDescent="0.3">
      <c r="A864" s="10"/>
    </row>
    <row r="865" spans="1:1" x14ac:dyDescent="0.3">
      <c r="A865" s="10"/>
    </row>
    <row r="866" spans="1:1" x14ac:dyDescent="0.3">
      <c r="A866" s="10"/>
    </row>
    <row r="867" spans="1:1" x14ac:dyDescent="0.3">
      <c r="A867" s="10"/>
    </row>
    <row r="868" spans="1:1" x14ac:dyDescent="0.3">
      <c r="A868" s="10"/>
    </row>
    <row r="869" spans="1:1" x14ac:dyDescent="0.3">
      <c r="A869" s="10"/>
    </row>
    <row r="870" spans="1:1" x14ac:dyDescent="0.3">
      <c r="A870" s="10"/>
    </row>
    <row r="871" spans="1:1" x14ac:dyDescent="0.3">
      <c r="A871" s="10"/>
    </row>
    <row r="872" spans="1:1" x14ac:dyDescent="0.3">
      <c r="A872" s="10"/>
    </row>
    <row r="873" spans="1:1" x14ac:dyDescent="0.3">
      <c r="A873" s="10"/>
    </row>
    <row r="874" spans="1:1" x14ac:dyDescent="0.3">
      <c r="A874" s="10"/>
    </row>
    <row r="875" spans="1:1" x14ac:dyDescent="0.3">
      <c r="A875" s="10"/>
    </row>
    <row r="876" spans="1:1" x14ac:dyDescent="0.3">
      <c r="A876" s="10"/>
    </row>
    <row r="877" spans="1:1" x14ac:dyDescent="0.3">
      <c r="A877" s="10"/>
    </row>
    <row r="878" spans="1:1" x14ac:dyDescent="0.3">
      <c r="A878" s="10"/>
    </row>
    <row r="879" spans="1:1" x14ac:dyDescent="0.3">
      <c r="A879" s="10"/>
    </row>
    <row r="880" spans="1:1" x14ac:dyDescent="0.3">
      <c r="A880" s="10"/>
    </row>
    <row r="881" spans="1:1" x14ac:dyDescent="0.3">
      <c r="A881" s="10"/>
    </row>
    <row r="882" spans="1:1" x14ac:dyDescent="0.3">
      <c r="A882" s="10"/>
    </row>
    <row r="883" spans="1:1" x14ac:dyDescent="0.3">
      <c r="A883" s="10"/>
    </row>
    <row r="884" spans="1:1" x14ac:dyDescent="0.3">
      <c r="A884" s="10"/>
    </row>
    <row r="885" spans="1:1" x14ac:dyDescent="0.3">
      <c r="A885" s="10"/>
    </row>
    <row r="886" spans="1:1" x14ac:dyDescent="0.3">
      <c r="A886" s="10"/>
    </row>
    <row r="887" spans="1:1" x14ac:dyDescent="0.3">
      <c r="A887" s="10"/>
    </row>
    <row r="888" spans="1:1" x14ac:dyDescent="0.3">
      <c r="A888" s="10"/>
    </row>
    <row r="889" spans="1:1" x14ac:dyDescent="0.3">
      <c r="A889" s="10"/>
    </row>
    <row r="890" spans="1:1" x14ac:dyDescent="0.3">
      <c r="A890" s="10"/>
    </row>
    <row r="891" spans="1:1" x14ac:dyDescent="0.3">
      <c r="A891" s="10"/>
    </row>
    <row r="892" spans="1:1" x14ac:dyDescent="0.3">
      <c r="A892" s="10"/>
    </row>
    <row r="893" spans="1:1" x14ac:dyDescent="0.3">
      <c r="A893" s="10"/>
    </row>
    <row r="894" spans="1:1" x14ac:dyDescent="0.3">
      <c r="A894" s="10"/>
    </row>
    <row r="895" spans="1:1" x14ac:dyDescent="0.3">
      <c r="A895" s="10"/>
    </row>
    <row r="896" spans="1:1" x14ac:dyDescent="0.3">
      <c r="A896" s="10"/>
    </row>
    <row r="897" spans="1:1" x14ac:dyDescent="0.3">
      <c r="A897" s="10"/>
    </row>
    <row r="898" spans="1:1" x14ac:dyDescent="0.3">
      <c r="A898" s="10"/>
    </row>
    <row r="899" spans="1:1" x14ac:dyDescent="0.3">
      <c r="A899" s="10"/>
    </row>
    <row r="900" spans="1:1" x14ac:dyDescent="0.3">
      <c r="A900" s="10"/>
    </row>
    <row r="901" spans="1:1" x14ac:dyDescent="0.3">
      <c r="A901" s="10"/>
    </row>
    <row r="902" spans="1:1" x14ac:dyDescent="0.3">
      <c r="A902" s="10"/>
    </row>
    <row r="903" spans="1:1" x14ac:dyDescent="0.3">
      <c r="A903" s="10"/>
    </row>
    <row r="904" spans="1:1" x14ac:dyDescent="0.3">
      <c r="A904" s="10"/>
    </row>
    <row r="905" spans="1:1" x14ac:dyDescent="0.3">
      <c r="A905" s="10"/>
    </row>
    <row r="906" spans="1:1" x14ac:dyDescent="0.3">
      <c r="A906" s="10"/>
    </row>
    <row r="907" spans="1:1" x14ac:dyDescent="0.3">
      <c r="A907" s="10"/>
    </row>
    <row r="908" spans="1:1" x14ac:dyDescent="0.3">
      <c r="A908" s="10"/>
    </row>
    <row r="909" spans="1:1" x14ac:dyDescent="0.3">
      <c r="A909" s="10"/>
    </row>
    <row r="910" spans="1:1" x14ac:dyDescent="0.3">
      <c r="A910" s="10"/>
    </row>
    <row r="911" spans="1:1" x14ac:dyDescent="0.3">
      <c r="A911" s="10"/>
    </row>
    <row r="912" spans="1:1" x14ac:dyDescent="0.3">
      <c r="A912" s="10"/>
    </row>
    <row r="913" spans="1:1" x14ac:dyDescent="0.3">
      <c r="A913" s="10"/>
    </row>
    <row r="914" spans="1:1" x14ac:dyDescent="0.3">
      <c r="A914" s="10"/>
    </row>
    <row r="915" spans="1:1" x14ac:dyDescent="0.3">
      <c r="A915" s="10"/>
    </row>
    <row r="916" spans="1:1" x14ac:dyDescent="0.3">
      <c r="A916" s="10"/>
    </row>
    <row r="917" spans="1:1" x14ac:dyDescent="0.3">
      <c r="A917" s="10"/>
    </row>
    <row r="918" spans="1:1" x14ac:dyDescent="0.3">
      <c r="A918" s="10"/>
    </row>
    <row r="919" spans="1:1" x14ac:dyDescent="0.3">
      <c r="A919" s="10"/>
    </row>
    <row r="920" spans="1:1" x14ac:dyDescent="0.3">
      <c r="A920" s="10"/>
    </row>
    <row r="921" spans="1:1" x14ac:dyDescent="0.3">
      <c r="A921" s="10"/>
    </row>
    <row r="922" spans="1:1" x14ac:dyDescent="0.3">
      <c r="A922" s="10"/>
    </row>
    <row r="923" spans="1:1" x14ac:dyDescent="0.3">
      <c r="A923" s="10"/>
    </row>
    <row r="924" spans="1:1" x14ac:dyDescent="0.3">
      <c r="A924" s="10"/>
    </row>
    <row r="925" spans="1:1" x14ac:dyDescent="0.3">
      <c r="A925" s="10"/>
    </row>
    <row r="926" spans="1:1" x14ac:dyDescent="0.3">
      <c r="A926" s="10"/>
    </row>
    <row r="927" spans="1:1" x14ac:dyDescent="0.3">
      <c r="A927" s="10"/>
    </row>
    <row r="928" spans="1:1" x14ac:dyDescent="0.3">
      <c r="A928" s="10"/>
    </row>
    <row r="929" spans="1:1" x14ac:dyDescent="0.3">
      <c r="A929" s="10"/>
    </row>
    <row r="930" spans="1:1" x14ac:dyDescent="0.3">
      <c r="A930" s="10"/>
    </row>
    <row r="931" spans="1:1" x14ac:dyDescent="0.3">
      <c r="A931" s="10"/>
    </row>
    <row r="932" spans="1:1" x14ac:dyDescent="0.3">
      <c r="A932" s="10"/>
    </row>
    <row r="933" spans="1:1" x14ac:dyDescent="0.3">
      <c r="A933" s="10"/>
    </row>
    <row r="934" spans="1:1" x14ac:dyDescent="0.3">
      <c r="A934" s="10"/>
    </row>
    <row r="935" spans="1:1" x14ac:dyDescent="0.3">
      <c r="A935" s="10"/>
    </row>
    <row r="936" spans="1:1" x14ac:dyDescent="0.3">
      <c r="A936" s="10"/>
    </row>
    <row r="937" spans="1:1" x14ac:dyDescent="0.3">
      <c r="A937" s="10"/>
    </row>
    <row r="938" spans="1:1" x14ac:dyDescent="0.3">
      <c r="A938" s="10"/>
    </row>
    <row r="939" spans="1:1" x14ac:dyDescent="0.3">
      <c r="A939" s="10"/>
    </row>
    <row r="940" spans="1:1" x14ac:dyDescent="0.3">
      <c r="A940" s="10"/>
    </row>
    <row r="941" spans="1:1" x14ac:dyDescent="0.3">
      <c r="A941" s="10"/>
    </row>
    <row r="942" spans="1:1" x14ac:dyDescent="0.3">
      <c r="A942" s="10"/>
    </row>
    <row r="943" spans="1:1" x14ac:dyDescent="0.3">
      <c r="A943" s="10"/>
    </row>
    <row r="944" spans="1:1" x14ac:dyDescent="0.3">
      <c r="A944" s="10"/>
    </row>
    <row r="945" spans="1:1" x14ac:dyDescent="0.3">
      <c r="A945" s="10"/>
    </row>
    <row r="946" spans="1:1" x14ac:dyDescent="0.3">
      <c r="A946" s="10"/>
    </row>
    <row r="947" spans="1:1" x14ac:dyDescent="0.3">
      <c r="A947" s="10"/>
    </row>
    <row r="948" spans="1:1" x14ac:dyDescent="0.3">
      <c r="A948" s="10"/>
    </row>
    <row r="949" spans="1:1" x14ac:dyDescent="0.3">
      <c r="A949" s="10"/>
    </row>
    <row r="950" spans="1:1" x14ac:dyDescent="0.3">
      <c r="A950" s="10"/>
    </row>
    <row r="951" spans="1:1" x14ac:dyDescent="0.3">
      <c r="A951" s="10"/>
    </row>
    <row r="952" spans="1:1" x14ac:dyDescent="0.3">
      <c r="A952" s="10"/>
    </row>
    <row r="953" spans="1:1" x14ac:dyDescent="0.3">
      <c r="A953" s="10"/>
    </row>
    <row r="954" spans="1:1" x14ac:dyDescent="0.3">
      <c r="A954" s="10"/>
    </row>
    <row r="955" spans="1:1" x14ac:dyDescent="0.3">
      <c r="A955" s="10"/>
    </row>
    <row r="956" spans="1:1" x14ac:dyDescent="0.3">
      <c r="A956" s="10"/>
    </row>
    <row r="957" spans="1:1" x14ac:dyDescent="0.3">
      <c r="A957" s="10"/>
    </row>
    <row r="958" spans="1:1" x14ac:dyDescent="0.3">
      <c r="A958" s="10"/>
    </row>
    <row r="959" spans="1:1" x14ac:dyDescent="0.3">
      <c r="A959" s="10"/>
    </row>
    <row r="960" spans="1:1" x14ac:dyDescent="0.3">
      <c r="A960" s="10"/>
    </row>
    <row r="961" spans="1:1" x14ac:dyDescent="0.3">
      <c r="A961" s="10"/>
    </row>
    <row r="962" spans="1:1" x14ac:dyDescent="0.3">
      <c r="A962" s="10"/>
    </row>
    <row r="963" spans="1:1" x14ac:dyDescent="0.3">
      <c r="A963" s="10"/>
    </row>
    <row r="964" spans="1:1" x14ac:dyDescent="0.3">
      <c r="A964" s="10"/>
    </row>
    <row r="965" spans="1:1" x14ac:dyDescent="0.3">
      <c r="A965" s="10"/>
    </row>
    <row r="966" spans="1:1" x14ac:dyDescent="0.3">
      <c r="A966" s="10"/>
    </row>
    <row r="967" spans="1:1" x14ac:dyDescent="0.3">
      <c r="A967" s="10"/>
    </row>
    <row r="968" spans="1:1" x14ac:dyDescent="0.3">
      <c r="A968" s="10"/>
    </row>
    <row r="969" spans="1:1" x14ac:dyDescent="0.3">
      <c r="A969" s="10" t="str">
        <f>'types by months'!M203</f>
        <v xml:space="preserve"> </v>
      </c>
    </row>
    <row r="970" spans="1:1" x14ac:dyDescent="0.3">
      <c r="A970" s="10" t="str">
        <f>'types by months'!M103</f>
        <v xml:space="preserve"> </v>
      </c>
    </row>
  </sheetData>
  <sortState xmlns:xlrd2="http://schemas.microsoft.com/office/spreadsheetml/2017/richdata2" ref="A490:A970">
    <sortCondition ref="A490:A97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13FE-9EC3-45BF-A4CE-4FC8483B0DC1}">
  <sheetPr filterMode="1">
    <tabColor rgb="FF00B0F0"/>
  </sheetPr>
  <dimension ref="A1:P492"/>
  <sheetViews>
    <sheetView workbookViewId="0">
      <selection activeCell="B5" sqref="B5"/>
    </sheetView>
  </sheetViews>
  <sheetFormatPr defaultRowHeight="15.6" x14ac:dyDescent="0.3"/>
  <cols>
    <col min="2" max="2" width="30.8984375" bestFit="1" customWidth="1"/>
    <col min="8" max="8" width="9.8984375" bestFit="1" customWidth="1"/>
    <col min="12" max="12" width="12.796875" bestFit="1" customWidth="1"/>
    <col min="14" max="14" width="9.8984375" bestFit="1" customWidth="1"/>
    <col min="15" max="15" width="12.69921875" bestFit="1" customWidth="1"/>
    <col min="16" max="16" width="14.59765625" bestFit="1" customWidth="1"/>
  </cols>
  <sheetData>
    <row r="1" spans="1:16" x14ac:dyDescent="0.3">
      <c r="A1" t="s">
        <v>1049</v>
      </c>
      <c r="B1" t="s">
        <v>0</v>
      </c>
      <c r="C1" t="s">
        <v>1</v>
      </c>
      <c r="D1" t="s">
        <v>1050</v>
      </c>
      <c r="E1" t="s">
        <v>1605</v>
      </c>
      <c r="F1" t="s">
        <v>2</v>
      </c>
      <c r="G1" t="s">
        <v>3</v>
      </c>
      <c r="H1" t="s">
        <v>1051</v>
      </c>
      <c r="I1" t="s">
        <v>1604</v>
      </c>
      <c r="L1" t="s">
        <v>1616</v>
      </c>
      <c r="N1" s="12" t="s">
        <v>1617</v>
      </c>
      <c r="O1" s="12" t="s">
        <v>1618</v>
      </c>
      <c r="P1" s="12" t="s">
        <v>1619</v>
      </c>
    </row>
    <row r="2" spans="1:16" hidden="1" x14ac:dyDescent="0.3">
      <c r="A2">
        <v>1</v>
      </c>
      <c r="B2">
        <f>IF(OR('General Table'!B2='General Table'!B3,'General Table'!B2='General Table'!B1),'General Table'!B2,0)</f>
        <v>0</v>
      </c>
      <c r="C2" t="s">
        <v>5</v>
      </c>
      <c r="D2">
        <v>0</v>
      </c>
      <c r="E2" t="s">
        <v>6</v>
      </c>
      <c r="F2" s="2" t="s">
        <v>7</v>
      </c>
      <c r="G2" t="s">
        <v>8</v>
      </c>
      <c r="H2" s="9"/>
      <c r="I2" s="5" t="s">
        <v>37</v>
      </c>
      <c r="L2">
        <f>IF(B2=B1,0,1)</f>
        <v>1</v>
      </c>
    </row>
    <row r="3" spans="1:16" hidden="1" x14ac:dyDescent="0.3">
      <c r="A3">
        <v>2</v>
      </c>
      <c r="B3">
        <f>IF(OR('General Table'!B3='General Table'!B4,'General Table'!B3='General Table'!B2),'General Table'!B3,0)</f>
        <v>0</v>
      </c>
      <c r="C3" t="s">
        <v>10</v>
      </c>
      <c r="D3">
        <v>0</v>
      </c>
      <c r="E3" t="s">
        <v>6</v>
      </c>
      <c r="F3" s="2" t="s">
        <v>11</v>
      </c>
      <c r="G3" t="s">
        <v>8</v>
      </c>
      <c r="H3" s="9"/>
      <c r="I3" s="5" t="s">
        <v>37</v>
      </c>
      <c r="J3" s="5"/>
      <c r="L3">
        <f t="shared" ref="L3:L66" si="0">IF(B3=B2,0,1)</f>
        <v>0</v>
      </c>
    </row>
    <row r="4" spans="1:16" x14ac:dyDescent="0.3">
      <c r="A4">
        <v>3</v>
      </c>
      <c r="B4" t="str">
        <f>IF(OR('General Table'!B4='General Table'!B5,'General Table'!B4='General Table'!B3),'General Table'!B4,0)</f>
        <v>Dexalot</v>
      </c>
      <c r="C4" t="s">
        <v>13</v>
      </c>
      <c r="D4">
        <v>4</v>
      </c>
      <c r="E4" t="s">
        <v>6</v>
      </c>
      <c r="F4" s="2" t="s">
        <v>14</v>
      </c>
      <c r="G4" t="s">
        <v>15</v>
      </c>
      <c r="H4" s="9">
        <f>'types by months'!M29</f>
        <v>44664</v>
      </c>
      <c r="I4" s="5" t="s">
        <v>1055</v>
      </c>
      <c r="J4" s="5"/>
      <c r="L4">
        <f t="shared" si="0"/>
        <v>1</v>
      </c>
      <c r="N4" s="13">
        <f>SUBTOTAL(9,L4:L484)</f>
        <v>47</v>
      </c>
      <c r="O4" s="13">
        <f>'General Table'!A491-'repeat clients|unique '!N4</f>
        <v>352</v>
      </c>
      <c r="P4" s="13">
        <f>N4/O4</f>
        <v>0.13352272727272727</v>
      </c>
    </row>
    <row r="5" spans="1:16" x14ac:dyDescent="0.3">
      <c r="A5">
        <v>3</v>
      </c>
      <c r="B5" t="str">
        <f>IF(OR('General Table'!B5='General Table'!B6,'General Table'!B5='General Table'!B4),'General Table'!B5,0)</f>
        <v>Dexalot</v>
      </c>
      <c r="C5" t="s">
        <v>13</v>
      </c>
      <c r="D5">
        <v>4</v>
      </c>
      <c r="E5" t="s">
        <v>6</v>
      </c>
      <c r="F5" s="3" t="s">
        <v>86</v>
      </c>
      <c r="G5" t="s">
        <v>15</v>
      </c>
      <c r="H5" s="9">
        <f>'types by months'!M30</f>
        <v>44845</v>
      </c>
      <c r="I5" s="1" t="s">
        <v>1056</v>
      </c>
      <c r="J5" s="5"/>
      <c r="L5">
        <f t="shared" si="0"/>
        <v>0</v>
      </c>
    </row>
    <row r="6" spans="1:16" x14ac:dyDescent="0.3">
      <c r="A6">
        <v>3</v>
      </c>
      <c r="B6" t="str">
        <f>IF(OR('General Table'!B6='General Table'!B7,'General Table'!B6='General Table'!B5),'General Table'!B6,0)</f>
        <v>Dexalot</v>
      </c>
      <c r="C6" t="s">
        <v>13</v>
      </c>
      <c r="D6">
        <v>1</v>
      </c>
      <c r="E6" t="s">
        <v>6</v>
      </c>
      <c r="F6" s="2"/>
      <c r="G6" s="2" t="s">
        <v>1054</v>
      </c>
      <c r="H6" s="9"/>
      <c r="I6" s="1" t="s">
        <v>37</v>
      </c>
      <c r="J6" s="1"/>
      <c r="L6">
        <f t="shared" si="0"/>
        <v>0</v>
      </c>
    </row>
    <row r="7" spans="1:16" hidden="1" x14ac:dyDescent="0.3">
      <c r="A7">
        <v>4</v>
      </c>
      <c r="B7">
        <f>IF(OR('General Table'!B7='General Table'!B8,'General Table'!B7='General Table'!B6),'General Table'!B7,0)</f>
        <v>0</v>
      </c>
      <c r="C7" t="s">
        <v>17</v>
      </c>
      <c r="D7">
        <v>0</v>
      </c>
      <c r="E7" t="s">
        <v>6</v>
      </c>
      <c r="F7" s="2" t="s">
        <v>18</v>
      </c>
      <c r="G7" t="s">
        <v>8</v>
      </c>
      <c r="H7" s="9"/>
      <c r="I7" s="1" t="s">
        <v>37</v>
      </c>
      <c r="J7" s="1"/>
      <c r="L7">
        <f t="shared" si="0"/>
        <v>1</v>
      </c>
    </row>
    <row r="8" spans="1:16" hidden="1" x14ac:dyDescent="0.3">
      <c r="A8">
        <v>5</v>
      </c>
      <c r="B8">
        <f>IF(OR('General Table'!B8='General Table'!B9,'General Table'!B8='General Table'!B7),'General Table'!B8,0)</f>
        <v>0</v>
      </c>
      <c r="C8" t="s">
        <v>20</v>
      </c>
      <c r="D8">
        <v>0</v>
      </c>
      <c r="E8" t="s">
        <v>6</v>
      </c>
      <c r="F8" s="2" t="s">
        <v>7</v>
      </c>
      <c r="G8" t="s">
        <v>8</v>
      </c>
      <c r="H8" s="9"/>
      <c r="I8" s="1" t="s">
        <v>37</v>
      </c>
      <c r="J8" s="1"/>
      <c r="L8">
        <f t="shared" si="0"/>
        <v>0</v>
      </c>
    </row>
    <row r="9" spans="1:16" hidden="1" x14ac:dyDescent="0.3">
      <c r="A9">
        <v>6</v>
      </c>
      <c r="B9">
        <f>IF(OR('General Table'!B9='General Table'!B10,'General Table'!B9='General Table'!B8),'General Table'!B9,0)</f>
        <v>0</v>
      </c>
      <c r="C9" t="s">
        <v>22</v>
      </c>
      <c r="D9">
        <v>0</v>
      </c>
      <c r="E9" t="s">
        <v>6</v>
      </c>
      <c r="F9" s="2" t="s">
        <v>18</v>
      </c>
      <c r="G9" t="s">
        <v>8</v>
      </c>
      <c r="H9" s="9"/>
      <c r="I9" s="1" t="s">
        <v>37</v>
      </c>
      <c r="J9" s="1"/>
      <c r="L9">
        <f t="shared" si="0"/>
        <v>0</v>
      </c>
    </row>
    <row r="10" spans="1:16" hidden="1" x14ac:dyDescent="0.3">
      <c r="A10">
        <v>7</v>
      </c>
      <c r="B10">
        <f>IF(OR('General Table'!B10='General Table'!B11,'General Table'!B10='General Table'!B9),'General Table'!B10,0)</f>
        <v>0</v>
      </c>
      <c r="C10" t="s">
        <v>20</v>
      </c>
      <c r="D10">
        <v>0</v>
      </c>
      <c r="E10" t="s">
        <v>6</v>
      </c>
      <c r="F10" s="2" t="s">
        <v>11</v>
      </c>
      <c r="G10" t="s">
        <v>8</v>
      </c>
      <c r="H10" s="9"/>
      <c r="I10" s="1" t="s">
        <v>37</v>
      </c>
      <c r="J10" s="1"/>
      <c r="L10">
        <f t="shared" si="0"/>
        <v>0</v>
      </c>
    </row>
    <row r="11" spans="1:16" hidden="1" x14ac:dyDescent="0.3">
      <c r="A11">
        <v>8</v>
      </c>
      <c r="B11">
        <f>IF(OR('General Table'!B11='General Table'!B12,'General Table'!B11='General Table'!B10),'General Table'!B11,0)</f>
        <v>0</v>
      </c>
      <c r="C11" t="s">
        <v>25</v>
      </c>
      <c r="D11">
        <v>4</v>
      </c>
      <c r="E11" t="s">
        <v>6</v>
      </c>
      <c r="F11" s="2" t="s">
        <v>7</v>
      </c>
      <c r="G11" t="s">
        <v>15</v>
      </c>
      <c r="H11" s="9">
        <f>'types by months'!M36</f>
        <v>44903</v>
      </c>
      <c r="I11" s="1" t="s">
        <v>1057</v>
      </c>
      <c r="J11" s="1"/>
      <c r="L11">
        <f t="shared" si="0"/>
        <v>0</v>
      </c>
    </row>
    <row r="12" spans="1:16" hidden="1" x14ac:dyDescent="0.3">
      <c r="A12">
        <v>9</v>
      </c>
      <c r="B12">
        <f>IF(OR('General Table'!B12='General Table'!B13,'General Table'!B12='General Table'!B11),'General Table'!B12,0)</f>
        <v>0</v>
      </c>
      <c r="C12" t="s">
        <v>28</v>
      </c>
      <c r="D12">
        <v>4</v>
      </c>
      <c r="E12" t="s">
        <v>6</v>
      </c>
      <c r="F12" s="2" t="s">
        <v>7</v>
      </c>
      <c r="G12" t="s">
        <v>15</v>
      </c>
      <c r="H12" s="9">
        <f>'types by months'!M37</f>
        <v>44901</v>
      </c>
      <c r="I12" s="1" t="s">
        <v>1058</v>
      </c>
      <c r="J12" s="1"/>
      <c r="L12">
        <f t="shared" si="0"/>
        <v>0</v>
      </c>
    </row>
    <row r="13" spans="1:16" hidden="1" x14ac:dyDescent="0.3">
      <c r="A13">
        <v>10</v>
      </c>
      <c r="B13">
        <f>IF(OR('General Table'!B13='General Table'!B14,'General Table'!B13='General Table'!B12),'General Table'!B13,0)</f>
        <v>0</v>
      </c>
      <c r="C13" t="s">
        <v>20</v>
      </c>
      <c r="D13">
        <v>4</v>
      </c>
      <c r="E13" t="s">
        <v>6</v>
      </c>
      <c r="F13" s="2" t="s">
        <v>7</v>
      </c>
      <c r="G13" t="s">
        <v>15</v>
      </c>
      <c r="H13" s="9">
        <f>'types by months'!M38</f>
        <v>44897</v>
      </c>
      <c r="I13" s="1" t="s">
        <v>1059</v>
      </c>
      <c r="J13" s="1"/>
      <c r="L13">
        <f t="shared" si="0"/>
        <v>0</v>
      </c>
    </row>
    <row r="14" spans="1:16" hidden="1" x14ac:dyDescent="0.3">
      <c r="A14">
        <v>11</v>
      </c>
      <c r="B14">
        <f>IF(OR('General Table'!B14='General Table'!B15,'General Table'!B14='General Table'!B13),'General Table'!B14,0)</f>
        <v>0</v>
      </c>
      <c r="C14" t="s">
        <v>33</v>
      </c>
      <c r="D14">
        <v>4</v>
      </c>
      <c r="E14" t="s">
        <v>6</v>
      </c>
      <c r="F14" s="2" t="s">
        <v>34</v>
      </c>
      <c r="G14" t="s">
        <v>15</v>
      </c>
      <c r="H14" s="9">
        <f>'types by months'!M39</f>
        <v>44896</v>
      </c>
      <c r="I14" s="1" t="s">
        <v>1060</v>
      </c>
      <c r="J14" s="1"/>
      <c r="L14">
        <f t="shared" si="0"/>
        <v>0</v>
      </c>
    </row>
    <row r="15" spans="1:16" hidden="1" x14ac:dyDescent="0.3">
      <c r="A15">
        <v>12</v>
      </c>
      <c r="B15">
        <f>IF(OR('General Table'!B15='General Table'!B16,'General Table'!B15='General Table'!B14),'General Table'!B15,0)</f>
        <v>0</v>
      </c>
      <c r="C15" t="s">
        <v>37</v>
      </c>
      <c r="D15">
        <v>4</v>
      </c>
      <c r="E15" t="s">
        <v>6</v>
      </c>
      <c r="F15" s="2" t="s">
        <v>7</v>
      </c>
      <c r="G15" t="s">
        <v>15</v>
      </c>
      <c r="H15" s="9">
        <f>'types by months'!M40</f>
        <v>44895</v>
      </c>
      <c r="I15" s="1" t="s">
        <v>1061</v>
      </c>
      <c r="J15" s="1"/>
      <c r="L15">
        <f t="shared" si="0"/>
        <v>0</v>
      </c>
    </row>
    <row r="16" spans="1:16" hidden="1" x14ac:dyDescent="0.3">
      <c r="A16">
        <v>13</v>
      </c>
      <c r="B16">
        <f>IF(OR('General Table'!B16='General Table'!B17,'General Table'!B16='General Table'!B15),'General Table'!B16,0)</f>
        <v>0</v>
      </c>
      <c r="C16" t="s">
        <v>40</v>
      </c>
      <c r="D16">
        <v>4</v>
      </c>
      <c r="E16" t="s">
        <v>6</v>
      </c>
      <c r="F16" s="2" t="s">
        <v>41</v>
      </c>
      <c r="G16" t="s">
        <v>15</v>
      </c>
      <c r="H16" s="9">
        <f>'types by months'!M41</f>
        <v>44890</v>
      </c>
      <c r="I16" s="1" t="s">
        <v>1062</v>
      </c>
      <c r="J16" s="1"/>
      <c r="L16">
        <f t="shared" si="0"/>
        <v>0</v>
      </c>
    </row>
    <row r="17" spans="1:12" x14ac:dyDescent="0.3">
      <c r="A17">
        <v>14</v>
      </c>
      <c r="B17" t="str">
        <f>IF(OR('General Table'!B17='General Table'!B18,'General Table'!B17='General Table'!B16),'General Table'!B17,0)</f>
        <v>SaucerSwap</v>
      </c>
      <c r="C17" t="s">
        <v>44</v>
      </c>
      <c r="D17">
        <v>4</v>
      </c>
      <c r="E17" t="s">
        <v>6</v>
      </c>
      <c r="F17" s="2" t="s">
        <v>45</v>
      </c>
      <c r="G17" t="s">
        <v>15</v>
      </c>
      <c r="H17" s="9">
        <f>'types by months'!M42</f>
        <v>44754</v>
      </c>
      <c r="I17" s="1" t="s">
        <v>1064</v>
      </c>
      <c r="J17" s="1"/>
      <c r="L17">
        <f t="shared" si="0"/>
        <v>1</v>
      </c>
    </row>
    <row r="18" spans="1:12" x14ac:dyDescent="0.3">
      <c r="A18">
        <v>14</v>
      </c>
      <c r="B18" t="str">
        <f>IF(OR('General Table'!B18='General Table'!B19,'General Table'!B18='General Table'!B17),'General Table'!B18,0)</f>
        <v>SaucerSwap</v>
      </c>
      <c r="C18" t="s">
        <v>44</v>
      </c>
      <c r="D18">
        <v>4</v>
      </c>
      <c r="E18" t="s">
        <v>6</v>
      </c>
      <c r="F18" s="2" t="s">
        <v>45</v>
      </c>
      <c r="G18" t="s">
        <v>15</v>
      </c>
      <c r="H18" s="9">
        <f>'types by months'!M43</f>
        <v>44756</v>
      </c>
      <c r="I18" s="1" t="s">
        <v>1065</v>
      </c>
      <c r="J18" s="1"/>
      <c r="L18">
        <f t="shared" si="0"/>
        <v>0</v>
      </c>
    </row>
    <row r="19" spans="1:12" x14ac:dyDescent="0.3">
      <c r="A19">
        <v>14</v>
      </c>
      <c r="B19" t="str">
        <f>IF(OR('General Table'!B19='General Table'!B20,'General Table'!B19='General Table'!B18),'General Table'!B19,0)</f>
        <v>SaucerSwap</v>
      </c>
      <c r="C19" t="s">
        <v>44</v>
      </c>
      <c r="D19">
        <v>4</v>
      </c>
      <c r="E19" t="s">
        <v>6</v>
      </c>
      <c r="F19" s="2" t="s">
        <v>45</v>
      </c>
      <c r="G19" t="s">
        <v>15</v>
      </c>
      <c r="H19" s="9">
        <f>'types by months'!M44</f>
        <v>44754</v>
      </c>
      <c r="I19" s="1" t="s">
        <v>1066</v>
      </c>
      <c r="J19" s="1"/>
      <c r="L19">
        <f t="shared" si="0"/>
        <v>0</v>
      </c>
    </row>
    <row r="20" spans="1:12" x14ac:dyDescent="0.3">
      <c r="A20">
        <v>14</v>
      </c>
      <c r="B20" t="str">
        <f>IF(OR('General Table'!B20='General Table'!B21,'General Table'!B20='General Table'!B19),'General Table'!B20,0)</f>
        <v>SaucerSwap</v>
      </c>
      <c r="C20" t="s">
        <v>44</v>
      </c>
      <c r="D20">
        <v>4</v>
      </c>
      <c r="E20" t="s">
        <v>6</v>
      </c>
      <c r="F20" s="2" t="s">
        <v>7</v>
      </c>
      <c r="G20" t="s">
        <v>15</v>
      </c>
      <c r="H20" s="9">
        <f>'types by months'!M45</f>
        <v>44890</v>
      </c>
      <c r="I20" s="1" t="s">
        <v>1067</v>
      </c>
      <c r="J20" s="1"/>
      <c r="L20">
        <f t="shared" si="0"/>
        <v>0</v>
      </c>
    </row>
    <row r="21" spans="1:12" hidden="1" x14ac:dyDescent="0.3">
      <c r="A21">
        <v>15</v>
      </c>
      <c r="B21">
        <f>IF(OR('General Table'!B21='General Table'!B22,'General Table'!B21='General Table'!B20),'General Table'!B21,0)</f>
        <v>0</v>
      </c>
      <c r="C21" t="s">
        <v>47</v>
      </c>
      <c r="D21">
        <v>4</v>
      </c>
      <c r="E21" t="s">
        <v>6</v>
      </c>
      <c r="F21" s="2" t="s">
        <v>11</v>
      </c>
      <c r="G21" t="s">
        <v>15</v>
      </c>
      <c r="H21" s="9">
        <f>'types by months'!M46</f>
        <v>44889</v>
      </c>
      <c r="I21" s="1" t="s">
        <v>1068</v>
      </c>
      <c r="J21" s="1"/>
      <c r="L21">
        <f t="shared" si="0"/>
        <v>1</v>
      </c>
    </row>
    <row r="22" spans="1:12" hidden="1" x14ac:dyDescent="0.3">
      <c r="A22">
        <v>16</v>
      </c>
      <c r="B22">
        <f>IF(OR('General Table'!B22='General Table'!B23,'General Table'!B22='General Table'!B21),'General Table'!B22,0)</f>
        <v>0</v>
      </c>
      <c r="C22" t="s">
        <v>37</v>
      </c>
      <c r="D22">
        <v>4</v>
      </c>
      <c r="E22" t="s">
        <v>6</v>
      </c>
      <c r="F22" s="2" t="s">
        <v>7</v>
      </c>
      <c r="G22" t="s">
        <v>15</v>
      </c>
      <c r="H22" s="9">
        <f>'types by months'!M47</f>
        <v>44888</v>
      </c>
      <c r="I22" s="1" t="s">
        <v>1069</v>
      </c>
      <c r="J22" s="1"/>
      <c r="L22">
        <f t="shared" si="0"/>
        <v>0</v>
      </c>
    </row>
    <row r="23" spans="1:12" hidden="1" x14ac:dyDescent="0.3">
      <c r="A23">
        <v>17</v>
      </c>
      <c r="B23">
        <f>IF(OR('General Table'!B23='General Table'!B24,'General Table'!B23='General Table'!B22),'General Table'!B23,0)</f>
        <v>0</v>
      </c>
      <c r="C23" t="s">
        <v>52</v>
      </c>
      <c r="D23">
        <v>4</v>
      </c>
      <c r="E23" t="s">
        <v>6</v>
      </c>
      <c r="F23" s="2" t="s">
        <v>34</v>
      </c>
      <c r="G23" t="s">
        <v>15</v>
      </c>
      <c r="H23" s="9">
        <f>'types by months'!M48</f>
        <v>44882</v>
      </c>
      <c r="I23" s="1" t="s">
        <v>1070</v>
      </c>
      <c r="J23" s="1"/>
      <c r="L23">
        <f t="shared" si="0"/>
        <v>0</v>
      </c>
    </row>
    <row r="24" spans="1:12" hidden="1" x14ac:dyDescent="0.3">
      <c r="A24">
        <v>18</v>
      </c>
      <c r="B24">
        <f>IF(OR('General Table'!B24='General Table'!B25,'General Table'!B24='General Table'!B23),'General Table'!B24,0)</f>
        <v>0</v>
      </c>
      <c r="C24" t="s">
        <v>55</v>
      </c>
      <c r="D24">
        <v>0</v>
      </c>
      <c r="E24" t="s">
        <v>6</v>
      </c>
      <c r="F24" s="2" t="s">
        <v>56</v>
      </c>
      <c r="G24" t="s">
        <v>8</v>
      </c>
      <c r="H24" s="9"/>
      <c r="I24" s="1" t="s">
        <v>37</v>
      </c>
      <c r="J24" s="1"/>
      <c r="L24">
        <f t="shared" si="0"/>
        <v>0</v>
      </c>
    </row>
    <row r="25" spans="1:12" hidden="1" x14ac:dyDescent="0.3">
      <c r="A25">
        <v>19</v>
      </c>
      <c r="B25">
        <f>IF(OR('General Table'!B25='General Table'!B26,'General Table'!B25='General Table'!B24),'General Table'!B25,0)</f>
        <v>0</v>
      </c>
      <c r="C25" t="s">
        <v>58</v>
      </c>
      <c r="D25">
        <v>4</v>
      </c>
      <c r="E25" t="s">
        <v>6</v>
      </c>
      <c r="F25" s="2" t="s">
        <v>34</v>
      </c>
      <c r="G25" t="s">
        <v>15</v>
      </c>
      <c r="H25" s="9">
        <f>'types by months'!M50</f>
        <v>44880</v>
      </c>
      <c r="I25" s="1" t="s">
        <v>1071</v>
      </c>
      <c r="J25" s="1"/>
      <c r="L25">
        <f t="shared" si="0"/>
        <v>0</v>
      </c>
    </row>
    <row r="26" spans="1:12" hidden="1" x14ac:dyDescent="0.3">
      <c r="A26">
        <v>20</v>
      </c>
      <c r="B26">
        <f>IF(OR('General Table'!B26='General Table'!B27,'General Table'!B26='General Table'!B25),'General Table'!B26,0)</f>
        <v>0</v>
      </c>
      <c r="C26" t="s">
        <v>61</v>
      </c>
      <c r="D26">
        <v>4</v>
      </c>
      <c r="E26" t="s">
        <v>6</v>
      </c>
      <c r="F26" s="2" t="s">
        <v>34</v>
      </c>
      <c r="G26" t="s">
        <v>15</v>
      </c>
      <c r="H26" s="9">
        <f>'types by months'!M51</f>
        <v>44879</v>
      </c>
      <c r="I26" s="1" t="s">
        <v>1072</v>
      </c>
      <c r="J26" s="1"/>
      <c r="L26">
        <f t="shared" si="0"/>
        <v>0</v>
      </c>
    </row>
    <row r="27" spans="1:12" hidden="1" x14ac:dyDescent="0.3">
      <c r="A27">
        <v>21</v>
      </c>
      <c r="B27">
        <f>IF(OR('General Table'!B27='General Table'!B28,'General Table'!B27='General Table'!B26),'General Table'!B27,0)</f>
        <v>0</v>
      </c>
      <c r="C27" t="s">
        <v>64</v>
      </c>
      <c r="D27">
        <v>4</v>
      </c>
      <c r="E27" t="s">
        <v>6</v>
      </c>
      <c r="F27" s="2" t="s">
        <v>45</v>
      </c>
      <c r="G27" t="s">
        <v>15</v>
      </c>
      <c r="H27" s="9">
        <f>'types by months'!M52</f>
        <v>44876</v>
      </c>
      <c r="I27" s="1" t="s">
        <v>1073</v>
      </c>
      <c r="J27" s="1"/>
      <c r="L27">
        <f t="shared" si="0"/>
        <v>0</v>
      </c>
    </row>
    <row r="28" spans="1:12" x14ac:dyDescent="0.3">
      <c r="A28">
        <v>22</v>
      </c>
      <c r="B28" t="str">
        <f>IF(OR('General Table'!B28='General Table'!B29,'General Table'!B28='General Table'!B27),'General Table'!B28,0)</f>
        <v>MAJR 
EVM</v>
      </c>
      <c r="C28" t="s">
        <v>67</v>
      </c>
      <c r="D28">
        <v>4</v>
      </c>
      <c r="E28" t="s">
        <v>6</v>
      </c>
      <c r="F28" s="2" t="s">
        <v>68</v>
      </c>
      <c r="G28" t="s">
        <v>15</v>
      </c>
      <c r="H28" s="9">
        <f>'types by months'!M53</f>
        <v>44768</v>
      </c>
      <c r="I28" s="1" t="s">
        <v>1074</v>
      </c>
      <c r="J28" s="1"/>
      <c r="L28">
        <f t="shared" si="0"/>
        <v>1</v>
      </c>
    </row>
    <row r="29" spans="1:12" x14ac:dyDescent="0.3">
      <c r="A29">
        <v>22</v>
      </c>
      <c r="B29" t="str">
        <f>IF(OR('General Table'!B29='General Table'!B30,'General Table'!B29='General Table'!B28),'General Table'!B29,0)</f>
        <v>MAJR 
EVM</v>
      </c>
      <c r="C29" t="s">
        <v>67</v>
      </c>
      <c r="D29">
        <v>3</v>
      </c>
      <c r="E29" t="s">
        <v>6</v>
      </c>
      <c r="F29" s="2" t="s">
        <v>68</v>
      </c>
      <c r="G29" t="s">
        <v>15</v>
      </c>
      <c r="H29" s="9">
        <f>'types by months'!M54</f>
        <v>44805</v>
      </c>
      <c r="I29" s="1" t="s">
        <v>1075</v>
      </c>
      <c r="J29" s="1"/>
      <c r="L29">
        <f t="shared" si="0"/>
        <v>0</v>
      </c>
    </row>
    <row r="30" spans="1:12" x14ac:dyDescent="0.3">
      <c r="A30">
        <v>22</v>
      </c>
      <c r="B30" t="str">
        <f>IF(OR('General Table'!B30='General Table'!B31,'General Table'!B30='General Table'!B29),'General Table'!B30,0)</f>
        <v>MAJR 
EVM</v>
      </c>
      <c r="C30" t="s">
        <v>67</v>
      </c>
      <c r="D30">
        <v>4</v>
      </c>
      <c r="E30" t="s">
        <v>6</v>
      </c>
      <c r="F30" s="3" t="s">
        <v>34</v>
      </c>
      <c r="G30" t="s">
        <v>15</v>
      </c>
      <c r="H30" s="9">
        <f>'types by months'!M55</f>
        <v>44876</v>
      </c>
      <c r="I30" s="1" t="s">
        <v>1076</v>
      </c>
      <c r="J30" s="1"/>
      <c r="L30">
        <f t="shared" si="0"/>
        <v>0</v>
      </c>
    </row>
    <row r="31" spans="1:12" hidden="1" x14ac:dyDescent="0.3">
      <c r="A31">
        <v>23</v>
      </c>
      <c r="B31">
        <f>IF(OR('General Table'!B31='General Table'!B32,'General Table'!B31='General Table'!B30),'General Table'!B31,0)</f>
        <v>0</v>
      </c>
      <c r="C31" t="s">
        <v>70</v>
      </c>
      <c r="D31">
        <v>4</v>
      </c>
      <c r="E31" t="s">
        <v>6</v>
      </c>
      <c r="F31" s="2" t="s">
        <v>68</v>
      </c>
      <c r="G31" t="s">
        <v>15</v>
      </c>
      <c r="H31" s="9">
        <f>'types by months'!M56</f>
        <v>44873</v>
      </c>
      <c r="I31" s="1" t="s">
        <v>1077</v>
      </c>
      <c r="J31" s="1"/>
      <c r="L31">
        <f t="shared" si="0"/>
        <v>1</v>
      </c>
    </row>
    <row r="32" spans="1:12" hidden="1" x14ac:dyDescent="0.3">
      <c r="A32">
        <v>24</v>
      </c>
      <c r="B32">
        <f>IF(OR('General Table'!B32='General Table'!B33,'General Table'!B32='General Table'!B31),'General Table'!B32,0)</f>
        <v>0</v>
      </c>
      <c r="C32" t="s">
        <v>73</v>
      </c>
      <c r="D32">
        <v>3</v>
      </c>
      <c r="E32" t="s">
        <v>6</v>
      </c>
      <c r="F32" s="2" t="s">
        <v>74</v>
      </c>
      <c r="G32" t="s">
        <v>15</v>
      </c>
      <c r="H32" s="9">
        <f>'types by months'!M58</f>
        <v>44863</v>
      </c>
      <c r="I32" s="1" t="s">
        <v>1078</v>
      </c>
      <c r="J32" s="1"/>
      <c r="L32">
        <f t="shared" si="0"/>
        <v>0</v>
      </c>
    </row>
    <row r="33" spans="1:12" hidden="1" x14ac:dyDescent="0.3">
      <c r="A33">
        <v>25</v>
      </c>
      <c r="B33">
        <f>IF(OR('General Table'!B33='General Table'!B34,'General Table'!B33='General Table'!B32),'General Table'!B33,0)</f>
        <v>0</v>
      </c>
      <c r="C33" t="s">
        <v>77</v>
      </c>
      <c r="D33">
        <v>4</v>
      </c>
      <c r="E33" t="s">
        <v>6</v>
      </c>
      <c r="F33" s="2" t="s">
        <v>34</v>
      </c>
      <c r="G33" t="s">
        <v>15</v>
      </c>
      <c r="H33" s="9">
        <f>'types by months'!M59</f>
        <v>44861</v>
      </c>
      <c r="I33" s="1" t="s">
        <v>1079</v>
      </c>
      <c r="J33" s="1"/>
      <c r="L33">
        <f t="shared" si="0"/>
        <v>0</v>
      </c>
    </row>
    <row r="34" spans="1:12" hidden="1" x14ac:dyDescent="0.3">
      <c r="A34">
        <v>26</v>
      </c>
      <c r="B34">
        <f>IF(OR('General Table'!B34='General Table'!B35,'General Table'!B34='General Table'!B33),'General Table'!B34,0)</f>
        <v>0</v>
      </c>
      <c r="C34" t="s">
        <v>80</v>
      </c>
      <c r="D34">
        <v>4</v>
      </c>
      <c r="E34" t="s">
        <v>6</v>
      </c>
      <c r="F34" s="2" t="s">
        <v>7</v>
      </c>
      <c r="G34" t="s">
        <v>15</v>
      </c>
      <c r="H34" s="9">
        <f>'types by months'!M60</f>
        <v>44860</v>
      </c>
      <c r="I34" s="1" t="s">
        <v>1080</v>
      </c>
      <c r="J34" s="1"/>
      <c r="L34">
        <f t="shared" si="0"/>
        <v>0</v>
      </c>
    </row>
    <row r="35" spans="1:12" hidden="1" x14ac:dyDescent="0.3">
      <c r="A35">
        <v>27</v>
      </c>
      <c r="B35">
        <f>IF(OR('General Table'!B35='General Table'!B36,'General Table'!B35='General Table'!B34),'General Table'!B35,0)</f>
        <v>0</v>
      </c>
      <c r="C35" t="s">
        <v>83</v>
      </c>
      <c r="D35">
        <v>4</v>
      </c>
      <c r="E35" t="s">
        <v>6</v>
      </c>
      <c r="F35" s="2" t="s">
        <v>7</v>
      </c>
      <c r="G35" t="s">
        <v>15</v>
      </c>
      <c r="H35" s="9">
        <f>'types by months'!M61</f>
        <v>44860</v>
      </c>
      <c r="I35" s="1" t="s">
        <v>1081</v>
      </c>
      <c r="J35" s="1"/>
      <c r="L35">
        <f t="shared" si="0"/>
        <v>0</v>
      </c>
    </row>
    <row r="36" spans="1:12" hidden="1" x14ac:dyDescent="0.3">
      <c r="A36">
        <v>28</v>
      </c>
      <c r="B36">
        <f>IF(OR('General Table'!B36='General Table'!B37,'General Table'!B36='General Table'!B35),'General Table'!B36,0)</f>
        <v>0</v>
      </c>
      <c r="C36" t="s">
        <v>85</v>
      </c>
      <c r="D36">
        <v>4</v>
      </c>
      <c r="E36" t="s">
        <v>6</v>
      </c>
      <c r="F36" s="2" t="s">
        <v>86</v>
      </c>
      <c r="G36" t="s">
        <v>15</v>
      </c>
      <c r="H36" s="9">
        <f>'types by months'!M62</f>
        <v>44858</v>
      </c>
      <c r="I36" s="1" t="s">
        <v>1082</v>
      </c>
      <c r="J36" s="1"/>
      <c r="L36">
        <f t="shared" si="0"/>
        <v>0</v>
      </c>
    </row>
    <row r="37" spans="1:12" hidden="1" x14ac:dyDescent="0.3">
      <c r="A37">
        <v>29</v>
      </c>
      <c r="B37">
        <f>IF(OR('General Table'!B37='General Table'!B38,'General Table'!B37='General Table'!B36),'General Table'!B37,0)</f>
        <v>0</v>
      </c>
      <c r="C37" t="s">
        <v>89</v>
      </c>
      <c r="D37">
        <v>4</v>
      </c>
      <c r="E37" t="s">
        <v>6</v>
      </c>
      <c r="F37" s="2" t="s">
        <v>34</v>
      </c>
      <c r="G37" t="s">
        <v>15</v>
      </c>
      <c r="H37" s="9">
        <f>'types by months'!M63</f>
        <v>44854</v>
      </c>
      <c r="I37" s="1" t="s">
        <v>1083</v>
      </c>
      <c r="J37" s="1"/>
      <c r="L37">
        <f t="shared" si="0"/>
        <v>0</v>
      </c>
    </row>
    <row r="38" spans="1:12" hidden="1" x14ac:dyDescent="0.3">
      <c r="A38">
        <v>30</v>
      </c>
      <c r="B38">
        <f>IF(OR('General Table'!B38='General Table'!B39,'General Table'!B38='General Table'!B37),'General Table'!B38,0)</f>
        <v>0</v>
      </c>
      <c r="C38" t="s">
        <v>92</v>
      </c>
      <c r="D38">
        <v>4</v>
      </c>
      <c r="E38" t="s">
        <v>6</v>
      </c>
      <c r="F38" s="2" t="s">
        <v>34</v>
      </c>
      <c r="G38" t="s">
        <v>15</v>
      </c>
      <c r="H38" s="9">
        <f>'types by months'!M64</f>
        <v>44851</v>
      </c>
      <c r="I38" s="1" t="s">
        <v>1084</v>
      </c>
      <c r="J38" s="1"/>
      <c r="L38">
        <f t="shared" si="0"/>
        <v>0</v>
      </c>
    </row>
    <row r="39" spans="1:12" hidden="1" x14ac:dyDescent="0.3">
      <c r="A39">
        <v>31</v>
      </c>
      <c r="B39">
        <f>IF(OR('General Table'!B39='General Table'!B40,'General Table'!B39='General Table'!B38),'General Table'!B39,0)</f>
        <v>0</v>
      </c>
      <c r="C39" t="s">
        <v>95</v>
      </c>
      <c r="D39">
        <v>3</v>
      </c>
      <c r="E39" t="s">
        <v>6</v>
      </c>
      <c r="F39" s="2" t="s">
        <v>34</v>
      </c>
      <c r="G39" t="s">
        <v>15</v>
      </c>
      <c r="H39" s="9">
        <f>'types by months'!M65</f>
        <v>44846</v>
      </c>
      <c r="I39" s="1" t="s">
        <v>1085</v>
      </c>
      <c r="J39" s="1"/>
      <c r="L39">
        <f t="shared" si="0"/>
        <v>0</v>
      </c>
    </row>
    <row r="40" spans="1:12" hidden="1" x14ac:dyDescent="0.3">
      <c r="A40">
        <v>32</v>
      </c>
      <c r="B40">
        <f>IF(OR('General Table'!B40='General Table'!B41,'General Table'!B40='General Table'!B39),'General Table'!B40,0)</f>
        <v>0</v>
      </c>
      <c r="C40" t="s">
        <v>98</v>
      </c>
      <c r="D40">
        <v>4</v>
      </c>
      <c r="E40" t="s">
        <v>6</v>
      </c>
      <c r="F40" s="2" t="s">
        <v>34</v>
      </c>
      <c r="G40" t="s">
        <v>15</v>
      </c>
      <c r="H40" s="9">
        <f>'types by months'!M66</f>
        <v>44845</v>
      </c>
      <c r="I40" s="1" t="s">
        <v>1086</v>
      </c>
      <c r="J40" s="1"/>
      <c r="L40">
        <f t="shared" si="0"/>
        <v>0</v>
      </c>
    </row>
    <row r="41" spans="1:12" hidden="1" x14ac:dyDescent="0.3">
      <c r="A41">
        <v>33</v>
      </c>
      <c r="B41">
        <f>IF(OR('General Table'!B41='General Table'!B42,'General Table'!B41='General Table'!B40),'General Table'!B41,0)</f>
        <v>0</v>
      </c>
      <c r="C41" t="s">
        <v>101</v>
      </c>
      <c r="D41">
        <v>4</v>
      </c>
      <c r="E41" t="s">
        <v>6</v>
      </c>
      <c r="F41" s="2" t="s">
        <v>34</v>
      </c>
      <c r="G41" t="s">
        <v>15</v>
      </c>
      <c r="H41" s="9">
        <f>'types by months'!M67</f>
        <v>44844</v>
      </c>
      <c r="I41" s="1" t="s">
        <v>1087</v>
      </c>
      <c r="J41" s="1"/>
      <c r="L41">
        <f t="shared" si="0"/>
        <v>0</v>
      </c>
    </row>
    <row r="42" spans="1:12" x14ac:dyDescent="0.3">
      <c r="A42">
        <v>34</v>
      </c>
      <c r="B42" t="str">
        <f>IF(OR('General Table'!B42='General Table'!B43,'General Table'!B42='General Table'!B41),'General Table'!B42,0)</f>
        <v>SingularityDAO</v>
      </c>
      <c r="C42" t="s">
        <v>104</v>
      </c>
      <c r="D42">
        <v>4</v>
      </c>
      <c r="E42" t="s">
        <v>6</v>
      </c>
      <c r="F42" s="2" t="s">
        <v>11</v>
      </c>
      <c r="G42" t="s">
        <v>15</v>
      </c>
      <c r="H42" s="9">
        <f>'types by months'!M68</f>
        <v>44636</v>
      </c>
      <c r="I42" s="1" t="s">
        <v>1097</v>
      </c>
      <c r="J42" s="1"/>
      <c r="L42">
        <f t="shared" si="0"/>
        <v>1</v>
      </c>
    </row>
    <row r="43" spans="1:12" x14ac:dyDescent="0.3">
      <c r="A43">
        <v>34</v>
      </c>
      <c r="B43" t="str">
        <f>IF(OR('General Table'!B43='General Table'!B44,'General Table'!B43='General Table'!B42),'General Table'!B43,0)</f>
        <v>SingularityDAO</v>
      </c>
      <c r="C43" t="s">
        <v>104</v>
      </c>
      <c r="D43">
        <v>4</v>
      </c>
      <c r="E43" t="s">
        <v>6</v>
      </c>
      <c r="F43" s="3" t="s">
        <v>7</v>
      </c>
      <c r="G43" t="s">
        <v>15</v>
      </c>
      <c r="H43" s="9">
        <f>'types by months'!M69</f>
        <v>44630</v>
      </c>
      <c r="I43" s="1" t="s">
        <v>1098</v>
      </c>
      <c r="J43" s="1"/>
      <c r="L43">
        <f t="shared" si="0"/>
        <v>0</v>
      </c>
    </row>
    <row r="44" spans="1:12" x14ac:dyDescent="0.3">
      <c r="A44">
        <v>34</v>
      </c>
      <c r="B44" t="str">
        <f>IF(OR('General Table'!B44='General Table'!B45,'General Table'!B44='General Table'!B43),'General Table'!B44,0)</f>
        <v>SingularityDAO</v>
      </c>
      <c r="C44" t="s">
        <v>104</v>
      </c>
      <c r="D44">
        <v>4</v>
      </c>
      <c r="E44" t="s">
        <v>6</v>
      </c>
      <c r="F44" s="3" t="s">
        <v>7</v>
      </c>
      <c r="G44" t="s">
        <v>15</v>
      </c>
      <c r="H44" s="9">
        <f>'types by months'!M70</f>
        <v>44545</v>
      </c>
      <c r="I44" s="1" t="s">
        <v>1099</v>
      </c>
      <c r="J44" s="1"/>
      <c r="L44">
        <f t="shared" si="0"/>
        <v>0</v>
      </c>
    </row>
    <row r="45" spans="1:12" x14ac:dyDescent="0.3">
      <c r="A45">
        <v>34</v>
      </c>
      <c r="B45" t="str">
        <f>IF(OR('General Table'!B45='General Table'!B46,'General Table'!B45='General Table'!B44),'General Table'!B45,0)</f>
        <v>SingularityDAO</v>
      </c>
      <c r="C45" t="s">
        <v>104</v>
      </c>
      <c r="D45">
        <v>4</v>
      </c>
      <c r="E45" t="s">
        <v>6</v>
      </c>
      <c r="F45" s="3" t="s">
        <v>7</v>
      </c>
      <c r="G45" t="s">
        <v>15</v>
      </c>
      <c r="H45" s="9">
        <f>'types by months'!M71</f>
        <v>44575</v>
      </c>
      <c r="I45" s="1" t="s">
        <v>1100</v>
      </c>
      <c r="J45" s="1"/>
      <c r="L45">
        <f t="shared" si="0"/>
        <v>0</v>
      </c>
    </row>
    <row r="46" spans="1:12" x14ac:dyDescent="0.3">
      <c r="A46">
        <v>34</v>
      </c>
      <c r="B46" t="str">
        <f>IF(OR('General Table'!B46='General Table'!B47,'General Table'!B46='General Table'!B45),'General Table'!B46,0)</f>
        <v>SingularityDAO</v>
      </c>
      <c r="C46" t="s">
        <v>104</v>
      </c>
      <c r="D46">
        <v>4</v>
      </c>
      <c r="E46" t="s">
        <v>6</v>
      </c>
      <c r="F46" s="2" t="s">
        <v>11</v>
      </c>
      <c r="G46" t="s">
        <v>15</v>
      </c>
      <c r="H46" s="9">
        <f>'types by months'!M72</f>
        <v>44834</v>
      </c>
      <c r="I46" s="1" t="s">
        <v>1101</v>
      </c>
      <c r="J46" s="1"/>
      <c r="L46">
        <f t="shared" si="0"/>
        <v>0</v>
      </c>
    </row>
    <row r="47" spans="1:12" x14ac:dyDescent="0.3">
      <c r="A47">
        <v>34</v>
      </c>
      <c r="B47" t="str">
        <f>IF(OR('General Table'!B47='General Table'!B48,'General Table'!B47='General Table'!B46),'General Table'!B47,0)</f>
        <v>SingularityDAO</v>
      </c>
      <c r="C47" t="s">
        <v>104</v>
      </c>
      <c r="D47">
        <v>4</v>
      </c>
      <c r="E47" t="s">
        <v>6</v>
      </c>
      <c r="F47" s="2" t="s">
        <v>11</v>
      </c>
      <c r="G47" t="s">
        <v>15</v>
      </c>
      <c r="H47" s="9">
        <f>'types by months'!M73</f>
        <v>44834</v>
      </c>
      <c r="I47" s="1" t="s">
        <v>1102</v>
      </c>
      <c r="J47" s="1"/>
      <c r="L47">
        <f t="shared" si="0"/>
        <v>0</v>
      </c>
    </row>
    <row r="48" spans="1:12" hidden="1" x14ac:dyDescent="0.3">
      <c r="A48">
        <v>35</v>
      </c>
      <c r="B48">
        <f>IF(OR('General Table'!B48='General Table'!B49,'General Table'!B48='General Table'!B47),'General Table'!B48,0)</f>
        <v>0</v>
      </c>
      <c r="C48" t="s">
        <v>107</v>
      </c>
      <c r="D48">
        <v>4</v>
      </c>
      <c r="E48" t="s">
        <v>6</v>
      </c>
      <c r="F48" s="2" t="s">
        <v>68</v>
      </c>
      <c r="G48" t="s">
        <v>15</v>
      </c>
      <c r="H48" s="9">
        <f>'types by months'!M74</f>
        <v>44832</v>
      </c>
      <c r="I48" s="1" t="s">
        <v>1103</v>
      </c>
      <c r="J48" s="1"/>
      <c r="L48">
        <f t="shared" si="0"/>
        <v>1</v>
      </c>
    </row>
    <row r="49" spans="1:12" hidden="1" x14ac:dyDescent="0.3">
      <c r="A49">
        <v>36</v>
      </c>
      <c r="B49">
        <f>IF(OR('General Table'!B49='General Table'!B50,'General Table'!B49='General Table'!B48),'General Table'!B49,0)</f>
        <v>0</v>
      </c>
      <c r="C49" t="s">
        <v>110</v>
      </c>
      <c r="D49">
        <v>4</v>
      </c>
      <c r="E49" t="s">
        <v>6</v>
      </c>
      <c r="F49" s="2" t="s">
        <v>111</v>
      </c>
      <c r="G49" t="s">
        <v>15</v>
      </c>
      <c r="H49" s="9">
        <f>'types by months'!M75</f>
        <v>44830</v>
      </c>
      <c r="I49" s="1" t="s">
        <v>1104</v>
      </c>
      <c r="J49" s="1"/>
      <c r="L49">
        <f t="shared" si="0"/>
        <v>0</v>
      </c>
    </row>
    <row r="50" spans="1:12" hidden="1" x14ac:dyDescent="0.3">
      <c r="A50">
        <v>37</v>
      </c>
      <c r="B50">
        <f>IF(OR('General Table'!B50='General Table'!B51,'General Table'!B50='General Table'!B49),'General Table'!B50,0)</f>
        <v>0</v>
      </c>
      <c r="C50" t="s">
        <v>114</v>
      </c>
      <c r="D50">
        <v>4</v>
      </c>
      <c r="E50" t="s">
        <v>6</v>
      </c>
      <c r="F50" s="2" t="s">
        <v>115</v>
      </c>
      <c r="G50" t="s">
        <v>15</v>
      </c>
      <c r="H50" s="9">
        <f>'types by months'!M76</f>
        <v>44826</v>
      </c>
      <c r="I50" s="1" t="s">
        <v>1105</v>
      </c>
      <c r="J50" s="1"/>
      <c r="L50">
        <f t="shared" si="0"/>
        <v>0</v>
      </c>
    </row>
    <row r="51" spans="1:12" x14ac:dyDescent="0.3">
      <c r="A51">
        <v>38</v>
      </c>
      <c r="B51" t="str">
        <f>IF(OR('General Table'!B51='General Table'!B52,'General Table'!B51='General Table'!B50),'General Table'!B51,0)</f>
        <v>Hedgey</v>
      </c>
      <c r="C51" t="s">
        <v>118</v>
      </c>
      <c r="D51">
        <v>4</v>
      </c>
      <c r="E51" t="s">
        <v>6</v>
      </c>
      <c r="F51" s="2" t="s">
        <v>68</v>
      </c>
      <c r="G51" t="s">
        <v>15</v>
      </c>
      <c r="H51" s="9">
        <f>'types by months'!M77</f>
        <v>44783</v>
      </c>
      <c r="I51" s="1" t="s">
        <v>1107</v>
      </c>
      <c r="J51" s="1"/>
      <c r="L51">
        <f t="shared" si="0"/>
        <v>1</v>
      </c>
    </row>
    <row r="52" spans="1:12" x14ac:dyDescent="0.3">
      <c r="A52">
        <v>38</v>
      </c>
      <c r="B52" t="str">
        <f>IF(OR('General Table'!B52='General Table'!B53,'General Table'!B52='General Table'!B51),'General Table'!B52,0)</f>
        <v>Hedgey</v>
      </c>
      <c r="C52" t="s">
        <v>118</v>
      </c>
      <c r="D52">
        <v>4</v>
      </c>
      <c r="E52" t="s">
        <v>6</v>
      </c>
      <c r="F52" s="2" t="s">
        <v>68</v>
      </c>
      <c r="G52" t="s">
        <v>15</v>
      </c>
      <c r="H52" s="9">
        <f>'types by months'!M78</f>
        <v>44826</v>
      </c>
      <c r="I52" s="1" t="s">
        <v>1108</v>
      </c>
      <c r="J52" s="1"/>
      <c r="L52">
        <f t="shared" si="0"/>
        <v>0</v>
      </c>
    </row>
    <row r="53" spans="1:12" hidden="1" x14ac:dyDescent="0.3">
      <c r="A53">
        <v>39</v>
      </c>
      <c r="B53">
        <f>IF(OR('General Table'!B53='General Table'!B54,'General Table'!B53='General Table'!B52),'General Table'!B53,0)</f>
        <v>0</v>
      </c>
      <c r="C53" t="s">
        <v>37</v>
      </c>
      <c r="D53">
        <v>4</v>
      </c>
      <c r="E53" t="s">
        <v>6</v>
      </c>
      <c r="F53" s="2" t="s">
        <v>7</v>
      </c>
      <c r="G53" t="s">
        <v>15</v>
      </c>
      <c r="H53" s="9">
        <f>'types by months'!M79</f>
        <v>44823</v>
      </c>
      <c r="I53" s="1" t="s">
        <v>1109</v>
      </c>
      <c r="J53" s="1"/>
      <c r="L53">
        <f t="shared" si="0"/>
        <v>1</v>
      </c>
    </row>
    <row r="54" spans="1:12" hidden="1" x14ac:dyDescent="0.3">
      <c r="A54">
        <v>40</v>
      </c>
      <c r="B54">
        <f>IF(OR('General Table'!B54='General Table'!B55,'General Table'!B54='General Table'!B53),'General Table'!B54,0)</f>
        <v>0</v>
      </c>
      <c r="C54" t="s">
        <v>122</v>
      </c>
      <c r="D54">
        <v>4</v>
      </c>
      <c r="E54" t="s">
        <v>6</v>
      </c>
      <c r="F54" s="2" t="s">
        <v>34</v>
      </c>
      <c r="G54" t="s">
        <v>15</v>
      </c>
      <c r="H54" s="9">
        <f>'types by months'!M80</f>
        <v>44823</v>
      </c>
      <c r="I54" s="1" t="s">
        <v>1110</v>
      </c>
      <c r="J54" s="1"/>
      <c r="L54">
        <f t="shared" si="0"/>
        <v>0</v>
      </c>
    </row>
    <row r="55" spans="1:12" hidden="1" x14ac:dyDescent="0.3">
      <c r="A55">
        <v>41</v>
      </c>
      <c r="B55">
        <f>IF(OR('General Table'!B55='General Table'!B56,'General Table'!B55='General Table'!B54),'General Table'!B55,0)</f>
        <v>0</v>
      </c>
      <c r="C55" t="s">
        <v>124</v>
      </c>
      <c r="D55">
        <v>4</v>
      </c>
      <c r="E55" t="s">
        <v>6</v>
      </c>
      <c r="F55" s="2" t="s">
        <v>45</v>
      </c>
      <c r="G55" t="s">
        <v>15</v>
      </c>
      <c r="H55" s="9">
        <f>'types by months'!M81</f>
        <v>44813</v>
      </c>
      <c r="I55" s="1" t="s">
        <v>1111</v>
      </c>
      <c r="J55" s="1"/>
      <c r="L55">
        <f t="shared" si="0"/>
        <v>0</v>
      </c>
    </row>
    <row r="56" spans="1:12" hidden="1" x14ac:dyDescent="0.3">
      <c r="A56">
        <v>42</v>
      </c>
      <c r="B56">
        <f>IF(OR('General Table'!B56='General Table'!B57,'General Table'!B56='General Table'!B55),'General Table'!B56,0)</f>
        <v>0</v>
      </c>
      <c r="C56" t="s">
        <v>127</v>
      </c>
      <c r="D56">
        <v>3</v>
      </c>
      <c r="E56" t="s">
        <v>6</v>
      </c>
      <c r="F56" s="2" t="s">
        <v>7</v>
      </c>
      <c r="G56" t="s">
        <v>15</v>
      </c>
      <c r="H56" s="9">
        <f>'types by months'!M82</f>
        <v>44813</v>
      </c>
      <c r="I56" s="1" t="s">
        <v>1112</v>
      </c>
      <c r="J56" s="1"/>
      <c r="L56">
        <f t="shared" si="0"/>
        <v>0</v>
      </c>
    </row>
    <row r="57" spans="1:12" x14ac:dyDescent="0.3">
      <c r="A57">
        <v>43</v>
      </c>
      <c r="B57" t="str">
        <f>IF(OR('General Table'!B57='General Table'!B58,'General Table'!B57='General Table'!B56),'General Table'!B57,0)</f>
        <v>LunaFi</v>
      </c>
      <c r="C57" t="s">
        <v>129</v>
      </c>
      <c r="D57">
        <v>4</v>
      </c>
      <c r="E57" t="s">
        <v>6</v>
      </c>
      <c r="F57" s="2" t="s">
        <v>11</v>
      </c>
      <c r="G57" t="s">
        <v>15</v>
      </c>
      <c r="H57" s="9">
        <f>'types by months'!M83</f>
        <v>44669</v>
      </c>
      <c r="I57" s="1" t="s">
        <v>1114</v>
      </c>
      <c r="J57" s="1"/>
      <c r="L57">
        <f t="shared" si="0"/>
        <v>1</v>
      </c>
    </row>
    <row r="58" spans="1:12" x14ac:dyDescent="0.3">
      <c r="A58">
        <v>43</v>
      </c>
      <c r="B58" t="str">
        <f>IF(OR('General Table'!B58='General Table'!B59,'General Table'!B58='General Table'!B57),'General Table'!B58,0)</f>
        <v>LunaFi</v>
      </c>
      <c r="C58" t="s">
        <v>129</v>
      </c>
      <c r="D58">
        <v>4</v>
      </c>
      <c r="E58" t="s">
        <v>6</v>
      </c>
      <c r="F58" s="2" t="s">
        <v>34</v>
      </c>
      <c r="G58" t="s">
        <v>15</v>
      </c>
      <c r="H58" s="9">
        <f>'types by months'!M84</f>
        <v>44813</v>
      </c>
      <c r="I58" s="1" t="s">
        <v>1115</v>
      </c>
      <c r="J58" s="1"/>
      <c r="L58">
        <f t="shared" si="0"/>
        <v>0</v>
      </c>
    </row>
    <row r="59" spans="1:12" x14ac:dyDescent="0.3">
      <c r="A59">
        <v>44</v>
      </c>
      <c r="B59" t="str">
        <f>IF(OR('General Table'!B59='General Table'!B60,'General Table'!B59='General Table'!B58),'General Table'!B59,0)</f>
        <v>WhiteBIT</v>
      </c>
      <c r="C59" t="s">
        <v>131</v>
      </c>
      <c r="D59">
        <v>4</v>
      </c>
      <c r="E59" t="s">
        <v>6</v>
      </c>
      <c r="F59" s="3" t="s">
        <v>1116</v>
      </c>
      <c r="G59" t="s">
        <v>15</v>
      </c>
      <c r="H59" s="9">
        <f>'types by months'!M85</f>
        <v>44792</v>
      </c>
      <c r="I59" s="1" t="s">
        <v>1120</v>
      </c>
      <c r="J59" s="1"/>
      <c r="L59">
        <f t="shared" si="0"/>
        <v>1</v>
      </c>
    </row>
    <row r="60" spans="1:12" x14ac:dyDescent="0.3">
      <c r="A60">
        <v>44</v>
      </c>
      <c r="B60" t="str">
        <f>IF(OR('General Table'!B60='General Table'!B61,'General Table'!B60='General Table'!B59),'General Table'!B60,0)</f>
        <v>WhiteBIT</v>
      </c>
      <c r="C60" t="s">
        <v>131</v>
      </c>
      <c r="D60">
        <v>4</v>
      </c>
      <c r="E60" t="s">
        <v>6</v>
      </c>
      <c r="F60" s="3" t="s">
        <v>111</v>
      </c>
      <c r="G60" t="s">
        <v>15</v>
      </c>
      <c r="H60" s="9">
        <f>'types by months'!M86</f>
        <v>44792</v>
      </c>
      <c r="I60" s="1" t="s">
        <v>1121</v>
      </c>
      <c r="J60" s="1"/>
      <c r="L60">
        <f t="shared" si="0"/>
        <v>0</v>
      </c>
    </row>
    <row r="61" spans="1:12" x14ac:dyDescent="0.3">
      <c r="A61">
        <v>44</v>
      </c>
      <c r="B61" t="str">
        <f>IF(OR('General Table'!B61='General Table'!B62,'General Table'!B61='General Table'!B60),'General Table'!B61,0)</f>
        <v>WhiteBIT</v>
      </c>
      <c r="C61" t="s">
        <v>131</v>
      </c>
      <c r="D61">
        <v>4</v>
      </c>
      <c r="E61" t="s">
        <v>6</v>
      </c>
      <c r="F61" s="3" t="s">
        <v>111</v>
      </c>
      <c r="G61" t="s">
        <v>15</v>
      </c>
      <c r="H61" s="9">
        <f>'types by months'!M87</f>
        <v>44798</v>
      </c>
      <c r="I61" s="1" t="s">
        <v>1122</v>
      </c>
      <c r="J61" s="1"/>
      <c r="L61">
        <f t="shared" si="0"/>
        <v>0</v>
      </c>
    </row>
    <row r="62" spans="1:12" x14ac:dyDescent="0.3">
      <c r="A62">
        <v>44</v>
      </c>
      <c r="B62" t="str">
        <f>IF(OR('General Table'!B62='General Table'!B63,'General Table'!B62='General Table'!B61),'General Table'!B62,0)</f>
        <v>WhiteBIT</v>
      </c>
      <c r="C62" t="s">
        <v>131</v>
      </c>
      <c r="D62">
        <v>4</v>
      </c>
      <c r="E62" t="s">
        <v>6</v>
      </c>
      <c r="F62" s="2" t="s">
        <v>34</v>
      </c>
      <c r="G62" t="s">
        <v>15</v>
      </c>
      <c r="H62" s="9">
        <f>'types by months'!M88</f>
        <v>44804</v>
      </c>
      <c r="I62" s="1" t="s">
        <v>1123</v>
      </c>
      <c r="J62" s="1"/>
      <c r="L62">
        <f t="shared" si="0"/>
        <v>0</v>
      </c>
    </row>
    <row r="63" spans="1:12" hidden="1" x14ac:dyDescent="0.3">
      <c r="A63">
        <v>45</v>
      </c>
      <c r="B63">
        <f>IF(OR('General Table'!B63='General Table'!B64,'General Table'!B63='General Table'!B62),'General Table'!B63,0)</f>
        <v>0</v>
      </c>
      <c r="C63" t="s">
        <v>134</v>
      </c>
      <c r="D63">
        <v>4</v>
      </c>
      <c r="E63" t="s">
        <v>6</v>
      </c>
      <c r="F63" s="2" t="s">
        <v>34</v>
      </c>
      <c r="G63" t="s">
        <v>15</v>
      </c>
      <c r="H63" s="9">
        <f>'types by months'!M89</f>
        <v>44803</v>
      </c>
      <c r="I63" s="1" t="s">
        <v>1124</v>
      </c>
      <c r="J63" s="1"/>
      <c r="L63">
        <f t="shared" si="0"/>
        <v>1</v>
      </c>
    </row>
    <row r="64" spans="1:12" hidden="1" x14ac:dyDescent="0.3">
      <c r="A64">
        <v>46</v>
      </c>
      <c r="B64">
        <f>IF(OR('General Table'!B64='General Table'!B65,'General Table'!B64='General Table'!B63),'General Table'!B64,0)</f>
        <v>0</v>
      </c>
      <c r="C64" t="s">
        <v>137</v>
      </c>
      <c r="D64">
        <v>4</v>
      </c>
      <c r="E64" t="s">
        <v>6</v>
      </c>
      <c r="F64" s="2" t="s">
        <v>68</v>
      </c>
      <c r="G64" t="s">
        <v>15</v>
      </c>
      <c r="H64" s="9">
        <f>'types by months'!M90</f>
        <v>44803</v>
      </c>
      <c r="I64" s="1" t="s">
        <v>1125</v>
      </c>
      <c r="J64" s="1"/>
      <c r="L64">
        <f t="shared" si="0"/>
        <v>0</v>
      </c>
    </row>
    <row r="65" spans="1:12" hidden="1" x14ac:dyDescent="0.3">
      <c r="A65">
        <v>47</v>
      </c>
      <c r="B65">
        <f>IF(OR('General Table'!B65='General Table'!B66,'General Table'!B65='General Table'!B64),'General Table'!B65,0)</f>
        <v>0</v>
      </c>
      <c r="C65" t="s">
        <v>37</v>
      </c>
      <c r="D65">
        <v>3</v>
      </c>
      <c r="E65" t="s">
        <v>6</v>
      </c>
      <c r="F65" s="2" t="s">
        <v>41</v>
      </c>
      <c r="G65" t="s">
        <v>15</v>
      </c>
      <c r="H65" s="9">
        <f>'types by months'!M91</f>
        <v>44798</v>
      </c>
      <c r="I65" s="1" t="s">
        <v>1126</v>
      </c>
      <c r="J65" s="1"/>
      <c r="L65">
        <f t="shared" si="0"/>
        <v>0</v>
      </c>
    </row>
    <row r="66" spans="1:12" hidden="1" x14ac:dyDescent="0.3">
      <c r="A66">
        <v>48</v>
      </c>
      <c r="B66">
        <f>IF(OR('General Table'!B66='General Table'!B67,'General Table'!B66='General Table'!B65),'General Table'!B66,0)</f>
        <v>0</v>
      </c>
      <c r="C66" t="s">
        <v>47</v>
      </c>
      <c r="D66">
        <v>4</v>
      </c>
      <c r="E66" t="s">
        <v>6</v>
      </c>
      <c r="F66" s="2" t="s">
        <v>45</v>
      </c>
      <c r="G66" t="s">
        <v>15</v>
      </c>
      <c r="H66" s="9">
        <f>'types by months'!M92</f>
        <v>44795</v>
      </c>
      <c r="I66" s="1" t="s">
        <v>1127</v>
      </c>
      <c r="J66" s="1"/>
      <c r="L66">
        <f t="shared" si="0"/>
        <v>0</v>
      </c>
    </row>
    <row r="67" spans="1:12" hidden="1" x14ac:dyDescent="0.3">
      <c r="A67">
        <v>49</v>
      </c>
      <c r="B67">
        <f>IF(OR('General Table'!B67='General Table'!B68,'General Table'!B67='General Table'!B66),'General Table'!B67,0)</f>
        <v>0</v>
      </c>
      <c r="C67" t="s">
        <v>143</v>
      </c>
      <c r="D67">
        <v>4</v>
      </c>
      <c r="E67" t="s">
        <v>6</v>
      </c>
      <c r="F67" s="2" t="s">
        <v>68</v>
      </c>
      <c r="G67" t="s">
        <v>15</v>
      </c>
      <c r="H67" s="9">
        <f>'types by months'!M93</f>
        <v>44792</v>
      </c>
      <c r="I67" s="1" t="s">
        <v>1128</v>
      </c>
      <c r="J67" s="1"/>
      <c r="L67">
        <f t="shared" ref="L67:L130" si="1">IF(B67=B66,0,1)</f>
        <v>0</v>
      </c>
    </row>
    <row r="68" spans="1:12" hidden="1" x14ac:dyDescent="0.3">
      <c r="A68">
        <v>50</v>
      </c>
      <c r="B68">
        <f>IF(OR('General Table'!B68='General Table'!B69,'General Table'!B68='General Table'!B67),'General Table'!B68,0)</f>
        <v>0</v>
      </c>
      <c r="C68" t="s">
        <v>146</v>
      </c>
      <c r="D68">
        <v>4</v>
      </c>
      <c r="E68" t="s">
        <v>6</v>
      </c>
      <c r="F68" s="2" t="s">
        <v>45</v>
      </c>
      <c r="G68" t="s">
        <v>15</v>
      </c>
      <c r="H68" s="9">
        <f>'types by months'!M94</f>
        <v>44791</v>
      </c>
      <c r="I68" s="1" t="s">
        <v>1129</v>
      </c>
      <c r="J68" s="1"/>
      <c r="L68">
        <f t="shared" si="1"/>
        <v>0</v>
      </c>
    </row>
    <row r="69" spans="1:12" x14ac:dyDescent="0.3">
      <c r="A69">
        <v>51</v>
      </c>
      <c r="B69" t="str">
        <f>IF(OR('General Table'!B69='General Table'!B70,'General Table'!B69='General Table'!B68),'General Table'!B69,0)</f>
        <v>Astra DAO 
EVM</v>
      </c>
      <c r="C69" t="s">
        <v>149</v>
      </c>
      <c r="D69">
        <v>4</v>
      </c>
      <c r="E69" t="s">
        <v>6</v>
      </c>
      <c r="F69" s="2" t="s">
        <v>34</v>
      </c>
      <c r="G69" t="s">
        <v>15</v>
      </c>
      <c r="H69" s="9">
        <f>'types by months'!M95</f>
        <v>44722</v>
      </c>
      <c r="I69" s="1" t="s">
        <v>1132</v>
      </c>
      <c r="J69" s="1"/>
      <c r="L69">
        <f t="shared" si="1"/>
        <v>1</v>
      </c>
    </row>
    <row r="70" spans="1:12" x14ac:dyDescent="0.3">
      <c r="A70">
        <v>51</v>
      </c>
      <c r="B70" t="str">
        <f>IF(OR('General Table'!B70='General Table'!B71,'General Table'!B70='General Table'!B69),'General Table'!B70,0)</f>
        <v>Astra DAO 
EVM</v>
      </c>
      <c r="C70" t="s">
        <v>149</v>
      </c>
      <c r="D70">
        <v>1</v>
      </c>
      <c r="E70" t="s">
        <v>6</v>
      </c>
      <c r="F70" s="3" t="s">
        <v>111</v>
      </c>
      <c r="G70" t="s">
        <v>15</v>
      </c>
      <c r="H70" s="9">
        <f>'types by months'!M96</f>
        <v>44802</v>
      </c>
      <c r="I70" s="1" t="s">
        <v>1133</v>
      </c>
      <c r="J70" s="1"/>
      <c r="L70">
        <f t="shared" si="1"/>
        <v>0</v>
      </c>
    </row>
    <row r="71" spans="1:12" x14ac:dyDescent="0.3">
      <c r="A71">
        <v>51</v>
      </c>
      <c r="B71" t="str">
        <f>IF(OR('General Table'!B71='General Table'!B72,'General Table'!B71='General Table'!B70),'General Table'!B71,0)</f>
        <v>Astra DAO 
EVM</v>
      </c>
      <c r="C71" t="s">
        <v>149</v>
      </c>
      <c r="D71">
        <v>4</v>
      </c>
      <c r="E71" t="s">
        <v>6</v>
      </c>
      <c r="F71" s="2" t="s">
        <v>68</v>
      </c>
      <c r="G71" t="s">
        <v>15</v>
      </c>
      <c r="H71" s="9">
        <f>'types by months'!M97</f>
        <v>44788</v>
      </c>
      <c r="I71" s="1" t="s">
        <v>1134</v>
      </c>
      <c r="J71" s="1"/>
      <c r="L71">
        <f t="shared" si="1"/>
        <v>0</v>
      </c>
    </row>
    <row r="72" spans="1:12" hidden="1" x14ac:dyDescent="0.3">
      <c r="A72">
        <v>52</v>
      </c>
      <c r="B72">
        <f>IF(OR('General Table'!B72='General Table'!B73,'General Table'!B72='General Table'!B71),'General Table'!B72,0)</f>
        <v>0</v>
      </c>
      <c r="C72" t="s">
        <v>152</v>
      </c>
      <c r="D72">
        <v>4</v>
      </c>
      <c r="E72" t="s">
        <v>6</v>
      </c>
      <c r="F72" s="2" t="s">
        <v>11</v>
      </c>
      <c r="G72" t="s">
        <v>15</v>
      </c>
      <c r="H72" s="9">
        <f>'types by months'!M98</f>
        <v>44783</v>
      </c>
      <c r="I72" s="1" t="s">
        <v>1135</v>
      </c>
      <c r="J72" s="1"/>
      <c r="L72">
        <f t="shared" si="1"/>
        <v>1</v>
      </c>
    </row>
    <row r="73" spans="1:12" hidden="1" x14ac:dyDescent="0.3">
      <c r="A73">
        <v>53</v>
      </c>
      <c r="B73">
        <f>IF(OR('General Table'!B73='General Table'!B74,'General Table'!B73='General Table'!B72),'General Table'!B73,0)</f>
        <v>0</v>
      </c>
      <c r="C73" t="s">
        <v>155</v>
      </c>
      <c r="D73">
        <v>3</v>
      </c>
      <c r="E73" t="s">
        <v>6</v>
      </c>
      <c r="F73" s="2" t="s">
        <v>68</v>
      </c>
      <c r="G73" t="s">
        <v>15</v>
      </c>
      <c r="H73" s="9">
        <f>'types by months'!M99</f>
        <v>44776</v>
      </c>
      <c r="I73" s="1" t="s">
        <v>1136</v>
      </c>
      <c r="J73" s="1"/>
      <c r="L73">
        <f t="shared" si="1"/>
        <v>0</v>
      </c>
    </row>
    <row r="74" spans="1:12" hidden="1" x14ac:dyDescent="0.3">
      <c r="A74">
        <v>54</v>
      </c>
      <c r="B74">
        <f>IF(OR('General Table'!B74='General Table'!B75,'General Table'!B74='General Table'!B73),'General Table'!B74,0)</f>
        <v>0</v>
      </c>
      <c r="C74" t="s">
        <v>158</v>
      </c>
      <c r="D74">
        <v>3</v>
      </c>
      <c r="E74" t="s">
        <v>6</v>
      </c>
      <c r="F74" s="2" t="s">
        <v>34</v>
      </c>
      <c r="G74" t="s">
        <v>15</v>
      </c>
      <c r="H74" s="9">
        <f>'types by months'!M100</f>
        <v>44771</v>
      </c>
      <c r="I74" s="1" t="s">
        <v>1137</v>
      </c>
      <c r="J74" s="1"/>
      <c r="L74">
        <f t="shared" si="1"/>
        <v>0</v>
      </c>
    </row>
    <row r="75" spans="1:12" hidden="1" x14ac:dyDescent="0.3">
      <c r="A75">
        <v>55</v>
      </c>
      <c r="B75">
        <f>IF(OR('General Table'!B75='General Table'!B76,'General Table'!B75='General Table'!B74),'General Table'!B75,0)</f>
        <v>0</v>
      </c>
      <c r="C75" t="s">
        <v>161</v>
      </c>
      <c r="D75">
        <v>3</v>
      </c>
      <c r="E75" t="s">
        <v>6</v>
      </c>
      <c r="F75" s="2" t="s">
        <v>162</v>
      </c>
      <c r="G75" t="s">
        <v>15</v>
      </c>
      <c r="H75" s="9">
        <f>'types by months'!M101</f>
        <v>44771</v>
      </c>
      <c r="I75" s="1" t="s">
        <v>1138</v>
      </c>
      <c r="J75" s="1"/>
      <c r="L75">
        <f t="shared" si="1"/>
        <v>0</v>
      </c>
    </row>
    <row r="76" spans="1:12" hidden="1" x14ac:dyDescent="0.3">
      <c r="A76">
        <v>56</v>
      </c>
      <c r="B76">
        <f>IF(OR('General Table'!B76='General Table'!B77,'General Table'!B76='General Table'!B75),'General Table'!B76,0)</f>
        <v>0</v>
      </c>
      <c r="C76" t="s">
        <v>164</v>
      </c>
      <c r="D76">
        <v>4</v>
      </c>
      <c r="E76" t="s">
        <v>6</v>
      </c>
      <c r="F76" s="2" t="s">
        <v>7</v>
      </c>
      <c r="G76" t="s">
        <v>15</v>
      </c>
      <c r="H76" s="9">
        <f>'types by months'!M102</f>
        <v>44769</v>
      </c>
      <c r="I76" s="1" t="s">
        <v>1139</v>
      </c>
      <c r="J76" s="1"/>
      <c r="L76">
        <f t="shared" si="1"/>
        <v>0</v>
      </c>
    </row>
    <row r="77" spans="1:12" hidden="1" x14ac:dyDescent="0.3">
      <c r="A77">
        <v>57</v>
      </c>
      <c r="B77">
        <f>IF(OR('General Table'!B77='General Table'!B78,'General Table'!B77='General Table'!B76),'General Table'!B77,0)</f>
        <v>0</v>
      </c>
      <c r="C77" t="s">
        <v>167</v>
      </c>
      <c r="D77">
        <v>0</v>
      </c>
      <c r="E77" t="s">
        <v>6</v>
      </c>
      <c r="F77" s="2" t="s">
        <v>7</v>
      </c>
      <c r="G77" t="s">
        <v>168</v>
      </c>
      <c r="H77" s="9" t="str">
        <f>'types by months'!M103</f>
        <v xml:space="preserve"> </v>
      </c>
      <c r="I77" s="1" t="s">
        <v>37</v>
      </c>
      <c r="J77" s="1"/>
      <c r="L77">
        <f t="shared" si="1"/>
        <v>0</v>
      </c>
    </row>
    <row r="78" spans="1:12" hidden="1" x14ac:dyDescent="0.3">
      <c r="A78">
        <v>58</v>
      </c>
      <c r="B78">
        <f>IF(OR('General Table'!B78='General Table'!B79,'General Table'!B78='General Table'!B77),'General Table'!B78,0)</f>
        <v>0</v>
      </c>
      <c r="C78" t="s">
        <v>146</v>
      </c>
      <c r="D78">
        <v>3</v>
      </c>
      <c r="E78" t="s">
        <v>6</v>
      </c>
      <c r="F78" s="2" t="s">
        <v>170</v>
      </c>
      <c r="G78" t="s">
        <v>15</v>
      </c>
      <c r="H78" s="9">
        <f>'types by months'!M105</f>
        <v>44762</v>
      </c>
      <c r="I78" s="1" t="s">
        <v>1140</v>
      </c>
      <c r="J78" s="1"/>
      <c r="L78">
        <f t="shared" si="1"/>
        <v>0</v>
      </c>
    </row>
    <row r="79" spans="1:12" hidden="1" x14ac:dyDescent="0.3">
      <c r="A79">
        <v>59</v>
      </c>
      <c r="B79">
        <f>IF(OR('General Table'!B79='General Table'!B80,'General Table'!B79='General Table'!B78),'General Table'!B79,0)</f>
        <v>0</v>
      </c>
      <c r="C79" t="s">
        <v>173</v>
      </c>
      <c r="D79">
        <v>4</v>
      </c>
      <c r="E79" t="s">
        <v>6</v>
      </c>
      <c r="F79" s="2" t="s">
        <v>41</v>
      </c>
      <c r="G79" t="s">
        <v>15</v>
      </c>
      <c r="H79" s="9">
        <f>'types by months'!M106</f>
        <v>44760</v>
      </c>
      <c r="I79" s="1" t="s">
        <v>1141</v>
      </c>
      <c r="J79" s="1"/>
      <c r="L79">
        <f t="shared" si="1"/>
        <v>0</v>
      </c>
    </row>
    <row r="80" spans="1:12" hidden="1" x14ac:dyDescent="0.3">
      <c r="A80">
        <v>60</v>
      </c>
      <c r="B80">
        <f>IF(OR('General Table'!B80='General Table'!B81,'General Table'!B80='General Table'!B79),'General Table'!B80,0)</f>
        <v>0</v>
      </c>
      <c r="C80" t="s">
        <v>176</v>
      </c>
      <c r="D80">
        <v>3</v>
      </c>
      <c r="E80" t="s">
        <v>6</v>
      </c>
      <c r="F80" s="2" t="s">
        <v>45</v>
      </c>
      <c r="G80" t="s">
        <v>15</v>
      </c>
      <c r="H80" s="9">
        <f>'types by months'!M107</f>
        <v>44760</v>
      </c>
      <c r="I80" s="1" t="s">
        <v>1142</v>
      </c>
      <c r="J80" s="1"/>
      <c r="L80">
        <f t="shared" si="1"/>
        <v>0</v>
      </c>
    </row>
    <row r="81" spans="1:12" hidden="1" x14ac:dyDescent="0.3">
      <c r="A81">
        <v>61</v>
      </c>
      <c r="B81">
        <f>IF(OR('General Table'!B81='General Table'!B82,'General Table'!B81='General Table'!B80),'General Table'!B81,0)</f>
        <v>0</v>
      </c>
      <c r="C81" t="s">
        <v>178</v>
      </c>
      <c r="D81">
        <v>4</v>
      </c>
      <c r="E81" t="s">
        <v>6</v>
      </c>
      <c r="F81" s="2" t="s">
        <v>7</v>
      </c>
      <c r="G81" t="s">
        <v>15</v>
      </c>
      <c r="H81" s="9">
        <f>'types by months'!M108</f>
        <v>44757</v>
      </c>
      <c r="I81" s="1" t="s">
        <v>1143</v>
      </c>
      <c r="J81" s="1"/>
      <c r="L81">
        <f t="shared" si="1"/>
        <v>0</v>
      </c>
    </row>
    <row r="82" spans="1:12" hidden="1" x14ac:dyDescent="0.3">
      <c r="A82">
        <v>62</v>
      </c>
      <c r="B82">
        <f>IF(OR('General Table'!B82='General Table'!B83,'General Table'!B82='General Table'!B81),'General Table'!B82,0)</f>
        <v>0</v>
      </c>
      <c r="C82" t="s">
        <v>181</v>
      </c>
      <c r="D82">
        <v>4</v>
      </c>
      <c r="E82" t="s">
        <v>6</v>
      </c>
      <c r="F82" s="2" t="s">
        <v>45</v>
      </c>
      <c r="G82" t="s">
        <v>15</v>
      </c>
      <c r="H82" s="9">
        <f>'types by months'!M109</f>
        <v>44755</v>
      </c>
      <c r="I82" s="1" t="s">
        <v>1144</v>
      </c>
      <c r="J82" s="1"/>
      <c r="L82">
        <f t="shared" si="1"/>
        <v>0</v>
      </c>
    </row>
    <row r="83" spans="1:12" hidden="1" x14ac:dyDescent="0.3">
      <c r="A83">
        <v>63</v>
      </c>
      <c r="B83">
        <f>IF(OR('General Table'!B83='General Table'!B84,'General Table'!B83='General Table'!B82),'General Table'!B83,0)</f>
        <v>0</v>
      </c>
      <c r="C83" t="s">
        <v>184</v>
      </c>
      <c r="D83">
        <v>4</v>
      </c>
      <c r="E83" t="s">
        <v>6</v>
      </c>
      <c r="F83" s="2" t="s">
        <v>185</v>
      </c>
      <c r="G83" t="s">
        <v>15</v>
      </c>
      <c r="H83" s="9">
        <f>'types by months'!M110</f>
        <v>44755</v>
      </c>
      <c r="I83" s="1" t="s">
        <v>1145</v>
      </c>
      <c r="J83" s="1"/>
      <c r="L83">
        <f t="shared" si="1"/>
        <v>0</v>
      </c>
    </row>
    <row r="84" spans="1:12" hidden="1" x14ac:dyDescent="0.3">
      <c r="A84">
        <v>64</v>
      </c>
      <c r="B84">
        <f>IF(OR('General Table'!B84='General Table'!B85,'General Table'!B84='General Table'!B83),'General Table'!B84,0)</f>
        <v>0</v>
      </c>
      <c r="C84" t="s">
        <v>187</v>
      </c>
      <c r="D84">
        <v>4</v>
      </c>
      <c r="E84" t="s">
        <v>6</v>
      </c>
      <c r="F84" s="2" t="s">
        <v>68</v>
      </c>
      <c r="G84" t="s">
        <v>15</v>
      </c>
      <c r="H84" s="9">
        <f>'types by months'!M111</f>
        <v>44750</v>
      </c>
      <c r="I84" s="1" t="s">
        <v>1146</v>
      </c>
      <c r="J84" s="1"/>
      <c r="L84">
        <f t="shared" si="1"/>
        <v>0</v>
      </c>
    </row>
    <row r="85" spans="1:12" x14ac:dyDescent="0.3">
      <c r="A85">
        <v>65</v>
      </c>
      <c r="B85" t="str">
        <f>IF(OR('General Table'!B85='General Table'!B86,'General Table'!B85='General Table'!B84),'General Table'!B85,0)</f>
        <v>PAID Network</v>
      </c>
      <c r="C85" t="s">
        <v>190</v>
      </c>
      <c r="D85">
        <v>3</v>
      </c>
      <c r="E85" t="s">
        <v>6</v>
      </c>
      <c r="F85" s="2" t="s">
        <v>7</v>
      </c>
      <c r="G85" t="s">
        <v>15</v>
      </c>
      <c r="H85" s="9">
        <f>'types by months'!M112</f>
        <v>44469</v>
      </c>
      <c r="I85" s="1" t="s">
        <v>1148</v>
      </c>
      <c r="J85" s="1"/>
      <c r="L85">
        <f t="shared" si="1"/>
        <v>1</v>
      </c>
    </row>
    <row r="86" spans="1:12" x14ac:dyDescent="0.3">
      <c r="A86">
        <v>65</v>
      </c>
      <c r="B86" t="str">
        <f>IF(OR('General Table'!B86='General Table'!B87,'General Table'!B86='General Table'!B85),'General Table'!B86,0)</f>
        <v>PAID Network</v>
      </c>
      <c r="C86" t="s">
        <v>190</v>
      </c>
      <c r="D86">
        <v>3</v>
      </c>
      <c r="E86" t="s">
        <v>6</v>
      </c>
      <c r="F86" s="2" t="s">
        <v>7</v>
      </c>
      <c r="G86" t="s">
        <v>15</v>
      </c>
      <c r="H86" s="9">
        <f>'types by months'!M113</f>
        <v>44748</v>
      </c>
      <c r="I86" s="1" t="s">
        <v>1149</v>
      </c>
      <c r="J86" s="1"/>
      <c r="L86">
        <f t="shared" si="1"/>
        <v>0</v>
      </c>
    </row>
    <row r="87" spans="1:12" x14ac:dyDescent="0.3">
      <c r="A87">
        <v>66</v>
      </c>
      <c r="B87" t="str">
        <f>IF(OR('General Table'!B87='General Table'!B88,'General Table'!B87='General Table'!B86),'General Table'!B87,0)</f>
        <v>Blocksquare</v>
      </c>
      <c r="C87" t="s">
        <v>193</v>
      </c>
      <c r="D87">
        <v>4</v>
      </c>
      <c r="E87" t="s">
        <v>6</v>
      </c>
      <c r="F87" s="2" t="s">
        <v>170</v>
      </c>
      <c r="G87" t="s">
        <v>15</v>
      </c>
      <c r="H87" s="9">
        <f>'types by months'!M115</f>
        <v>44648</v>
      </c>
      <c r="I87" s="1" t="s">
        <v>1151</v>
      </c>
      <c r="J87" s="1"/>
      <c r="L87">
        <f t="shared" si="1"/>
        <v>1</v>
      </c>
    </row>
    <row r="88" spans="1:12" x14ac:dyDescent="0.3">
      <c r="A88">
        <v>66</v>
      </c>
      <c r="B88" t="str">
        <f>IF(OR('General Table'!B88='General Table'!B89,'General Table'!B88='General Table'!B87),'General Table'!B88,0)</f>
        <v>Blocksquare</v>
      </c>
      <c r="C88" t="s">
        <v>193</v>
      </c>
      <c r="D88">
        <v>4</v>
      </c>
      <c r="E88" t="s">
        <v>6</v>
      </c>
      <c r="F88" s="2" t="s">
        <v>170</v>
      </c>
      <c r="G88" t="s">
        <v>15</v>
      </c>
      <c r="H88" s="9">
        <f>'types by months'!M117</f>
        <v>44748</v>
      </c>
      <c r="I88" s="1" t="s">
        <v>1152</v>
      </c>
      <c r="J88" s="1"/>
      <c r="L88">
        <f t="shared" si="1"/>
        <v>0</v>
      </c>
    </row>
    <row r="89" spans="1:12" hidden="1" x14ac:dyDescent="0.3">
      <c r="A89">
        <v>67</v>
      </c>
      <c r="B89">
        <f>IF(OR('General Table'!B89='General Table'!B90,'General Table'!B89='General Table'!B88),'General Table'!B89,0)</f>
        <v>0</v>
      </c>
      <c r="C89" t="s">
        <v>195</v>
      </c>
      <c r="D89">
        <v>4</v>
      </c>
      <c r="E89" t="s">
        <v>6</v>
      </c>
      <c r="F89" s="2" t="s">
        <v>11</v>
      </c>
      <c r="G89" t="s">
        <v>15</v>
      </c>
      <c r="H89" s="9">
        <f>'types by months'!M118</f>
        <v>44747</v>
      </c>
      <c r="I89" s="1" t="s">
        <v>1153</v>
      </c>
      <c r="J89" s="1"/>
      <c r="L89">
        <f t="shared" si="1"/>
        <v>1</v>
      </c>
    </row>
    <row r="90" spans="1:12" x14ac:dyDescent="0.3">
      <c r="A90">
        <v>68</v>
      </c>
      <c r="B90" t="str">
        <f>IF(OR('General Table'!B90='General Table'!B91,'General Table'!B90='General Table'!B89),'General Table'!B90,0)</f>
        <v>Embr</v>
      </c>
      <c r="C90" t="s">
        <v>198</v>
      </c>
      <c r="D90">
        <v>4</v>
      </c>
      <c r="E90" t="s">
        <v>6</v>
      </c>
      <c r="F90" s="2" t="s">
        <v>11</v>
      </c>
      <c r="G90" t="s">
        <v>15</v>
      </c>
      <c r="H90" s="9">
        <f>'types by months'!M119</f>
        <v>44509</v>
      </c>
      <c r="I90" s="1" t="s">
        <v>1155</v>
      </c>
      <c r="J90" s="1"/>
      <c r="L90">
        <f t="shared" si="1"/>
        <v>1</v>
      </c>
    </row>
    <row r="91" spans="1:12" x14ac:dyDescent="0.3">
      <c r="A91">
        <v>68</v>
      </c>
      <c r="B91" t="str">
        <f>IF(OR('General Table'!B91='General Table'!B92,'General Table'!B91='General Table'!B90),'General Table'!B91,0)</f>
        <v>Embr</v>
      </c>
      <c r="C91" t="s">
        <v>198</v>
      </c>
      <c r="D91">
        <v>4</v>
      </c>
      <c r="E91" t="s">
        <v>6</v>
      </c>
      <c r="F91" s="2" t="s">
        <v>7</v>
      </c>
      <c r="G91" t="s">
        <v>15</v>
      </c>
      <c r="H91" s="9">
        <f>'types by months'!M120</f>
        <v>44509</v>
      </c>
      <c r="I91" s="1" t="s">
        <v>1158</v>
      </c>
      <c r="J91" s="1"/>
      <c r="L91">
        <f t="shared" si="1"/>
        <v>0</v>
      </c>
    </row>
    <row r="92" spans="1:12" x14ac:dyDescent="0.3">
      <c r="A92">
        <v>68</v>
      </c>
      <c r="B92" t="str">
        <f>IF(OR('General Table'!B92='General Table'!B93,'General Table'!B92='General Table'!B91),'General Table'!B92,0)</f>
        <v>Embr</v>
      </c>
      <c r="C92" t="s">
        <v>198</v>
      </c>
      <c r="D92">
        <v>4</v>
      </c>
      <c r="E92" t="s">
        <v>6</v>
      </c>
      <c r="F92" s="2" t="s">
        <v>7</v>
      </c>
      <c r="G92" t="s">
        <v>15</v>
      </c>
      <c r="H92" s="9">
        <f>'types by months'!M121</f>
        <v>44509</v>
      </c>
      <c r="I92" s="1" t="s">
        <v>1159</v>
      </c>
      <c r="J92" s="1"/>
      <c r="L92">
        <f t="shared" si="1"/>
        <v>0</v>
      </c>
    </row>
    <row r="93" spans="1:12" x14ac:dyDescent="0.3">
      <c r="A93">
        <v>68</v>
      </c>
      <c r="B93" t="str">
        <f>IF(OR('General Table'!B93='General Table'!B94,'General Table'!B93='General Table'!B92),'General Table'!B93,0)</f>
        <v>Embr</v>
      </c>
      <c r="C93" t="s">
        <v>198</v>
      </c>
      <c r="D93">
        <v>4</v>
      </c>
      <c r="E93" t="s">
        <v>6</v>
      </c>
      <c r="F93" s="2" t="s">
        <v>7</v>
      </c>
      <c r="G93" t="s">
        <v>15</v>
      </c>
      <c r="H93" s="9">
        <f>'types by months'!M122</f>
        <v>44746</v>
      </c>
      <c r="I93" s="1" t="s">
        <v>1160</v>
      </c>
      <c r="J93" s="1"/>
      <c r="L93">
        <f t="shared" si="1"/>
        <v>0</v>
      </c>
    </row>
    <row r="94" spans="1:12" hidden="1" x14ac:dyDescent="0.3">
      <c r="A94">
        <v>69</v>
      </c>
      <c r="B94">
        <f>IF(OR('General Table'!B94='General Table'!B95,'General Table'!B94='General Table'!B93),'General Table'!B94,0)</f>
        <v>0</v>
      </c>
      <c r="C94" t="s">
        <v>198</v>
      </c>
      <c r="D94">
        <v>4</v>
      </c>
      <c r="E94" t="s">
        <v>6</v>
      </c>
      <c r="F94" s="2" t="s">
        <v>7</v>
      </c>
      <c r="G94" t="s">
        <v>15</v>
      </c>
      <c r="H94" s="9">
        <f>'types by months'!M123</f>
        <v>44746</v>
      </c>
      <c r="I94" s="1" t="s">
        <v>1161</v>
      </c>
      <c r="J94" s="1"/>
      <c r="L94">
        <f t="shared" si="1"/>
        <v>1</v>
      </c>
    </row>
    <row r="95" spans="1:12" x14ac:dyDescent="0.3">
      <c r="A95">
        <v>70</v>
      </c>
      <c r="B95" t="str">
        <f>IF(OR('General Table'!B95='General Table'!B96,'General Table'!B95='General Table'!B94),'General Table'!B95,0)</f>
        <v>Ethereum Towers</v>
      </c>
      <c r="C95" t="s">
        <v>202</v>
      </c>
      <c r="D95">
        <v>4</v>
      </c>
      <c r="E95" t="s">
        <v>6</v>
      </c>
      <c r="F95" s="2" t="s">
        <v>34</v>
      </c>
      <c r="G95" t="s">
        <v>15</v>
      </c>
      <c r="H95" s="9">
        <f>'types by months'!M124</f>
        <v>44672</v>
      </c>
      <c r="I95" s="1" t="s">
        <v>1163</v>
      </c>
      <c r="J95" s="1"/>
      <c r="L95">
        <f t="shared" si="1"/>
        <v>1</v>
      </c>
    </row>
    <row r="96" spans="1:12" x14ac:dyDescent="0.3">
      <c r="A96">
        <v>70</v>
      </c>
      <c r="B96" t="str">
        <f>IF(OR('General Table'!B96='General Table'!B97,'General Table'!B96='General Table'!B95),'General Table'!B96,0)</f>
        <v>Ethereum Towers</v>
      </c>
      <c r="C96" t="s">
        <v>202</v>
      </c>
      <c r="D96">
        <v>4</v>
      </c>
      <c r="E96" t="s">
        <v>6</v>
      </c>
      <c r="F96" s="2" t="s">
        <v>45</v>
      </c>
      <c r="G96" t="s">
        <v>15</v>
      </c>
      <c r="H96" s="9">
        <f>'types by months'!M125</f>
        <v>44534</v>
      </c>
      <c r="I96" s="1" t="s">
        <v>1164</v>
      </c>
      <c r="J96" s="1"/>
      <c r="L96">
        <f t="shared" si="1"/>
        <v>0</v>
      </c>
    </row>
    <row r="97" spans="1:12" x14ac:dyDescent="0.3">
      <c r="A97">
        <v>71</v>
      </c>
      <c r="B97" t="str">
        <f>IF(OR('General Table'!B97='General Table'!B98,'General Table'!B97='General Table'!B96),'General Table'!B97,0)</f>
        <v>Powerbomb</v>
      </c>
      <c r="C97" t="s">
        <v>204</v>
      </c>
      <c r="D97">
        <v>3</v>
      </c>
      <c r="E97" t="s">
        <v>6</v>
      </c>
      <c r="F97" s="2" t="s">
        <v>7</v>
      </c>
      <c r="G97" t="s">
        <v>15</v>
      </c>
      <c r="H97" s="9">
        <f>'types by months'!M126</f>
        <v>44630</v>
      </c>
      <c r="I97" s="1" t="s">
        <v>1165</v>
      </c>
      <c r="J97" s="1"/>
      <c r="L97">
        <f t="shared" si="1"/>
        <v>1</v>
      </c>
    </row>
    <row r="98" spans="1:12" x14ac:dyDescent="0.3">
      <c r="A98">
        <v>71</v>
      </c>
      <c r="B98" t="str">
        <f>IF(OR('General Table'!B98='General Table'!B99,'General Table'!B98='General Table'!B97),'General Table'!B98,0)</f>
        <v>Powerbomb</v>
      </c>
      <c r="C98" t="s">
        <v>204</v>
      </c>
      <c r="D98">
        <v>4</v>
      </c>
      <c r="E98" t="s">
        <v>6</v>
      </c>
      <c r="F98" s="2" t="s">
        <v>34</v>
      </c>
      <c r="G98" t="s">
        <v>15</v>
      </c>
      <c r="H98" s="9">
        <f>'types by months'!M127</f>
        <v>44684</v>
      </c>
      <c r="I98" s="1" t="s">
        <v>1167</v>
      </c>
      <c r="J98" s="1"/>
      <c r="L98">
        <f t="shared" si="1"/>
        <v>0</v>
      </c>
    </row>
    <row r="99" spans="1:12" x14ac:dyDescent="0.3">
      <c r="A99">
        <v>71</v>
      </c>
      <c r="B99" t="str">
        <f>IF(OR('General Table'!B99='General Table'!B100,'General Table'!B99='General Table'!B98),'General Table'!B99,0)</f>
        <v>Powerbomb</v>
      </c>
      <c r="C99" t="s">
        <v>204</v>
      </c>
      <c r="D99">
        <v>4</v>
      </c>
      <c r="E99" t="s">
        <v>6</v>
      </c>
      <c r="F99" s="2" t="s">
        <v>7</v>
      </c>
      <c r="G99" t="s">
        <v>15</v>
      </c>
      <c r="H99" s="9">
        <f>'types by months'!M128</f>
        <v>44743</v>
      </c>
      <c r="I99" s="1" t="s">
        <v>1168</v>
      </c>
      <c r="J99" s="1"/>
      <c r="L99">
        <f t="shared" si="1"/>
        <v>0</v>
      </c>
    </row>
    <row r="100" spans="1:12" hidden="1" x14ac:dyDescent="0.3">
      <c r="A100">
        <v>72</v>
      </c>
      <c r="B100">
        <f>IF(OR('General Table'!B100='General Table'!B101,'General Table'!B100='General Table'!B99),'General Table'!B100,0)</f>
        <v>0</v>
      </c>
      <c r="C100" t="s">
        <v>207</v>
      </c>
      <c r="D100">
        <v>4</v>
      </c>
      <c r="E100" t="s">
        <v>6</v>
      </c>
      <c r="F100" s="2" t="s">
        <v>34</v>
      </c>
      <c r="G100" t="s">
        <v>15</v>
      </c>
      <c r="H100" s="9">
        <f>'types by months'!M129</f>
        <v>44741</v>
      </c>
      <c r="I100" s="1" t="s">
        <v>1169</v>
      </c>
      <c r="J100" s="1"/>
      <c r="L100">
        <f t="shared" si="1"/>
        <v>1</v>
      </c>
    </row>
    <row r="101" spans="1:12" hidden="1" x14ac:dyDescent="0.3">
      <c r="A101">
        <v>73</v>
      </c>
      <c r="B101">
        <f>IF(OR('General Table'!B101='General Table'!B102,'General Table'!B101='General Table'!B100),'General Table'!B101,0)</f>
        <v>0</v>
      </c>
      <c r="C101" t="s">
        <v>210</v>
      </c>
      <c r="D101">
        <v>4</v>
      </c>
      <c r="E101" t="s">
        <v>6</v>
      </c>
      <c r="F101" s="2" t="s">
        <v>41</v>
      </c>
      <c r="G101" t="s">
        <v>15</v>
      </c>
      <c r="H101" s="9">
        <f>'types by months'!M130</f>
        <v>44741</v>
      </c>
      <c r="I101" s="1" t="s">
        <v>1170</v>
      </c>
      <c r="J101" s="1"/>
      <c r="L101">
        <f t="shared" si="1"/>
        <v>0</v>
      </c>
    </row>
    <row r="102" spans="1:12" hidden="1" x14ac:dyDescent="0.3">
      <c r="A102">
        <v>74</v>
      </c>
      <c r="B102">
        <f>IF(OR('General Table'!B102='General Table'!B103,'General Table'!B102='General Table'!B101),'General Table'!B102,0)</f>
        <v>0</v>
      </c>
      <c r="C102" t="s">
        <v>212</v>
      </c>
      <c r="D102">
        <v>2</v>
      </c>
      <c r="E102" t="s">
        <v>6</v>
      </c>
      <c r="F102" s="2" t="s">
        <v>115</v>
      </c>
      <c r="G102" t="s">
        <v>15</v>
      </c>
      <c r="H102" s="9">
        <f>'types by months'!M131</f>
        <v>44740</v>
      </c>
      <c r="I102" s="1" t="s">
        <v>1171</v>
      </c>
      <c r="J102" s="1"/>
      <c r="L102">
        <f t="shared" si="1"/>
        <v>0</v>
      </c>
    </row>
    <row r="103" spans="1:12" hidden="1" x14ac:dyDescent="0.3">
      <c r="A103">
        <v>75</v>
      </c>
      <c r="B103">
        <f>IF(OR('General Table'!B103='General Table'!B104,'General Table'!B103='General Table'!B102),'General Table'!B103,0)</f>
        <v>0</v>
      </c>
      <c r="C103" t="s">
        <v>215</v>
      </c>
      <c r="D103">
        <v>4</v>
      </c>
      <c r="E103" t="s">
        <v>6</v>
      </c>
      <c r="F103" s="2" t="s">
        <v>7</v>
      </c>
      <c r="G103" t="s">
        <v>15</v>
      </c>
      <c r="H103" s="9">
        <f>'types by months'!M132</f>
        <v>44740</v>
      </c>
      <c r="I103" s="1" t="s">
        <v>1172</v>
      </c>
      <c r="J103" s="1"/>
      <c r="L103">
        <f t="shared" si="1"/>
        <v>0</v>
      </c>
    </row>
    <row r="104" spans="1:12" hidden="1" x14ac:dyDescent="0.3">
      <c r="A104">
        <v>76</v>
      </c>
      <c r="B104">
        <f>IF(OR('General Table'!B104='General Table'!B105,'General Table'!B104='General Table'!B103),'General Table'!B104,0)</f>
        <v>0</v>
      </c>
      <c r="C104" t="s">
        <v>217</v>
      </c>
      <c r="D104">
        <v>3</v>
      </c>
      <c r="E104" t="s">
        <v>6</v>
      </c>
      <c r="F104" s="2" t="s">
        <v>68</v>
      </c>
      <c r="G104" t="s">
        <v>15</v>
      </c>
      <c r="H104" s="9">
        <f>'types by months'!M133</f>
        <v>44739</v>
      </c>
      <c r="I104" s="1" t="s">
        <v>1173</v>
      </c>
      <c r="J104" s="1"/>
      <c r="L104">
        <f t="shared" si="1"/>
        <v>0</v>
      </c>
    </row>
    <row r="105" spans="1:12" hidden="1" x14ac:dyDescent="0.3">
      <c r="A105">
        <v>77</v>
      </c>
      <c r="B105">
        <f>IF(OR('General Table'!B105='General Table'!B106,'General Table'!B105='General Table'!B104),'General Table'!B105,0)</f>
        <v>0</v>
      </c>
      <c r="C105" t="s">
        <v>220</v>
      </c>
      <c r="D105">
        <v>4</v>
      </c>
      <c r="E105" t="s">
        <v>6</v>
      </c>
      <c r="F105" s="2" t="s">
        <v>68</v>
      </c>
      <c r="G105" t="s">
        <v>15</v>
      </c>
      <c r="H105" s="9">
        <f>'types by months'!M134</f>
        <v>44739</v>
      </c>
      <c r="I105" s="1" t="s">
        <v>1174</v>
      </c>
      <c r="J105" s="1"/>
      <c r="L105">
        <f t="shared" si="1"/>
        <v>0</v>
      </c>
    </row>
    <row r="106" spans="1:12" hidden="1" x14ac:dyDescent="0.3">
      <c r="A106">
        <v>78</v>
      </c>
      <c r="B106">
        <f>IF(OR('General Table'!B106='General Table'!B107,'General Table'!B106='General Table'!B105),'General Table'!B106,0)</f>
        <v>0</v>
      </c>
      <c r="C106" t="s">
        <v>222</v>
      </c>
      <c r="D106">
        <v>4</v>
      </c>
      <c r="E106" t="s">
        <v>6</v>
      </c>
      <c r="F106" s="2" t="s">
        <v>86</v>
      </c>
      <c r="G106" t="s">
        <v>15</v>
      </c>
      <c r="H106" s="9">
        <f>'types by months'!M135</f>
        <v>44736</v>
      </c>
      <c r="I106" s="1" t="s">
        <v>1175</v>
      </c>
      <c r="J106" s="1"/>
      <c r="L106">
        <f t="shared" si="1"/>
        <v>0</v>
      </c>
    </row>
    <row r="107" spans="1:12" hidden="1" x14ac:dyDescent="0.3">
      <c r="A107">
        <v>79</v>
      </c>
      <c r="B107">
        <f>IF(OR('General Table'!B107='General Table'!B108,'General Table'!B107='General Table'!B106),'General Table'!B107,0)</f>
        <v>0</v>
      </c>
      <c r="C107" t="s">
        <v>225</v>
      </c>
      <c r="D107">
        <v>2</v>
      </c>
      <c r="E107" t="s">
        <v>6</v>
      </c>
      <c r="F107" s="2" t="s">
        <v>11</v>
      </c>
      <c r="G107" t="s">
        <v>15</v>
      </c>
      <c r="H107" s="9">
        <f>'types by months'!M136</f>
        <v>44733</v>
      </c>
      <c r="I107" s="1" t="s">
        <v>1176</v>
      </c>
      <c r="J107" s="1"/>
      <c r="L107">
        <f t="shared" si="1"/>
        <v>0</v>
      </c>
    </row>
    <row r="108" spans="1:12" hidden="1" x14ac:dyDescent="0.3">
      <c r="A108">
        <v>80</v>
      </c>
      <c r="B108">
        <f>IF(OR('General Table'!B108='General Table'!B109,'General Table'!B108='General Table'!B107),'General Table'!B108,0)</f>
        <v>0</v>
      </c>
      <c r="C108" t="s">
        <v>228</v>
      </c>
      <c r="D108">
        <v>4</v>
      </c>
      <c r="E108" t="s">
        <v>6</v>
      </c>
      <c r="F108" s="2" t="s">
        <v>34</v>
      </c>
      <c r="G108" t="s">
        <v>15</v>
      </c>
      <c r="H108" s="9">
        <f>'types by months'!M137</f>
        <v>44733</v>
      </c>
      <c r="I108" s="1" t="s">
        <v>1177</v>
      </c>
      <c r="J108" s="1"/>
      <c r="L108">
        <f t="shared" si="1"/>
        <v>0</v>
      </c>
    </row>
    <row r="109" spans="1:12" x14ac:dyDescent="0.3">
      <c r="A109">
        <v>81</v>
      </c>
      <c r="B109" t="str">
        <f>IF(OR('General Table'!B109='General Table'!B110,'General Table'!B109='General Table'!B108),'General Table'!B109,0)</f>
        <v>Fidometa 
EVM</v>
      </c>
      <c r="C109" t="s">
        <v>230</v>
      </c>
      <c r="D109">
        <v>3</v>
      </c>
      <c r="E109" t="s">
        <v>6</v>
      </c>
      <c r="F109" s="2" t="s">
        <v>41</v>
      </c>
      <c r="G109" t="s">
        <v>15</v>
      </c>
      <c r="H109" s="9">
        <f>'types by months'!M138</f>
        <v>44698</v>
      </c>
      <c r="I109" s="1" t="s">
        <v>1179</v>
      </c>
      <c r="J109" s="1"/>
      <c r="L109">
        <f t="shared" si="1"/>
        <v>1</v>
      </c>
    </row>
    <row r="110" spans="1:12" x14ac:dyDescent="0.3">
      <c r="A110">
        <v>81</v>
      </c>
      <c r="B110" t="str">
        <f>IF(OR('General Table'!B110='General Table'!B111,'General Table'!B110='General Table'!B109),'General Table'!B110,0)</f>
        <v>Fidometa 
EVM</v>
      </c>
      <c r="C110" t="s">
        <v>230</v>
      </c>
      <c r="D110">
        <v>3</v>
      </c>
      <c r="E110" t="s">
        <v>6</v>
      </c>
      <c r="F110" s="2" t="s">
        <v>41</v>
      </c>
      <c r="G110" t="s">
        <v>15</v>
      </c>
      <c r="H110" s="9">
        <f>'types by months'!M139</f>
        <v>44727</v>
      </c>
      <c r="I110" s="1" t="s">
        <v>1180</v>
      </c>
      <c r="J110" s="1"/>
      <c r="L110">
        <f t="shared" si="1"/>
        <v>0</v>
      </c>
    </row>
    <row r="111" spans="1:12" x14ac:dyDescent="0.3">
      <c r="A111">
        <v>82</v>
      </c>
      <c r="B111" t="str">
        <f>IF(OR('General Table'!B111='General Table'!B112,'General Table'!B111='General Table'!B110),'General Table'!B111,0)</f>
        <v>RedFox</v>
      </c>
      <c r="C111" t="s">
        <v>233</v>
      </c>
      <c r="D111">
        <v>4</v>
      </c>
      <c r="E111" t="s">
        <v>6</v>
      </c>
      <c r="F111" s="2" t="s">
        <v>7</v>
      </c>
      <c r="G111" t="s">
        <v>15</v>
      </c>
      <c r="H111" s="9">
        <f>'types by months'!M140</f>
        <v>44448</v>
      </c>
      <c r="I111" s="1" t="s">
        <v>1184</v>
      </c>
      <c r="J111" s="1"/>
      <c r="L111">
        <f t="shared" si="1"/>
        <v>1</v>
      </c>
    </row>
    <row r="112" spans="1:12" x14ac:dyDescent="0.3">
      <c r="A112">
        <v>82</v>
      </c>
      <c r="B112" t="str">
        <f>IF(OR('General Table'!B112='General Table'!B113,'General Table'!B112='General Table'!B111),'General Table'!B112,0)</f>
        <v>RedFox</v>
      </c>
      <c r="C112" t="s">
        <v>233</v>
      </c>
      <c r="D112">
        <v>4</v>
      </c>
      <c r="E112" t="s">
        <v>6</v>
      </c>
      <c r="F112" s="2" t="s">
        <v>11</v>
      </c>
      <c r="G112" t="s">
        <v>15</v>
      </c>
      <c r="H112" s="9">
        <f>'types by months'!M141</f>
        <v>44462</v>
      </c>
      <c r="I112" s="1" t="s">
        <v>1185</v>
      </c>
      <c r="J112" s="1"/>
      <c r="L112">
        <f t="shared" si="1"/>
        <v>0</v>
      </c>
    </row>
    <row r="113" spans="1:12" x14ac:dyDescent="0.3">
      <c r="A113">
        <v>82</v>
      </c>
      <c r="B113" t="str">
        <f>IF(OR('General Table'!B113='General Table'!B114,'General Table'!B113='General Table'!B112),'General Table'!B113,0)</f>
        <v>RedFox</v>
      </c>
      <c r="C113" t="s">
        <v>233</v>
      </c>
      <c r="D113">
        <v>4</v>
      </c>
      <c r="E113" t="s">
        <v>6</v>
      </c>
      <c r="F113" s="2" t="s">
        <v>7</v>
      </c>
      <c r="G113" t="s">
        <v>15</v>
      </c>
      <c r="H113" s="9">
        <f>'types by months'!M142</f>
        <v>44469</v>
      </c>
      <c r="I113" s="1" t="s">
        <v>1186</v>
      </c>
      <c r="J113" s="1"/>
      <c r="L113">
        <f t="shared" si="1"/>
        <v>0</v>
      </c>
    </row>
    <row r="114" spans="1:12" x14ac:dyDescent="0.3">
      <c r="A114">
        <v>82</v>
      </c>
      <c r="B114" t="str">
        <f>IF(OR('General Table'!B114='General Table'!B115,'General Table'!B114='General Table'!B113),'General Table'!B114,0)</f>
        <v>RedFox</v>
      </c>
      <c r="C114" t="s">
        <v>233</v>
      </c>
      <c r="D114">
        <v>3</v>
      </c>
      <c r="E114" t="s">
        <v>6</v>
      </c>
      <c r="F114" s="2" t="s">
        <v>7</v>
      </c>
      <c r="G114" t="s">
        <v>15</v>
      </c>
      <c r="H114" s="9">
        <f>'types by months'!M143</f>
        <v>44508</v>
      </c>
      <c r="I114" s="1" t="s">
        <v>1187</v>
      </c>
      <c r="J114" s="1"/>
      <c r="L114">
        <f t="shared" si="1"/>
        <v>0</v>
      </c>
    </row>
    <row r="115" spans="1:12" x14ac:dyDescent="0.3">
      <c r="A115">
        <v>82</v>
      </c>
      <c r="B115" t="str">
        <f>IF(OR('General Table'!B115='General Table'!B116,'General Table'!B115='General Table'!B114),'General Table'!B115,0)</f>
        <v>RedFox</v>
      </c>
      <c r="C115" t="s">
        <v>233</v>
      </c>
      <c r="D115">
        <v>4</v>
      </c>
      <c r="E115" t="s">
        <v>6</v>
      </c>
      <c r="F115" s="2" t="s">
        <v>7</v>
      </c>
      <c r="G115" t="s">
        <v>15</v>
      </c>
      <c r="H115" s="9">
        <f>'types by months'!M144</f>
        <v>44545</v>
      </c>
      <c r="I115" s="1" t="s">
        <v>1188</v>
      </c>
      <c r="J115" s="1"/>
      <c r="L115">
        <f t="shared" si="1"/>
        <v>0</v>
      </c>
    </row>
    <row r="116" spans="1:12" x14ac:dyDescent="0.3">
      <c r="A116">
        <v>82</v>
      </c>
      <c r="B116" t="str">
        <f>IF(OR('General Table'!B116='General Table'!B117,'General Table'!B116='General Table'!B115),'General Table'!B116,0)</f>
        <v>RedFox</v>
      </c>
      <c r="C116" t="s">
        <v>233</v>
      </c>
      <c r="D116">
        <v>4</v>
      </c>
      <c r="E116" t="s">
        <v>6</v>
      </c>
      <c r="F116" s="2" t="s">
        <v>7</v>
      </c>
      <c r="G116" t="s">
        <v>15</v>
      </c>
      <c r="H116" s="9">
        <f>'types by months'!M145</f>
        <v>44726</v>
      </c>
      <c r="I116" s="1" t="s">
        <v>1189</v>
      </c>
      <c r="J116" s="1"/>
      <c r="L116">
        <f t="shared" si="1"/>
        <v>0</v>
      </c>
    </row>
    <row r="117" spans="1:12" hidden="1" x14ac:dyDescent="0.3">
      <c r="A117">
        <v>83</v>
      </c>
      <c r="B117">
        <f>IF(OR('General Table'!B117='General Table'!B118,'General Table'!B117='General Table'!B116),'General Table'!B117,0)</f>
        <v>0</v>
      </c>
      <c r="C117" t="s">
        <v>236</v>
      </c>
      <c r="D117">
        <v>3</v>
      </c>
      <c r="E117" t="s">
        <v>6</v>
      </c>
      <c r="F117" s="2" t="s">
        <v>45</v>
      </c>
      <c r="G117" t="s">
        <v>15</v>
      </c>
      <c r="H117" s="9">
        <f>'types by months'!M146</f>
        <v>44720</v>
      </c>
      <c r="I117" s="1" t="s">
        <v>1190</v>
      </c>
      <c r="J117" s="1"/>
      <c r="L117">
        <f t="shared" si="1"/>
        <v>1</v>
      </c>
    </row>
    <row r="118" spans="1:12" hidden="1" x14ac:dyDescent="0.3">
      <c r="A118">
        <v>84</v>
      </c>
      <c r="B118">
        <f>IF(OR('General Table'!B118='General Table'!B119,'General Table'!B118='General Table'!B117),'General Table'!B118,0)</f>
        <v>0</v>
      </c>
      <c r="C118" t="s">
        <v>239</v>
      </c>
      <c r="D118">
        <v>4</v>
      </c>
      <c r="E118" t="s">
        <v>6</v>
      </c>
      <c r="F118" s="2" t="s">
        <v>68</v>
      </c>
      <c r="G118" t="s">
        <v>15</v>
      </c>
      <c r="H118" s="9">
        <f>'types by months'!M147</f>
        <v>44720</v>
      </c>
      <c r="I118" s="1" t="s">
        <v>1191</v>
      </c>
      <c r="J118" s="1"/>
      <c r="L118">
        <f t="shared" si="1"/>
        <v>0</v>
      </c>
    </row>
    <row r="119" spans="1:12" x14ac:dyDescent="0.3">
      <c r="A119">
        <v>85</v>
      </c>
      <c r="B119" t="str">
        <f>IF(OR('General Table'!B119='General Table'!B120,'General Table'!B119='General Table'!B118),'General Table'!B119,0)</f>
        <v>Bolide 
EVM</v>
      </c>
      <c r="C119" t="s">
        <v>241</v>
      </c>
      <c r="D119">
        <v>4</v>
      </c>
      <c r="E119" t="s">
        <v>6</v>
      </c>
      <c r="F119" s="2" t="s">
        <v>162</v>
      </c>
      <c r="G119" t="s">
        <v>15</v>
      </c>
      <c r="H119" s="9">
        <f>'types by months'!M148</f>
        <v>44720</v>
      </c>
      <c r="I119" s="1" t="s">
        <v>1192</v>
      </c>
      <c r="J119" s="1"/>
      <c r="L119">
        <f t="shared" si="1"/>
        <v>1</v>
      </c>
    </row>
    <row r="120" spans="1:12" x14ac:dyDescent="0.3">
      <c r="A120">
        <v>85</v>
      </c>
      <c r="B120" t="str">
        <f>IF(OR('General Table'!B120='General Table'!B121,'General Table'!B120='General Table'!B119),'General Table'!B120,0)</f>
        <v>Bolide 
EVM</v>
      </c>
      <c r="C120" t="s">
        <v>241</v>
      </c>
      <c r="D120">
        <v>4</v>
      </c>
      <c r="E120" t="s">
        <v>6</v>
      </c>
      <c r="F120" s="2" t="s">
        <v>7</v>
      </c>
      <c r="G120" t="s">
        <v>15</v>
      </c>
      <c r="H120" s="9">
        <f>'types by months'!M149</f>
        <v>44720</v>
      </c>
      <c r="I120" s="1" t="s">
        <v>1193</v>
      </c>
      <c r="J120" s="1"/>
      <c r="L120">
        <f t="shared" si="1"/>
        <v>0</v>
      </c>
    </row>
    <row r="121" spans="1:12" x14ac:dyDescent="0.3">
      <c r="A121">
        <v>85</v>
      </c>
      <c r="B121" t="str">
        <f>IF(OR('General Table'!B121='General Table'!B122,'General Table'!B121='General Table'!B120),'General Table'!B121,0)</f>
        <v>Bolide 
EVM</v>
      </c>
      <c r="C121" t="s">
        <v>241</v>
      </c>
      <c r="D121">
        <v>4</v>
      </c>
      <c r="E121" t="s">
        <v>6</v>
      </c>
      <c r="F121" s="2" t="s">
        <v>86</v>
      </c>
      <c r="G121" t="s">
        <v>15</v>
      </c>
      <c r="H121" s="9">
        <f>'types by months'!M150</f>
        <v>44720</v>
      </c>
      <c r="I121" s="1" t="s">
        <v>1194</v>
      </c>
      <c r="J121" s="1"/>
      <c r="L121">
        <f t="shared" si="1"/>
        <v>0</v>
      </c>
    </row>
    <row r="122" spans="1:12" x14ac:dyDescent="0.3">
      <c r="A122">
        <v>86</v>
      </c>
      <c r="B122" t="str">
        <f>IF(OR('General Table'!B122='General Table'!B123,'General Table'!B122='General Table'!B121),'General Table'!B122,0)</f>
        <v>Summoners Arena</v>
      </c>
      <c r="C122" t="s">
        <v>243</v>
      </c>
      <c r="D122">
        <v>3</v>
      </c>
      <c r="E122" t="s">
        <v>6</v>
      </c>
      <c r="F122" s="2" t="s">
        <v>68</v>
      </c>
      <c r="G122" t="s">
        <v>15</v>
      </c>
      <c r="H122" s="9">
        <f>'types by months'!M151</f>
        <v>44544</v>
      </c>
      <c r="I122" s="1" t="s">
        <v>1196</v>
      </c>
      <c r="J122" s="1"/>
      <c r="L122">
        <f t="shared" si="1"/>
        <v>1</v>
      </c>
    </row>
    <row r="123" spans="1:12" x14ac:dyDescent="0.3">
      <c r="A123">
        <v>86</v>
      </c>
      <c r="B123" t="str">
        <f>IF(OR('General Table'!B123='General Table'!B124,'General Table'!B123='General Table'!B122),'General Table'!B123,0)</f>
        <v>Summoners Arena</v>
      </c>
      <c r="C123" t="s">
        <v>243</v>
      </c>
      <c r="D123">
        <v>4</v>
      </c>
      <c r="E123" t="s">
        <v>6</v>
      </c>
      <c r="F123" s="2" t="s">
        <v>34</v>
      </c>
      <c r="G123" t="s">
        <v>15</v>
      </c>
      <c r="H123" s="9">
        <f>'types by months'!M152</f>
        <v>44713</v>
      </c>
      <c r="I123" s="1" t="s">
        <v>1197</v>
      </c>
      <c r="J123" s="1"/>
      <c r="L123">
        <f t="shared" si="1"/>
        <v>0</v>
      </c>
    </row>
    <row r="124" spans="1:12" hidden="1" x14ac:dyDescent="0.3">
      <c r="A124">
        <v>87</v>
      </c>
      <c r="B124">
        <f>IF(OR('General Table'!B124='General Table'!B125,'General Table'!B124='General Table'!B123),'General Table'!B124,0)</f>
        <v>0</v>
      </c>
      <c r="C124" t="s">
        <v>246</v>
      </c>
      <c r="D124">
        <v>3</v>
      </c>
      <c r="E124" t="s">
        <v>6</v>
      </c>
      <c r="F124" s="2" t="s">
        <v>41</v>
      </c>
      <c r="G124" t="s">
        <v>15</v>
      </c>
      <c r="H124" s="9">
        <f>'types by months'!M153</f>
        <v>44712</v>
      </c>
      <c r="I124" s="1" t="s">
        <v>1198</v>
      </c>
      <c r="J124" s="1"/>
      <c r="L124">
        <f t="shared" si="1"/>
        <v>1</v>
      </c>
    </row>
    <row r="125" spans="1:12" hidden="1" x14ac:dyDescent="0.3">
      <c r="A125">
        <v>88</v>
      </c>
      <c r="B125">
        <f>IF(OR('General Table'!B125='General Table'!B126,'General Table'!B125='General Table'!B124),'General Table'!B125,0)</f>
        <v>0</v>
      </c>
      <c r="C125" t="s">
        <v>249</v>
      </c>
      <c r="D125">
        <v>0</v>
      </c>
      <c r="E125" t="s">
        <v>6</v>
      </c>
      <c r="F125" s="2" t="s">
        <v>11</v>
      </c>
      <c r="G125" t="s">
        <v>8</v>
      </c>
      <c r="H125" s="9"/>
      <c r="I125" s="1" t="s">
        <v>1199</v>
      </c>
      <c r="J125" s="1"/>
      <c r="L125">
        <f t="shared" si="1"/>
        <v>0</v>
      </c>
    </row>
    <row r="126" spans="1:12" hidden="1" x14ac:dyDescent="0.3">
      <c r="A126">
        <v>89</v>
      </c>
      <c r="B126">
        <f>IF(OR('General Table'!B126='General Table'!B127,'General Table'!B126='General Table'!B125),'General Table'!B126,0)</f>
        <v>0</v>
      </c>
      <c r="C126" t="s">
        <v>251</v>
      </c>
      <c r="D126">
        <v>4</v>
      </c>
      <c r="E126" t="s">
        <v>6</v>
      </c>
      <c r="F126" s="2" t="s">
        <v>34</v>
      </c>
      <c r="G126" t="s">
        <v>15</v>
      </c>
      <c r="H126" s="9">
        <f>'types by months'!M155</f>
        <v>44706</v>
      </c>
      <c r="I126" s="1" t="s">
        <v>1200</v>
      </c>
      <c r="J126" s="1"/>
      <c r="L126">
        <f t="shared" si="1"/>
        <v>0</v>
      </c>
    </row>
    <row r="127" spans="1:12" hidden="1" x14ac:dyDescent="0.3">
      <c r="A127">
        <v>90</v>
      </c>
      <c r="B127">
        <f>IF(OR('General Table'!B127='General Table'!B128,'General Table'!B127='General Table'!B126),'General Table'!B127,0)</f>
        <v>0</v>
      </c>
      <c r="C127" t="s">
        <v>254</v>
      </c>
      <c r="D127">
        <v>4</v>
      </c>
      <c r="E127" t="s">
        <v>6</v>
      </c>
      <c r="F127" s="2" t="s">
        <v>7</v>
      </c>
      <c r="G127" t="s">
        <v>15</v>
      </c>
      <c r="H127" s="9">
        <f>'types by months'!M156</f>
        <v>44705</v>
      </c>
      <c r="I127" s="1" t="s">
        <v>1201</v>
      </c>
      <c r="J127" s="1"/>
      <c r="L127">
        <f t="shared" si="1"/>
        <v>0</v>
      </c>
    </row>
    <row r="128" spans="1:12" hidden="1" x14ac:dyDescent="0.3">
      <c r="A128">
        <v>91</v>
      </c>
      <c r="B128">
        <f>IF(OR('General Table'!B128='General Table'!B129,'General Table'!B128='General Table'!B127),'General Table'!B128,0)</f>
        <v>0</v>
      </c>
      <c r="C128" t="s">
        <v>257</v>
      </c>
      <c r="D128">
        <v>4</v>
      </c>
      <c r="E128" t="s">
        <v>6</v>
      </c>
      <c r="F128" s="2" t="s">
        <v>45</v>
      </c>
      <c r="G128" t="s">
        <v>15</v>
      </c>
      <c r="H128" s="9">
        <f>'types by months'!M157</f>
        <v>44704</v>
      </c>
      <c r="I128" s="1" t="s">
        <v>1202</v>
      </c>
      <c r="J128" s="1"/>
      <c r="L128">
        <f t="shared" si="1"/>
        <v>0</v>
      </c>
    </row>
    <row r="129" spans="1:12" x14ac:dyDescent="0.3">
      <c r="A129">
        <v>92</v>
      </c>
      <c r="B129" t="str">
        <f>IF(OR('General Table'!B129='General Table'!B130,'General Table'!B129='General Table'!B128),'General Table'!B129,0)</f>
        <v>Acta Finance 
EVM</v>
      </c>
      <c r="C129" t="s">
        <v>260</v>
      </c>
      <c r="D129">
        <v>4</v>
      </c>
      <c r="E129" t="s">
        <v>6</v>
      </c>
      <c r="F129" s="2" t="s">
        <v>261</v>
      </c>
      <c r="G129" t="s">
        <v>15</v>
      </c>
      <c r="H129" s="9">
        <f>'types by months'!M159</f>
        <v>44694</v>
      </c>
      <c r="I129" s="1" t="s">
        <v>1205</v>
      </c>
      <c r="J129" s="1"/>
      <c r="L129">
        <f t="shared" si="1"/>
        <v>1</v>
      </c>
    </row>
    <row r="130" spans="1:12" x14ac:dyDescent="0.3">
      <c r="A130">
        <v>92</v>
      </c>
      <c r="B130" t="str">
        <f>IF(OR('General Table'!B130='General Table'!B131,'General Table'!B130='General Table'!B129),'General Table'!B130,0)</f>
        <v>Acta Finance 
EVM</v>
      </c>
      <c r="C130" t="s">
        <v>260</v>
      </c>
      <c r="D130">
        <v>4</v>
      </c>
      <c r="E130" t="s">
        <v>6</v>
      </c>
      <c r="F130" s="2" t="s">
        <v>11</v>
      </c>
      <c r="G130" t="s">
        <v>15</v>
      </c>
      <c r="H130" s="9">
        <f>'types by months'!M160</f>
        <v>44666</v>
      </c>
      <c r="I130" s="1" t="s">
        <v>1206</v>
      </c>
      <c r="J130" s="1"/>
      <c r="L130">
        <f t="shared" si="1"/>
        <v>0</v>
      </c>
    </row>
    <row r="131" spans="1:12" x14ac:dyDescent="0.3">
      <c r="A131">
        <v>92</v>
      </c>
      <c r="B131" t="str">
        <f>IF(OR('General Table'!B131='General Table'!B132,'General Table'!B131='General Table'!B130),'General Table'!B131,0)</f>
        <v>Acta Finance 
EVM</v>
      </c>
      <c r="C131" t="s">
        <v>260</v>
      </c>
      <c r="D131">
        <v>4</v>
      </c>
      <c r="E131" t="s">
        <v>6</v>
      </c>
      <c r="F131" s="2" t="s">
        <v>45</v>
      </c>
      <c r="G131" t="s">
        <v>15</v>
      </c>
      <c r="H131" s="9">
        <f>'types by months'!M161</f>
        <v>44699</v>
      </c>
      <c r="I131" s="1" t="s">
        <v>1207</v>
      </c>
      <c r="J131" s="1"/>
      <c r="L131">
        <f t="shared" ref="L131:L194" si="2">IF(B131=B130,0,1)</f>
        <v>0</v>
      </c>
    </row>
    <row r="132" spans="1:12" x14ac:dyDescent="0.3">
      <c r="A132">
        <v>93</v>
      </c>
      <c r="B132" t="str">
        <f>IF(OR('General Table'!B132='General Table'!B133,'General Table'!B132='General Table'!B131),'General Table'!B132,0)</f>
        <v>DeRace</v>
      </c>
      <c r="C132" t="s">
        <v>264</v>
      </c>
      <c r="D132">
        <v>1</v>
      </c>
      <c r="E132" t="s">
        <v>6</v>
      </c>
      <c r="F132" s="2" t="s">
        <v>56</v>
      </c>
      <c r="G132" t="s">
        <v>15</v>
      </c>
      <c r="H132" s="9">
        <f>'types by months'!M162</f>
        <v>44404</v>
      </c>
      <c r="I132" s="1" t="s">
        <v>1209</v>
      </c>
      <c r="J132" s="1"/>
      <c r="L132">
        <f t="shared" si="2"/>
        <v>1</v>
      </c>
    </row>
    <row r="133" spans="1:12" x14ac:dyDescent="0.3">
      <c r="A133">
        <v>93</v>
      </c>
      <c r="B133" t="str">
        <f>IF(OR('General Table'!B133='General Table'!B134,'General Table'!B133='General Table'!B132),'General Table'!B133,0)</f>
        <v>DeRace</v>
      </c>
      <c r="C133" t="s">
        <v>264</v>
      </c>
      <c r="D133">
        <v>4</v>
      </c>
      <c r="E133" t="s">
        <v>6</v>
      </c>
      <c r="F133" s="2" t="s">
        <v>7</v>
      </c>
      <c r="G133" t="s">
        <v>15</v>
      </c>
      <c r="H133" s="9">
        <f>'types by months'!M163</f>
        <v>44698</v>
      </c>
      <c r="I133" s="1" t="s">
        <v>1210</v>
      </c>
      <c r="J133" s="1"/>
      <c r="L133">
        <f t="shared" si="2"/>
        <v>0</v>
      </c>
    </row>
    <row r="134" spans="1:12" x14ac:dyDescent="0.3">
      <c r="A134">
        <v>93</v>
      </c>
      <c r="B134" t="str">
        <f>IF(OR('General Table'!B134='General Table'!B135,'General Table'!B134='General Table'!B133),'General Table'!B134,0)</f>
        <v>DeRace</v>
      </c>
      <c r="C134" t="s">
        <v>264</v>
      </c>
      <c r="D134">
        <v>4</v>
      </c>
      <c r="E134" t="s">
        <v>6</v>
      </c>
      <c r="F134" s="2" t="s">
        <v>45</v>
      </c>
      <c r="G134" t="s">
        <v>15</v>
      </c>
      <c r="H134" s="9">
        <f>'types by months'!M164</f>
        <v>44698</v>
      </c>
      <c r="I134" s="1" t="s">
        <v>1211</v>
      </c>
      <c r="J134" s="1"/>
      <c r="L134">
        <f t="shared" si="2"/>
        <v>0</v>
      </c>
    </row>
    <row r="135" spans="1:12" hidden="1" x14ac:dyDescent="0.3">
      <c r="A135">
        <v>94</v>
      </c>
      <c r="B135">
        <f>IF(OR('General Table'!B135='General Table'!B136,'General Table'!B135='General Table'!B134),'General Table'!B135,0)</f>
        <v>0</v>
      </c>
      <c r="C135" t="s">
        <v>267</v>
      </c>
      <c r="D135">
        <v>4</v>
      </c>
      <c r="E135" t="s">
        <v>6</v>
      </c>
      <c r="F135" s="2" t="s">
        <v>11</v>
      </c>
      <c r="G135" t="s">
        <v>15</v>
      </c>
      <c r="H135" s="9">
        <f>'types by months'!M165</f>
        <v>44698</v>
      </c>
      <c r="I135" s="1" t="s">
        <v>1212</v>
      </c>
      <c r="J135" s="1"/>
      <c r="L135">
        <f t="shared" si="2"/>
        <v>1</v>
      </c>
    </row>
    <row r="136" spans="1:12" hidden="1" x14ac:dyDescent="0.3">
      <c r="A136">
        <v>95</v>
      </c>
      <c r="B136">
        <f>IF(OR('General Table'!B136='General Table'!B137,'General Table'!B136='General Table'!B135),'General Table'!B136,0)</f>
        <v>0</v>
      </c>
      <c r="C136" t="s">
        <v>269</v>
      </c>
      <c r="D136">
        <v>3</v>
      </c>
      <c r="E136" t="s">
        <v>6</v>
      </c>
      <c r="F136" s="2" t="s">
        <v>41</v>
      </c>
      <c r="G136" t="s">
        <v>15</v>
      </c>
      <c r="H136" s="9">
        <f>'types by months'!M166</f>
        <v>44694</v>
      </c>
      <c r="I136" s="1" t="s">
        <v>1213</v>
      </c>
      <c r="J136" s="1"/>
      <c r="L136">
        <f t="shared" si="2"/>
        <v>0</v>
      </c>
    </row>
    <row r="137" spans="1:12" hidden="1" x14ac:dyDescent="0.3">
      <c r="A137">
        <v>96</v>
      </c>
      <c r="B137">
        <f>IF(OR('General Table'!B137='General Table'!B138,'General Table'!B137='General Table'!B136),'General Table'!B137,0)</f>
        <v>0</v>
      </c>
      <c r="C137" t="s">
        <v>272</v>
      </c>
      <c r="D137">
        <v>4</v>
      </c>
      <c r="E137" t="s">
        <v>6</v>
      </c>
      <c r="F137" s="2" t="s">
        <v>273</v>
      </c>
      <c r="G137" t="s">
        <v>15</v>
      </c>
      <c r="H137" s="9">
        <f>'types by months'!M167</f>
        <v>44692</v>
      </c>
      <c r="I137" s="1" t="s">
        <v>1214</v>
      </c>
      <c r="J137" s="1"/>
      <c r="L137">
        <f t="shared" si="2"/>
        <v>0</v>
      </c>
    </row>
    <row r="138" spans="1:12" hidden="1" x14ac:dyDescent="0.3">
      <c r="A138">
        <v>97</v>
      </c>
      <c r="B138">
        <f>IF(OR('General Table'!B138='General Table'!B139,'General Table'!B138='General Table'!B137),'General Table'!B138,0)</f>
        <v>0</v>
      </c>
      <c r="C138" t="s">
        <v>276</v>
      </c>
      <c r="D138">
        <v>4</v>
      </c>
      <c r="E138" t="s">
        <v>6</v>
      </c>
      <c r="F138" s="2" t="s">
        <v>45</v>
      </c>
      <c r="G138" t="s">
        <v>15</v>
      </c>
      <c r="H138" s="9">
        <f>'types by months'!M168</f>
        <v>44690</v>
      </c>
      <c r="I138" s="1" t="s">
        <v>1215</v>
      </c>
      <c r="J138" s="1"/>
      <c r="L138">
        <f t="shared" si="2"/>
        <v>0</v>
      </c>
    </row>
    <row r="139" spans="1:12" hidden="1" x14ac:dyDescent="0.3">
      <c r="A139">
        <v>98</v>
      </c>
      <c r="B139">
        <f>IF(OR('General Table'!B139='General Table'!B140,'General Table'!B139='General Table'!B138),'General Table'!B139,0)</f>
        <v>0</v>
      </c>
      <c r="C139" t="s">
        <v>279</v>
      </c>
      <c r="D139">
        <v>4</v>
      </c>
      <c r="E139" t="s">
        <v>6</v>
      </c>
      <c r="F139" s="2" t="s">
        <v>7</v>
      </c>
      <c r="G139" t="s">
        <v>15</v>
      </c>
      <c r="H139" s="9">
        <f>'types by months'!M169</f>
        <v>44684</v>
      </c>
      <c r="I139" s="1" t="s">
        <v>1216</v>
      </c>
      <c r="J139" s="1"/>
      <c r="L139">
        <f t="shared" si="2"/>
        <v>0</v>
      </c>
    </row>
    <row r="140" spans="1:12" x14ac:dyDescent="0.3">
      <c r="A140">
        <v>99</v>
      </c>
      <c r="B140" t="str">
        <f>IF(OR('General Table'!B140='General Table'!B141,'General Table'!B140='General Table'!B139),'General Table'!B140,0)</f>
        <v>Meta History: Museum of War 
EVM</v>
      </c>
      <c r="C140" t="s">
        <v>282</v>
      </c>
      <c r="D140">
        <v>4</v>
      </c>
      <c r="E140" t="s">
        <v>6</v>
      </c>
      <c r="F140" s="2" t="s">
        <v>283</v>
      </c>
      <c r="G140" t="s">
        <v>15</v>
      </c>
      <c r="H140" s="9">
        <f>'types by months'!M172</f>
        <v>44686</v>
      </c>
      <c r="I140" s="1" t="s">
        <v>1220</v>
      </c>
      <c r="J140" s="1"/>
      <c r="L140">
        <f t="shared" si="2"/>
        <v>1</v>
      </c>
    </row>
    <row r="141" spans="1:12" x14ac:dyDescent="0.3">
      <c r="A141">
        <v>99</v>
      </c>
      <c r="B141" t="str">
        <f>IF(OR('General Table'!B141='General Table'!B142,'General Table'!B141='General Table'!B140),'General Table'!B141,0)</f>
        <v>Meta History: Museum of War 
EVM</v>
      </c>
      <c r="C141" t="s">
        <v>282</v>
      </c>
      <c r="D141">
        <v>4</v>
      </c>
      <c r="E141" t="s">
        <v>6</v>
      </c>
      <c r="F141" s="2" t="s">
        <v>68</v>
      </c>
      <c r="G141" t="s">
        <v>15</v>
      </c>
      <c r="H141" s="9">
        <f>'types by months'!M173</f>
        <v>44650</v>
      </c>
      <c r="I141" s="1" t="s">
        <v>1221</v>
      </c>
      <c r="J141" s="1"/>
      <c r="L141">
        <f t="shared" si="2"/>
        <v>0</v>
      </c>
    </row>
    <row r="142" spans="1:12" x14ac:dyDescent="0.3">
      <c r="A142">
        <v>99</v>
      </c>
      <c r="B142" t="str">
        <f>IF(OR('General Table'!B142='General Table'!B143,'General Table'!B142='General Table'!B141),'General Table'!B142,0)</f>
        <v>Meta History: Museum of War 
EVM</v>
      </c>
      <c r="C142" t="s">
        <v>282</v>
      </c>
      <c r="D142">
        <v>4</v>
      </c>
      <c r="E142" t="s">
        <v>6</v>
      </c>
      <c r="F142" s="2" t="s">
        <v>68</v>
      </c>
      <c r="G142" t="s">
        <v>15</v>
      </c>
      <c r="H142" s="9">
        <f>'types by months'!M174</f>
        <v>44712</v>
      </c>
      <c r="I142" s="1" t="s">
        <v>1222</v>
      </c>
      <c r="J142" s="1"/>
      <c r="L142">
        <f t="shared" si="2"/>
        <v>0</v>
      </c>
    </row>
    <row r="143" spans="1:12" x14ac:dyDescent="0.3">
      <c r="A143">
        <v>99</v>
      </c>
      <c r="B143" t="str">
        <f>IF(OR('General Table'!B143='General Table'!B144,'General Table'!B143='General Table'!B142),'General Table'!B143,0)</f>
        <v>Meta History: Museum of War 
EVM</v>
      </c>
      <c r="C143" t="s">
        <v>282</v>
      </c>
      <c r="D143">
        <v>4</v>
      </c>
      <c r="E143" t="s">
        <v>6</v>
      </c>
      <c r="F143" s="2" t="s">
        <v>68</v>
      </c>
      <c r="G143" t="s">
        <v>15</v>
      </c>
      <c r="H143" s="9">
        <f>'types by months'!M175</f>
        <v>44680</v>
      </c>
      <c r="I143" s="1" t="s">
        <v>1223</v>
      </c>
      <c r="J143" s="1"/>
      <c r="L143">
        <f t="shared" si="2"/>
        <v>0</v>
      </c>
    </row>
    <row r="144" spans="1:12" hidden="1" x14ac:dyDescent="0.3">
      <c r="A144">
        <v>100</v>
      </c>
      <c r="B144">
        <f>IF(OR('General Table'!B144='General Table'!B145,'General Table'!B144='General Table'!B143),'General Table'!B144,0)</f>
        <v>0</v>
      </c>
      <c r="C144" t="s">
        <v>286</v>
      </c>
      <c r="D144">
        <v>4</v>
      </c>
      <c r="E144" t="s">
        <v>6</v>
      </c>
      <c r="F144" s="2" t="s">
        <v>34</v>
      </c>
      <c r="G144" t="s">
        <v>15</v>
      </c>
      <c r="H144" s="9">
        <f>'types by months'!M176</f>
        <v>44680</v>
      </c>
      <c r="I144" s="1" t="s">
        <v>1224</v>
      </c>
      <c r="J144" s="1"/>
      <c r="L144">
        <f t="shared" si="2"/>
        <v>1</v>
      </c>
    </row>
    <row r="145" spans="1:12" x14ac:dyDescent="0.3">
      <c r="A145">
        <v>101</v>
      </c>
      <c r="B145" t="str">
        <f>IF(OR('General Table'!B145='General Table'!B146,'General Table'!B145='General Table'!B144),'General Table'!B145,0)</f>
        <v>TrustSwap</v>
      </c>
      <c r="C145" t="s">
        <v>288</v>
      </c>
      <c r="D145">
        <v>3</v>
      </c>
      <c r="E145" t="s">
        <v>6</v>
      </c>
      <c r="F145" s="2" t="s">
        <v>7</v>
      </c>
      <c r="G145" t="s">
        <v>15</v>
      </c>
      <c r="H145" s="9">
        <f>'types by months'!M177</f>
        <v>44287</v>
      </c>
      <c r="I145" s="1" t="s">
        <v>1227</v>
      </c>
      <c r="J145" s="1"/>
      <c r="L145">
        <f t="shared" si="2"/>
        <v>1</v>
      </c>
    </row>
    <row r="146" spans="1:12" x14ac:dyDescent="0.3">
      <c r="A146">
        <v>101</v>
      </c>
      <c r="B146" t="str">
        <f>IF(OR('General Table'!B146='General Table'!B147,'General Table'!B146='General Table'!B145),'General Table'!B146,0)</f>
        <v>TrustSwap</v>
      </c>
      <c r="C146" t="s">
        <v>288</v>
      </c>
      <c r="D146">
        <v>4</v>
      </c>
      <c r="E146" t="s">
        <v>6</v>
      </c>
      <c r="F146" s="2" t="s">
        <v>7</v>
      </c>
      <c r="G146" t="s">
        <v>15</v>
      </c>
      <c r="H146" s="9">
        <f>'types by months'!M178</f>
        <v>44594</v>
      </c>
      <c r="I146" s="1" t="s">
        <v>1228</v>
      </c>
      <c r="J146" s="1"/>
      <c r="L146">
        <f t="shared" si="2"/>
        <v>0</v>
      </c>
    </row>
    <row r="147" spans="1:12" x14ac:dyDescent="0.3">
      <c r="A147">
        <v>101</v>
      </c>
      <c r="B147" t="str">
        <f>IF(OR('General Table'!B147='General Table'!B148,'General Table'!B147='General Table'!B146),'General Table'!B147,0)</f>
        <v>TrustSwap</v>
      </c>
      <c r="C147" t="s">
        <v>288</v>
      </c>
      <c r="D147">
        <v>4</v>
      </c>
      <c r="E147" t="s">
        <v>6</v>
      </c>
      <c r="F147" s="2" t="s">
        <v>7</v>
      </c>
      <c r="G147" t="s">
        <v>15</v>
      </c>
      <c r="H147" s="9">
        <f>'types by months'!M179</f>
        <v>44594</v>
      </c>
      <c r="I147" s="1" t="s">
        <v>1229</v>
      </c>
      <c r="J147" s="1"/>
      <c r="L147">
        <f t="shared" si="2"/>
        <v>0</v>
      </c>
    </row>
    <row r="148" spans="1:12" x14ac:dyDescent="0.3">
      <c r="A148">
        <v>101</v>
      </c>
      <c r="B148" t="str">
        <f>IF(OR('General Table'!B148='General Table'!B149,'General Table'!B148='General Table'!B147),'General Table'!B148,0)</f>
        <v>TrustSwap</v>
      </c>
      <c r="C148" t="s">
        <v>288</v>
      </c>
      <c r="D148">
        <v>3</v>
      </c>
      <c r="E148" t="s">
        <v>6</v>
      </c>
      <c r="F148" s="2" t="s">
        <v>7</v>
      </c>
      <c r="G148" t="s">
        <v>15</v>
      </c>
      <c r="H148" s="9">
        <f>'types by months'!M180</f>
        <v>44594</v>
      </c>
      <c r="I148" s="1" t="s">
        <v>1230</v>
      </c>
      <c r="J148" s="1"/>
      <c r="L148">
        <f t="shared" si="2"/>
        <v>0</v>
      </c>
    </row>
    <row r="149" spans="1:12" x14ac:dyDescent="0.3">
      <c r="A149">
        <v>101</v>
      </c>
      <c r="B149" t="str">
        <f>IF(OR('General Table'!B149='General Table'!B150,'General Table'!B149='General Table'!B148),'General Table'!B149,0)</f>
        <v>TrustSwap</v>
      </c>
      <c r="C149" t="s">
        <v>288</v>
      </c>
      <c r="D149">
        <v>3</v>
      </c>
      <c r="E149" t="s">
        <v>6</v>
      </c>
      <c r="F149" s="2" t="s">
        <v>7</v>
      </c>
      <c r="G149" t="s">
        <v>15</v>
      </c>
      <c r="H149" s="9">
        <f>'types by months'!M181</f>
        <v>44636</v>
      </c>
      <c r="I149" s="1" t="s">
        <v>1231</v>
      </c>
      <c r="J149" s="1"/>
      <c r="L149">
        <f t="shared" si="2"/>
        <v>0</v>
      </c>
    </row>
    <row r="150" spans="1:12" x14ac:dyDescent="0.3">
      <c r="A150">
        <v>101</v>
      </c>
      <c r="B150" t="str">
        <f>IF(OR('General Table'!B150='General Table'!B151,'General Table'!B150='General Table'!B149),'General Table'!B150,0)</f>
        <v>TrustSwap</v>
      </c>
      <c r="C150" t="s">
        <v>288</v>
      </c>
      <c r="D150">
        <v>4</v>
      </c>
      <c r="E150" t="s">
        <v>6</v>
      </c>
      <c r="F150" s="2" t="s">
        <v>45</v>
      </c>
      <c r="G150" t="s">
        <v>15</v>
      </c>
      <c r="H150" s="9">
        <f>'types by months'!M182</f>
        <v>44679</v>
      </c>
      <c r="I150" s="1" t="s">
        <v>1232</v>
      </c>
      <c r="J150" s="1"/>
      <c r="L150">
        <f t="shared" si="2"/>
        <v>0</v>
      </c>
    </row>
    <row r="151" spans="1:12" hidden="1" x14ac:dyDescent="0.3">
      <c r="A151">
        <v>102</v>
      </c>
      <c r="B151">
        <f>IF(OR('General Table'!B151='General Table'!B152,'General Table'!B151='General Table'!B150),'General Table'!B151,0)</f>
        <v>0</v>
      </c>
      <c r="C151" t="s">
        <v>291</v>
      </c>
      <c r="D151">
        <v>4</v>
      </c>
      <c r="E151" t="s">
        <v>6</v>
      </c>
      <c r="F151" s="2" t="s">
        <v>11</v>
      </c>
      <c r="G151" t="s">
        <v>15</v>
      </c>
      <c r="H151" s="9">
        <f>'types by months'!M183</f>
        <v>44678</v>
      </c>
      <c r="I151" s="1" t="s">
        <v>1233</v>
      </c>
      <c r="J151" s="1"/>
      <c r="L151">
        <f t="shared" si="2"/>
        <v>1</v>
      </c>
    </row>
    <row r="152" spans="1:12" hidden="1" x14ac:dyDescent="0.3">
      <c r="A152">
        <v>103</v>
      </c>
      <c r="B152">
        <f>IF(OR('General Table'!B152='General Table'!B153,'General Table'!B152='General Table'!B151),'General Table'!B152,0)</f>
        <v>0</v>
      </c>
      <c r="C152" t="s">
        <v>294</v>
      </c>
      <c r="D152">
        <v>3</v>
      </c>
      <c r="E152" t="s">
        <v>6</v>
      </c>
      <c r="F152" s="2" t="s">
        <v>11</v>
      </c>
      <c r="G152" t="s">
        <v>15</v>
      </c>
      <c r="H152" s="9">
        <f>'types by months'!M184</f>
        <v>44678</v>
      </c>
      <c r="I152" s="1" t="s">
        <v>1234</v>
      </c>
      <c r="J152" s="1"/>
      <c r="L152">
        <f t="shared" si="2"/>
        <v>0</v>
      </c>
    </row>
    <row r="153" spans="1:12" hidden="1" x14ac:dyDescent="0.3">
      <c r="A153">
        <v>104</v>
      </c>
      <c r="B153">
        <f>IF(OR('General Table'!B153='General Table'!B154,'General Table'!B153='General Table'!B152),'General Table'!B153,0)</f>
        <v>0</v>
      </c>
      <c r="C153" t="s">
        <v>296</v>
      </c>
      <c r="D153">
        <v>2</v>
      </c>
      <c r="E153" t="s">
        <v>6</v>
      </c>
      <c r="F153" s="2" t="s">
        <v>162</v>
      </c>
      <c r="G153" t="s">
        <v>15</v>
      </c>
      <c r="H153" s="9">
        <f>'types by months'!M185</f>
        <v>44677</v>
      </c>
      <c r="I153" s="1" t="s">
        <v>1235</v>
      </c>
      <c r="J153" s="1"/>
      <c r="L153">
        <f t="shared" si="2"/>
        <v>0</v>
      </c>
    </row>
    <row r="154" spans="1:12" hidden="1" x14ac:dyDescent="0.3">
      <c r="A154">
        <v>105</v>
      </c>
      <c r="B154">
        <f>IF(OR('General Table'!B154='General Table'!B155,'General Table'!B154='General Table'!B153),'General Table'!B154,0)</f>
        <v>0</v>
      </c>
      <c r="C154" t="s">
        <v>299</v>
      </c>
      <c r="D154">
        <v>4</v>
      </c>
      <c r="E154" t="s">
        <v>6</v>
      </c>
      <c r="F154" s="2" t="s">
        <v>45</v>
      </c>
      <c r="G154" t="s">
        <v>15</v>
      </c>
      <c r="H154" s="9">
        <f>'types by months'!M186</f>
        <v>44677</v>
      </c>
      <c r="I154" s="1" t="s">
        <v>1236</v>
      </c>
      <c r="J154" s="1"/>
      <c r="L154">
        <f t="shared" si="2"/>
        <v>0</v>
      </c>
    </row>
    <row r="155" spans="1:12" hidden="1" x14ac:dyDescent="0.3">
      <c r="A155">
        <v>106</v>
      </c>
      <c r="B155">
        <f>IF(OR('General Table'!B155='General Table'!B156,'General Table'!B155='General Table'!B154),'General Table'!B155,0)</f>
        <v>0</v>
      </c>
      <c r="C155" t="s">
        <v>301</v>
      </c>
      <c r="D155">
        <v>4</v>
      </c>
      <c r="E155" t="s">
        <v>6</v>
      </c>
      <c r="F155" s="2" t="s">
        <v>41</v>
      </c>
      <c r="G155" t="s">
        <v>15</v>
      </c>
      <c r="H155" s="9">
        <f>'types by months'!M187</f>
        <v>44677</v>
      </c>
      <c r="I155" s="1" t="s">
        <v>1237</v>
      </c>
      <c r="J155" s="1"/>
      <c r="L155">
        <f t="shared" si="2"/>
        <v>0</v>
      </c>
    </row>
    <row r="156" spans="1:12" hidden="1" x14ac:dyDescent="0.3">
      <c r="A156">
        <v>107</v>
      </c>
      <c r="B156">
        <f>IF(OR('General Table'!B156='General Table'!B157,'General Table'!B156='General Table'!B155),'General Table'!B156,0)</f>
        <v>0</v>
      </c>
      <c r="C156" t="s">
        <v>303</v>
      </c>
      <c r="D156">
        <v>4</v>
      </c>
      <c r="E156" t="s">
        <v>6</v>
      </c>
      <c r="F156" s="2" t="s">
        <v>34</v>
      </c>
      <c r="G156" t="s">
        <v>15</v>
      </c>
      <c r="H156" s="9">
        <f>'types by months'!M188</f>
        <v>44677</v>
      </c>
      <c r="I156" s="1" t="s">
        <v>1238</v>
      </c>
      <c r="J156" s="1"/>
      <c r="L156">
        <f t="shared" si="2"/>
        <v>0</v>
      </c>
    </row>
    <row r="157" spans="1:12" hidden="1" x14ac:dyDescent="0.3">
      <c r="A157">
        <v>108</v>
      </c>
      <c r="B157">
        <f>IF(OR('General Table'!B157='General Table'!B158,'General Table'!B157='General Table'!B156),'General Table'!B157,0)</f>
        <v>0</v>
      </c>
      <c r="C157" t="s">
        <v>305</v>
      </c>
      <c r="D157">
        <v>4</v>
      </c>
      <c r="E157" t="s">
        <v>6</v>
      </c>
      <c r="F157" s="2" t="s">
        <v>170</v>
      </c>
      <c r="G157" t="s">
        <v>15</v>
      </c>
      <c r="H157" s="9">
        <f>'types by months'!M190</f>
        <v>44673</v>
      </c>
      <c r="I157" s="1" t="s">
        <v>1239</v>
      </c>
      <c r="J157" s="1"/>
      <c r="L157">
        <f t="shared" si="2"/>
        <v>0</v>
      </c>
    </row>
    <row r="158" spans="1:12" x14ac:dyDescent="0.3">
      <c r="A158">
        <v>109</v>
      </c>
      <c r="B158" t="str">
        <f>IF(OR('General Table'!B158='General Table'!B159,'General Table'!B158='General Table'!B157),'General Table'!B158,0)</f>
        <v>TeraBlock</v>
      </c>
      <c r="C158" t="s">
        <v>308</v>
      </c>
      <c r="D158">
        <v>4</v>
      </c>
      <c r="E158" t="s">
        <v>6</v>
      </c>
      <c r="F158" s="2" t="s">
        <v>7</v>
      </c>
      <c r="G158" t="s">
        <v>15</v>
      </c>
      <c r="H158" s="9">
        <f>'types by months'!M191</f>
        <v>44360</v>
      </c>
      <c r="I158" s="1" t="s">
        <v>1243</v>
      </c>
      <c r="J158" s="1"/>
      <c r="L158">
        <f t="shared" si="2"/>
        <v>1</v>
      </c>
    </row>
    <row r="159" spans="1:12" x14ac:dyDescent="0.3">
      <c r="A159">
        <v>109</v>
      </c>
      <c r="B159" t="str">
        <f>IF(OR('General Table'!B159='General Table'!B160,'General Table'!B159='General Table'!B158),'General Table'!B159,0)</f>
        <v>TeraBlock</v>
      </c>
      <c r="C159" t="s">
        <v>308</v>
      </c>
      <c r="D159">
        <v>3</v>
      </c>
      <c r="E159" t="s">
        <v>6</v>
      </c>
      <c r="F159" s="2" t="s">
        <v>11</v>
      </c>
      <c r="G159" t="s">
        <v>15</v>
      </c>
      <c r="H159" s="9">
        <f>'types by months'!M192</f>
        <v>44463</v>
      </c>
      <c r="I159" s="1" t="s">
        <v>1244</v>
      </c>
      <c r="J159" s="1"/>
      <c r="L159">
        <f t="shared" si="2"/>
        <v>0</v>
      </c>
    </row>
    <row r="160" spans="1:12" x14ac:dyDescent="0.3">
      <c r="A160">
        <v>109</v>
      </c>
      <c r="B160" t="str">
        <f>IF(OR('General Table'!B160='General Table'!B161,'General Table'!B160='General Table'!B159),'General Table'!B160,0)</f>
        <v>TeraBlock</v>
      </c>
      <c r="C160" t="s">
        <v>308</v>
      </c>
      <c r="D160">
        <v>4</v>
      </c>
      <c r="E160" t="s">
        <v>6</v>
      </c>
      <c r="F160" s="2" t="s">
        <v>14</v>
      </c>
      <c r="G160" t="s">
        <v>15</v>
      </c>
      <c r="H160" s="9">
        <f>'types by months'!M193</f>
        <v>44567</v>
      </c>
      <c r="I160" s="1" t="s">
        <v>1245</v>
      </c>
      <c r="J160" s="1"/>
      <c r="L160">
        <f t="shared" si="2"/>
        <v>0</v>
      </c>
    </row>
    <row r="161" spans="1:12" x14ac:dyDescent="0.3">
      <c r="A161">
        <v>109</v>
      </c>
      <c r="B161" t="str">
        <f>IF(OR('General Table'!B161='General Table'!B162,'General Table'!B161='General Table'!B160),'General Table'!B161,0)</f>
        <v>TeraBlock</v>
      </c>
      <c r="C161" t="s">
        <v>308</v>
      </c>
      <c r="D161">
        <v>4</v>
      </c>
      <c r="E161" t="s">
        <v>6</v>
      </c>
      <c r="F161" s="2" t="s">
        <v>45</v>
      </c>
      <c r="G161" t="s">
        <v>15</v>
      </c>
      <c r="H161" s="9">
        <f>'types by months'!M194</f>
        <v>44671</v>
      </c>
      <c r="I161" s="1" t="s">
        <v>1246</v>
      </c>
      <c r="J161" s="1"/>
      <c r="L161">
        <f t="shared" si="2"/>
        <v>0</v>
      </c>
    </row>
    <row r="162" spans="1:12" x14ac:dyDescent="0.3">
      <c r="A162">
        <v>109</v>
      </c>
      <c r="B162" t="str">
        <f>IF(OR('General Table'!B162='General Table'!B163,'General Table'!B162='General Table'!B161),'General Table'!B162,0)</f>
        <v>TeraBlock</v>
      </c>
      <c r="C162" t="s">
        <v>308</v>
      </c>
      <c r="D162">
        <v>4</v>
      </c>
      <c r="E162" t="s">
        <v>6</v>
      </c>
      <c r="F162" s="2" t="s">
        <v>11</v>
      </c>
      <c r="G162" t="s">
        <v>15</v>
      </c>
      <c r="H162" s="9">
        <f>'types by months'!M195</f>
        <v>44671</v>
      </c>
      <c r="I162" s="1" t="s">
        <v>1247</v>
      </c>
      <c r="J162" s="1"/>
      <c r="L162">
        <f t="shared" si="2"/>
        <v>0</v>
      </c>
    </row>
    <row r="163" spans="1:12" hidden="1" x14ac:dyDescent="0.3">
      <c r="A163">
        <v>110</v>
      </c>
      <c r="B163">
        <f>IF(OR('General Table'!B163='General Table'!B164,'General Table'!B163='General Table'!B162),'General Table'!B163,0)</f>
        <v>0</v>
      </c>
      <c r="C163" t="s">
        <v>311</v>
      </c>
      <c r="D163">
        <v>4</v>
      </c>
      <c r="E163" t="s">
        <v>6</v>
      </c>
      <c r="F163" s="2" t="s">
        <v>312</v>
      </c>
      <c r="G163" t="s">
        <v>15</v>
      </c>
      <c r="H163" s="9">
        <f>'types by months'!M198</f>
        <v>44671</v>
      </c>
      <c r="I163" s="1" t="s">
        <v>1248</v>
      </c>
      <c r="J163" s="1"/>
      <c r="L163">
        <f t="shared" si="2"/>
        <v>1</v>
      </c>
    </row>
    <row r="164" spans="1:12" hidden="1" x14ac:dyDescent="0.3">
      <c r="A164">
        <v>111</v>
      </c>
      <c r="B164">
        <f>IF(OR('General Table'!B164='General Table'!B165,'General Table'!B164='General Table'!B163),'General Table'!B164,0)</f>
        <v>0</v>
      </c>
      <c r="C164" t="s">
        <v>314</v>
      </c>
      <c r="D164">
        <v>2</v>
      </c>
      <c r="E164" t="s">
        <v>6</v>
      </c>
      <c r="F164" s="2" t="s">
        <v>11</v>
      </c>
      <c r="G164" t="s">
        <v>15</v>
      </c>
      <c r="H164" s="9">
        <f>'types by months'!M199</f>
        <v>44670</v>
      </c>
      <c r="I164" s="1" t="s">
        <v>1249</v>
      </c>
      <c r="J164" s="1"/>
      <c r="L164">
        <f t="shared" si="2"/>
        <v>0</v>
      </c>
    </row>
    <row r="165" spans="1:12" x14ac:dyDescent="0.3">
      <c r="A165">
        <v>112</v>
      </c>
      <c r="B165" t="str">
        <f>IF(OR('General Table'!B165='General Table'!B166,'General Table'!B165='General Table'!B164),'General Table'!B165,0)</f>
        <v>Gains Associates</v>
      </c>
      <c r="C165" t="s">
        <v>317</v>
      </c>
      <c r="D165">
        <v>4</v>
      </c>
      <c r="E165" t="s">
        <v>6</v>
      </c>
      <c r="F165" s="2" t="s">
        <v>7</v>
      </c>
      <c r="G165" t="s">
        <v>15</v>
      </c>
      <c r="H165" s="9">
        <f>'types by months'!M200</f>
        <v>44504</v>
      </c>
      <c r="I165" s="1" t="s">
        <v>1251</v>
      </c>
      <c r="J165" s="1"/>
      <c r="L165">
        <f t="shared" si="2"/>
        <v>1</v>
      </c>
    </row>
    <row r="166" spans="1:12" x14ac:dyDescent="0.3">
      <c r="A166">
        <v>112</v>
      </c>
      <c r="B166" t="str">
        <f>IF(OR('General Table'!B166='General Table'!B167,'General Table'!B166='General Table'!B165),'General Table'!B166,0)</f>
        <v>Gains Associates</v>
      </c>
      <c r="C166" t="s">
        <v>317</v>
      </c>
      <c r="D166">
        <v>4</v>
      </c>
      <c r="E166" t="s">
        <v>6</v>
      </c>
      <c r="F166" s="2" t="s">
        <v>7</v>
      </c>
      <c r="G166" t="s">
        <v>15</v>
      </c>
      <c r="H166" s="9">
        <f>'types by months'!M201</f>
        <v>44545</v>
      </c>
      <c r="I166" s="1" t="s">
        <v>1252</v>
      </c>
      <c r="J166" s="1"/>
      <c r="L166">
        <f t="shared" si="2"/>
        <v>0</v>
      </c>
    </row>
    <row r="167" spans="1:12" x14ac:dyDescent="0.3">
      <c r="A167">
        <v>112</v>
      </c>
      <c r="B167" t="str">
        <f>IF(OR('General Table'!B167='General Table'!B168,'General Table'!B167='General Table'!B166),'General Table'!B167,0)</f>
        <v>Gains Associates</v>
      </c>
      <c r="C167" t="s">
        <v>317</v>
      </c>
      <c r="D167">
        <v>4</v>
      </c>
      <c r="E167" t="s">
        <v>6</v>
      </c>
      <c r="F167" s="2" t="s">
        <v>7</v>
      </c>
      <c r="G167" t="s">
        <v>15</v>
      </c>
      <c r="H167" s="9">
        <f>'types by months'!M202</f>
        <v>44669</v>
      </c>
      <c r="I167" s="1" t="s">
        <v>1253</v>
      </c>
      <c r="J167" s="1"/>
      <c r="L167">
        <f t="shared" si="2"/>
        <v>0</v>
      </c>
    </row>
    <row r="168" spans="1:12" hidden="1" x14ac:dyDescent="0.3">
      <c r="A168">
        <v>113</v>
      </c>
      <c r="B168">
        <f>IF(OR('General Table'!B168='General Table'!B169,'General Table'!B168='General Table'!B167),'General Table'!B168,0)</f>
        <v>0</v>
      </c>
      <c r="C168" t="s">
        <v>320</v>
      </c>
      <c r="D168">
        <v>0</v>
      </c>
      <c r="E168" t="s">
        <v>6</v>
      </c>
      <c r="F168" s="2" t="s">
        <v>7</v>
      </c>
      <c r="G168" t="s">
        <v>168</v>
      </c>
      <c r="H168" s="9" t="str">
        <f>'types by months'!M203</f>
        <v xml:space="preserve"> </v>
      </c>
      <c r="I168" s="1" t="s">
        <v>37</v>
      </c>
      <c r="J168" s="1"/>
      <c r="L168">
        <f t="shared" si="2"/>
        <v>1</v>
      </c>
    </row>
    <row r="169" spans="1:12" hidden="1" x14ac:dyDescent="0.3">
      <c r="A169">
        <v>114</v>
      </c>
      <c r="B169">
        <f>IF(OR('General Table'!B169='General Table'!B170,'General Table'!B169='General Table'!B168),'General Table'!B169,0)</f>
        <v>0</v>
      </c>
      <c r="C169" t="s">
        <v>20</v>
      </c>
      <c r="D169">
        <v>4</v>
      </c>
      <c r="E169" t="s">
        <v>6</v>
      </c>
      <c r="F169" s="2" t="s">
        <v>34</v>
      </c>
      <c r="G169" t="s">
        <v>15</v>
      </c>
      <c r="H169" s="9">
        <f>'types by months'!M204</f>
        <v>44666</v>
      </c>
      <c r="I169" s="1" t="s">
        <v>1254</v>
      </c>
      <c r="J169" s="1"/>
      <c r="L169">
        <f t="shared" si="2"/>
        <v>0</v>
      </c>
    </row>
    <row r="170" spans="1:12" hidden="1" x14ac:dyDescent="0.3">
      <c r="A170">
        <v>115</v>
      </c>
      <c r="B170">
        <f>IF(OR('General Table'!B170='General Table'!B171,'General Table'!B170='General Table'!B169),'General Table'!B170,0)</f>
        <v>0</v>
      </c>
      <c r="C170" t="s">
        <v>324</v>
      </c>
      <c r="D170">
        <v>4</v>
      </c>
      <c r="E170" t="s">
        <v>6</v>
      </c>
      <c r="F170" s="2" t="s">
        <v>34</v>
      </c>
      <c r="G170" t="s">
        <v>15</v>
      </c>
      <c r="H170" s="9">
        <f>'types by months'!M205</f>
        <v>44665</v>
      </c>
      <c r="I170" s="1" t="s">
        <v>1255</v>
      </c>
      <c r="J170" s="1"/>
      <c r="L170">
        <f t="shared" si="2"/>
        <v>0</v>
      </c>
    </row>
    <row r="171" spans="1:12" hidden="1" x14ac:dyDescent="0.3">
      <c r="A171">
        <v>116</v>
      </c>
      <c r="B171">
        <f>IF(OR('General Table'!B171='General Table'!B172,'General Table'!B171='General Table'!B170),'General Table'!B171,0)</f>
        <v>0</v>
      </c>
      <c r="C171" t="s">
        <v>327</v>
      </c>
      <c r="D171">
        <v>4</v>
      </c>
      <c r="E171" t="s">
        <v>6</v>
      </c>
      <c r="F171" s="2" t="s">
        <v>7</v>
      </c>
      <c r="G171" t="s">
        <v>15</v>
      </c>
      <c r="H171" s="9">
        <f>'types by months'!M206</f>
        <v>44664</v>
      </c>
      <c r="I171" s="1" t="s">
        <v>1256</v>
      </c>
      <c r="J171" s="1"/>
      <c r="L171">
        <f t="shared" si="2"/>
        <v>0</v>
      </c>
    </row>
    <row r="172" spans="1:12" hidden="1" x14ac:dyDescent="0.3">
      <c r="A172">
        <v>117</v>
      </c>
      <c r="B172">
        <f>IF(OR('General Table'!B172='General Table'!B173,'General Table'!B172='General Table'!B171),'General Table'!B172,0)</f>
        <v>0</v>
      </c>
      <c r="C172" t="s">
        <v>330</v>
      </c>
      <c r="D172">
        <v>4</v>
      </c>
      <c r="E172" t="s">
        <v>6</v>
      </c>
      <c r="F172" s="2" t="s">
        <v>11</v>
      </c>
      <c r="G172" t="s">
        <v>15</v>
      </c>
      <c r="H172" s="9">
        <f>'types by months'!M207</f>
        <v>44664</v>
      </c>
      <c r="I172" s="1" t="s">
        <v>1257</v>
      </c>
      <c r="J172" s="1"/>
      <c r="L172">
        <f t="shared" si="2"/>
        <v>0</v>
      </c>
    </row>
    <row r="173" spans="1:12" hidden="1" x14ac:dyDescent="0.3">
      <c r="A173">
        <v>118</v>
      </c>
      <c r="B173">
        <f>IF(OR('General Table'!B173='General Table'!B174,'General Table'!B173='General Table'!B172),'General Table'!B173,0)</f>
        <v>0</v>
      </c>
      <c r="C173" t="s">
        <v>332</v>
      </c>
      <c r="D173">
        <v>4</v>
      </c>
      <c r="E173" t="s">
        <v>6</v>
      </c>
      <c r="F173" s="2" t="s">
        <v>11</v>
      </c>
      <c r="G173" t="s">
        <v>15</v>
      </c>
      <c r="H173" s="9">
        <f>'types by months'!M208</f>
        <v>44664</v>
      </c>
      <c r="I173" s="1" t="s">
        <v>1258</v>
      </c>
      <c r="J173" s="1"/>
      <c r="L173">
        <f t="shared" si="2"/>
        <v>0</v>
      </c>
    </row>
    <row r="174" spans="1:12" hidden="1" x14ac:dyDescent="0.3">
      <c r="A174">
        <v>119</v>
      </c>
      <c r="B174">
        <f>IF(OR('General Table'!B174='General Table'!B175,'General Table'!B174='General Table'!B173),'General Table'!B174,0)</f>
        <v>0</v>
      </c>
      <c r="C174" t="s">
        <v>334</v>
      </c>
      <c r="D174">
        <v>4</v>
      </c>
      <c r="E174" t="s">
        <v>6</v>
      </c>
      <c r="F174" s="2" t="s">
        <v>11</v>
      </c>
      <c r="G174" t="s">
        <v>15</v>
      </c>
      <c r="H174" s="9">
        <f>'types by months'!M209</f>
        <v>44664</v>
      </c>
      <c r="I174" s="1" t="s">
        <v>1259</v>
      </c>
      <c r="J174" s="1"/>
      <c r="L174">
        <f t="shared" si="2"/>
        <v>0</v>
      </c>
    </row>
    <row r="175" spans="1:12" hidden="1" x14ac:dyDescent="0.3">
      <c r="A175">
        <v>120</v>
      </c>
      <c r="B175">
        <f>IF(OR('General Table'!B175='General Table'!B176,'General Table'!B175='General Table'!B174),'General Table'!B175,0)</f>
        <v>0</v>
      </c>
      <c r="C175" t="s">
        <v>336</v>
      </c>
      <c r="D175">
        <v>4</v>
      </c>
      <c r="E175" t="s">
        <v>6</v>
      </c>
      <c r="F175" s="2" t="s">
        <v>34</v>
      </c>
      <c r="G175" t="s">
        <v>15</v>
      </c>
      <c r="H175" s="9">
        <f>'types by months'!M210</f>
        <v>44658</v>
      </c>
      <c r="I175" s="1" t="s">
        <v>1260</v>
      </c>
      <c r="J175" s="1"/>
      <c r="L175">
        <f t="shared" si="2"/>
        <v>0</v>
      </c>
    </row>
    <row r="176" spans="1:12" x14ac:dyDescent="0.3">
      <c r="A176">
        <v>121</v>
      </c>
      <c r="B176" t="str">
        <f>IF(OR('General Table'!B176='General Table'!B177,'General Table'!B176='General Table'!B175),'General Table'!B176,0)</f>
        <v>Bot Planet</v>
      </c>
      <c r="C176" t="s">
        <v>339</v>
      </c>
      <c r="D176">
        <v>4</v>
      </c>
      <c r="E176" t="s">
        <v>6</v>
      </c>
      <c r="F176" s="2" t="s">
        <v>7</v>
      </c>
      <c r="G176" t="s">
        <v>15</v>
      </c>
      <c r="H176" s="9">
        <f>'types by months'!M211</f>
        <v>44655</v>
      </c>
      <c r="I176" s="1" t="s">
        <v>1263</v>
      </c>
      <c r="J176" s="1"/>
      <c r="L176">
        <f t="shared" si="2"/>
        <v>1</v>
      </c>
    </row>
    <row r="177" spans="1:12" x14ac:dyDescent="0.3">
      <c r="A177">
        <v>121</v>
      </c>
      <c r="B177" t="str">
        <f>IF(OR('General Table'!B177='General Table'!B178,'General Table'!B177='General Table'!B176),'General Table'!B177,0)</f>
        <v>Bot Planet</v>
      </c>
      <c r="C177" t="s">
        <v>339</v>
      </c>
      <c r="D177">
        <v>4</v>
      </c>
      <c r="E177" t="s">
        <v>6</v>
      </c>
      <c r="F177" s="2" t="s">
        <v>7</v>
      </c>
      <c r="G177" t="s">
        <v>15</v>
      </c>
      <c r="H177" s="9">
        <f>'types by months'!M212</f>
        <v>44657</v>
      </c>
      <c r="I177" s="1" t="s">
        <v>1264</v>
      </c>
      <c r="J177" s="1"/>
      <c r="L177">
        <f t="shared" si="2"/>
        <v>0</v>
      </c>
    </row>
    <row r="178" spans="1:12" x14ac:dyDescent="0.3">
      <c r="A178">
        <v>121</v>
      </c>
      <c r="B178" t="str">
        <f>IF(OR('General Table'!B178='General Table'!B179,'General Table'!B178='General Table'!B177),'General Table'!B178,0)</f>
        <v>Bot Planet</v>
      </c>
      <c r="C178" t="s">
        <v>339</v>
      </c>
      <c r="D178">
        <v>4</v>
      </c>
      <c r="E178" t="s">
        <v>6</v>
      </c>
      <c r="F178" s="2" t="s">
        <v>7</v>
      </c>
      <c r="G178" t="s">
        <v>15</v>
      </c>
      <c r="H178" s="9">
        <f>'types by months'!M213</f>
        <v>44658</v>
      </c>
      <c r="I178" s="1" t="s">
        <v>1265</v>
      </c>
      <c r="J178" s="1"/>
      <c r="L178">
        <f t="shared" si="2"/>
        <v>0</v>
      </c>
    </row>
    <row r="179" spans="1:12" hidden="1" x14ac:dyDescent="0.3">
      <c r="A179">
        <v>122</v>
      </c>
      <c r="B179">
        <f>IF(OR('General Table'!B179='General Table'!B180,'General Table'!B179='General Table'!B178),'General Table'!B179,0)</f>
        <v>0</v>
      </c>
      <c r="C179" t="s">
        <v>341</v>
      </c>
      <c r="D179">
        <v>4</v>
      </c>
      <c r="E179" t="s">
        <v>6</v>
      </c>
      <c r="F179" s="2" t="s">
        <v>11</v>
      </c>
      <c r="G179" t="s">
        <v>15</v>
      </c>
      <c r="H179" s="9">
        <f>'types by months'!M214</f>
        <v>44657</v>
      </c>
      <c r="I179" s="1" t="s">
        <v>1266</v>
      </c>
      <c r="J179" s="1"/>
      <c r="L179">
        <f t="shared" si="2"/>
        <v>1</v>
      </c>
    </row>
    <row r="180" spans="1:12" hidden="1" x14ac:dyDescent="0.3">
      <c r="A180">
        <v>123</v>
      </c>
      <c r="B180">
        <f>IF(OR('General Table'!B180='General Table'!B181,'General Table'!B180='General Table'!B179),'General Table'!B180,0)</f>
        <v>0</v>
      </c>
      <c r="C180" t="s">
        <v>344</v>
      </c>
      <c r="D180">
        <v>4</v>
      </c>
      <c r="E180" t="s">
        <v>6</v>
      </c>
      <c r="F180" s="2" t="s">
        <v>11</v>
      </c>
      <c r="G180" t="s">
        <v>15</v>
      </c>
      <c r="H180" s="9">
        <f>'types by months'!M215</f>
        <v>44657</v>
      </c>
      <c r="I180" s="1" t="s">
        <v>1267</v>
      </c>
      <c r="J180" s="1"/>
      <c r="L180">
        <f t="shared" si="2"/>
        <v>0</v>
      </c>
    </row>
    <row r="181" spans="1:12" hidden="1" x14ac:dyDescent="0.3">
      <c r="A181">
        <v>124</v>
      </c>
      <c r="B181">
        <f>IF(OR('General Table'!B181='General Table'!B182,'General Table'!B181='General Table'!B180),'General Table'!B181,0)</f>
        <v>0</v>
      </c>
      <c r="C181" t="s">
        <v>346</v>
      </c>
      <c r="D181">
        <v>4</v>
      </c>
      <c r="E181" t="s">
        <v>6</v>
      </c>
      <c r="F181" s="2" t="s">
        <v>45</v>
      </c>
      <c r="G181" t="s">
        <v>15</v>
      </c>
      <c r="H181" s="9">
        <f>'types by months'!M216</f>
        <v>44657</v>
      </c>
      <c r="I181" s="1" t="s">
        <v>1268</v>
      </c>
      <c r="J181" s="1"/>
      <c r="L181">
        <f t="shared" si="2"/>
        <v>0</v>
      </c>
    </row>
    <row r="182" spans="1:12" hidden="1" x14ac:dyDescent="0.3">
      <c r="A182">
        <v>125</v>
      </c>
      <c r="B182">
        <f>IF(OR('General Table'!B182='General Table'!B183,'General Table'!B182='General Table'!B181),'General Table'!B182,0)</f>
        <v>0</v>
      </c>
      <c r="C182" t="s">
        <v>348</v>
      </c>
      <c r="D182">
        <v>4</v>
      </c>
      <c r="E182" t="s">
        <v>6</v>
      </c>
      <c r="F182" s="2" t="s">
        <v>7</v>
      </c>
      <c r="G182" t="s">
        <v>15</v>
      </c>
      <c r="H182" s="9">
        <f>'types by months'!M217</f>
        <v>44657</v>
      </c>
      <c r="I182" s="1" t="s">
        <v>1269</v>
      </c>
      <c r="J182" s="1"/>
      <c r="L182">
        <f t="shared" si="2"/>
        <v>0</v>
      </c>
    </row>
    <row r="183" spans="1:12" hidden="1" x14ac:dyDescent="0.3">
      <c r="A183">
        <v>126</v>
      </c>
      <c r="B183">
        <f>IF(OR('General Table'!B183='General Table'!B184,'General Table'!B183='General Table'!B182),'General Table'!B183,0)</f>
        <v>0</v>
      </c>
      <c r="C183" t="s">
        <v>350</v>
      </c>
      <c r="D183">
        <v>4</v>
      </c>
      <c r="E183" t="s">
        <v>6</v>
      </c>
      <c r="F183" s="2" t="s">
        <v>34</v>
      </c>
      <c r="G183" t="s">
        <v>15</v>
      </c>
      <c r="H183" s="9">
        <f>'types by months'!M218</f>
        <v>44657</v>
      </c>
      <c r="I183" s="1" t="s">
        <v>1270</v>
      </c>
      <c r="J183" s="1"/>
      <c r="L183">
        <f t="shared" si="2"/>
        <v>0</v>
      </c>
    </row>
    <row r="184" spans="1:12" hidden="1" x14ac:dyDescent="0.3">
      <c r="A184">
        <v>127</v>
      </c>
      <c r="B184">
        <f>IF(OR('General Table'!B184='General Table'!B185,'General Table'!B184='General Table'!B183),'General Table'!B184,0)</f>
        <v>0</v>
      </c>
      <c r="C184" t="s">
        <v>352</v>
      </c>
      <c r="D184">
        <v>4</v>
      </c>
      <c r="E184" t="s">
        <v>6</v>
      </c>
      <c r="F184" s="2" t="s">
        <v>34</v>
      </c>
      <c r="G184" t="s">
        <v>15</v>
      </c>
      <c r="H184" s="9">
        <f>'types by months'!M219</f>
        <v>44657</v>
      </c>
      <c r="I184" s="1" t="s">
        <v>1271</v>
      </c>
      <c r="J184" s="1"/>
      <c r="L184">
        <f t="shared" si="2"/>
        <v>0</v>
      </c>
    </row>
    <row r="185" spans="1:12" hidden="1" x14ac:dyDescent="0.3">
      <c r="A185">
        <v>128</v>
      </c>
      <c r="B185">
        <f>IF(OR('General Table'!B185='General Table'!B186,'General Table'!B185='General Table'!B184),'General Table'!B185,0)</f>
        <v>0</v>
      </c>
      <c r="C185" t="s">
        <v>354</v>
      </c>
      <c r="D185">
        <v>4</v>
      </c>
      <c r="E185" t="s">
        <v>6</v>
      </c>
      <c r="F185" s="2" t="s">
        <v>34</v>
      </c>
      <c r="G185" t="s">
        <v>15</v>
      </c>
      <c r="H185" s="9">
        <f>'types by months'!M220</f>
        <v>44656</v>
      </c>
      <c r="I185" s="1" t="s">
        <v>1272</v>
      </c>
      <c r="J185" s="1"/>
      <c r="L185">
        <f t="shared" si="2"/>
        <v>0</v>
      </c>
    </row>
    <row r="186" spans="1:12" hidden="1" x14ac:dyDescent="0.3">
      <c r="A186">
        <v>129</v>
      </c>
      <c r="B186">
        <f>IF(OR('General Table'!B186='General Table'!B187,'General Table'!B186='General Table'!B185),'General Table'!B186,0)</f>
        <v>0</v>
      </c>
      <c r="C186" t="s">
        <v>357</v>
      </c>
      <c r="D186">
        <v>4</v>
      </c>
      <c r="E186" t="s">
        <v>6</v>
      </c>
      <c r="F186" s="2" t="s">
        <v>170</v>
      </c>
      <c r="G186" t="s">
        <v>15</v>
      </c>
      <c r="H186" s="9">
        <f>'types by months'!M222</f>
        <v>44656</v>
      </c>
      <c r="I186" s="1" t="s">
        <v>1273</v>
      </c>
      <c r="J186" s="1"/>
      <c r="L186">
        <f t="shared" si="2"/>
        <v>0</v>
      </c>
    </row>
    <row r="187" spans="1:12" hidden="1" x14ac:dyDescent="0.3">
      <c r="A187">
        <v>130</v>
      </c>
      <c r="B187">
        <f>IF(OR('General Table'!B187='General Table'!B188,'General Table'!B187='General Table'!B186),'General Table'!B187,0)</f>
        <v>0</v>
      </c>
      <c r="C187" t="s">
        <v>359</v>
      </c>
      <c r="D187">
        <v>4</v>
      </c>
      <c r="E187" t="s">
        <v>6</v>
      </c>
      <c r="F187" s="2" t="s">
        <v>34</v>
      </c>
      <c r="G187" t="s">
        <v>15</v>
      </c>
      <c r="H187" s="9">
        <f>'types by months'!M223</f>
        <v>44656</v>
      </c>
      <c r="I187" s="1" t="s">
        <v>1274</v>
      </c>
      <c r="J187" s="1"/>
      <c r="L187">
        <f t="shared" si="2"/>
        <v>0</v>
      </c>
    </row>
    <row r="188" spans="1:12" x14ac:dyDescent="0.3">
      <c r="A188">
        <v>131</v>
      </c>
      <c r="B188" t="str">
        <f>IF(OR('General Table'!B188='General Table'!B189,'General Table'!B188='General Table'!B187),'General Table'!B188,0)</f>
        <v>Formless.me 
EVM</v>
      </c>
      <c r="C188" t="s">
        <v>361</v>
      </c>
      <c r="D188">
        <v>3</v>
      </c>
      <c r="E188" t="s">
        <v>6</v>
      </c>
      <c r="F188" s="2" t="s">
        <v>14</v>
      </c>
      <c r="G188" t="s">
        <v>15</v>
      </c>
      <c r="H188" s="9">
        <f>'types by months'!M224</f>
        <v>44655</v>
      </c>
      <c r="I188" s="1" t="s">
        <v>1275</v>
      </c>
      <c r="J188" s="1"/>
      <c r="L188">
        <f t="shared" si="2"/>
        <v>1</v>
      </c>
    </row>
    <row r="189" spans="1:12" x14ac:dyDescent="0.3">
      <c r="A189">
        <v>131</v>
      </c>
      <c r="B189" t="str">
        <f>IF(OR('General Table'!B189='General Table'!B190,'General Table'!B189='General Table'!B188),'General Table'!B189,0)</f>
        <v>Formless.me 
EVM</v>
      </c>
      <c r="C189" t="s">
        <v>361</v>
      </c>
      <c r="D189">
        <v>3</v>
      </c>
      <c r="E189" t="s">
        <v>6</v>
      </c>
      <c r="F189" s="2" t="s">
        <v>68</v>
      </c>
      <c r="G189" t="s">
        <v>15</v>
      </c>
      <c r="H189" s="9">
        <f>'types by months'!M225</f>
        <v>44655</v>
      </c>
      <c r="I189" s="1" t="s">
        <v>1276</v>
      </c>
      <c r="J189" s="1"/>
      <c r="L189">
        <f t="shared" si="2"/>
        <v>0</v>
      </c>
    </row>
    <row r="190" spans="1:12" x14ac:dyDescent="0.3">
      <c r="A190">
        <v>132</v>
      </c>
      <c r="B190" t="str">
        <f>IF(OR('General Table'!B190='General Table'!B191,'General Table'!B190='General Table'!B189),'General Table'!B190,0)</f>
        <v>Hedgey Finance</v>
      </c>
      <c r="C190" t="s">
        <v>118</v>
      </c>
      <c r="D190">
        <v>3</v>
      </c>
      <c r="E190" t="s">
        <v>6</v>
      </c>
      <c r="F190" s="2" t="s">
        <v>7</v>
      </c>
      <c r="G190" t="s">
        <v>15</v>
      </c>
      <c r="H190" s="9">
        <f>'types by months'!M226</f>
        <v>44540</v>
      </c>
      <c r="I190" s="1" t="s">
        <v>1279</v>
      </c>
      <c r="J190" s="1"/>
      <c r="L190">
        <f t="shared" si="2"/>
        <v>1</v>
      </c>
    </row>
    <row r="191" spans="1:12" x14ac:dyDescent="0.3">
      <c r="A191">
        <v>132</v>
      </c>
      <c r="B191" t="str">
        <f>IF(OR('General Table'!B191='General Table'!B192,'General Table'!B191='General Table'!B190),'General Table'!B191,0)</f>
        <v>Hedgey Finance</v>
      </c>
      <c r="C191" t="s">
        <v>118</v>
      </c>
      <c r="D191">
        <v>3</v>
      </c>
      <c r="E191" t="s">
        <v>6</v>
      </c>
      <c r="F191" s="2"/>
      <c r="G191" t="s">
        <v>15</v>
      </c>
      <c r="H191" s="9">
        <f>'types by months'!M227</f>
        <v>44588</v>
      </c>
      <c r="I191" s="1" t="s">
        <v>1280</v>
      </c>
      <c r="J191" s="1"/>
      <c r="L191">
        <f t="shared" si="2"/>
        <v>0</v>
      </c>
    </row>
    <row r="192" spans="1:12" x14ac:dyDescent="0.3">
      <c r="A192">
        <v>132</v>
      </c>
      <c r="B192" t="str">
        <f>IF(OR('General Table'!B192='General Table'!B193,'General Table'!B192='General Table'!B191),'General Table'!B192,0)</f>
        <v>Hedgey Finance</v>
      </c>
      <c r="C192" t="s">
        <v>118</v>
      </c>
      <c r="D192">
        <v>4</v>
      </c>
      <c r="E192" t="s">
        <v>6</v>
      </c>
      <c r="F192" s="2" t="s">
        <v>7</v>
      </c>
      <c r="G192" t="s">
        <v>15</v>
      </c>
      <c r="H192" s="9">
        <f>'types by months'!M228</f>
        <v>44651</v>
      </c>
      <c r="I192" s="1" t="s">
        <v>1281</v>
      </c>
      <c r="J192" s="1"/>
      <c r="L192">
        <f t="shared" si="2"/>
        <v>0</v>
      </c>
    </row>
    <row r="193" spans="1:12" hidden="1" x14ac:dyDescent="0.3">
      <c r="A193">
        <v>133</v>
      </c>
      <c r="B193">
        <f>IF(OR('General Table'!B193='General Table'!B194,'General Table'!B193='General Table'!B192),'General Table'!B193,0)</f>
        <v>0</v>
      </c>
      <c r="C193" t="s">
        <v>366</v>
      </c>
      <c r="D193">
        <v>3</v>
      </c>
      <c r="E193" t="s">
        <v>6</v>
      </c>
      <c r="F193" s="2" t="s">
        <v>41</v>
      </c>
      <c r="G193" t="s">
        <v>15</v>
      </c>
      <c r="H193" s="9">
        <f>'types by months'!M229</f>
        <v>44650</v>
      </c>
      <c r="I193" s="1" t="s">
        <v>1282</v>
      </c>
      <c r="J193" s="1"/>
      <c r="L193">
        <f t="shared" si="2"/>
        <v>1</v>
      </c>
    </row>
    <row r="194" spans="1:12" hidden="1" x14ac:dyDescent="0.3">
      <c r="A194">
        <v>134</v>
      </c>
      <c r="B194">
        <f>IF(OR('General Table'!B194='General Table'!B195,'General Table'!B194='General Table'!B193),'General Table'!B194,0)</f>
        <v>0</v>
      </c>
      <c r="C194" t="s">
        <v>369</v>
      </c>
      <c r="D194">
        <v>4</v>
      </c>
      <c r="E194" t="s">
        <v>6</v>
      </c>
      <c r="F194" s="2" t="s">
        <v>261</v>
      </c>
      <c r="G194" t="s">
        <v>15</v>
      </c>
      <c r="H194" s="9">
        <f>'types by months'!M231</f>
        <v>44649</v>
      </c>
      <c r="I194" s="1" t="s">
        <v>1283</v>
      </c>
      <c r="J194" s="1"/>
      <c r="L194">
        <f t="shared" si="2"/>
        <v>0</v>
      </c>
    </row>
    <row r="195" spans="1:12" hidden="1" x14ac:dyDescent="0.3">
      <c r="A195">
        <v>135</v>
      </c>
      <c r="B195">
        <f>IF(OR('General Table'!B195='General Table'!B196,'General Table'!B195='General Table'!B194),'General Table'!B195,0)</f>
        <v>0</v>
      </c>
      <c r="C195" t="s">
        <v>372</v>
      </c>
      <c r="D195">
        <v>3</v>
      </c>
      <c r="E195" t="s">
        <v>6</v>
      </c>
      <c r="F195" s="2" t="s">
        <v>41</v>
      </c>
      <c r="G195" t="s">
        <v>15</v>
      </c>
      <c r="H195" s="9">
        <f>'types by months'!M232</f>
        <v>44649</v>
      </c>
      <c r="I195" s="1" t="s">
        <v>1284</v>
      </c>
      <c r="J195" s="1"/>
      <c r="L195">
        <f t="shared" ref="L195:L258" si="3">IF(B195=B194,0,1)</f>
        <v>0</v>
      </c>
    </row>
    <row r="196" spans="1:12" hidden="1" x14ac:dyDescent="0.3">
      <c r="A196">
        <v>136</v>
      </c>
      <c r="B196">
        <f>IF(OR('General Table'!B196='General Table'!B197,'General Table'!B196='General Table'!B195),'General Table'!B196,0)</f>
        <v>0</v>
      </c>
      <c r="C196" t="s">
        <v>374</v>
      </c>
      <c r="D196">
        <v>4</v>
      </c>
      <c r="E196" t="s">
        <v>6</v>
      </c>
      <c r="F196" s="2" t="s">
        <v>34</v>
      </c>
      <c r="G196" t="s">
        <v>15</v>
      </c>
      <c r="H196" s="9">
        <f>'types by months'!M233</f>
        <v>44649</v>
      </c>
      <c r="I196" s="1" t="s">
        <v>1285</v>
      </c>
      <c r="J196" s="1"/>
      <c r="L196">
        <f t="shared" si="3"/>
        <v>0</v>
      </c>
    </row>
    <row r="197" spans="1:12" hidden="1" x14ac:dyDescent="0.3">
      <c r="A197">
        <v>137</v>
      </c>
      <c r="B197">
        <f>IF(OR('General Table'!B197='General Table'!B198,'General Table'!B197='General Table'!B196),'General Table'!B197,0)</f>
        <v>0</v>
      </c>
      <c r="C197" t="s">
        <v>376</v>
      </c>
      <c r="D197">
        <v>4</v>
      </c>
      <c r="E197" t="s">
        <v>6</v>
      </c>
      <c r="F197" s="2" t="s">
        <v>11</v>
      </c>
      <c r="G197" t="s">
        <v>15</v>
      </c>
      <c r="H197" s="9">
        <f>'types by months'!M234</f>
        <v>44649</v>
      </c>
      <c r="I197" s="1" t="s">
        <v>1286</v>
      </c>
      <c r="J197" s="1"/>
      <c r="L197">
        <f t="shared" si="3"/>
        <v>0</v>
      </c>
    </row>
    <row r="198" spans="1:12" x14ac:dyDescent="0.3">
      <c r="A198">
        <v>138</v>
      </c>
      <c r="B198" t="str">
        <f>IF(OR('General Table'!B198='General Table'!B199,'General Table'!B198='General Table'!B197),'General Table'!B198,0)</f>
        <v>Strongblock</v>
      </c>
      <c r="C198" t="s">
        <v>378</v>
      </c>
      <c r="D198">
        <v>4</v>
      </c>
      <c r="E198" t="s">
        <v>6</v>
      </c>
      <c r="F198" s="2" t="s">
        <v>7</v>
      </c>
      <c r="G198" t="s">
        <v>15</v>
      </c>
      <c r="H198" s="9">
        <f>'types by months'!M235</f>
        <v>44523</v>
      </c>
      <c r="I198" s="1" t="s">
        <v>1290</v>
      </c>
      <c r="J198" s="1"/>
      <c r="L198">
        <f t="shared" si="3"/>
        <v>1</v>
      </c>
    </row>
    <row r="199" spans="1:12" x14ac:dyDescent="0.3">
      <c r="A199">
        <v>138</v>
      </c>
      <c r="B199" t="str">
        <f>IF(OR('General Table'!B199='General Table'!B200,'General Table'!B199='General Table'!B198),'General Table'!B199,0)</f>
        <v>Strongblock</v>
      </c>
      <c r="C199" t="s">
        <v>378</v>
      </c>
      <c r="D199">
        <v>4</v>
      </c>
      <c r="E199" t="s">
        <v>6</v>
      </c>
      <c r="F199" s="2" t="s">
        <v>7</v>
      </c>
      <c r="G199" t="s">
        <v>15</v>
      </c>
      <c r="H199" s="9">
        <f>'types by months'!M236</f>
        <v>44092</v>
      </c>
      <c r="I199" s="1" t="s">
        <v>1291</v>
      </c>
      <c r="J199" s="1"/>
      <c r="L199">
        <f t="shared" si="3"/>
        <v>0</v>
      </c>
    </row>
    <row r="200" spans="1:12" x14ac:dyDescent="0.3">
      <c r="A200">
        <v>138</v>
      </c>
      <c r="B200" t="str">
        <f>IF(OR('General Table'!B200='General Table'!B201,'General Table'!B200='General Table'!B199),'General Table'!B200,0)</f>
        <v>Strongblock</v>
      </c>
      <c r="C200" t="s">
        <v>378</v>
      </c>
      <c r="D200">
        <v>4</v>
      </c>
      <c r="E200" t="s">
        <v>6</v>
      </c>
      <c r="F200" s="2" t="s">
        <v>7</v>
      </c>
      <c r="G200" t="s">
        <v>15</v>
      </c>
      <c r="H200" s="9">
        <f>'types by months'!M237</f>
        <v>44538</v>
      </c>
      <c r="I200" s="1" t="s">
        <v>1292</v>
      </c>
      <c r="J200" s="1"/>
      <c r="L200">
        <f t="shared" si="3"/>
        <v>0</v>
      </c>
    </row>
    <row r="201" spans="1:12" x14ac:dyDescent="0.3">
      <c r="A201">
        <v>138</v>
      </c>
      <c r="B201" t="str">
        <f>IF(OR('General Table'!B201='General Table'!B202,'General Table'!B201='General Table'!B200),'General Table'!B201,0)</f>
        <v>Strongblock</v>
      </c>
      <c r="C201" t="s">
        <v>378</v>
      </c>
      <c r="D201">
        <v>4</v>
      </c>
      <c r="E201" t="s">
        <v>6</v>
      </c>
      <c r="F201" s="2" t="s">
        <v>7</v>
      </c>
      <c r="G201" t="s">
        <v>15</v>
      </c>
      <c r="H201" s="9">
        <f>'types by months'!M238</f>
        <v>44645</v>
      </c>
      <c r="I201" s="1" t="s">
        <v>1293</v>
      </c>
      <c r="J201" s="1"/>
      <c r="L201">
        <f t="shared" si="3"/>
        <v>0</v>
      </c>
    </row>
    <row r="202" spans="1:12" hidden="1" x14ac:dyDescent="0.3">
      <c r="A202">
        <v>139</v>
      </c>
      <c r="B202">
        <f>IF(OR('General Table'!B202='General Table'!B203,'General Table'!B202='General Table'!B201),'General Table'!B202,0)</f>
        <v>0</v>
      </c>
      <c r="C202" t="s">
        <v>381</v>
      </c>
      <c r="D202">
        <v>4</v>
      </c>
      <c r="E202" t="s">
        <v>6</v>
      </c>
      <c r="F202" s="2" t="s">
        <v>11</v>
      </c>
      <c r="G202" t="s">
        <v>15</v>
      </c>
      <c r="H202" s="9">
        <f>'types by months'!M239</f>
        <v>44645</v>
      </c>
      <c r="I202" s="1" t="s">
        <v>1294</v>
      </c>
      <c r="J202" s="1"/>
      <c r="L202">
        <f t="shared" si="3"/>
        <v>1</v>
      </c>
    </row>
    <row r="203" spans="1:12" hidden="1" x14ac:dyDescent="0.3">
      <c r="A203">
        <v>140</v>
      </c>
      <c r="B203">
        <f>IF(OR('General Table'!B203='General Table'!B204,'General Table'!B203='General Table'!B202),'General Table'!B203,0)</f>
        <v>0</v>
      </c>
      <c r="C203" t="s">
        <v>383</v>
      </c>
      <c r="D203">
        <v>4</v>
      </c>
      <c r="E203" t="s">
        <v>6</v>
      </c>
      <c r="F203" s="2" t="s">
        <v>11</v>
      </c>
      <c r="G203" t="s">
        <v>15</v>
      </c>
      <c r="H203" s="9">
        <f>'types by months'!M240</f>
        <v>44645</v>
      </c>
      <c r="I203" s="1" t="s">
        <v>1295</v>
      </c>
      <c r="J203" s="1"/>
      <c r="L203">
        <f t="shared" si="3"/>
        <v>0</v>
      </c>
    </row>
    <row r="204" spans="1:12" hidden="1" x14ac:dyDescent="0.3">
      <c r="A204">
        <v>141</v>
      </c>
      <c r="B204">
        <f>IF(OR('General Table'!B204='General Table'!B205,'General Table'!B204='General Table'!B203),'General Table'!B204,0)</f>
        <v>0</v>
      </c>
      <c r="C204" t="s">
        <v>385</v>
      </c>
      <c r="D204">
        <v>4</v>
      </c>
      <c r="E204" t="s">
        <v>6</v>
      </c>
      <c r="F204" s="2" t="s">
        <v>7</v>
      </c>
      <c r="G204" t="s">
        <v>15</v>
      </c>
      <c r="H204" s="9">
        <f>'types by months'!M241</f>
        <v>44645</v>
      </c>
      <c r="I204" s="1" t="s">
        <v>1296</v>
      </c>
      <c r="J204" s="1"/>
      <c r="L204">
        <f t="shared" si="3"/>
        <v>0</v>
      </c>
    </row>
    <row r="205" spans="1:12" hidden="1" x14ac:dyDescent="0.3">
      <c r="A205">
        <v>142</v>
      </c>
      <c r="B205">
        <f>IF(OR('General Table'!B205='General Table'!B206,'General Table'!B205='General Table'!B204),'General Table'!B205,0)</f>
        <v>0</v>
      </c>
      <c r="C205" t="s">
        <v>387</v>
      </c>
      <c r="D205">
        <v>4</v>
      </c>
      <c r="E205" t="s">
        <v>6</v>
      </c>
      <c r="F205" s="2" t="s">
        <v>11</v>
      </c>
      <c r="G205" t="s">
        <v>15</v>
      </c>
      <c r="H205" s="9">
        <f>'types by months'!M242</f>
        <v>44644</v>
      </c>
      <c r="I205" s="1" t="s">
        <v>1297</v>
      </c>
      <c r="J205" s="1"/>
      <c r="L205">
        <f t="shared" si="3"/>
        <v>0</v>
      </c>
    </row>
    <row r="206" spans="1:12" hidden="1" x14ac:dyDescent="0.3">
      <c r="A206">
        <v>143</v>
      </c>
      <c r="B206">
        <f>IF(OR('General Table'!B206='General Table'!B207,'General Table'!B206='General Table'!B205),'General Table'!B206,0)</f>
        <v>0</v>
      </c>
      <c r="C206" t="s">
        <v>390</v>
      </c>
      <c r="D206">
        <v>4</v>
      </c>
      <c r="E206" t="s">
        <v>6</v>
      </c>
      <c r="F206" s="2" t="s">
        <v>11</v>
      </c>
      <c r="G206" t="s">
        <v>15</v>
      </c>
      <c r="H206" s="9">
        <f>'types by months'!M243</f>
        <v>44641</v>
      </c>
      <c r="I206" s="1" t="s">
        <v>1298</v>
      </c>
      <c r="J206" s="1"/>
      <c r="L206">
        <f t="shared" si="3"/>
        <v>0</v>
      </c>
    </row>
    <row r="207" spans="1:12" hidden="1" x14ac:dyDescent="0.3">
      <c r="A207">
        <v>144</v>
      </c>
      <c r="B207">
        <f>IF(OR('General Table'!B207='General Table'!B208,'General Table'!B207='General Table'!B206),'General Table'!B207,0)</f>
        <v>0</v>
      </c>
      <c r="C207" t="s">
        <v>393</v>
      </c>
      <c r="D207">
        <v>4</v>
      </c>
      <c r="E207" t="s">
        <v>6</v>
      </c>
      <c r="F207" s="2" t="s">
        <v>11</v>
      </c>
      <c r="G207" t="s">
        <v>15</v>
      </c>
      <c r="H207" s="9">
        <f>'types by months'!M244</f>
        <v>44638</v>
      </c>
      <c r="I207" s="1" t="s">
        <v>1299</v>
      </c>
      <c r="J207" s="1"/>
      <c r="L207">
        <f t="shared" si="3"/>
        <v>0</v>
      </c>
    </row>
    <row r="208" spans="1:12" hidden="1" x14ac:dyDescent="0.3">
      <c r="A208">
        <v>145</v>
      </c>
      <c r="B208">
        <f>IF(OR('General Table'!B208='General Table'!B209,'General Table'!B208='General Table'!B207),'General Table'!B208,0)</f>
        <v>0</v>
      </c>
      <c r="C208" t="s">
        <v>396</v>
      </c>
      <c r="D208">
        <v>4</v>
      </c>
      <c r="E208" t="s">
        <v>6</v>
      </c>
      <c r="F208" s="2" t="s">
        <v>11</v>
      </c>
      <c r="G208" t="s">
        <v>15</v>
      </c>
      <c r="H208" s="9">
        <f>'types by months'!M245</f>
        <v>44638</v>
      </c>
      <c r="I208" s="1" t="s">
        <v>1300</v>
      </c>
      <c r="J208" s="1"/>
      <c r="L208">
        <f t="shared" si="3"/>
        <v>0</v>
      </c>
    </row>
    <row r="209" spans="1:12" hidden="1" x14ac:dyDescent="0.3">
      <c r="A209">
        <v>146</v>
      </c>
      <c r="B209">
        <f>IF(OR('General Table'!B209='General Table'!B210,'General Table'!B209='General Table'!B208),'General Table'!B209,0)</f>
        <v>0</v>
      </c>
      <c r="C209" t="s">
        <v>398</v>
      </c>
      <c r="D209">
        <v>4</v>
      </c>
      <c r="E209" t="s">
        <v>6</v>
      </c>
      <c r="F209" s="2" t="s">
        <v>34</v>
      </c>
      <c r="G209" t="s">
        <v>15</v>
      </c>
      <c r="H209" s="9">
        <f>'types by months'!M246</f>
        <v>44636</v>
      </c>
      <c r="I209" s="1" t="s">
        <v>1301</v>
      </c>
      <c r="J209" s="1"/>
      <c r="L209">
        <f t="shared" si="3"/>
        <v>0</v>
      </c>
    </row>
    <row r="210" spans="1:12" hidden="1" x14ac:dyDescent="0.3">
      <c r="A210">
        <v>147</v>
      </c>
      <c r="B210">
        <f>IF(OR('General Table'!B210='General Table'!B211,'General Table'!B210='General Table'!B209),'General Table'!B210,0)</f>
        <v>0</v>
      </c>
      <c r="C210" t="s">
        <v>401</v>
      </c>
      <c r="D210">
        <v>4</v>
      </c>
      <c r="E210" t="s">
        <v>6</v>
      </c>
      <c r="F210" s="2" t="s">
        <v>34</v>
      </c>
      <c r="G210" t="s">
        <v>15</v>
      </c>
      <c r="H210" s="9">
        <f>'types by months'!M247</f>
        <v>44635</v>
      </c>
      <c r="I210" s="1" t="s">
        <v>1302</v>
      </c>
      <c r="J210" s="1"/>
      <c r="L210">
        <f t="shared" si="3"/>
        <v>0</v>
      </c>
    </row>
    <row r="211" spans="1:12" hidden="1" x14ac:dyDescent="0.3">
      <c r="A211">
        <v>148</v>
      </c>
      <c r="B211">
        <f>IF(OR('General Table'!B211='General Table'!B212,'General Table'!B211='General Table'!B210),'General Table'!B211,0)</f>
        <v>0</v>
      </c>
      <c r="C211" t="s">
        <v>404</v>
      </c>
      <c r="D211">
        <v>4</v>
      </c>
      <c r="E211" t="s">
        <v>6</v>
      </c>
      <c r="F211" s="2" t="s">
        <v>170</v>
      </c>
      <c r="G211" t="s">
        <v>15</v>
      </c>
      <c r="H211" s="9">
        <f>'types by months'!M249</f>
        <v>44635</v>
      </c>
      <c r="I211" s="1" t="s">
        <v>1303</v>
      </c>
      <c r="J211" s="1"/>
      <c r="L211">
        <f t="shared" si="3"/>
        <v>0</v>
      </c>
    </row>
    <row r="212" spans="1:12" hidden="1" x14ac:dyDescent="0.3">
      <c r="A212">
        <v>149</v>
      </c>
      <c r="B212">
        <f>IF(OR('General Table'!B212='General Table'!B213,'General Table'!B212='General Table'!B211),'General Table'!B212,0)</f>
        <v>0</v>
      </c>
      <c r="C212" t="s">
        <v>406</v>
      </c>
      <c r="D212">
        <v>4</v>
      </c>
      <c r="E212" t="s">
        <v>6</v>
      </c>
      <c r="F212" s="2" t="s">
        <v>11</v>
      </c>
      <c r="G212" t="s">
        <v>15</v>
      </c>
      <c r="H212" s="9">
        <f>'types by months'!M250</f>
        <v>44634</v>
      </c>
      <c r="I212" s="1" t="s">
        <v>1304</v>
      </c>
      <c r="J212" s="1"/>
      <c r="L212">
        <f t="shared" si="3"/>
        <v>0</v>
      </c>
    </row>
    <row r="213" spans="1:12" hidden="1" x14ac:dyDescent="0.3">
      <c r="A213">
        <v>150</v>
      </c>
      <c r="B213">
        <f>IF(OR('General Table'!B213='General Table'!B214,'General Table'!B213='General Table'!B212),'General Table'!B213,0)</f>
        <v>0</v>
      </c>
      <c r="C213" t="s">
        <v>409</v>
      </c>
      <c r="D213">
        <v>4</v>
      </c>
      <c r="E213" t="s">
        <v>6</v>
      </c>
      <c r="F213" s="2" t="s">
        <v>7</v>
      </c>
      <c r="G213" t="s">
        <v>15</v>
      </c>
      <c r="H213" s="9">
        <f>'types by months'!M251</f>
        <v>44631</v>
      </c>
      <c r="I213" s="1" t="s">
        <v>1305</v>
      </c>
      <c r="J213" s="1"/>
      <c r="L213">
        <f t="shared" si="3"/>
        <v>0</v>
      </c>
    </row>
    <row r="214" spans="1:12" hidden="1" x14ac:dyDescent="0.3">
      <c r="A214">
        <v>151</v>
      </c>
      <c r="B214">
        <f>IF(OR('General Table'!B214='General Table'!B215,'General Table'!B214='General Table'!B213),'General Table'!B214,0)</f>
        <v>0</v>
      </c>
      <c r="C214" t="s">
        <v>412</v>
      </c>
      <c r="D214">
        <v>3</v>
      </c>
      <c r="E214" t="s">
        <v>6</v>
      </c>
      <c r="F214" s="2" t="s">
        <v>11</v>
      </c>
      <c r="G214" t="s">
        <v>15</v>
      </c>
      <c r="H214" s="9">
        <f>'types by months'!M252</f>
        <v>44630</v>
      </c>
      <c r="I214" s="1" t="s">
        <v>1306</v>
      </c>
      <c r="J214" s="1"/>
      <c r="L214">
        <f t="shared" si="3"/>
        <v>0</v>
      </c>
    </row>
    <row r="215" spans="1:12" hidden="1" x14ac:dyDescent="0.3">
      <c r="A215">
        <v>152</v>
      </c>
      <c r="B215">
        <f>IF(OR('General Table'!B215='General Table'!B216,'General Table'!B215='General Table'!B214),'General Table'!B215,0)</f>
        <v>0</v>
      </c>
      <c r="C215" t="s">
        <v>415</v>
      </c>
      <c r="D215">
        <v>4</v>
      </c>
      <c r="E215" t="s">
        <v>6</v>
      </c>
      <c r="F215" s="2" t="s">
        <v>11</v>
      </c>
      <c r="G215" t="s">
        <v>15</v>
      </c>
      <c r="H215" s="9">
        <f>'types by months'!M253</f>
        <v>44630</v>
      </c>
      <c r="I215" s="1" t="s">
        <v>1307</v>
      </c>
      <c r="J215" s="1"/>
      <c r="L215">
        <f t="shared" si="3"/>
        <v>0</v>
      </c>
    </row>
    <row r="216" spans="1:12" hidden="1" x14ac:dyDescent="0.3">
      <c r="A216">
        <v>153</v>
      </c>
      <c r="B216">
        <f>IF(OR('General Table'!B216='General Table'!B217,'General Table'!B216='General Table'!B215),'General Table'!B216,0)</f>
        <v>0</v>
      </c>
      <c r="C216" t="s">
        <v>417</v>
      </c>
      <c r="D216">
        <v>4</v>
      </c>
      <c r="E216" t="s">
        <v>6</v>
      </c>
      <c r="F216" s="2" t="s">
        <v>41</v>
      </c>
      <c r="G216" t="s">
        <v>15</v>
      </c>
      <c r="H216" s="9">
        <f>'types by months'!M254</f>
        <v>44630</v>
      </c>
      <c r="I216" s="1" t="s">
        <v>1308</v>
      </c>
      <c r="J216" s="1"/>
      <c r="L216">
        <f t="shared" si="3"/>
        <v>0</v>
      </c>
    </row>
    <row r="217" spans="1:12" hidden="1" x14ac:dyDescent="0.3">
      <c r="A217">
        <v>154</v>
      </c>
      <c r="B217">
        <f>IF(OR('General Table'!B217='General Table'!B218,'General Table'!B217='General Table'!B216),'General Table'!B217,0)</f>
        <v>0</v>
      </c>
      <c r="C217" t="s">
        <v>419</v>
      </c>
      <c r="D217">
        <v>4</v>
      </c>
      <c r="E217" t="s">
        <v>6</v>
      </c>
      <c r="F217" s="2" t="s">
        <v>7</v>
      </c>
      <c r="G217" t="s">
        <v>15</v>
      </c>
      <c r="H217" s="9">
        <f>'types by months'!M255</f>
        <v>44627</v>
      </c>
      <c r="I217" s="1" t="s">
        <v>1309</v>
      </c>
      <c r="J217" s="1"/>
      <c r="L217">
        <f t="shared" si="3"/>
        <v>0</v>
      </c>
    </row>
    <row r="218" spans="1:12" hidden="1" x14ac:dyDescent="0.3">
      <c r="A218">
        <v>155</v>
      </c>
      <c r="B218">
        <f>IF(OR('General Table'!B218='General Table'!B219,'General Table'!B218='General Table'!B217),'General Table'!B218,0)</f>
        <v>0</v>
      </c>
      <c r="C218" t="s">
        <v>422</v>
      </c>
      <c r="D218">
        <v>4</v>
      </c>
      <c r="E218" t="s">
        <v>6</v>
      </c>
      <c r="F218" s="2" t="s">
        <v>7</v>
      </c>
      <c r="G218" t="s">
        <v>15</v>
      </c>
      <c r="H218" s="9">
        <f>'types by months'!M256</f>
        <v>44624</v>
      </c>
      <c r="I218" s="1" t="s">
        <v>1310</v>
      </c>
      <c r="J218" s="1"/>
      <c r="L218">
        <f t="shared" si="3"/>
        <v>0</v>
      </c>
    </row>
    <row r="219" spans="1:12" hidden="1" x14ac:dyDescent="0.3">
      <c r="A219">
        <v>156</v>
      </c>
      <c r="B219">
        <f>IF(OR('General Table'!B219='General Table'!B220,'General Table'!B219='General Table'!B218),'General Table'!B219,0)</f>
        <v>0</v>
      </c>
      <c r="C219" t="s">
        <v>425</v>
      </c>
      <c r="D219">
        <v>3</v>
      </c>
      <c r="E219" t="s">
        <v>6</v>
      </c>
      <c r="F219" s="2" t="s">
        <v>7</v>
      </c>
      <c r="G219" t="s">
        <v>15</v>
      </c>
      <c r="H219" s="9">
        <f>'types by months'!M257</f>
        <v>44621</v>
      </c>
      <c r="I219" s="1" t="s">
        <v>1311</v>
      </c>
      <c r="J219" s="1"/>
      <c r="L219">
        <f t="shared" si="3"/>
        <v>0</v>
      </c>
    </row>
    <row r="220" spans="1:12" hidden="1" x14ac:dyDescent="0.3">
      <c r="A220">
        <v>157</v>
      </c>
      <c r="B220">
        <f>IF(OR('General Table'!B220='General Table'!B221,'General Table'!B220='General Table'!B219),'General Table'!B220,0)</f>
        <v>0</v>
      </c>
      <c r="C220" t="s">
        <v>428</v>
      </c>
      <c r="D220">
        <v>4</v>
      </c>
      <c r="E220" t="s">
        <v>6</v>
      </c>
      <c r="F220" s="2" t="s">
        <v>11</v>
      </c>
      <c r="G220" t="s">
        <v>15</v>
      </c>
      <c r="H220" s="9">
        <f>'types by months'!M258</f>
        <v>44621</v>
      </c>
      <c r="I220" s="1" t="s">
        <v>1312</v>
      </c>
      <c r="J220" s="1"/>
      <c r="L220">
        <f t="shared" si="3"/>
        <v>0</v>
      </c>
    </row>
    <row r="221" spans="1:12" hidden="1" x14ac:dyDescent="0.3">
      <c r="A221">
        <v>158</v>
      </c>
      <c r="B221">
        <f>IF(OR('General Table'!B221='General Table'!B222,'General Table'!B221='General Table'!B220),'General Table'!B221,0)</f>
        <v>0</v>
      </c>
      <c r="C221" t="s">
        <v>430</v>
      </c>
      <c r="D221">
        <v>4</v>
      </c>
      <c r="E221" t="s">
        <v>6</v>
      </c>
      <c r="F221" s="2" t="s">
        <v>7</v>
      </c>
      <c r="G221" t="s">
        <v>15</v>
      </c>
      <c r="H221" s="9">
        <f>'types by months'!M259</f>
        <v>44620</v>
      </c>
      <c r="I221" s="1" t="s">
        <v>1313</v>
      </c>
      <c r="J221" s="1"/>
      <c r="L221">
        <f t="shared" si="3"/>
        <v>0</v>
      </c>
    </row>
    <row r="222" spans="1:12" hidden="1" x14ac:dyDescent="0.3">
      <c r="A222">
        <v>159</v>
      </c>
      <c r="B222">
        <f>IF(OR('General Table'!B222='General Table'!B223,'General Table'!B222='General Table'!B221),'General Table'!B222,0)</f>
        <v>0</v>
      </c>
      <c r="C222" t="s">
        <v>433</v>
      </c>
      <c r="D222">
        <v>4</v>
      </c>
      <c r="E222" t="s">
        <v>6</v>
      </c>
      <c r="F222" s="2" t="s">
        <v>434</v>
      </c>
      <c r="G222" t="s">
        <v>15</v>
      </c>
      <c r="H222" s="9">
        <f>'types by months'!M261</f>
        <v>44619</v>
      </c>
      <c r="I222" s="1" t="s">
        <v>1314</v>
      </c>
      <c r="J222" s="1"/>
      <c r="L222">
        <f t="shared" si="3"/>
        <v>0</v>
      </c>
    </row>
    <row r="223" spans="1:12" hidden="1" x14ac:dyDescent="0.3">
      <c r="A223">
        <v>160</v>
      </c>
      <c r="B223">
        <f>IF(OR('General Table'!B223='General Table'!B224,'General Table'!B223='General Table'!B222),'General Table'!B223,0)</f>
        <v>0</v>
      </c>
      <c r="C223" t="s">
        <v>437</v>
      </c>
      <c r="D223">
        <v>3</v>
      </c>
      <c r="E223" t="s">
        <v>6</v>
      </c>
      <c r="F223" s="2" t="s">
        <v>11</v>
      </c>
      <c r="G223" t="s">
        <v>15</v>
      </c>
      <c r="H223" s="9">
        <f>'types by months'!M262</f>
        <v>44617</v>
      </c>
      <c r="I223" s="1" t="s">
        <v>1315</v>
      </c>
      <c r="J223" s="1"/>
      <c r="L223">
        <f t="shared" si="3"/>
        <v>0</v>
      </c>
    </row>
    <row r="224" spans="1:12" x14ac:dyDescent="0.3">
      <c r="A224">
        <v>161</v>
      </c>
      <c r="B224" t="str">
        <f>IF(OR('General Table'!B224='General Table'!B225,'General Table'!B224='General Table'!B223),'General Table'!B224,0)</f>
        <v>LeagueDAO</v>
      </c>
      <c r="C224" t="s">
        <v>440</v>
      </c>
      <c r="D224">
        <v>4</v>
      </c>
      <c r="E224" t="s">
        <v>6</v>
      </c>
      <c r="F224" s="2" t="s">
        <v>7</v>
      </c>
      <c r="G224" t="s">
        <v>15</v>
      </c>
      <c r="H224" s="9">
        <f>'types by months'!M263</f>
        <v>44613</v>
      </c>
      <c r="I224" s="1" t="s">
        <v>1316</v>
      </c>
      <c r="J224" s="1"/>
      <c r="L224">
        <f t="shared" si="3"/>
        <v>1</v>
      </c>
    </row>
    <row r="225" spans="1:12" x14ac:dyDescent="0.3">
      <c r="A225">
        <v>161</v>
      </c>
      <c r="B225" t="str">
        <f>IF(OR('General Table'!B225='General Table'!B226,'General Table'!B225='General Table'!B224),'General Table'!B225,0)</f>
        <v>LeagueDAO</v>
      </c>
      <c r="C225" t="s">
        <v>440</v>
      </c>
      <c r="D225">
        <v>4</v>
      </c>
      <c r="E225" t="s">
        <v>6</v>
      </c>
      <c r="F225" s="2" t="s">
        <v>7</v>
      </c>
      <c r="G225" t="s">
        <v>15</v>
      </c>
      <c r="H225" s="9">
        <f>'types by months'!M264</f>
        <v>44613</v>
      </c>
      <c r="I225" s="1" t="s">
        <v>1317</v>
      </c>
      <c r="J225" s="1"/>
      <c r="L225">
        <f t="shared" si="3"/>
        <v>0</v>
      </c>
    </row>
    <row r="226" spans="1:12" hidden="1" x14ac:dyDescent="0.3">
      <c r="A226">
        <v>162</v>
      </c>
      <c r="B226">
        <f>IF(OR('General Table'!B226='General Table'!B227,'General Table'!B226='General Table'!B225),'General Table'!B226,0)</f>
        <v>0</v>
      </c>
      <c r="C226" t="s">
        <v>443</v>
      </c>
      <c r="D226">
        <v>4</v>
      </c>
      <c r="E226" t="s">
        <v>6</v>
      </c>
      <c r="F226" s="2" t="s">
        <v>7</v>
      </c>
      <c r="G226" t="s">
        <v>15</v>
      </c>
      <c r="H226" s="9">
        <f>'types by months'!M265</f>
        <v>44613</v>
      </c>
      <c r="I226" s="1" t="s">
        <v>1318</v>
      </c>
      <c r="J226" s="1"/>
      <c r="L226">
        <f t="shared" si="3"/>
        <v>1</v>
      </c>
    </row>
    <row r="227" spans="1:12" hidden="1" x14ac:dyDescent="0.3">
      <c r="A227">
        <v>163</v>
      </c>
      <c r="B227">
        <f>IF(OR('General Table'!B227='General Table'!B228,'General Table'!B227='General Table'!B226),'General Table'!B227,0)</f>
        <v>0</v>
      </c>
      <c r="C227" t="s">
        <v>445</v>
      </c>
      <c r="D227">
        <v>3</v>
      </c>
      <c r="E227" t="s">
        <v>6</v>
      </c>
      <c r="F227" s="2" t="s">
        <v>7</v>
      </c>
      <c r="G227" t="s">
        <v>15</v>
      </c>
      <c r="H227" s="9">
        <f>'types by months'!M266</f>
        <v>44610</v>
      </c>
      <c r="I227" s="1" t="s">
        <v>1319</v>
      </c>
      <c r="J227" s="1"/>
      <c r="L227">
        <f t="shared" si="3"/>
        <v>0</v>
      </c>
    </row>
    <row r="228" spans="1:12" hidden="1" x14ac:dyDescent="0.3">
      <c r="A228">
        <v>164</v>
      </c>
      <c r="B228">
        <f>IF(OR('General Table'!B228='General Table'!B229,'General Table'!B228='General Table'!B227),'General Table'!B228,0)</f>
        <v>0</v>
      </c>
      <c r="C228" t="s">
        <v>448</v>
      </c>
      <c r="D228">
        <v>4</v>
      </c>
      <c r="E228" t="s">
        <v>6</v>
      </c>
      <c r="F228" s="2" t="s">
        <v>7</v>
      </c>
      <c r="G228" t="s">
        <v>15</v>
      </c>
      <c r="H228" s="9">
        <f>'types by months'!M267</f>
        <v>44609</v>
      </c>
      <c r="I228" s="1" t="s">
        <v>1320</v>
      </c>
      <c r="J228" s="1"/>
      <c r="L228">
        <f t="shared" si="3"/>
        <v>0</v>
      </c>
    </row>
    <row r="229" spans="1:12" hidden="1" x14ac:dyDescent="0.3">
      <c r="A229">
        <v>165</v>
      </c>
      <c r="B229">
        <f>IF(OR('General Table'!B229='General Table'!B230,'General Table'!B229='General Table'!B228),'General Table'!B229,0)</f>
        <v>0</v>
      </c>
      <c r="C229" t="s">
        <v>451</v>
      </c>
      <c r="D229">
        <v>4</v>
      </c>
      <c r="E229" t="s">
        <v>6</v>
      </c>
      <c r="F229" s="2" t="s">
        <v>11</v>
      </c>
      <c r="G229" t="s">
        <v>15</v>
      </c>
      <c r="H229" s="9">
        <f>'types by months'!M268</f>
        <v>44609</v>
      </c>
      <c r="I229" s="1" t="s">
        <v>1321</v>
      </c>
      <c r="J229" s="1"/>
      <c r="L229">
        <f t="shared" si="3"/>
        <v>0</v>
      </c>
    </row>
    <row r="230" spans="1:12" hidden="1" x14ac:dyDescent="0.3">
      <c r="A230">
        <v>166</v>
      </c>
      <c r="B230">
        <f>IF(OR('General Table'!B230='General Table'!B231,'General Table'!B230='General Table'!B229),'General Table'!B230,0)</f>
        <v>0</v>
      </c>
      <c r="C230" t="s">
        <v>453</v>
      </c>
      <c r="D230">
        <v>4</v>
      </c>
      <c r="E230" t="s">
        <v>6</v>
      </c>
      <c r="F230" s="2" t="s">
        <v>11</v>
      </c>
      <c r="G230" t="s">
        <v>15</v>
      </c>
      <c r="H230" s="9">
        <f>'types by months'!M269</f>
        <v>44608</v>
      </c>
      <c r="I230" s="1" t="s">
        <v>1322</v>
      </c>
      <c r="J230" s="1"/>
      <c r="L230">
        <f t="shared" si="3"/>
        <v>0</v>
      </c>
    </row>
    <row r="231" spans="1:12" hidden="1" x14ac:dyDescent="0.3">
      <c r="A231">
        <v>167</v>
      </c>
      <c r="B231">
        <f>IF(OR('General Table'!B231='General Table'!B232,'General Table'!B231='General Table'!B230),'General Table'!B231,0)</f>
        <v>0</v>
      </c>
      <c r="C231" t="s">
        <v>456</v>
      </c>
      <c r="D231">
        <v>4</v>
      </c>
      <c r="E231" t="s">
        <v>6</v>
      </c>
      <c r="F231" s="2" t="s">
        <v>11</v>
      </c>
      <c r="G231" t="s">
        <v>15</v>
      </c>
      <c r="H231" s="9">
        <f>'types by months'!M270</f>
        <v>44607</v>
      </c>
      <c r="I231" s="1" t="s">
        <v>1323</v>
      </c>
      <c r="J231" s="1"/>
      <c r="L231">
        <f t="shared" si="3"/>
        <v>0</v>
      </c>
    </row>
    <row r="232" spans="1:12" hidden="1" x14ac:dyDescent="0.3">
      <c r="A232">
        <v>168</v>
      </c>
      <c r="B232">
        <f>IF(OR('General Table'!B232='General Table'!B233,'General Table'!B232='General Table'!B231),'General Table'!B232,0)</f>
        <v>0</v>
      </c>
      <c r="C232" t="s">
        <v>459</v>
      </c>
      <c r="D232">
        <v>4</v>
      </c>
      <c r="E232" t="s">
        <v>6</v>
      </c>
      <c r="F232" s="2" t="s">
        <v>11</v>
      </c>
      <c r="G232" t="s">
        <v>15</v>
      </c>
      <c r="H232" s="9">
        <f>'types by months'!M271</f>
        <v>44606</v>
      </c>
      <c r="I232" s="1" t="s">
        <v>1324</v>
      </c>
      <c r="J232" s="1"/>
      <c r="L232">
        <f t="shared" si="3"/>
        <v>0</v>
      </c>
    </row>
    <row r="233" spans="1:12" hidden="1" x14ac:dyDescent="0.3">
      <c r="A233">
        <v>169</v>
      </c>
      <c r="B233">
        <f>IF(OR('General Table'!B233='General Table'!B234,'General Table'!B233='General Table'!B232),'General Table'!B233,0)</f>
        <v>0</v>
      </c>
      <c r="C233" t="s">
        <v>462</v>
      </c>
      <c r="D233">
        <v>4</v>
      </c>
      <c r="E233" t="s">
        <v>6</v>
      </c>
      <c r="F233" s="2" t="s">
        <v>7</v>
      </c>
      <c r="G233" t="s">
        <v>15</v>
      </c>
      <c r="H233" s="9">
        <f>'types by months'!M272</f>
        <v>44606</v>
      </c>
      <c r="I233" s="1" t="s">
        <v>1325</v>
      </c>
      <c r="J233" s="1"/>
      <c r="L233">
        <f t="shared" si="3"/>
        <v>0</v>
      </c>
    </row>
    <row r="234" spans="1:12" hidden="1" x14ac:dyDescent="0.3">
      <c r="A234">
        <v>170</v>
      </c>
      <c r="B234">
        <f>IF(OR('General Table'!B234='General Table'!B235,'General Table'!B234='General Table'!B233),'General Table'!B234,0)</f>
        <v>0</v>
      </c>
      <c r="C234" t="s">
        <v>464</v>
      </c>
      <c r="D234">
        <v>4</v>
      </c>
      <c r="E234" t="s">
        <v>6</v>
      </c>
      <c r="F234" s="2" t="s">
        <v>11</v>
      </c>
      <c r="G234" t="s">
        <v>15</v>
      </c>
      <c r="H234" s="9">
        <f>'types by months'!M273</f>
        <v>44603</v>
      </c>
      <c r="I234" s="1" t="s">
        <v>1326</v>
      </c>
      <c r="J234" s="1"/>
      <c r="L234">
        <f t="shared" si="3"/>
        <v>0</v>
      </c>
    </row>
    <row r="235" spans="1:12" hidden="1" x14ac:dyDescent="0.3">
      <c r="A235">
        <v>171</v>
      </c>
      <c r="B235">
        <f>IF(OR('General Table'!B235='General Table'!B236,'General Table'!B235='General Table'!B234),'General Table'!B235,0)</f>
        <v>0</v>
      </c>
      <c r="C235" t="s">
        <v>467</v>
      </c>
      <c r="D235">
        <v>3</v>
      </c>
      <c r="E235" t="s">
        <v>6</v>
      </c>
      <c r="F235" s="2" t="s">
        <v>7</v>
      </c>
      <c r="G235" t="s">
        <v>15</v>
      </c>
      <c r="H235" s="9">
        <f>'types by months'!M274</f>
        <v>44603</v>
      </c>
      <c r="I235" s="1" t="s">
        <v>1327</v>
      </c>
      <c r="J235" s="1"/>
      <c r="L235">
        <f t="shared" si="3"/>
        <v>0</v>
      </c>
    </row>
    <row r="236" spans="1:12" hidden="1" x14ac:dyDescent="0.3">
      <c r="A236">
        <v>172</v>
      </c>
      <c r="B236">
        <f>IF(OR('General Table'!B236='General Table'!B237,'General Table'!B236='General Table'!B235),'General Table'!B236,0)</f>
        <v>0</v>
      </c>
      <c r="C236" t="s">
        <v>469</v>
      </c>
      <c r="D236">
        <v>4</v>
      </c>
      <c r="E236" t="s">
        <v>6</v>
      </c>
      <c r="F236" s="2" t="s">
        <v>45</v>
      </c>
      <c r="G236" t="s">
        <v>15</v>
      </c>
      <c r="H236" s="9">
        <f>'types by months'!M275</f>
        <v>44603</v>
      </c>
      <c r="I236" s="1" t="s">
        <v>1328</v>
      </c>
      <c r="J236" s="1"/>
      <c r="L236">
        <f t="shared" si="3"/>
        <v>0</v>
      </c>
    </row>
    <row r="237" spans="1:12" hidden="1" x14ac:dyDescent="0.3">
      <c r="A237">
        <v>173</v>
      </c>
      <c r="B237">
        <f>IF(OR('General Table'!B237='General Table'!B238,'General Table'!B237='General Table'!B236),'General Table'!B237,0)</f>
        <v>0</v>
      </c>
      <c r="C237" t="s">
        <v>471</v>
      </c>
      <c r="D237">
        <v>4</v>
      </c>
      <c r="E237" t="s">
        <v>6</v>
      </c>
      <c r="F237" s="2" t="s">
        <v>11</v>
      </c>
      <c r="G237" t="s">
        <v>15</v>
      </c>
      <c r="H237" s="9">
        <f>'types by months'!M276</f>
        <v>44603</v>
      </c>
      <c r="I237" s="1" t="s">
        <v>1329</v>
      </c>
      <c r="J237" s="1"/>
      <c r="L237">
        <f t="shared" si="3"/>
        <v>0</v>
      </c>
    </row>
    <row r="238" spans="1:12" hidden="1" x14ac:dyDescent="0.3">
      <c r="A238">
        <v>174</v>
      </c>
      <c r="B238">
        <f>IF(OR('General Table'!B238='General Table'!B239,'General Table'!B238='General Table'!B237),'General Table'!B238,0)</f>
        <v>0</v>
      </c>
      <c r="C238" t="s">
        <v>473</v>
      </c>
      <c r="D238">
        <v>4</v>
      </c>
      <c r="E238" t="s">
        <v>6</v>
      </c>
      <c r="F238" s="2" t="s">
        <v>11</v>
      </c>
      <c r="G238" t="s">
        <v>15</v>
      </c>
      <c r="H238" s="9">
        <f>'types by months'!M277</f>
        <v>44603</v>
      </c>
      <c r="I238" s="1" t="s">
        <v>1330</v>
      </c>
      <c r="J238" s="1"/>
      <c r="L238">
        <f t="shared" si="3"/>
        <v>0</v>
      </c>
    </row>
    <row r="239" spans="1:12" x14ac:dyDescent="0.3">
      <c r="A239">
        <v>175</v>
      </c>
      <c r="B239" t="str">
        <f>IF(OR('General Table'!B239='General Table'!B240,'General Table'!B239='General Table'!B238),'General Table'!B239,0)</f>
        <v>R e:w a t e r</v>
      </c>
      <c r="C239" t="s">
        <v>475</v>
      </c>
      <c r="D239">
        <v>4</v>
      </c>
      <c r="E239" t="s">
        <v>6</v>
      </c>
      <c r="F239" s="2" t="s">
        <v>7</v>
      </c>
      <c r="G239" t="s">
        <v>15</v>
      </c>
      <c r="H239" s="9">
        <f>'types by months'!M278</f>
        <v>44599</v>
      </c>
      <c r="I239" s="1" t="s">
        <v>1332</v>
      </c>
      <c r="J239" s="1"/>
      <c r="L239">
        <f t="shared" si="3"/>
        <v>1</v>
      </c>
    </row>
    <row r="240" spans="1:12" x14ac:dyDescent="0.3">
      <c r="A240">
        <v>175</v>
      </c>
      <c r="B240" t="str">
        <f>IF(OR('General Table'!B240='General Table'!B241,'General Table'!B240='General Table'!B239),'General Table'!B240,0)</f>
        <v>R e:w a t e r</v>
      </c>
      <c r="C240" t="s">
        <v>475</v>
      </c>
      <c r="D240">
        <v>4</v>
      </c>
      <c r="E240" t="s">
        <v>6</v>
      </c>
      <c r="F240" s="2" t="s">
        <v>11</v>
      </c>
      <c r="G240" t="s">
        <v>15</v>
      </c>
      <c r="H240" s="9">
        <f>'types by months'!M279</f>
        <v>44599</v>
      </c>
      <c r="I240" s="1" t="s">
        <v>1333</v>
      </c>
      <c r="J240" s="1"/>
      <c r="L240">
        <f t="shared" si="3"/>
        <v>0</v>
      </c>
    </row>
    <row r="241" spans="1:12" x14ac:dyDescent="0.3">
      <c r="A241">
        <v>175</v>
      </c>
      <c r="B241" t="str">
        <f>IF(OR('General Table'!B241='General Table'!B242,'General Table'!B241='General Table'!B240),'General Table'!B241,0)</f>
        <v>R e:w a t e r</v>
      </c>
      <c r="C241" t="s">
        <v>475</v>
      </c>
      <c r="D241">
        <v>4</v>
      </c>
      <c r="E241" t="s">
        <v>6</v>
      </c>
      <c r="F241" s="2" t="s">
        <v>7</v>
      </c>
      <c r="G241" t="s">
        <v>15</v>
      </c>
      <c r="H241" s="9">
        <f>'types by months'!M280</f>
        <v>44602</v>
      </c>
      <c r="I241" s="1" t="s">
        <v>1334</v>
      </c>
      <c r="J241" s="1"/>
      <c r="L241">
        <f t="shared" si="3"/>
        <v>0</v>
      </c>
    </row>
    <row r="242" spans="1:12" hidden="1" x14ac:dyDescent="0.3">
      <c r="A242">
        <v>176</v>
      </c>
      <c r="B242">
        <f>IF(OR('General Table'!B242='General Table'!B243,'General Table'!B242='General Table'!B241),'General Table'!B242,0)</f>
        <v>0</v>
      </c>
      <c r="C242" t="s">
        <v>478</v>
      </c>
      <c r="D242">
        <v>4</v>
      </c>
      <c r="E242" t="s">
        <v>6</v>
      </c>
      <c r="F242" s="2" t="s">
        <v>7</v>
      </c>
      <c r="G242" t="s">
        <v>15</v>
      </c>
      <c r="H242" s="9">
        <f>'types by months'!M281</f>
        <v>44602</v>
      </c>
      <c r="I242" s="1" t="s">
        <v>1335</v>
      </c>
      <c r="J242" s="1"/>
      <c r="L242">
        <f t="shared" si="3"/>
        <v>1</v>
      </c>
    </row>
    <row r="243" spans="1:12" hidden="1" x14ac:dyDescent="0.3">
      <c r="A243">
        <v>177</v>
      </c>
      <c r="B243">
        <f>IF(OR('General Table'!B243='General Table'!B244,'General Table'!B243='General Table'!B242),'General Table'!B243,0)</f>
        <v>0</v>
      </c>
      <c r="C243" t="s">
        <v>20</v>
      </c>
      <c r="D243">
        <v>4</v>
      </c>
      <c r="E243" t="s">
        <v>6</v>
      </c>
      <c r="F243" s="2" t="s">
        <v>7</v>
      </c>
      <c r="G243" t="s">
        <v>15</v>
      </c>
      <c r="H243" s="9">
        <f>'types by months'!M282</f>
        <v>44600</v>
      </c>
      <c r="I243" s="1" t="s">
        <v>1336</v>
      </c>
      <c r="J243" s="1"/>
      <c r="L243">
        <f t="shared" si="3"/>
        <v>0</v>
      </c>
    </row>
    <row r="244" spans="1:12" hidden="1" x14ac:dyDescent="0.3">
      <c r="A244">
        <v>178</v>
      </c>
      <c r="B244">
        <f>IF(OR('General Table'!B244='General Table'!B245,'General Table'!B244='General Table'!B243),'General Table'!B244,0)</f>
        <v>0</v>
      </c>
      <c r="C244" t="s">
        <v>482</v>
      </c>
      <c r="D244">
        <v>4</v>
      </c>
      <c r="E244" t="s">
        <v>6</v>
      </c>
      <c r="F244" s="2" t="s">
        <v>7</v>
      </c>
      <c r="G244" t="s">
        <v>15</v>
      </c>
      <c r="H244" s="9">
        <f>'types by months'!M283</f>
        <v>44596</v>
      </c>
      <c r="I244" s="1" t="s">
        <v>1337</v>
      </c>
      <c r="J244" s="1"/>
      <c r="L244">
        <f t="shared" si="3"/>
        <v>0</v>
      </c>
    </row>
    <row r="245" spans="1:12" hidden="1" x14ac:dyDescent="0.3">
      <c r="A245">
        <v>179</v>
      </c>
      <c r="B245">
        <f>IF(OR('General Table'!B245='General Table'!B246,'General Table'!B245='General Table'!B244),'General Table'!B245,0)</f>
        <v>0</v>
      </c>
      <c r="C245" t="s">
        <v>485</v>
      </c>
      <c r="D245">
        <v>4</v>
      </c>
      <c r="E245" t="s">
        <v>6</v>
      </c>
      <c r="F245" s="2" t="s">
        <v>11</v>
      </c>
      <c r="G245" t="s">
        <v>15</v>
      </c>
      <c r="H245" s="9">
        <f>'types by months'!M284</f>
        <v>44595</v>
      </c>
      <c r="I245" s="1" t="s">
        <v>1338</v>
      </c>
      <c r="J245" s="1"/>
      <c r="L245">
        <f t="shared" si="3"/>
        <v>0</v>
      </c>
    </row>
    <row r="246" spans="1:12" hidden="1" x14ac:dyDescent="0.3">
      <c r="A246">
        <v>180</v>
      </c>
      <c r="B246">
        <f>IF(OR('General Table'!B246='General Table'!B247,'General Table'!B246='General Table'!B245),'General Table'!B246,0)</f>
        <v>0</v>
      </c>
      <c r="C246" t="s">
        <v>488</v>
      </c>
      <c r="D246">
        <v>4</v>
      </c>
      <c r="E246" t="s">
        <v>6</v>
      </c>
      <c r="F246" s="2" t="s">
        <v>7</v>
      </c>
      <c r="G246" t="s">
        <v>15</v>
      </c>
      <c r="H246" s="9">
        <f>'types by months'!M285</f>
        <v>44595</v>
      </c>
      <c r="I246" s="1" t="s">
        <v>1339</v>
      </c>
      <c r="J246" s="1"/>
      <c r="L246">
        <f t="shared" si="3"/>
        <v>0</v>
      </c>
    </row>
    <row r="247" spans="1:12" hidden="1" x14ac:dyDescent="0.3">
      <c r="A247">
        <v>181</v>
      </c>
      <c r="B247">
        <f>IF(OR('General Table'!B247='General Table'!B248,'General Table'!B247='General Table'!B246),'General Table'!B247,0)</f>
        <v>0</v>
      </c>
      <c r="C247" t="s">
        <v>490</v>
      </c>
      <c r="D247">
        <v>3</v>
      </c>
      <c r="E247" t="s">
        <v>6</v>
      </c>
      <c r="F247" s="2" t="s">
        <v>45</v>
      </c>
      <c r="G247" t="s">
        <v>15</v>
      </c>
      <c r="H247" s="9">
        <f>'types by months'!M286</f>
        <v>44595</v>
      </c>
      <c r="I247" s="1" t="s">
        <v>1340</v>
      </c>
      <c r="J247" s="1"/>
      <c r="L247">
        <f t="shared" si="3"/>
        <v>0</v>
      </c>
    </row>
    <row r="248" spans="1:12" hidden="1" x14ac:dyDescent="0.3">
      <c r="A248">
        <v>182</v>
      </c>
      <c r="B248">
        <f>IF(OR('General Table'!B248='General Table'!B249,'General Table'!B248='General Table'!B247),'General Table'!B248,0)</f>
        <v>0</v>
      </c>
      <c r="C248" t="s">
        <v>492</v>
      </c>
      <c r="D248">
        <v>4</v>
      </c>
      <c r="E248" t="s">
        <v>6</v>
      </c>
      <c r="F248" s="2" t="s">
        <v>11</v>
      </c>
      <c r="G248" t="s">
        <v>15</v>
      </c>
      <c r="H248" s="9">
        <f>'types by months'!M287</f>
        <v>44588</v>
      </c>
      <c r="I248" s="1" t="s">
        <v>1341</v>
      </c>
      <c r="J248" s="1"/>
      <c r="L248">
        <f t="shared" si="3"/>
        <v>0</v>
      </c>
    </row>
    <row r="249" spans="1:12" hidden="1" x14ac:dyDescent="0.3">
      <c r="A249">
        <v>183</v>
      </c>
      <c r="B249">
        <f>IF(OR('General Table'!B249='General Table'!B250,'General Table'!B249='General Table'!B248),'General Table'!B249,0)</f>
        <v>0</v>
      </c>
      <c r="C249" t="s">
        <v>495</v>
      </c>
      <c r="D249">
        <v>4</v>
      </c>
      <c r="E249" t="s">
        <v>6</v>
      </c>
      <c r="F249" s="2" t="s">
        <v>7</v>
      </c>
      <c r="G249" t="s">
        <v>15</v>
      </c>
      <c r="H249" s="9">
        <f>'types by months'!M288</f>
        <v>44587</v>
      </c>
      <c r="I249" s="1" t="s">
        <v>1342</v>
      </c>
      <c r="J249" s="1"/>
      <c r="L249">
        <f t="shared" si="3"/>
        <v>0</v>
      </c>
    </row>
    <row r="250" spans="1:12" hidden="1" x14ac:dyDescent="0.3">
      <c r="A250">
        <v>184</v>
      </c>
      <c r="B250">
        <f>IF(OR('General Table'!B250='General Table'!B251,'General Table'!B250='General Table'!B249),'General Table'!B250,0)</f>
        <v>0</v>
      </c>
      <c r="C250" t="s">
        <v>498</v>
      </c>
      <c r="D250">
        <v>4</v>
      </c>
      <c r="E250" t="s">
        <v>6</v>
      </c>
      <c r="F250" s="2" t="s">
        <v>56</v>
      </c>
      <c r="G250" t="s">
        <v>15</v>
      </c>
      <c r="H250" s="9">
        <f>'types by months'!M289</f>
        <v>44586</v>
      </c>
      <c r="I250" s="1" t="s">
        <v>1343</v>
      </c>
      <c r="J250" s="1"/>
      <c r="L250">
        <f t="shared" si="3"/>
        <v>0</v>
      </c>
    </row>
    <row r="251" spans="1:12" hidden="1" x14ac:dyDescent="0.3">
      <c r="A251">
        <v>185</v>
      </c>
      <c r="B251">
        <f>IF(OR('General Table'!B251='General Table'!B252,'General Table'!B251='General Table'!B250),'General Table'!B251,0)</f>
        <v>0</v>
      </c>
      <c r="C251" t="s">
        <v>501</v>
      </c>
      <c r="D251">
        <v>4</v>
      </c>
      <c r="E251" t="s">
        <v>6</v>
      </c>
      <c r="F251" s="2" t="s">
        <v>7</v>
      </c>
      <c r="G251" t="s">
        <v>15</v>
      </c>
      <c r="H251" s="9">
        <f>'types by months'!M290</f>
        <v>44585</v>
      </c>
      <c r="I251" s="1" t="s">
        <v>1344</v>
      </c>
      <c r="J251" s="1"/>
      <c r="L251">
        <f t="shared" si="3"/>
        <v>0</v>
      </c>
    </row>
    <row r="252" spans="1:12" hidden="1" x14ac:dyDescent="0.3">
      <c r="A252">
        <v>186</v>
      </c>
      <c r="B252">
        <f>IF(OR('General Table'!B252='General Table'!B253,'General Table'!B252='General Table'!B251),'General Table'!B252,0)</f>
        <v>0</v>
      </c>
      <c r="C252" t="s">
        <v>504</v>
      </c>
      <c r="D252">
        <v>4</v>
      </c>
      <c r="E252" t="s">
        <v>6</v>
      </c>
      <c r="F252" s="2" t="s">
        <v>7</v>
      </c>
      <c r="G252" t="s">
        <v>15</v>
      </c>
      <c r="H252" s="9">
        <f>'types by months'!M291</f>
        <v>44582</v>
      </c>
      <c r="I252" s="1" t="s">
        <v>1345</v>
      </c>
      <c r="J252" s="1"/>
      <c r="L252">
        <f t="shared" si="3"/>
        <v>0</v>
      </c>
    </row>
    <row r="253" spans="1:12" hidden="1" x14ac:dyDescent="0.3">
      <c r="A253">
        <v>187</v>
      </c>
      <c r="B253">
        <f>IF(OR('General Table'!B253='General Table'!B254,'General Table'!B253='General Table'!B252),'General Table'!B253,0)</f>
        <v>0</v>
      </c>
      <c r="C253" t="s">
        <v>507</v>
      </c>
      <c r="D253">
        <v>4</v>
      </c>
      <c r="E253" t="s">
        <v>6</v>
      </c>
      <c r="F253" s="2" t="s">
        <v>508</v>
      </c>
      <c r="G253" t="s">
        <v>15</v>
      </c>
      <c r="H253" s="9">
        <f>'types by months'!M292</f>
        <v>44578</v>
      </c>
      <c r="I253" s="1" t="s">
        <v>1346</v>
      </c>
      <c r="J253" s="1"/>
      <c r="L253">
        <f t="shared" si="3"/>
        <v>0</v>
      </c>
    </row>
    <row r="254" spans="1:12" hidden="1" x14ac:dyDescent="0.3">
      <c r="A254">
        <v>188</v>
      </c>
      <c r="B254">
        <f>IF(OR('General Table'!B254='General Table'!B255,'General Table'!B254='General Table'!B253),'General Table'!B254,0)</f>
        <v>0</v>
      </c>
      <c r="C254" t="s">
        <v>511</v>
      </c>
      <c r="D254">
        <v>3</v>
      </c>
      <c r="E254" t="s">
        <v>6</v>
      </c>
      <c r="F254" s="2" t="s">
        <v>7</v>
      </c>
      <c r="G254" t="s">
        <v>15</v>
      </c>
      <c r="H254" s="9">
        <f>'types by months'!M293</f>
        <v>44578</v>
      </c>
      <c r="I254" s="1" t="s">
        <v>1347</v>
      </c>
      <c r="J254" s="1"/>
      <c r="L254">
        <f t="shared" si="3"/>
        <v>0</v>
      </c>
    </row>
    <row r="255" spans="1:12" x14ac:dyDescent="0.3">
      <c r="A255">
        <v>189</v>
      </c>
      <c r="B255" t="str">
        <f>IF(OR('General Table'!B255='General Table'!B256,'General Table'!B255='General Table'!B254),'General Table'!B255,0)</f>
        <v>XP Network</v>
      </c>
      <c r="C255" t="s">
        <v>513</v>
      </c>
      <c r="D255">
        <v>3</v>
      </c>
      <c r="E255" t="s">
        <v>6</v>
      </c>
      <c r="F255" s="2" t="s">
        <v>7</v>
      </c>
      <c r="G255" t="s">
        <v>15</v>
      </c>
      <c r="H255" s="9">
        <f>'types by months'!M294</f>
        <v>44382</v>
      </c>
      <c r="I255" s="1" t="s">
        <v>1350</v>
      </c>
      <c r="J255" s="1"/>
      <c r="L255">
        <f t="shared" si="3"/>
        <v>1</v>
      </c>
    </row>
    <row r="256" spans="1:12" x14ac:dyDescent="0.3">
      <c r="A256">
        <v>189</v>
      </c>
      <c r="B256" t="str">
        <f>IF(OR('General Table'!B256='General Table'!B257,'General Table'!B256='General Table'!B255),'General Table'!B256,0)</f>
        <v>XP Network</v>
      </c>
      <c r="C256" t="s">
        <v>513</v>
      </c>
      <c r="D256">
        <v>4</v>
      </c>
      <c r="E256" t="s">
        <v>6</v>
      </c>
      <c r="F256" s="2" t="s">
        <v>7</v>
      </c>
      <c r="G256" t="s">
        <v>15</v>
      </c>
      <c r="H256" s="9">
        <f>'types by months'!M295</f>
        <v>44483</v>
      </c>
      <c r="I256" s="1" t="s">
        <v>1351</v>
      </c>
      <c r="J256" s="1"/>
      <c r="L256">
        <f t="shared" si="3"/>
        <v>0</v>
      </c>
    </row>
    <row r="257" spans="1:12" x14ac:dyDescent="0.3">
      <c r="A257">
        <v>189</v>
      </c>
      <c r="B257" t="str">
        <f>IF(OR('General Table'!B257='General Table'!B258,'General Table'!B257='General Table'!B256),'General Table'!B257,0)</f>
        <v>XP Network</v>
      </c>
      <c r="C257" t="s">
        <v>513</v>
      </c>
      <c r="D257">
        <v>4</v>
      </c>
      <c r="E257" t="s">
        <v>6</v>
      </c>
      <c r="F257" s="2" t="s">
        <v>7</v>
      </c>
      <c r="G257" t="s">
        <v>15</v>
      </c>
      <c r="H257" s="9">
        <f>'types by months'!M296</f>
        <v>44575</v>
      </c>
      <c r="I257" s="1" t="s">
        <v>1352</v>
      </c>
      <c r="J257" s="1"/>
      <c r="L257">
        <f t="shared" si="3"/>
        <v>0</v>
      </c>
    </row>
    <row r="258" spans="1:12" hidden="1" x14ac:dyDescent="0.3">
      <c r="A258">
        <v>190</v>
      </c>
      <c r="B258">
        <f>IF(OR('General Table'!B258='General Table'!B259,'General Table'!B258='General Table'!B257),'General Table'!B258,0)</f>
        <v>0</v>
      </c>
      <c r="C258" t="s">
        <v>20</v>
      </c>
      <c r="D258">
        <v>3</v>
      </c>
      <c r="E258" t="s">
        <v>6</v>
      </c>
      <c r="F258" s="2" t="s">
        <v>7</v>
      </c>
      <c r="G258" t="s">
        <v>15</v>
      </c>
      <c r="H258" s="9">
        <f>'types by months'!M297</f>
        <v>44575</v>
      </c>
      <c r="I258" s="1" t="s">
        <v>1353</v>
      </c>
      <c r="J258" s="1"/>
      <c r="L258">
        <f t="shared" si="3"/>
        <v>1</v>
      </c>
    </row>
    <row r="259" spans="1:12" hidden="1" x14ac:dyDescent="0.3">
      <c r="A259">
        <v>191</v>
      </c>
      <c r="B259">
        <f>IF(OR('General Table'!B259='General Table'!B260,'General Table'!B259='General Table'!B258),'General Table'!B259,0)</f>
        <v>0</v>
      </c>
      <c r="C259" t="s">
        <v>37</v>
      </c>
      <c r="D259">
        <v>3</v>
      </c>
      <c r="E259" t="s">
        <v>6</v>
      </c>
      <c r="F259" s="2" t="s">
        <v>68</v>
      </c>
      <c r="G259" t="s">
        <v>15</v>
      </c>
      <c r="H259" s="9">
        <f>'types by months'!M298</f>
        <v>44575</v>
      </c>
      <c r="I259" s="1" t="s">
        <v>1354</v>
      </c>
      <c r="J259" s="1"/>
      <c r="L259">
        <f t="shared" ref="L259:L322" si="4">IF(B259=B258,0,1)</f>
        <v>0</v>
      </c>
    </row>
    <row r="260" spans="1:12" hidden="1" x14ac:dyDescent="0.3">
      <c r="A260">
        <v>192</v>
      </c>
      <c r="B260">
        <f>IF(OR('General Table'!B260='General Table'!B261,'General Table'!B260='General Table'!B259),'General Table'!B260,0)</f>
        <v>0</v>
      </c>
      <c r="C260" t="s">
        <v>518</v>
      </c>
      <c r="D260">
        <v>4</v>
      </c>
      <c r="E260" t="s">
        <v>6</v>
      </c>
      <c r="F260" s="2" t="s">
        <v>7</v>
      </c>
      <c r="G260" t="s">
        <v>15</v>
      </c>
      <c r="H260" s="9">
        <f>'types by months'!M299</f>
        <v>44573</v>
      </c>
      <c r="I260" s="1" t="s">
        <v>1355</v>
      </c>
      <c r="J260" s="1"/>
      <c r="L260">
        <f t="shared" si="4"/>
        <v>0</v>
      </c>
    </row>
    <row r="261" spans="1:12" hidden="1" x14ac:dyDescent="0.3">
      <c r="A261">
        <v>193</v>
      </c>
      <c r="B261">
        <f>IF(OR('General Table'!B261='General Table'!B262,'General Table'!B261='General Table'!B260),'General Table'!B261,0)</f>
        <v>0</v>
      </c>
      <c r="C261" t="s">
        <v>521</v>
      </c>
      <c r="D261">
        <v>4</v>
      </c>
      <c r="E261" t="s">
        <v>6</v>
      </c>
      <c r="F261" s="2" t="s">
        <v>7</v>
      </c>
      <c r="G261" t="s">
        <v>15</v>
      </c>
      <c r="H261" s="9">
        <f>'types by months'!M300</f>
        <v>44572</v>
      </c>
      <c r="I261" s="1" t="s">
        <v>1356</v>
      </c>
      <c r="J261" s="1"/>
      <c r="L261">
        <f t="shared" si="4"/>
        <v>0</v>
      </c>
    </row>
    <row r="262" spans="1:12" hidden="1" x14ac:dyDescent="0.3">
      <c r="A262">
        <v>194</v>
      </c>
      <c r="B262">
        <f>IF(OR('General Table'!B262='General Table'!B263,'General Table'!B262='General Table'!B261),'General Table'!B262,0)</f>
        <v>0</v>
      </c>
      <c r="C262" t="s">
        <v>524</v>
      </c>
      <c r="D262">
        <v>3</v>
      </c>
      <c r="E262" t="s">
        <v>6</v>
      </c>
      <c r="F262" s="2" t="s">
        <v>7</v>
      </c>
      <c r="G262" t="s">
        <v>15</v>
      </c>
      <c r="H262" s="9">
        <f>'types by months'!M301</f>
        <v>44572</v>
      </c>
      <c r="I262" s="1" t="s">
        <v>1357</v>
      </c>
      <c r="J262" s="1"/>
      <c r="L262">
        <f t="shared" si="4"/>
        <v>0</v>
      </c>
    </row>
    <row r="263" spans="1:12" hidden="1" x14ac:dyDescent="0.3">
      <c r="A263">
        <v>195</v>
      </c>
      <c r="B263">
        <f>IF(OR('General Table'!B263='General Table'!B264,'General Table'!B263='General Table'!B262),'General Table'!B263,0)</f>
        <v>0</v>
      </c>
      <c r="C263" t="s">
        <v>526</v>
      </c>
      <c r="D263">
        <v>4</v>
      </c>
      <c r="E263" t="s">
        <v>6</v>
      </c>
      <c r="F263" s="2" t="s">
        <v>7</v>
      </c>
      <c r="G263" t="s">
        <v>15</v>
      </c>
      <c r="H263" s="9">
        <f>'types by months'!M302</f>
        <v>44571</v>
      </c>
      <c r="I263" s="1" t="s">
        <v>1358</v>
      </c>
      <c r="J263" s="1"/>
      <c r="L263">
        <f t="shared" si="4"/>
        <v>0</v>
      </c>
    </row>
    <row r="264" spans="1:12" hidden="1" x14ac:dyDescent="0.3">
      <c r="A264">
        <v>196</v>
      </c>
      <c r="B264">
        <f>IF(OR('General Table'!B264='General Table'!B265,'General Table'!B264='General Table'!B263),'General Table'!B264,0)</f>
        <v>0</v>
      </c>
      <c r="C264" t="s">
        <v>529</v>
      </c>
      <c r="D264">
        <v>4</v>
      </c>
      <c r="E264" t="s">
        <v>6</v>
      </c>
      <c r="F264" s="2" t="s">
        <v>11</v>
      </c>
      <c r="G264" t="s">
        <v>15</v>
      </c>
      <c r="H264" s="9">
        <f>'types by months'!M303</f>
        <v>44571</v>
      </c>
      <c r="I264" s="1" t="s">
        <v>1359</v>
      </c>
      <c r="J264" s="1"/>
      <c r="L264">
        <f t="shared" si="4"/>
        <v>0</v>
      </c>
    </row>
    <row r="265" spans="1:12" hidden="1" x14ac:dyDescent="0.3">
      <c r="A265">
        <v>197</v>
      </c>
      <c r="B265">
        <f>IF(OR('General Table'!B265='General Table'!B266,'General Table'!B265='General Table'!B264),'General Table'!B265,0)</f>
        <v>0</v>
      </c>
      <c r="C265" t="s">
        <v>530</v>
      </c>
      <c r="D265">
        <v>4</v>
      </c>
      <c r="E265" t="s">
        <v>6</v>
      </c>
      <c r="F265" s="2" t="s">
        <v>11</v>
      </c>
      <c r="G265" t="s">
        <v>15</v>
      </c>
      <c r="H265" s="9">
        <f>'types by months'!M304</f>
        <v>44566</v>
      </c>
      <c r="I265" s="1" t="s">
        <v>1360</v>
      </c>
      <c r="J265" s="1"/>
      <c r="L265">
        <f t="shared" si="4"/>
        <v>0</v>
      </c>
    </row>
    <row r="266" spans="1:12" hidden="1" x14ac:dyDescent="0.3">
      <c r="A266">
        <v>198</v>
      </c>
      <c r="B266">
        <f>IF(OR('General Table'!B266='General Table'!B267,'General Table'!B266='General Table'!B265),'General Table'!B266,0)</f>
        <v>0</v>
      </c>
      <c r="C266" t="s">
        <v>533</v>
      </c>
      <c r="D266">
        <v>4</v>
      </c>
      <c r="E266" t="s">
        <v>6</v>
      </c>
      <c r="F266" s="2" t="s">
        <v>7</v>
      </c>
      <c r="G266" t="s">
        <v>15</v>
      </c>
      <c r="H266" s="9">
        <f>'types by months'!M305</f>
        <v>44565</v>
      </c>
      <c r="I266" s="1" t="s">
        <v>1361</v>
      </c>
      <c r="J266" s="1"/>
      <c r="L266">
        <f t="shared" si="4"/>
        <v>0</v>
      </c>
    </row>
    <row r="267" spans="1:12" hidden="1" x14ac:dyDescent="0.3">
      <c r="A267">
        <v>199</v>
      </c>
      <c r="B267">
        <f>IF(OR('General Table'!B267='General Table'!B268,'General Table'!B267='General Table'!B266),'General Table'!B267,0)</f>
        <v>0</v>
      </c>
      <c r="C267" t="s">
        <v>536</v>
      </c>
      <c r="D267">
        <v>4</v>
      </c>
      <c r="E267" t="s">
        <v>6</v>
      </c>
      <c r="F267" s="2" t="s">
        <v>7</v>
      </c>
      <c r="G267" t="s">
        <v>15</v>
      </c>
      <c r="H267" s="9">
        <f>'types by months'!M306</f>
        <v>44560</v>
      </c>
      <c r="I267" s="1" t="s">
        <v>1362</v>
      </c>
      <c r="J267" s="1"/>
      <c r="L267">
        <f t="shared" si="4"/>
        <v>0</v>
      </c>
    </row>
    <row r="268" spans="1:12" hidden="1" x14ac:dyDescent="0.3">
      <c r="A268">
        <v>200</v>
      </c>
      <c r="B268">
        <f>IF(OR('General Table'!B268='General Table'!B269,'General Table'!B268='General Table'!B267),'General Table'!B268,0)</f>
        <v>0</v>
      </c>
      <c r="C268" t="s">
        <v>539</v>
      </c>
      <c r="D268">
        <v>4</v>
      </c>
      <c r="E268" t="s">
        <v>6</v>
      </c>
      <c r="F268" s="2" t="s">
        <v>11</v>
      </c>
      <c r="G268" t="s">
        <v>15</v>
      </c>
      <c r="H268" s="9">
        <f>'types by months'!M307</f>
        <v>44560</v>
      </c>
      <c r="I268" s="1" t="s">
        <v>1363</v>
      </c>
      <c r="J268" s="1"/>
      <c r="L268">
        <f t="shared" si="4"/>
        <v>0</v>
      </c>
    </row>
    <row r="269" spans="1:12" hidden="1" x14ac:dyDescent="0.3">
      <c r="A269">
        <v>201</v>
      </c>
      <c r="B269">
        <f>IF(OR('General Table'!B269='General Table'!B270,'General Table'!B269='General Table'!B268),'General Table'!B269,0)</f>
        <v>0</v>
      </c>
      <c r="C269" t="s">
        <v>541</v>
      </c>
      <c r="D269">
        <v>4</v>
      </c>
      <c r="E269" t="s">
        <v>6</v>
      </c>
      <c r="F269" s="2" t="s">
        <v>7</v>
      </c>
      <c r="G269" t="s">
        <v>15</v>
      </c>
      <c r="H269" s="9">
        <f>'types by months'!M308</f>
        <v>44560</v>
      </c>
      <c r="I269" s="1" t="s">
        <v>1364</v>
      </c>
      <c r="J269" s="1"/>
      <c r="L269">
        <f t="shared" si="4"/>
        <v>0</v>
      </c>
    </row>
    <row r="270" spans="1:12" hidden="1" x14ac:dyDescent="0.3">
      <c r="A270">
        <v>202</v>
      </c>
      <c r="B270">
        <f>IF(OR('General Table'!B270='General Table'!B271,'General Table'!B270='General Table'!B269),'General Table'!B270,0)</f>
        <v>0</v>
      </c>
      <c r="C270" t="s">
        <v>543</v>
      </c>
      <c r="D270">
        <v>3</v>
      </c>
      <c r="E270" t="s">
        <v>6</v>
      </c>
      <c r="F270" s="2" t="s">
        <v>11</v>
      </c>
      <c r="G270" t="s">
        <v>15</v>
      </c>
      <c r="H270" s="9">
        <f>'types by months'!M309</f>
        <v>44560</v>
      </c>
      <c r="I270" s="1" t="s">
        <v>1365</v>
      </c>
      <c r="J270" s="1"/>
      <c r="L270">
        <f t="shared" si="4"/>
        <v>0</v>
      </c>
    </row>
    <row r="271" spans="1:12" x14ac:dyDescent="0.3">
      <c r="A271">
        <v>203</v>
      </c>
      <c r="B271" t="str">
        <f>IF(OR('General Table'!B271='General Table'!B272,'General Table'!B271='General Table'!B270),'General Table'!B271,0)</f>
        <v>Wonder Hero</v>
      </c>
      <c r="C271" t="s">
        <v>545</v>
      </c>
      <c r="D271">
        <v>3</v>
      </c>
      <c r="E271" t="s">
        <v>6</v>
      </c>
      <c r="F271" s="2" t="s">
        <v>11</v>
      </c>
      <c r="G271" t="s">
        <v>15</v>
      </c>
      <c r="H271" s="9">
        <f>'types by months'!M310</f>
        <v>44490</v>
      </c>
      <c r="I271" s="1" t="s">
        <v>1367</v>
      </c>
      <c r="J271" s="1"/>
      <c r="L271">
        <f t="shared" si="4"/>
        <v>1</v>
      </c>
    </row>
    <row r="272" spans="1:12" x14ac:dyDescent="0.3">
      <c r="A272">
        <v>203</v>
      </c>
      <c r="B272" t="str">
        <f>IF(OR('General Table'!B272='General Table'!B273,'General Table'!B272='General Table'!B271),'General Table'!B272,0)</f>
        <v>Wonder Hero</v>
      </c>
      <c r="C272" t="s">
        <v>545</v>
      </c>
      <c r="D272">
        <v>4</v>
      </c>
      <c r="E272" t="s">
        <v>6</v>
      </c>
      <c r="F272" s="2" t="s">
        <v>7</v>
      </c>
      <c r="G272" t="s">
        <v>15</v>
      </c>
      <c r="H272" s="9">
        <f>'types by months'!M311</f>
        <v>44554</v>
      </c>
      <c r="I272" s="1" t="s">
        <v>1368</v>
      </c>
      <c r="J272" s="1"/>
      <c r="L272">
        <f t="shared" si="4"/>
        <v>0</v>
      </c>
    </row>
    <row r="273" spans="1:12" hidden="1" x14ac:dyDescent="0.3">
      <c r="A273">
        <v>204</v>
      </c>
      <c r="B273">
        <f>IF(OR('General Table'!B273='General Table'!B274,'General Table'!B273='General Table'!B272),'General Table'!B273,0)</f>
        <v>0</v>
      </c>
      <c r="C273" t="s">
        <v>548</v>
      </c>
      <c r="D273">
        <v>4</v>
      </c>
      <c r="E273" t="s">
        <v>6</v>
      </c>
      <c r="F273" s="2" t="s">
        <v>7</v>
      </c>
      <c r="G273" t="s">
        <v>15</v>
      </c>
      <c r="H273" s="9">
        <f>'types by months'!M312</f>
        <v>44552</v>
      </c>
      <c r="I273" s="1" t="s">
        <v>1369</v>
      </c>
      <c r="J273" s="1"/>
      <c r="L273">
        <f t="shared" si="4"/>
        <v>1</v>
      </c>
    </row>
    <row r="274" spans="1:12" hidden="1" x14ac:dyDescent="0.3">
      <c r="A274">
        <v>205</v>
      </c>
      <c r="B274">
        <f>IF(OR('General Table'!B274='General Table'!B275,'General Table'!B274='General Table'!B273),'General Table'!B274,0)</f>
        <v>0</v>
      </c>
      <c r="C274" t="s">
        <v>551</v>
      </c>
      <c r="D274">
        <v>4</v>
      </c>
      <c r="E274" t="s">
        <v>6</v>
      </c>
      <c r="F274" s="2" t="s">
        <v>11</v>
      </c>
      <c r="G274" t="s">
        <v>15</v>
      </c>
      <c r="H274" s="9">
        <f>'types by months'!M313</f>
        <v>44552</v>
      </c>
      <c r="I274" s="1" t="s">
        <v>1370</v>
      </c>
      <c r="J274" s="1"/>
      <c r="L274">
        <f t="shared" si="4"/>
        <v>0</v>
      </c>
    </row>
    <row r="275" spans="1:12" hidden="1" x14ac:dyDescent="0.3">
      <c r="A275">
        <v>206</v>
      </c>
      <c r="B275">
        <f>IF(OR('General Table'!B275='General Table'!B276,'General Table'!B275='General Table'!B274),'General Table'!B275,0)</f>
        <v>0</v>
      </c>
      <c r="C275" t="s">
        <v>553</v>
      </c>
      <c r="D275">
        <v>4</v>
      </c>
      <c r="E275" t="s">
        <v>6</v>
      </c>
      <c r="F275" s="2" t="s">
        <v>7</v>
      </c>
      <c r="G275" t="s">
        <v>15</v>
      </c>
      <c r="H275" s="9">
        <f>'types by months'!M314</f>
        <v>44552</v>
      </c>
      <c r="I275" s="1" t="s">
        <v>1371</v>
      </c>
      <c r="J275" s="1"/>
      <c r="L275">
        <f t="shared" si="4"/>
        <v>0</v>
      </c>
    </row>
    <row r="276" spans="1:12" hidden="1" x14ac:dyDescent="0.3">
      <c r="A276">
        <v>207</v>
      </c>
      <c r="B276">
        <f>IF(OR('General Table'!B276='General Table'!B277,'General Table'!B276='General Table'!B275),'General Table'!B276,0)</f>
        <v>0</v>
      </c>
      <c r="C276" t="s">
        <v>555</v>
      </c>
      <c r="D276">
        <v>4</v>
      </c>
      <c r="E276" t="s">
        <v>6</v>
      </c>
      <c r="F276" s="2" t="s">
        <v>11</v>
      </c>
      <c r="G276" t="s">
        <v>15</v>
      </c>
      <c r="H276" s="9">
        <f>'types by months'!M315</f>
        <v>44552</v>
      </c>
      <c r="I276" s="1" t="s">
        <v>1372</v>
      </c>
      <c r="J276" s="1"/>
      <c r="L276">
        <f t="shared" si="4"/>
        <v>0</v>
      </c>
    </row>
    <row r="277" spans="1:12" x14ac:dyDescent="0.3">
      <c r="A277">
        <v>208</v>
      </c>
      <c r="B277" t="str">
        <f>IF(OR('General Table'!B277='General Table'!B278,'General Table'!B277='General Table'!B276),'General Table'!B277,0)</f>
        <v>Xpocket</v>
      </c>
      <c r="C277" t="s">
        <v>557</v>
      </c>
      <c r="D277">
        <v>4</v>
      </c>
      <c r="E277" t="s">
        <v>6</v>
      </c>
      <c r="F277" s="2" t="s">
        <v>11</v>
      </c>
      <c r="G277" t="s">
        <v>15</v>
      </c>
      <c r="H277" s="9">
        <f>'types by months'!M316</f>
        <v>44418</v>
      </c>
      <c r="I277" s="1" t="s">
        <v>1374</v>
      </c>
      <c r="J277" s="1"/>
      <c r="L277">
        <f t="shared" si="4"/>
        <v>1</v>
      </c>
    </row>
    <row r="278" spans="1:12" x14ac:dyDescent="0.3">
      <c r="A278">
        <v>208</v>
      </c>
      <c r="B278" t="str">
        <f>IF(OR('General Table'!B278='General Table'!B279,'General Table'!B278='General Table'!B277),'General Table'!B278,0)</f>
        <v>Xpocket</v>
      </c>
      <c r="C278" t="s">
        <v>557</v>
      </c>
      <c r="D278">
        <v>4</v>
      </c>
      <c r="E278" t="s">
        <v>6</v>
      </c>
      <c r="F278" s="2" t="s">
        <v>7</v>
      </c>
      <c r="G278" t="s">
        <v>15</v>
      </c>
      <c r="H278" s="9">
        <f>'types by months'!M317</f>
        <v>44551</v>
      </c>
      <c r="I278" s="1" t="s">
        <v>1375</v>
      </c>
      <c r="J278" s="1"/>
      <c r="L278">
        <f t="shared" si="4"/>
        <v>0</v>
      </c>
    </row>
    <row r="279" spans="1:12" x14ac:dyDescent="0.3">
      <c r="A279">
        <v>209</v>
      </c>
      <c r="B279" t="str">
        <f>IF(OR('General Table'!B279='General Table'!B280,'General Table'!B279='General Table'!B278),'General Table'!B279,0)</f>
        <v>Meta Soccer</v>
      </c>
      <c r="C279" t="s">
        <v>560</v>
      </c>
      <c r="D279">
        <v>4</v>
      </c>
      <c r="E279" t="s">
        <v>6</v>
      </c>
      <c r="F279" s="2" t="s">
        <v>11</v>
      </c>
      <c r="G279" t="s">
        <v>15</v>
      </c>
      <c r="H279" s="9">
        <f>'types by months'!M318</f>
        <v>44516</v>
      </c>
      <c r="I279" s="1" t="s">
        <v>1377</v>
      </c>
      <c r="J279" s="1"/>
      <c r="L279">
        <f t="shared" si="4"/>
        <v>1</v>
      </c>
    </row>
    <row r="280" spans="1:12" x14ac:dyDescent="0.3">
      <c r="A280">
        <v>209</v>
      </c>
      <c r="B280" t="str">
        <f>IF(OR('General Table'!B280='General Table'!B281,'General Table'!B280='General Table'!B279),'General Table'!B280,0)</f>
        <v>Meta Soccer</v>
      </c>
      <c r="C280" t="s">
        <v>560</v>
      </c>
      <c r="D280">
        <v>4</v>
      </c>
      <c r="E280" t="s">
        <v>6</v>
      </c>
      <c r="F280" s="2" t="s">
        <v>7</v>
      </c>
      <c r="G280" t="s">
        <v>15</v>
      </c>
      <c r="H280" s="9">
        <f>'types by months'!M319</f>
        <v>44540</v>
      </c>
      <c r="I280" s="1" t="s">
        <v>1378</v>
      </c>
      <c r="J280" s="1"/>
      <c r="L280">
        <f t="shared" si="4"/>
        <v>0</v>
      </c>
    </row>
    <row r="281" spans="1:12" x14ac:dyDescent="0.3">
      <c r="A281">
        <v>209</v>
      </c>
      <c r="B281" t="str">
        <f>IF(OR('General Table'!B281='General Table'!B282,'General Table'!B281='General Table'!B280),'General Table'!B281,0)</f>
        <v>Meta Soccer</v>
      </c>
      <c r="C281" t="s">
        <v>560</v>
      </c>
      <c r="D281">
        <v>4</v>
      </c>
      <c r="E281" t="s">
        <v>6</v>
      </c>
      <c r="F281" s="2" t="s">
        <v>11</v>
      </c>
      <c r="G281" t="s">
        <v>15</v>
      </c>
      <c r="H281" s="9">
        <f>'types by months'!M320</f>
        <v>44550</v>
      </c>
      <c r="I281" s="1" t="s">
        <v>1379</v>
      </c>
      <c r="J281" s="1"/>
      <c r="L281">
        <f t="shared" si="4"/>
        <v>0</v>
      </c>
    </row>
    <row r="282" spans="1:12" hidden="1" x14ac:dyDescent="0.3">
      <c r="A282">
        <v>210</v>
      </c>
      <c r="B282">
        <f>IF(OR('General Table'!B282='General Table'!B283,'General Table'!B282='General Table'!B281),'General Table'!B282,0)</f>
        <v>0</v>
      </c>
      <c r="C282" t="s">
        <v>563</v>
      </c>
      <c r="D282">
        <v>4</v>
      </c>
      <c r="E282" t="s">
        <v>6</v>
      </c>
      <c r="F282" s="2" t="s">
        <v>11</v>
      </c>
      <c r="G282" t="s">
        <v>15</v>
      </c>
      <c r="H282" s="9">
        <f>'types by months'!M321</f>
        <v>44550</v>
      </c>
      <c r="I282" s="1" t="s">
        <v>1380</v>
      </c>
      <c r="J282" s="1"/>
      <c r="L282">
        <f t="shared" si="4"/>
        <v>1</v>
      </c>
    </row>
    <row r="283" spans="1:12" hidden="1" x14ac:dyDescent="0.3">
      <c r="A283">
        <v>211</v>
      </c>
      <c r="B283">
        <f>IF(OR('General Table'!B283='General Table'!B284,'General Table'!B283='General Table'!B282),'General Table'!B283,0)</f>
        <v>0</v>
      </c>
      <c r="C283" t="s">
        <v>565</v>
      </c>
      <c r="D283">
        <v>4</v>
      </c>
      <c r="E283" t="s">
        <v>6</v>
      </c>
      <c r="F283" s="2" t="s">
        <v>11</v>
      </c>
      <c r="G283" t="s">
        <v>15</v>
      </c>
      <c r="H283" s="9">
        <f>'types by months'!M322</f>
        <v>44550</v>
      </c>
      <c r="I283" s="1" t="s">
        <v>1381</v>
      </c>
      <c r="J283" s="1"/>
      <c r="L283">
        <f t="shared" si="4"/>
        <v>0</v>
      </c>
    </row>
    <row r="284" spans="1:12" hidden="1" x14ac:dyDescent="0.3">
      <c r="A284">
        <v>212</v>
      </c>
      <c r="B284">
        <f>IF(OR('General Table'!B284='General Table'!B285,'General Table'!B284='General Table'!B283),'General Table'!B284,0)</f>
        <v>0</v>
      </c>
      <c r="C284" t="s">
        <v>567</v>
      </c>
      <c r="D284">
        <v>3</v>
      </c>
      <c r="E284" t="s">
        <v>6</v>
      </c>
      <c r="F284" s="2" t="s">
        <v>7</v>
      </c>
      <c r="G284" t="s">
        <v>15</v>
      </c>
      <c r="H284" s="9">
        <f>'types by months'!M323</f>
        <v>44550</v>
      </c>
      <c r="I284" s="1" t="s">
        <v>1382</v>
      </c>
      <c r="J284" s="1"/>
      <c r="L284">
        <f t="shared" si="4"/>
        <v>0</v>
      </c>
    </row>
    <row r="285" spans="1:12" hidden="1" x14ac:dyDescent="0.3">
      <c r="A285">
        <v>213</v>
      </c>
      <c r="B285">
        <f>IF(OR('General Table'!B285='General Table'!B286,'General Table'!B285='General Table'!B284),'General Table'!B285,0)</f>
        <v>0</v>
      </c>
      <c r="C285" t="s">
        <v>569</v>
      </c>
      <c r="D285">
        <v>4</v>
      </c>
      <c r="E285" t="s">
        <v>6</v>
      </c>
      <c r="F285" s="2" t="s">
        <v>7</v>
      </c>
      <c r="G285" t="s">
        <v>15</v>
      </c>
      <c r="H285" s="9">
        <f>'types by months'!M324</f>
        <v>44547</v>
      </c>
      <c r="I285" s="1" t="s">
        <v>1383</v>
      </c>
      <c r="J285" s="1"/>
      <c r="L285">
        <f t="shared" si="4"/>
        <v>0</v>
      </c>
    </row>
    <row r="286" spans="1:12" hidden="1" x14ac:dyDescent="0.3">
      <c r="A286">
        <v>214</v>
      </c>
      <c r="B286">
        <f>IF(OR('General Table'!B286='General Table'!B287,'General Table'!B286='General Table'!B285),'General Table'!B286,0)</f>
        <v>0</v>
      </c>
      <c r="C286" t="s">
        <v>572</v>
      </c>
      <c r="D286">
        <v>3</v>
      </c>
      <c r="E286" t="s">
        <v>6</v>
      </c>
      <c r="F286" s="2" t="s">
        <v>7</v>
      </c>
      <c r="G286" t="s">
        <v>15</v>
      </c>
      <c r="H286" s="9">
        <f>'types by months'!M325</f>
        <v>44547</v>
      </c>
      <c r="I286" s="1" t="s">
        <v>1384</v>
      </c>
      <c r="J286" s="1"/>
      <c r="L286">
        <f t="shared" si="4"/>
        <v>0</v>
      </c>
    </row>
    <row r="287" spans="1:12" hidden="1" x14ac:dyDescent="0.3">
      <c r="A287">
        <v>215</v>
      </c>
      <c r="B287">
        <f>IF(OR('General Table'!B287='General Table'!B288,'General Table'!B287='General Table'!B286),'General Table'!B287,0)</f>
        <v>0</v>
      </c>
      <c r="C287" t="s">
        <v>574</v>
      </c>
      <c r="D287">
        <v>4</v>
      </c>
      <c r="E287" t="s">
        <v>6</v>
      </c>
      <c r="F287" s="2" t="s">
        <v>11</v>
      </c>
      <c r="G287" t="s">
        <v>15</v>
      </c>
      <c r="H287" s="9">
        <f>'types by months'!M326</f>
        <v>44547</v>
      </c>
      <c r="I287" s="1" t="s">
        <v>1385</v>
      </c>
      <c r="J287" s="1"/>
      <c r="L287">
        <f t="shared" si="4"/>
        <v>0</v>
      </c>
    </row>
    <row r="288" spans="1:12" hidden="1" x14ac:dyDescent="0.3">
      <c r="A288">
        <v>216</v>
      </c>
      <c r="B288">
        <f>IF(OR('General Table'!B288='General Table'!B289,'General Table'!B288='General Table'!B287),'General Table'!B288,0)</f>
        <v>0</v>
      </c>
      <c r="C288" t="s">
        <v>254</v>
      </c>
      <c r="D288">
        <v>4</v>
      </c>
      <c r="E288" t="s">
        <v>6</v>
      </c>
      <c r="F288" s="2" t="s">
        <v>7</v>
      </c>
      <c r="G288" t="s">
        <v>15</v>
      </c>
      <c r="H288" s="9">
        <f>'types by months'!M327</f>
        <v>44547</v>
      </c>
      <c r="I288" s="1" t="s">
        <v>1386</v>
      </c>
      <c r="J288" s="1"/>
      <c r="L288">
        <f t="shared" si="4"/>
        <v>0</v>
      </c>
    </row>
    <row r="289" spans="1:12" hidden="1" x14ac:dyDescent="0.3">
      <c r="A289">
        <v>217</v>
      </c>
      <c r="B289">
        <f>IF(OR('General Table'!B289='General Table'!B290,'General Table'!B289='General Table'!B288),'General Table'!B289,0)</f>
        <v>0</v>
      </c>
      <c r="C289" t="s">
        <v>577</v>
      </c>
      <c r="D289">
        <v>4</v>
      </c>
      <c r="E289" t="s">
        <v>6</v>
      </c>
      <c r="F289" s="2" t="s">
        <v>11</v>
      </c>
      <c r="G289" t="s">
        <v>15</v>
      </c>
      <c r="H289" s="9">
        <f>'types by months'!M328</f>
        <v>44546</v>
      </c>
      <c r="I289" s="1" t="s">
        <v>1387</v>
      </c>
      <c r="J289" s="1"/>
      <c r="L289">
        <f t="shared" si="4"/>
        <v>0</v>
      </c>
    </row>
    <row r="290" spans="1:12" hidden="1" x14ac:dyDescent="0.3">
      <c r="A290">
        <v>218</v>
      </c>
      <c r="B290">
        <f>IF(OR('General Table'!B290='General Table'!B291,'General Table'!B290='General Table'!B289),'General Table'!B290,0)</f>
        <v>0</v>
      </c>
      <c r="C290" t="s">
        <v>580</v>
      </c>
      <c r="D290">
        <v>4</v>
      </c>
      <c r="E290" t="s">
        <v>6</v>
      </c>
      <c r="F290" s="2" t="s">
        <v>11</v>
      </c>
      <c r="G290" t="s">
        <v>15</v>
      </c>
      <c r="H290" s="9">
        <f>'types by months'!M329</f>
        <v>44546</v>
      </c>
      <c r="I290" s="1" t="s">
        <v>1388</v>
      </c>
      <c r="J290" s="1"/>
      <c r="L290">
        <f t="shared" si="4"/>
        <v>0</v>
      </c>
    </row>
    <row r="291" spans="1:12" hidden="1" x14ac:dyDescent="0.3">
      <c r="A291">
        <v>219</v>
      </c>
      <c r="B291">
        <f>IF(OR('General Table'!B291='General Table'!B292,'General Table'!B291='General Table'!B290),'General Table'!B291,0)</f>
        <v>0</v>
      </c>
      <c r="C291" t="s">
        <v>582</v>
      </c>
      <c r="D291">
        <v>4</v>
      </c>
      <c r="E291" t="s">
        <v>6</v>
      </c>
      <c r="F291" s="2" t="s">
        <v>7</v>
      </c>
      <c r="G291" t="s">
        <v>15</v>
      </c>
      <c r="H291" s="9">
        <f>'types by months'!M330</f>
        <v>44545</v>
      </c>
      <c r="I291" s="1" t="s">
        <v>1389</v>
      </c>
      <c r="J291" s="1"/>
      <c r="L291">
        <f t="shared" si="4"/>
        <v>0</v>
      </c>
    </row>
    <row r="292" spans="1:12" hidden="1" x14ac:dyDescent="0.3">
      <c r="A292">
        <v>220</v>
      </c>
      <c r="B292">
        <f>IF(OR('General Table'!B292='General Table'!B293,'General Table'!B292='General Table'!B291),'General Table'!B292,0)</f>
        <v>0</v>
      </c>
      <c r="C292" t="s">
        <v>585</v>
      </c>
      <c r="D292">
        <v>4</v>
      </c>
      <c r="E292" t="s">
        <v>6</v>
      </c>
      <c r="F292" s="2" t="s">
        <v>7</v>
      </c>
      <c r="G292" t="s">
        <v>15</v>
      </c>
      <c r="H292" s="9">
        <f>'types by months'!M331</f>
        <v>44545</v>
      </c>
      <c r="I292" s="1" t="s">
        <v>1390</v>
      </c>
      <c r="J292" s="1"/>
      <c r="L292">
        <f t="shared" si="4"/>
        <v>0</v>
      </c>
    </row>
    <row r="293" spans="1:12" hidden="1" x14ac:dyDescent="0.3">
      <c r="A293">
        <v>221</v>
      </c>
      <c r="B293">
        <f>IF(OR('General Table'!B293='General Table'!B294,'General Table'!B293='General Table'!B292),'General Table'!B293,0)</f>
        <v>0</v>
      </c>
      <c r="C293" t="s">
        <v>587</v>
      </c>
      <c r="D293">
        <v>4</v>
      </c>
      <c r="E293" t="s">
        <v>6</v>
      </c>
      <c r="F293" s="2" t="s">
        <v>14</v>
      </c>
      <c r="G293" t="s">
        <v>15</v>
      </c>
      <c r="H293" s="9">
        <f>'types by months'!M332</f>
        <v>44545</v>
      </c>
      <c r="I293" s="1" t="s">
        <v>1391</v>
      </c>
      <c r="J293" s="1"/>
      <c r="L293">
        <f t="shared" si="4"/>
        <v>0</v>
      </c>
    </row>
    <row r="294" spans="1:12" hidden="1" x14ac:dyDescent="0.3">
      <c r="A294">
        <v>222</v>
      </c>
      <c r="B294">
        <f>IF(OR('General Table'!B294='General Table'!B295,'General Table'!B294='General Table'!B293),'General Table'!B294,0)</f>
        <v>0</v>
      </c>
      <c r="C294" t="s">
        <v>589</v>
      </c>
      <c r="D294">
        <v>4</v>
      </c>
      <c r="E294" t="s">
        <v>6</v>
      </c>
      <c r="F294" s="2" t="s">
        <v>7</v>
      </c>
      <c r="G294" t="s">
        <v>15</v>
      </c>
      <c r="H294" s="9">
        <f>'types by months'!M333</f>
        <v>44543</v>
      </c>
      <c r="I294" s="1" t="s">
        <v>1392</v>
      </c>
      <c r="J294" s="1"/>
      <c r="L294">
        <f t="shared" si="4"/>
        <v>0</v>
      </c>
    </row>
    <row r="295" spans="1:12" hidden="1" x14ac:dyDescent="0.3">
      <c r="A295">
        <v>223</v>
      </c>
      <c r="B295">
        <f>IF(OR('General Table'!B295='General Table'!B296,'General Table'!B295='General Table'!B294),'General Table'!B295,0)</f>
        <v>0</v>
      </c>
      <c r="C295" t="s">
        <v>592</v>
      </c>
      <c r="D295">
        <v>4</v>
      </c>
      <c r="E295" t="s">
        <v>6</v>
      </c>
      <c r="F295" s="2" t="s">
        <v>11</v>
      </c>
      <c r="G295" t="s">
        <v>15</v>
      </c>
      <c r="H295" s="9">
        <f>'types by months'!M334</f>
        <v>44543</v>
      </c>
      <c r="I295" s="1" t="s">
        <v>1393</v>
      </c>
      <c r="J295" s="1"/>
      <c r="L295">
        <f t="shared" si="4"/>
        <v>0</v>
      </c>
    </row>
    <row r="296" spans="1:12" hidden="1" x14ac:dyDescent="0.3">
      <c r="A296">
        <v>224</v>
      </c>
      <c r="B296">
        <f>IF(OR('General Table'!B296='General Table'!B297,'General Table'!B296='General Table'!B295),'General Table'!B296,0)</f>
        <v>0</v>
      </c>
      <c r="C296" t="s">
        <v>594</v>
      </c>
      <c r="D296">
        <v>4</v>
      </c>
      <c r="E296" t="s">
        <v>6</v>
      </c>
      <c r="F296" s="2" t="s">
        <v>11</v>
      </c>
      <c r="G296" t="s">
        <v>15</v>
      </c>
      <c r="H296" s="9">
        <f>'types by months'!M335</f>
        <v>44540</v>
      </c>
      <c r="I296" s="1" t="s">
        <v>1394</v>
      </c>
      <c r="J296" s="1"/>
      <c r="L296">
        <f t="shared" si="4"/>
        <v>0</v>
      </c>
    </row>
    <row r="297" spans="1:12" hidden="1" x14ac:dyDescent="0.3">
      <c r="A297">
        <v>225</v>
      </c>
      <c r="B297">
        <f>IF(OR('General Table'!B297='General Table'!B298,'General Table'!B297='General Table'!B296),'General Table'!B297,0)</f>
        <v>0</v>
      </c>
      <c r="C297" t="s">
        <v>597</v>
      </c>
      <c r="D297">
        <v>4</v>
      </c>
      <c r="E297" t="s">
        <v>6</v>
      </c>
      <c r="F297" s="2" t="s">
        <v>7</v>
      </c>
      <c r="G297" t="s">
        <v>15</v>
      </c>
      <c r="H297" s="9">
        <f>'types by months'!M336</f>
        <v>44540</v>
      </c>
      <c r="I297" s="1" t="s">
        <v>1395</v>
      </c>
      <c r="J297" s="1"/>
      <c r="L297">
        <f t="shared" si="4"/>
        <v>0</v>
      </c>
    </row>
    <row r="298" spans="1:12" hidden="1" x14ac:dyDescent="0.3">
      <c r="A298">
        <v>226</v>
      </c>
      <c r="B298">
        <f>IF(OR('General Table'!B298='General Table'!B299,'General Table'!B298='General Table'!B297),'General Table'!B298,0)</f>
        <v>0</v>
      </c>
      <c r="C298" t="s">
        <v>599</v>
      </c>
      <c r="D298">
        <v>4</v>
      </c>
      <c r="E298" t="s">
        <v>6</v>
      </c>
      <c r="F298" s="2" t="s">
        <v>11</v>
      </c>
      <c r="G298" t="s">
        <v>15</v>
      </c>
      <c r="H298" s="9">
        <f>'types by months'!M337</f>
        <v>44540</v>
      </c>
      <c r="I298" s="1" t="s">
        <v>1396</v>
      </c>
      <c r="J298" s="1"/>
      <c r="L298">
        <f t="shared" si="4"/>
        <v>0</v>
      </c>
    </row>
    <row r="299" spans="1:12" hidden="1" x14ac:dyDescent="0.3">
      <c r="A299">
        <v>227</v>
      </c>
      <c r="B299">
        <f>IF(OR('General Table'!B299='General Table'!B300,'General Table'!B299='General Table'!B298),'General Table'!B299,0)</f>
        <v>0</v>
      </c>
      <c r="C299" t="s">
        <v>601</v>
      </c>
      <c r="D299">
        <v>4</v>
      </c>
      <c r="E299" t="s">
        <v>6</v>
      </c>
      <c r="F299" s="2" t="s">
        <v>11</v>
      </c>
      <c r="G299" t="s">
        <v>15</v>
      </c>
      <c r="H299" s="9">
        <f>'types by months'!M338</f>
        <v>44540</v>
      </c>
      <c r="I299" s="1" t="s">
        <v>1397</v>
      </c>
      <c r="J299" s="1"/>
      <c r="L299">
        <f t="shared" si="4"/>
        <v>0</v>
      </c>
    </row>
    <row r="300" spans="1:12" x14ac:dyDescent="0.3">
      <c r="A300">
        <v>228</v>
      </c>
      <c r="B300" t="str">
        <f>IF(OR('General Table'!B300='General Table'!B301,'General Table'!B300='General Table'!B299),'General Table'!B300,0)</f>
        <v>Deflyball</v>
      </c>
      <c r="C300" t="s">
        <v>603</v>
      </c>
      <c r="D300">
        <v>4</v>
      </c>
      <c r="E300" t="s">
        <v>6</v>
      </c>
      <c r="F300" s="2" t="s">
        <v>7</v>
      </c>
      <c r="G300" t="s">
        <v>15</v>
      </c>
      <c r="H300" s="9">
        <f>'types by months'!M339</f>
        <v>44524</v>
      </c>
      <c r="I300" s="1" t="s">
        <v>1399</v>
      </c>
      <c r="J300" s="1"/>
      <c r="L300">
        <f t="shared" si="4"/>
        <v>1</v>
      </c>
    </row>
    <row r="301" spans="1:12" x14ac:dyDescent="0.3">
      <c r="A301">
        <v>228</v>
      </c>
      <c r="B301" t="str">
        <f>IF(OR('General Table'!B301='General Table'!B302,'General Table'!B301='General Table'!B300),'General Table'!B301,0)</f>
        <v>Deflyball</v>
      </c>
      <c r="C301" t="s">
        <v>603</v>
      </c>
      <c r="D301">
        <v>3</v>
      </c>
      <c r="E301" t="s">
        <v>6</v>
      </c>
      <c r="F301" s="2" t="s">
        <v>11</v>
      </c>
      <c r="G301" t="s">
        <v>15</v>
      </c>
      <c r="H301" s="9">
        <f>'types by months'!M340</f>
        <v>44540</v>
      </c>
      <c r="I301" s="1" t="s">
        <v>1400</v>
      </c>
      <c r="J301" s="1"/>
      <c r="L301">
        <f t="shared" si="4"/>
        <v>0</v>
      </c>
    </row>
    <row r="302" spans="1:12" hidden="1" x14ac:dyDescent="0.3">
      <c r="A302">
        <v>229</v>
      </c>
      <c r="B302">
        <f>IF(OR('General Table'!B302='General Table'!B303,'General Table'!B302='General Table'!B301),'General Table'!B302,0)</f>
        <v>0</v>
      </c>
      <c r="C302" t="s">
        <v>605</v>
      </c>
      <c r="D302">
        <v>4</v>
      </c>
      <c r="E302" t="s">
        <v>6</v>
      </c>
      <c r="F302" s="2" t="s">
        <v>7</v>
      </c>
      <c r="G302" t="s">
        <v>15</v>
      </c>
      <c r="H302" s="9">
        <f>'types by months'!M341</f>
        <v>44540</v>
      </c>
      <c r="I302" s="1" t="s">
        <v>1401</v>
      </c>
      <c r="J302" s="1"/>
      <c r="L302">
        <f t="shared" si="4"/>
        <v>1</v>
      </c>
    </row>
    <row r="303" spans="1:12" hidden="1" x14ac:dyDescent="0.3">
      <c r="A303">
        <v>230</v>
      </c>
      <c r="B303">
        <f>IF(OR('General Table'!B303='General Table'!B304,'General Table'!B303='General Table'!B302),'General Table'!B303,0)</f>
        <v>0</v>
      </c>
      <c r="C303" t="s">
        <v>607</v>
      </c>
      <c r="D303">
        <v>3</v>
      </c>
      <c r="E303" t="s">
        <v>6</v>
      </c>
      <c r="F303" s="2" t="s">
        <v>11</v>
      </c>
      <c r="G303" t="s">
        <v>15</v>
      </c>
      <c r="H303" s="9">
        <f>'types by months'!M342</f>
        <v>44539</v>
      </c>
      <c r="I303" s="1" t="s">
        <v>1402</v>
      </c>
      <c r="J303" s="1"/>
      <c r="L303">
        <f t="shared" si="4"/>
        <v>0</v>
      </c>
    </row>
    <row r="304" spans="1:12" hidden="1" x14ac:dyDescent="0.3">
      <c r="A304">
        <v>231</v>
      </c>
      <c r="B304">
        <f>IF(OR('General Table'!B304='General Table'!B305,'General Table'!B304='General Table'!B303),'General Table'!B304,0)</f>
        <v>0</v>
      </c>
      <c r="C304" t="s">
        <v>610</v>
      </c>
      <c r="D304">
        <v>3</v>
      </c>
      <c r="E304" t="s">
        <v>6</v>
      </c>
      <c r="F304" s="2" t="s">
        <v>11</v>
      </c>
      <c r="G304" t="s">
        <v>15</v>
      </c>
      <c r="H304" s="9">
        <f>'types by months'!M343</f>
        <v>44538</v>
      </c>
      <c r="I304" s="1" t="s">
        <v>1403</v>
      </c>
      <c r="J304" s="1"/>
      <c r="L304">
        <f t="shared" si="4"/>
        <v>0</v>
      </c>
    </row>
    <row r="305" spans="1:12" hidden="1" x14ac:dyDescent="0.3">
      <c r="A305">
        <v>232</v>
      </c>
      <c r="B305">
        <f>IF(OR('General Table'!B305='General Table'!B306,'General Table'!B305='General Table'!B304),'General Table'!B305,0)</f>
        <v>0</v>
      </c>
      <c r="C305" t="s">
        <v>613</v>
      </c>
      <c r="D305">
        <v>4</v>
      </c>
      <c r="E305" t="s">
        <v>6</v>
      </c>
      <c r="F305" s="2" t="s">
        <v>508</v>
      </c>
      <c r="G305" t="s">
        <v>15</v>
      </c>
      <c r="H305" s="9">
        <f>'types by months'!M344</f>
        <v>44537</v>
      </c>
      <c r="I305" s="1" t="s">
        <v>1404</v>
      </c>
      <c r="J305" s="1"/>
      <c r="L305">
        <f t="shared" si="4"/>
        <v>0</v>
      </c>
    </row>
    <row r="306" spans="1:12" hidden="1" x14ac:dyDescent="0.3">
      <c r="A306">
        <v>233</v>
      </c>
      <c r="B306">
        <f>IF(OR('General Table'!B306='General Table'!B307,'General Table'!B306='General Table'!B305),'General Table'!B306,0)</f>
        <v>0</v>
      </c>
      <c r="C306" t="s">
        <v>616</v>
      </c>
      <c r="D306">
        <v>4</v>
      </c>
      <c r="E306" t="s">
        <v>6</v>
      </c>
      <c r="F306" s="2" t="s">
        <v>7</v>
      </c>
      <c r="G306" t="s">
        <v>15</v>
      </c>
      <c r="H306" s="9">
        <f>'types by months'!M345</f>
        <v>44537</v>
      </c>
      <c r="I306" s="1" t="s">
        <v>1405</v>
      </c>
      <c r="J306" s="1"/>
      <c r="L306">
        <f t="shared" si="4"/>
        <v>0</v>
      </c>
    </row>
    <row r="307" spans="1:12" hidden="1" x14ac:dyDescent="0.3">
      <c r="A307">
        <v>234</v>
      </c>
      <c r="B307">
        <f>IF(OR('General Table'!B307='General Table'!B308,'General Table'!B307='General Table'!B306),'General Table'!B307,0)</f>
        <v>0</v>
      </c>
      <c r="C307" t="s">
        <v>618</v>
      </c>
      <c r="D307">
        <v>4</v>
      </c>
      <c r="E307" t="s">
        <v>6</v>
      </c>
      <c r="F307" s="2" t="s">
        <v>11</v>
      </c>
      <c r="G307" t="s">
        <v>15</v>
      </c>
      <c r="H307" s="9">
        <f>'types by months'!M346</f>
        <v>44537</v>
      </c>
      <c r="I307" s="1" t="s">
        <v>1406</v>
      </c>
      <c r="J307" s="1"/>
      <c r="L307">
        <f t="shared" si="4"/>
        <v>0</v>
      </c>
    </row>
    <row r="308" spans="1:12" hidden="1" x14ac:dyDescent="0.3">
      <c r="A308">
        <v>235</v>
      </c>
      <c r="B308">
        <f>IF(OR('General Table'!B308='General Table'!B309,'General Table'!B308='General Table'!B307),'General Table'!B308,0)</f>
        <v>0</v>
      </c>
      <c r="C308" t="s">
        <v>620</v>
      </c>
      <c r="D308">
        <v>4</v>
      </c>
      <c r="E308" t="s">
        <v>6</v>
      </c>
      <c r="F308" s="2" t="s">
        <v>11</v>
      </c>
      <c r="G308" t="s">
        <v>15</v>
      </c>
      <c r="H308" s="9">
        <f>'types by months'!M347</f>
        <v>44537</v>
      </c>
      <c r="I308" s="1" t="s">
        <v>1407</v>
      </c>
      <c r="J308" s="1"/>
      <c r="L308">
        <f t="shared" si="4"/>
        <v>0</v>
      </c>
    </row>
    <row r="309" spans="1:12" hidden="1" x14ac:dyDescent="0.3">
      <c r="A309">
        <v>236</v>
      </c>
      <c r="B309">
        <f>IF(OR('General Table'!B309='General Table'!B310,'General Table'!B309='General Table'!B308),'General Table'!B309,0)</f>
        <v>0</v>
      </c>
      <c r="C309" t="s">
        <v>622</v>
      </c>
      <c r="D309">
        <v>4</v>
      </c>
      <c r="E309" t="s">
        <v>6</v>
      </c>
      <c r="F309" s="2" t="s">
        <v>11</v>
      </c>
      <c r="G309" t="s">
        <v>15</v>
      </c>
      <c r="H309" s="9">
        <f>'types by months'!M348</f>
        <v>44537</v>
      </c>
      <c r="I309" s="1" t="s">
        <v>1408</v>
      </c>
      <c r="J309" s="1"/>
      <c r="L309">
        <f t="shared" si="4"/>
        <v>0</v>
      </c>
    </row>
    <row r="310" spans="1:12" hidden="1" x14ac:dyDescent="0.3">
      <c r="A310">
        <v>237</v>
      </c>
      <c r="B310">
        <f>IF(OR('General Table'!B310='General Table'!B311,'General Table'!B310='General Table'!B309),'General Table'!B310,0)</f>
        <v>0</v>
      </c>
      <c r="C310" t="s">
        <v>624</v>
      </c>
      <c r="D310">
        <v>4</v>
      </c>
      <c r="E310" t="s">
        <v>6</v>
      </c>
      <c r="F310" s="2" t="s">
        <v>11</v>
      </c>
      <c r="G310" t="s">
        <v>15</v>
      </c>
      <c r="H310" s="9">
        <f>'types by months'!M349</f>
        <v>44536</v>
      </c>
      <c r="I310" s="1" t="s">
        <v>1409</v>
      </c>
      <c r="J310" s="1"/>
      <c r="L310">
        <f t="shared" si="4"/>
        <v>0</v>
      </c>
    </row>
    <row r="311" spans="1:12" hidden="1" x14ac:dyDescent="0.3">
      <c r="A311">
        <v>238</v>
      </c>
      <c r="B311">
        <f>IF(OR('General Table'!B311='General Table'!B312,'General Table'!B311='General Table'!B310),'General Table'!B311,0)</f>
        <v>0</v>
      </c>
      <c r="C311" t="s">
        <v>627</v>
      </c>
      <c r="D311">
        <v>4</v>
      </c>
      <c r="E311" t="s">
        <v>6</v>
      </c>
      <c r="F311" s="2" t="s">
        <v>7</v>
      </c>
      <c r="G311" t="s">
        <v>15</v>
      </c>
      <c r="H311" s="9">
        <f>'types by months'!M350</f>
        <v>44536</v>
      </c>
      <c r="I311" s="1" t="s">
        <v>1410</v>
      </c>
      <c r="J311" s="1"/>
      <c r="L311">
        <f t="shared" si="4"/>
        <v>0</v>
      </c>
    </row>
    <row r="312" spans="1:12" x14ac:dyDescent="0.3">
      <c r="A312">
        <v>239</v>
      </c>
      <c r="B312" t="str">
        <f>IF(OR('General Table'!B312='General Table'!B313,'General Table'!B312='General Table'!B311),'General Table'!B312,0)</f>
        <v>Plethori</v>
      </c>
      <c r="C312" t="s">
        <v>629</v>
      </c>
      <c r="D312">
        <v>4</v>
      </c>
      <c r="E312" t="s">
        <v>6</v>
      </c>
      <c r="F312" s="2" t="s">
        <v>11</v>
      </c>
      <c r="G312" t="s">
        <v>15</v>
      </c>
      <c r="H312" s="9">
        <f>'types by months'!M351</f>
        <v>44396</v>
      </c>
      <c r="I312" s="1" t="s">
        <v>1413</v>
      </c>
      <c r="J312" s="1"/>
      <c r="L312">
        <f t="shared" si="4"/>
        <v>1</v>
      </c>
    </row>
    <row r="313" spans="1:12" x14ac:dyDescent="0.3">
      <c r="A313">
        <v>239</v>
      </c>
      <c r="B313" t="str">
        <f>IF(OR('General Table'!B313='General Table'!B314,'General Table'!B313='General Table'!B312),'General Table'!B313,0)</f>
        <v>Plethori</v>
      </c>
      <c r="C313" t="s">
        <v>629</v>
      </c>
      <c r="D313">
        <v>4</v>
      </c>
      <c r="E313" t="s">
        <v>6</v>
      </c>
      <c r="F313" s="2" t="s">
        <v>7</v>
      </c>
      <c r="G313" t="s">
        <v>15</v>
      </c>
      <c r="H313" s="9">
        <f>'types by months'!M352</f>
        <v>44503</v>
      </c>
      <c r="I313" s="1" t="s">
        <v>1414</v>
      </c>
      <c r="J313" s="1"/>
      <c r="L313">
        <f t="shared" si="4"/>
        <v>0</v>
      </c>
    </row>
    <row r="314" spans="1:12" x14ac:dyDescent="0.3">
      <c r="A314">
        <v>239</v>
      </c>
      <c r="B314" t="str">
        <f>IF(OR('General Table'!B314='General Table'!B315,'General Table'!B314='General Table'!B313),'General Table'!B314,0)</f>
        <v>Plethori</v>
      </c>
      <c r="C314" t="s">
        <v>629</v>
      </c>
      <c r="D314">
        <v>4</v>
      </c>
      <c r="E314" t="s">
        <v>6</v>
      </c>
      <c r="F314" s="2" t="s">
        <v>7</v>
      </c>
      <c r="G314" t="s">
        <v>15</v>
      </c>
      <c r="H314" s="9">
        <f>'types by months'!M353</f>
        <v>44536</v>
      </c>
      <c r="I314" s="1" t="s">
        <v>1415</v>
      </c>
      <c r="J314" s="1"/>
      <c r="L314">
        <f t="shared" si="4"/>
        <v>0</v>
      </c>
    </row>
    <row r="315" spans="1:12" hidden="1" x14ac:dyDescent="0.3">
      <c r="A315">
        <v>240</v>
      </c>
      <c r="B315">
        <f>IF(OR('General Table'!B315='General Table'!B316,'General Table'!B315='General Table'!B314),'General Table'!B315,0)</f>
        <v>0</v>
      </c>
      <c r="C315" t="s">
        <v>631</v>
      </c>
      <c r="D315">
        <v>4</v>
      </c>
      <c r="E315" t="s">
        <v>6</v>
      </c>
      <c r="F315" s="2" t="s">
        <v>7</v>
      </c>
      <c r="G315" t="s">
        <v>15</v>
      </c>
      <c r="H315" s="9">
        <f>'types by months'!M354</f>
        <v>44532</v>
      </c>
      <c r="I315" s="1" t="s">
        <v>1416</v>
      </c>
      <c r="J315" s="1"/>
      <c r="L315">
        <f t="shared" si="4"/>
        <v>1</v>
      </c>
    </row>
    <row r="316" spans="1:12" hidden="1" x14ac:dyDescent="0.3">
      <c r="A316">
        <v>241</v>
      </c>
      <c r="B316">
        <f>IF(OR('General Table'!B316='General Table'!B317,'General Table'!B316='General Table'!B315),'General Table'!B316,0)</f>
        <v>0</v>
      </c>
      <c r="C316" t="s">
        <v>634</v>
      </c>
      <c r="D316">
        <v>4</v>
      </c>
      <c r="E316" t="s">
        <v>6</v>
      </c>
      <c r="F316" s="2" t="s">
        <v>11</v>
      </c>
      <c r="G316" t="s">
        <v>15</v>
      </c>
      <c r="H316" s="9">
        <f>'types by months'!M355</f>
        <v>44532</v>
      </c>
      <c r="I316" s="1" t="s">
        <v>1417</v>
      </c>
      <c r="J316" s="1"/>
      <c r="L316">
        <f t="shared" si="4"/>
        <v>0</v>
      </c>
    </row>
    <row r="317" spans="1:12" hidden="1" x14ac:dyDescent="0.3">
      <c r="A317">
        <v>242</v>
      </c>
      <c r="B317">
        <f>IF(OR('General Table'!B317='General Table'!B318,'General Table'!B317='General Table'!B316),'General Table'!B317,0)</f>
        <v>0</v>
      </c>
      <c r="C317" t="s">
        <v>636</v>
      </c>
      <c r="D317">
        <v>4</v>
      </c>
      <c r="E317" t="s">
        <v>6</v>
      </c>
      <c r="F317" s="2" t="s">
        <v>11</v>
      </c>
      <c r="G317" t="s">
        <v>15</v>
      </c>
      <c r="H317" s="9">
        <f>'types by months'!M356</f>
        <v>44531</v>
      </c>
      <c r="I317" s="1" t="s">
        <v>1418</v>
      </c>
      <c r="J317" s="1"/>
      <c r="L317">
        <f t="shared" si="4"/>
        <v>0</v>
      </c>
    </row>
    <row r="318" spans="1:12" hidden="1" x14ac:dyDescent="0.3">
      <c r="A318">
        <v>243</v>
      </c>
      <c r="B318">
        <f>IF(OR('General Table'!B318='General Table'!B319,'General Table'!B318='General Table'!B317),'General Table'!B318,0)</f>
        <v>0</v>
      </c>
      <c r="C318" t="s">
        <v>639</v>
      </c>
      <c r="D318">
        <v>4</v>
      </c>
      <c r="E318" t="s">
        <v>6</v>
      </c>
      <c r="F318" s="2" t="s">
        <v>7</v>
      </c>
      <c r="G318" t="s">
        <v>15</v>
      </c>
      <c r="H318" s="9">
        <f>'types by months'!M357</f>
        <v>44531</v>
      </c>
      <c r="I318" s="1" t="s">
        <v>1419</v>
      </c>
      <c r="J318" s="1"/>
      <c r="L318">
        <f t="shared" si="4"/>
        <v>0</v>
      </c>
    </row>
    <row r="319" spans="1:12" hidden="1" x14ac:dyDescent="0.3">
      <c r="A319">
        <v>244</v>
      </c>
      <c r="B319">
        <f>IF(OR('General Table'!B319='General Table'!B320,'General Table'!B319='General Table'!B318),'General Table'!B319,0)</f>
        <v>0</v>
      </c>
      <c r="C319" t="s">
        <v>641</v>
      </c>
      <c r="D319">
        <v>3</v>
      </c>
      <c r="E319" t="s">
        <v>6</v>
      </c>
      <c r="F319" s="2" t="s">
        <v>7</v>
      </c>
      <c r="G319" t="s">
        <v>15</v>
      </c>
      <c r="H319" s="9">
        <f>'types by months'!M358</f>
        <v>44531</v>
      </c>
      <c r="I319" s="1" t="s">
        <v>1420</v>
      </c>
      <c r="J319" s="1"/>
      <c r="L319">
        <f t="shared" si="4"/>
        <v>0</v>
      </c>
    </row>
    <row r="320" spans="1:12" hidden="1" x14ac:dyDescent="0.3">
      <c r="A320">
        <v>245</v>
      </c>
      <c r="B320">
        <f>IF(OR('General Table'!B320='General Table'!B321,'General Table'!B320='General Table'!B319),'General Table'!B320,0)</f>
        <v>0</v>
      </c>
      <c r="C320" t="s">
        <v>643</v>
      </c>
      <c r="D320">
        <v>4</v>
      </c>
      <c r="E320" t="s">
        <v>6</v>
      </c>
      <c r="F320" s="2" t="s">
        <v>11</v>
      </c>
      <c r="G320" t="s">
        <v>15</v>
      </c>
      <c r="H320" s="9">
        <f>'types by months'!M359</f>
        <v>44531</v>
      </c>
      <c r="I320" s="1" t="s">
        <v>1421</v>
      </c>
      <c r="J320" s="1"/>
      <c r="L320">
        <f t="shared" si="4"/>
        <v>0</v>
      </c>
    </row>
    <row r="321" spans="1:12" hidden="1" x14ac:dyDescent="0.3">
      <c r="A321">
        <v>246</v>
      </c>
      <c r="B321">
        <f>IF(OR('General Table'!B321='General Table'!B322,'General Table'!B321='General Table'!B320),'General Table'!B321,0)</f>
        <v>0</v>
      </c>
      <c r="C321" t="s">
        <v>645</v>
      </c>
      <c r="D321">
        <v>3</v>
      </c>
      <c r="E321" t="s">
        <v>6</v>
      </c>
      <c r="F321" s="2" t="s">
        <v>11</v>
      </c>
      <c r="G321" t="s">
        <v>15</v>
      </c>
      <c r="H321" s="9">
        <f>'types by months'!M360</f>
        <v>44531</v>
      </c>
      <c r="I321" s="1" t="s">
        <v>1422</v>
      </c>
      <c r="J321" s="1"/>
      <c r="L321">
        <f t="shared" si="4"/>
        <v>0</v>
      </c>
    </row>
    <row r="322" spans="1:12" hidden="1" x14ac:dyDescent="0.3">
      <c r="A322">
        <v>247</v>
      </c>
      <c r="B322">
        <f>IF(OR('General Table'!B322='General Table'!B323,'General Table'!B322='General Table'!B321),'General Table'!B322,0)</f>
        <v>0</v>
      </c>
      <c r="C322" t="s">
        <v>647</v>
      </c>
      <c r="D322">
        <v>4</v>
      </c>
      <c r="E322" t="s">
        <v>6</v>
      </c>
      <c r="F322" s="2" t="s">
        <v>11</v>
      </c>
      <c r="G322" t="s">
        <v>15</v>
      </c>
      <c r="H322" s="9">
        <f>'types by months'!M361</f>
        <v>44531</v>
      </c>
      <c r="I322" s="1" t="s">
        <v>1423</v>
      </c>
      <c r="J322" s="1"/>
      <c r="L322">
        <f t="shared" si="4"/>
        <v>0</v>
      </c>
    </row>
    <row r="323" spans="1:12" hidden="1" x14ac:dyDescent="0.3">
      <c r="A323">
        <v>248</v>
      </c>
      <c r="B323">
        <f>IF(OR('General Table'!B323='General Table'!B324,'General Table'!B323='General Table'!B322),'General Table'!B323,0)</f>
        <v>0</v>
      </c>
      <c r="C323" t="s">
        <v>649</v>
      </c>
      <c r="D323">
        <v>4</v>
      </c>
      <c r="E323" t="s">
        <v>6</v>
      </c>
      <c r="F323" s="2" t="s">
        <v>11</v>
      </c>
      <c r="G323" t="s">
        <v>15</v>
      </c>
      <c r="H323" s="9">
        <f>'types by months'!M362</f>
        <v>44525</v>
      </c>
      <c r="I323" s="1" t="s">
        <v>1424</v>
      </c>
      <c r="J323" s="1"/>
      <c r="L323">
        <f t="shared" ref="L323:L386" si="5">IF(B323=B322,0,1)</f>
        <v>0</v>
      </c>
    </row>
    <row r="324" spans="1:12" hidden="1" x14ac:dyDescent="0.3">
      <c r="A324">
        <v>249</v>
      </c>
      <c r="B324">
        <f>IF(OR('General Table'!B324='General Table'!B325,'General Table'!B324='General Table'!B323),'General Table'!B324,0)</f>
        <v>0</v>
      </c>
      <c r="C324" t="s">
        <v>652</v>
      </c>
      <c r="D324">
        <v>4</v>
      </c>
      <c r="E324" t="s">
        <v>6</v>
      </c>
      <c r="F324" s="2" t="s">
        <v>11</v>
      </c>
      <c r="G324" t="s">
        <v>15</v>
      </c>
      <c r="H324" s="9">
        <f>'types by months'!M363</f>
        <v>44525</v>
      </c>
      <c r="I324" s="1" t="s">
        <v>1425</v>
      </c>
      <c r="J324" s="1"/>
      <c r="L324">
        <f t="shared" si="5"/>
        <v>0</v>
      </c>
    </row>
    <row r="325" spans="1:12" hidden="1" x14ac:dyDescent="0.3">
      <c r="A325">
        <v>250</v>
      </c>
      <c r="B325">
        <f>IF(OR('General Table'!B325='General Table'!B326,'General Table'!B325='General Table'!B324),'General Table'!B325,0)</f>
        <v>0</v>
      </c>
      <c r="C325" t="s">
        <v>654</v>
      </c>
      <c r="D325">
        <v>4</v>
      </c>
      <c r="E325" t="s">
        <v>6</v>
      </c>
      <c r="F325" s="2" t="s">
        <v>11</v>
      </c>
      <c r="G325" t="s">
        <v>15</v>
      </c>
      <c r="H325" s="9">
        <f>'types by months'!M364</f>
        <v>44524</v>
      </c>
      <c r="I325" s="1" t="s">
        <v>1426</v>
      </c>
      <c r="J325" s="1"/>
      <c r="L325">
        <f t="shared" si="5"/>
        <v>0</v>
      </c>
    </row>
    <row r="326" spans="1:12" hidden="1" x14ac:dyDescent="0.3">
      <c r="A326">
        <v>251</v>
      </c>
      <c r="B326">
        <f>IF(OR('General Table'!B326='General Table'!B327,'General Table'!B326='General Table'!B325),'General Table'!B326,0)</f>
        <v>0</v>
      </c>
      <c r="C326" t="s">
        <v>657</v>
      </c>
      <c r="D326">
        <v>4</v>
      </c>
      <c r="E326" t="s">
        <v>6</v>
      </c>
      <c r="F326" s="2" t="s">
        <v>7</v>
      </c>
      <c r="G326" t="s">
        <v>15</v>
      </c>
      <c r="H326" s="9">
        <f>'types by months'!M365</f>
        <v>44523</v>
      </c>
      <c r="I326" s="1" t="s">
        <v>1427</v>
      </c>
      <c r="J326" s="1"/>
      <c r="L326">
        <f t="shared" si="5"/>
        <v>0</v>
      </c>
    </row>
    <row r="327" spans="1:12" hidden="1" x14ac:dyDescent="0.3">
      <c r="A327">
        <v>252</v>
      </c>
      <c r="B327">
        <f>IF(OR('General Table'!B327='General Table'!B328,'General Table'!B327='General Table'!B326),'General Table'!B327,0)</f>
        <v>0</v>
      </c>
      <c r="C327" t="s">
        <v>660</v>
      </c>
      <c r="D327">
        <v>4</v>
      </c>
      <c r="E327" t="s">
        <v>6</v>
      </c>
      <c r="F327" s="2" t="s">
        <v>7</v>
      </c>
      <c r="G327" t="s">
        <v>15</v>
      </c>
      <c r="H327" s="9">
        <f>'types by months'!M366</f>
        <v>44523</v>
      </c>
      <c r="I327" s="1" t="s">
        <v>1428</v>
      </c>
      <c r="J327" s="1"/>
      <c r="L327">
        <f t="shared" si="5"/>
        <v>0</v>
      </c>
    </row>
    <row r="328" spans="1:12" hidden="1" x14ac:dyDescent="0.3">
      <c r="A328">
        <v>253</v>
      </c>
      <c r="B328">
        <f>IF(OR('General Table'!B328='General Table'!B329,'General Table'!B328='General Table'!B327),'General Table'!B328,0)</f>
        <v>0</v>
      </c>
      <c r="C328" t="s">
        <v>404</v>
      </c>
      <c r="D328">
        <v>4</v>
      </c>
      <c r="E328" t="s">
        <v>6</v>
      </c>
      <c r="F328" s="2" t="s">
        <v>11</v>
      </c>
      <c r="G328" t="s">
        <v>15</v>
      </c>
      <c r="H328" s="9">
        <f>'types by months'!M367</f>
        <v>44522</v>
      </c>
      <c r="I328" s="1" t="s">
        <v>1429</v>
      </c>
      <c r="J328" s="1"/>
      <c r="L328">
        <f t="shared" si="5"/>
        <v>0</v>
      </c>
    </row>
    <row r="329" spans="1:12" hidden="1" x14ac:dyDescent="0.3">
      <c r="A329">
        <v>254</v>
      </c>
      <c r="B329">
        <f>IF(OR('General Table'!B329='General Table'!B330,'General Table'!B329='General Table'!B328),'General Table'!B329,0)</f>
        <v>0</v>
      </c>
      <c r="C329" t="s">
        <v>663</v>
      </c>
      <c r="D329">
        <v>4</v>
      </c>
      <c r="E329" t="s">
        <v>6</v>
      </c>
      <c r="F329" s="2" t="s">
        <v>7</v>
      </c>
      <c r="G329" t="s">
        <v>15</v>
      </c>
      <c r="H329" s="9">
        <f>'types by months'!M368</f>
        <v>44522</v>
      </c>
      <c r="I329" s="1" t="s">
        <v>1430</v>
      </c>
      <c r="J329" s="1"/>
      <c r="L329">
        <f t="shared" si="5"/>
        <v>0</v>
      </c>
    </row>
    <row r="330" spans="1:12" hidden="1" x14ac:dyDescent="0.3">
      <c r="A330">
        <v>255</v>
      </c>
      <c r="B330">
        <f>IF(OR('General Table'!B330='General Table'!B331,'General Table'!B330='General Table'!B329),'General Table'!B330,0)</f>
        <v>0</v>
      </c>
      <c r="C330" t="s">
        <v>665</v>
      </c>
      <c r="D330">
        <v>4</v>
      </c>
      <c r="E330" t="s">
        <v>6</v>
      </c>
      <c r="F330" s="2" t="s">
        <v>11</v>
      </c>
      <c r="G330" t="s">
        <v>15</v>
      </c>
      <c r="H330" s="9">
        <f>'types by months'!M369</f>
        <v>44519</v>
      </c>
      <c r="I330" s="1" t="s">
        <v>1431</v>
      </c>
      <c r="J330" s="1"/>
      <c r="L330">
        <f t="shared" si="5"/>
        <v>0</v>
      </c>
    </row>
    <row r="331" spans="1:12" hidden="1" x14ac:dyDescent="0.3">
      <c r="A331">
        <v>256</v>
      </c>
      <c r="B331">
        <f>IF(OR('General Table'!B331='General Table'!B332,'General Table'!B331='General Table'!B330),'General Table'!B331,0)</f>
        <v>0</v>
      </c>
      <c r="C331" t="s">
        <v>668</v>
      </c>
      <c r="D331">
        <v>4</v>
      </c>
      <c r="E331" t="s">
        <v>6</v>
      </c>
      <c r="F331" s="2" t="s">
        <v>11</v>
      </c>
      <c r="G331" t="s">
        <v>15</v>
      </c>
      <c r="H331" s="9">
        <f>'types by months'!M370</f>
        <v>44519</v>
      </c>
      <c r="I331" s="1" t="s">
        <v>1432</v>
      </c>
      <c r="J331" s="1"/>
      <c r="L331">
        <f t="shared" si="5"/>
        <v>0</v>
      </c>
    </row>
    <row r="332" spans="1:12" hidden="1" x14ac:dyDescent="0.3">
      <c r="A332">
        <v>257</v>
      </c>
      <c r="B332">
        <f>IF(OR('General Table'!B332='General Table'!B333,'General Table'!B332='General Table'!B331),'General Table'!B332,0)</f>
        <v>0</v>
      </c>
      <c r="C332" t="s">
        <v>670</v>
      </c>
      <c r="D332">
        <v>4</v>
      </c>
      <c r="E332" t="s">
        <v>6</v>
      </c>
      <c r="F332" s="2" t="s">
        <v>11</v>
      </c>
      <c r="G332" t="s">
        <v>15</v>
      </c>
      <c r="H332" s="9">
        <f>'types by months'!M371</f>
        <v>44519</v>
      </c>
      <c r="I332" s="1" t="s">
        <v>1433</v>
      </c>
      <c r="J332" s="1"/>
      <c r="L332">
        <f t="shared" si="5"/>
        <v>0</v>
      </c>
    </row>
    <row r="333" spans="1:12" hidden="1" x14ac:dyDescent="0.3">
      <c r="A333">
        <v>258</v>
      </c>
      <c r="B333">
        <f>IF(OR('General Table'!B333='General Table'!B334,'General Table'!B333='General Table'!B332),'General Table'!B333,0)</f>
        <v>0</v>
      </c>
      <c r="C333" t="s">
        <v>672</v>
      </c>
      <c r="D333">
        <v>4</v>
      </c>
      <c r="E333" t="s">
        <v>6</v>
      </c>
      <c r="F333" s="2" t="s">
        <v>11</v>
      </c>
      <c r="G333" t="s">
        <v>15</v>
      </c>
      <c r="H333" s="9">
        <f>'types by months'!M372</f>
        <v>44517</v>
      </c>
      <c r="I333" s="1" t="s">
        <v>1434</v>
      </c>
      <c r="J333" s="1"/>
      <c r="L333">
        <f t="shared" si="5"/>
        <v>0</v>
      </c>
    </row>
    <row r="334" spans="1:12" hidden="1" x14ac:dyDescent="0.3">
      <c r="A334">
        <v>259</v>
      </c>
      <c r="B334">
        <f>IF(OR('General Table'!B334='General Table'!B335,'General Table'!B334='General Table'!B333),'General Table'!B334,0)</f>
        <v>0</v>
      </c>
      <c r="C334" t="s">
        <v>675</v>
      </c>
      <c r="D334">
        <v>4</v>
      </c>
      <c r="E334" t="s">
        <v>6</v>
      </c>
      <c r="F334" s="2" t="s">
        <v>11</v>
      </c>
      <c r="G334" t="s">
        <v>15</v>
      </c>
      <c r="H334" s="9">
        <f>'types by months'!M373</f>
        <v>44516</v>
      </c>
      <c r="I334" s="1" t="s">
        <v>1435</v>
      </c>
      <c r="J334" s="1"/>
      <c r="L334">
        <f t="shared" si="5"/>
        <v>0</v>
      </c>
    </row>
    <row r="335" spans="1:12" hidden="1" x14ac:dyDescent="0.3">
      <c r="A335">
        <v>260</v>
      </c>
      <c r="B335">
        <f>IF(OR('General Table'!B335='General Table'!B336,'General Table'!B335='General Table'!B334),'General Table'!B335,0)</f>
        <v>0</v>
      </c>
      <c r="C335" t="s">
        <v>678</v>
      </c>
      <c r="D335">
        <v>4</v>
      </c>
      <c r="E335" t="s">
        <v>6</v>
      </c>
      <c r="F335" s="2" t="s">
        <v>508</v>
      </c>
      <c r="G335" t="s">
        <v>15</v>
      </c>
      <c r="H335" s="9">
        <f>'types by months'!M374</f>
        <v>44515</v>
      </c>
      <c r="I335" s="1" t="s">
        <v>1436</v>
      </c>
      <c r="J335" s="1"/>
      <c r="L335">
        <f t="shared" si="5"/>
        <v>0</v>
      </c>
    </row>
    <row r="336" spans="1:12" hidden="1" x14ac:dyDescent="0.3">
      <c r="A336">
        <v>261</v>
      </c>
      <c r="B336">
        <f>IF(OR('General Table'!B336='General Table'!B337,'General Table'!B336='General Table'!B335),'General Table'!B336,0)</f>
        <v>0</v>
      </c>
      <c r="C336" t="s">
        <v>681</v>
      </c>
      <c r="D336">
        <v>4</v>
      </c>
      <c r="E336" t="s">
        <v>6</v>
      </c>
      <c r="F336" s="2" t="s">
        <v>11</v>
      </c>
      <c r="G336" t="s">
        <v>15</v>
      </c>
      <c r="H336" s="9">
        <f>'types by months'!M375</f>
        <v>44515</v>
      </c>
      <c r="I336" s="1" t="s">
        <v>1437</v>
      </c>
      <c r="J336" s="1"/>
      <c r="L336">
        <f t="shared" si="5"/>
        <v>0</v>
      </c>
    </row>
    <row r="337" spans="1:12" hidden="1" x14ac:dyDescent="0.3">
      <c r="A337">
        <v>262</v>
      </c>
      <c r="B337">
        <f>IF(OR('General Table'!B337='General Table'!B338,'General Table'!B337='General Table'!B336),'General Table'!B337,0)</f>
        <v>0</v>
      </c>
      <c r="C337" t="s">
        <v>683</v>
      </c>
      <c r="D337">
        <v>4</v>
      </c>
      <c r="E337" t="s">
        <v>6</v>
      </c>
      <c r="F337" s="2" t="s">
        <v>11</v>
      </c>
      <c r="G337" t="s">
        <v>15</v>
      </c>
      <c r="H337" s="9">
        <f>'types by months'!M376</f>
        <v>44515</v>
      </c>
      <c r="I337" s="1" t="s">
        <v>1438</v>
      </c>
      <c r="J337" s="1"/>
      <c r="L337">
        <f t="shared" si="5"/>
        <v>0</v>
      </c>
    </row>
    <row r="338" spans="1:12" hidden="1" x14ac:dyDescent="0.3">
      <c r="A338">
        <v>263</v>
      </c>
      <c r="B338">
        <f>IF(OR('General Table'!B338='General Table'!B339,'General Table'!B338='General Table'!B337),'General Table'!B338,0)</f>
        <v>0</v>
      </c>
      <c r="C338" t="s">
        <v>685</v>
      </c>
      <c r="D338">
        <v>3</v>
      </c>
      <c r="E338" t="s">
        <v>6</v>
      </c>
      <c r="F338" s="2" t="s">
        <v>11</v>
      </c>
      <c r="G338" t="s">
        <v>15</v>
      </c>
      <c r="H338" s="9">
        <f>'types by months'!M377</f>
        <v>44512</v>
      </c>
      <c r="I338" s="1" t="s">
        <v>1439</v>
      </c>
      <c r="J338" s="1"/>
      <c r="L338">
        <f t="shared" si="5"/>
        <v>0</v>
      </c>
    </row>
    <row r="339" spans="1:12" hidden="1" x14ac:dyDescent="0.3">
      <c r="A339">
        <v>264</v>
      </c>
      <c r="B339">
        <f>IF(OR('General Table'!B339='General Table'!B340,'General Table'!B339='General Table'!B338),'General Table'!B339,0)</f>
        <v>0</v>
      </c>
      <c r="C339" t="s">
        <v>688</v>
      </c>
      <c r="D339">
        <v>4</v>
      </c>
      <c r="E339" t="s">
        <v>6</v>
      </c>
      <c r="F339" s="2" t="s">
        <v>11</v>
      </c>
      <c r="G339" t="s">
        <v>15</v>
      </c>
      <c r="H339" s="9">
        <f>'types by months'!M378</f>
        <v>44511</v>
      </c>
      <c r="I339" s="1" t="s">
        <v>1440</v>
      </c>
      <c r="J339" s="1"/>
      <c r="L339">
        <f t="shared" si="5"/>
        <v>0</v>
      </c>
    </row>
    <row r="340" spans="1:12" hidden="1" x14ac:dyDescent="0.3">
      <c r="A340">
        <v>265</v>
      </c>
      <c r="B340">
        <f>IF(OR('General Table'!B340='General Table'!B341,'General Table'!B340='General Table'!B339),'General Table'!B340,0)</f>
        <v>0</v>
      </c>
      <c r="C340" t="s">
        <v>691</v>
      </c>
      <c r="D340">
        <v>3</v>
      </c>
      <c r="E340" t="s">
        <v>6</v>
      </c>
      <c r="F340" s="2" t="s">
        <v>7</v>
      </c>
      <c r="G340" t="s">
        <v>15</v>
      </c>
      <c r="H340" s="9">
        <f>'types by months'!M379</f>
        <v>44511</v>
      </c>
      <c r="I340" s="1" t="s">
        <v>1441</v>
      </c>
      <c r="J340" s="1"/>
      <c r="L340">
        <f t="shared" si="5"/>
        <v>0</v>
      </c>
    </row>
    <row r="341" spans="1:12" hidden="1" x14ac:dyDescent="0.3">
      <c r="A341">
        <v>266</v>
      </c>
      <c r="B341">
        <f>IF(OR('General Table'!B341='General Table'!B342,'General Table'!B341='General Table'!B340),'General Table'!B341,0)</f>
        <v>0</v>
      </c>
      <c r="C341" t="s">
        <v>693</v>
      </c>
      <c r="D341">
        <v>4</v>
      </c>
      <c r="E341" t="s">
        <v>6</v>
      </c>
      <c r="F341" s="2" t="s">
        <v>11</v>
      </c>
      <c r="G341" t="s">
        <v>15</v>
      </c>
      <c r="H341" s="9">
        <f>'types by months'!M380</f>
        <v>44510</v>
      </c>
      <c r="I341" s="1" t="s">
        <v>1442</v>
      </c>
      <c r="J341" s="1"/>
      <c r="L341">
        <f t="shared" si="5"/>
        <v>0</v>
      </c>
    </row>
    <row r="342" spans="1:12" hidden="1" x14ac:dyDescent="0.3">
      <c r="A342">
        <v>267</v>
      </c>
      <c r="B342">
        <f>IF(OR('General Table'!B342='General Table'!B343,'General Table'!B342='General Table'!B341),'General Table'!B342,0)</f>
        <v>0</v>
      </c>
      <c r="C342" t="s">
        <v>696</v>
      </c>
      <c r="D342">
        <v>4</v>
      </c>
      <c r="E342" t="s">
        <v>6</v>
      </c>
      <c r="F342" s="2" t="s">
        <v>11</v>
      </c>
      <c r="G342" t="s">
        <v>15</v>
      </c>
      <c r="H342" s="9">
        <f>'types by months'!M381</f>
        <v>44510</v>
      </c>
      <c r="I342" s="1" t="s">
        <v>1443</v>
      </c>
      <c r="J342" s="1"/>
      <c r="L342">
        <f t="shared" si="5"/>
        <v>0</v>
      </c>
    </row>
    <row r="343" spans="1:12" hidden="1" x14ac:dyDescent="0.3">
      <c r="A343">
        <v>268</v>
      </c>
      <c r="B343">
        <f>IF(OR('General Table'!B343='General Table'!B344,'General Table'!B343='General Table'!B342),'General Table'!B343,0)</f>
        <v>0</v>
      </c>
      <c r="C343" t="s">
        <v>698</v>
      </c>
      <c r="D343">
        <v>4</v>
      </c>
      <c r="E343" t="s">
        <v>6</v>
      </c>
      <c r="F343" s="2" t="s">
        <v>11</v>
      </c>
      <c r="G343" t="s">
        <v>15</v>
      </c>
      <c r="H343" s="9">
        <f>'types by months'!M382</f>
        <v>44510</v>
      </c>
      <c r="I343" s="1" t="s">
        <v>1444</v>
      </c>
      <c r="J343" s="1"/>
      <c r="L343">
        <f t="shared" si="5"/>
        <v>0</v>
      </c>
    </row>
    <row r="344" spans="1:12" x14ac:dyDescent="0.3">
      <c r="A344">
        <v>269</v>
      </c>
      <c r="B344" t="str">
        <f>IF(OR('General Table'!B344='General Table'!B345,'General Table'!B344='General Table'!B343),'General Table'!B344,0)</f>
        <v>Launch Zone</v>
      </c>
      <c r="C344" t="s">
        <v>700</v>
      </c>
      <c r="D344">
        <v>4</v>
      </c>
      <c r="E344" t="s">
        <v>6</v>
      </c>
      <c r="F344" s="2" t="s">
        <v>7</v>
      </c>
      <c r="G344" t="s">
        <v>15</v>
      </c>
      <c r="H344" s="9">
        <f>'types by months'!M383</f>
        <v>44476</v>
      </c>
      <c r="I344" s="1" t="s">
        <v>1446</v>
      </c>
      <c r="J344" s="1"/>
      <c r="L344">
        <f t="shared" si="5"/>
        <v>1</v>
      </c>
    </row>
    <row r="345" spans="1:12" x14ac:dyDescent="0.3">
      <c r="A345">
        <v>269</v>
      </c>
      <c r="B345" t="str">
        <f>IF(OR('General Table'!B345='General Table'!B346,'General Table'!B345='General Table'!B344),'General Table'!B345,0)</f>
        <v>Launch Zone</v>
      </c>
      <c r="C345" t="s">
        <v>700</v>
      </c>
      <c r="D345">
        <v>4</v>
      </c>
      <c r="E345" t="s">
        <v>6</v>
      </c>
      <c r="F345" s="2" t="s">
        <v>7</v>
      </c>
      <c r="G345" t="s">
        <v>15</v>
      </c>
      <c r="H345" s="9">
        <f>'types by months'!M384</f>
        <v>44510</v>
      </c>
      <c r="I345" s="1" t="s">
        <v>1447</v>
      </c>
      <c r="J345" s="1"/>
      <c r="L345">
        <f t="shared" si="5"/>
        <v>0</v>
      </c>
    </row>
    <row r="346" spans="1:12" hidden="1" x14ac:dyDescent="0.3">
      <c r="A346">
        <v>270</v>
      </c>
      <c r="B346">
        <f>IF(OR('General Table'!B346='General Table'!B347,'General Table'!B346='General Table'!B345),'General Table'!B346,0)</f>
        <v>0</v>
      </c>
      <c r="C346" t="s">
        <v>702</v>
      </c>
      <c r="D346">
        <v>4</v>
      </c>
      <c r="E346" t="s">
        <v>6</v>
      </c>
      <c r="F346" s="2" t="s">
        <v>7</v>
      </c>
      <c r="G346" t="s">
        <v>15</v>
      </c>
      <c r="H346" s="9">
        <f>'types by months'!M385</f>
        <v>44509</v>
      </c>
      <c r="I346" s="1" t="s">
        <v>1448</v>
      </c>
      <c r="J346" s="1"/>
      <c r="L346">
        <f t="shared" si="5"/>
        <v>1</v>
      </c>
    </row>
    <row r="347" spans="1:12" hidden="1" x14ac:dyDescent="0.3">
      <c r="A347">
        <v>271</v>
      </c>
      <c r="B347">
        <f>IF(OR('General Table'!B347='General Table'!B348,'General Table'!B347='General Table'!B346),'General Table'!B347,0)</f>
        <v>0</v>
      </c>
      <c r="C347" t="s">
        <v>705</v>
      </c>
      <c r="D347">
        <v>4</v>
      </c>
      <c r="E347" t="s">
        <v>6</v>
      </c>
      <c r="F347" s="2" t="s">
        <v>7</v>
      </c>
      <c r="G347" t="s">
        <v>15</v>
      </c>
      <c r="H347" s="9">
        <f>'types by months'!M386</f>
        <v>44509</v>
      </c>
      <c r="I347" s="1" t="s">
        <v>1449</v>
      </c>
      <c r="J347" s="1"/>
      <c r="L347">
        <f t="shared" si="5"/>
        <v>0</v>
      </c>
    </row>
    <row r="348" spans="1:12" hidden="1" x14ac:dyDescent="0.3">
      <c r="A348">
        <v>272</v>
      </c>
      <c r="B348">
        <f>IF(OR('General Table'!B348='General Table'!B349,'General Table'!B348='General Table'!B347),'General Table'!B348,0)</f>
        <v>0</v>
      </c>
      <c r="C348" t="s">
        <v>707</v>
      </c>
      <c r="D348">
        <v>4</v>
      </c>
      <c r="E348" t="s">
        <v>6</v>
      </c>
      <c r="F348" s="2" t="s">
        <v>11</v>
      </c>
      <c r="G348" t="s">
        <v>15</v>
      </c>
      <c r="H348" s="9">
        <f>'types by months'!M387</f>
        <v>44509</v>
      </c>
      <c r="I348" s="1" t="s">
        <v>1450</v>
      </c>
      <c r="J348" s="1"/>
      <c r="L348">
        <f t="shared" si="5"/>
        <v>0</v>
      </c>
    </row>
    <row r="349" spans="1:12" hidden="1" x14ac:dyDescent="0.3">
      <c r="A349">
        <v>273</v>
      </c>
      <c r="B349">
        <f>IF(OR('General Table'!B349='General Table'!B350,'General Table'!B349='General Table'!B348),'General Table'!B349,0)</f>
        <v>0</v>
      </c>
      <c r="C349" t="s">
        <v>709</v>
      </c>
      <c r="D349">
        <v>4</v>
      </c>
      <c r="E349" t="s">
        <v>6</v>
      </c>
      <c r="F349" s="2" t="s">
        <v>11</v>
      </c>
      <c r="G349" t="s">
        <v>15</v>
      </c>
      <c r="H349" s="9">
        <f>'types by months'!M388</f>
        <v>44505</v>
      </c>
      <c r="I349" s="1" t="s">
        <v>1451</v>
      </c>
      <c r="J349" s="1"/>
      <c r="L349">
        <f t="shared" si="5"/>
        <v>0</v>
      </c>
    </row>
    <row r="350" spans="1:12" hidden="1" x14ac:dyDescent="0.3">
      <c r="A350">
        <v>274</v>
      </c>
      <c r="B350">
        <f>IF(OR('General Table'!B350='General Table'!B351,'General Table'!B350='General Table'!B349),'General Table'!B350,0)</f>
        <v>0</v>
      </c>
      <c r="C350" t="s">
        <v>712</v>
      </c>
      <c r="D350">
        <v>4</v>
      </c>
      <c r="E350" t="s">
        <v>6</v>
      </c>
      <c r="F350" s="2" t="s">
        <v>11</v>
      </c>
      <c r="G350" t="s">
        <v>15</v>
      </c>
      <c r="H350" s="9">
        <f>'types by months'!M389</f>
        <v>44504</v>
      </c>
      <c r="I350" s="1" t="s">
        <v>1452</v>
      </c>
      <c r="J350" s="1"/>
      <c r="L350">
        <f t="shared" si="5"/>
        <v>0</v>
      </c>
    </row>
    <row r="351" spans="1:12" hidden="1" x14ac:dyDescent="0.3">
      <c r="A351">
        <v>275</v>
      </c>
      <c r="B351">
        <f>IF(OR('General Table'!B351='General Table'!B352,'General Table'!B351='General Table'!B350),'General Table'!B351,0)</f>
        <v>0</v>
      </c>
      <c r="C351" t="s">
        <v>715</v>
      </c>
      <c r="D351">
        <v>4</v>
      </c>
      <c r="E351" t="s">
        <v>6</v>
      </c>
      <c r="F351" s="2" t="s">
        <v>7</v>
      </c>
      <c r="G351" t="s">
        <v>15</v>
      </c>
      <c r="H351" s="9">
        <f>'types by months'!M390</f>
        <v>44501</v>
      </c>
      <c r="I351" s="1" t="s">
        <v>1453</v>
      </c>
      <c r="J351" s="1"/>
      <c r="L351">
        <f t="shared" si="5"/>
        <v>0</v>
      </c>
    </row>
    <row r="352" spans="1:12" hidden="1" x14ac:dyDescent="0.3">
      <c r="A352">
        <v>276</v>
      </c>
      <c r="B352">
        <f>IF(OR('General Table'!B352='General Table'!B353,'General Table'!B352='General Table'!B351),'General Table'!B352,0)</f>
        <v>0</v>
      </c>
      <c r="C352" t="s">
        <v>718</v>
      </c>
      <c r="D352">
        <v>4</v>
      </c>
      <c r="E352" t="s">
        <v>6</v>
      </c>
      <c r="F352" s="2" t="s">
        <v>11</v>
      </c>
      <c r="G352" t="s">
        <v>15</v>
      </c>
      <c r="H352" s="9">
        <f>'types by months'!M391</f>
        <v>44498</v>
      </c>
      <c r="I352" s="1" t="s">
        <v>1454</v>
      </c>
      <c r="J352" s="1"/>
      <c r="L352">
        <f t="shared" si="5"/>
        <v>0</v>
      </c>
    </row>
    <row r="353" spans="1:12" hidden="1" x14ac:dyDescent="0.3">
      <c r="A353">
        <v>277</v>
      </c>
      <c r="B353">
        <f>IF(OR('General Table'!B353='General Table'!B354,'General Table'!B353='General Table'!B352),'General Table'!B353,0)</f>
        <v>0</v>
      </c>
      <c r="C353" t="s">
        <v>721</v>
      </c>
      <c r="D353">
        <v>4</v>
      </c>
      <c r="E353" t="s">
        <v>6</v>
      </c>
      <c r="F353" s="2" t="s">
        <v>7</v>
      </c>
      <c r="G353" t="s">
        <v>15</v>
      </c>
      <c r="H353" s="9">
        <f>'types by months'!M392</f>
        <v>44498</v>
      </c>
      <c r="I353" s="1" t="s">
        <v>1455</v>
      </c>
      <c r="J353" s="1"/>
      <c r="L353">
        <f t="shared" si="5"/>
        <v>0</v>
      </c>
    </row>
    <row r="354" spans="1:12" hidden="1" x14ac:dyDescent="0.3">
      <c r="A354">
        <v>278</v>
      </c>
      <c r="B354">
        <f>IF(OR('General Table'!B354='General Table'!B355,'General Table'!B354='General Table'!B353),'General Table'!B354,0)</f>
        <v>0</v>
      </c>
      <c r="C354" t="s">
        <v>723</v>
      </c>
      <c r="D354">
        <v>4</v>
      </c>
      <c r="E354" t="s">
        <v>6</v>
      </c>
      <c r="F354" s="2" t="s">
        <v>7</v>
      </c>
      <c r="G354" t="s">
        <v>15</v>
      </c>
      <c r="H354" s="9">
        <f>'types by months'!M393</f>
        <v>44497</v>
      </c>
      <c r="I354" s="1" t="s">
        <v>1456</v>
      </c>
      <c r="J354" s="1"/>
      <c r="L354">
        <f t="shared" si="5"/>
        <v>0</v>
      </c>
    </row>
    <row r="355" spans="1:12" hidden="1" x14ac:dyDescent="0.3">
      <c r="A355">
        <v>279</v>
      </c>
      <c r="B355">
        <f>IF(OR('General Table'!B355='General Table'!B356,'General Table'!B355='General Table'!B354),'General Table'!B355,0)</f>
        <v>0</v>
      </c>
      <c r="C355" t="s">
        <v>726</v>
      </c>
      <c r="D355">
        <v>4</v>
      </c>
      <c r="E355" t="s">
        <v>6</v>
      </c>
      <c r="F355" s="2" t="s">
        <v>11</v>
      </c>
      <c r="G355" t="s">
        <v>15</v>
      </c>
      <c r="H355" s="9">
        <f>'types by months'!M394</f>
        <v>44496</v>
      </c>
      <c r="I355" s="1" t="s">
        <v>1457</v>
      </c>
      <c r="J355" s="1"/>
      <c r="L355">
        <f t="shared" si="5"/>
        <v>0</v>
      </c>
    </row>
    <row r="356" spans="1:12" hidden="1" x14ac:dyDescent="0.3">
      <c r="A356">
        <v>280</v>
      </c>
      <c r="B356">
        <f>IF(OR('General Table'!B356='General Table'!B357,'General Table'!B356='General Table'!B355),'General Table'!B356,0)</f>
        <v>0</v>
      </c>
      <c r="C356" t="s">
        <v>729</v>
      </c>
      <c r="D356">
        <v>4</v>
      </c>
      <c r="E356" t="s">
        <v>6</v>
      </c>
      <c r="F356" s="2" t="s">
        <v>11</v>
      </c>
      <c r="G356" t="s">
        <v>15</v>
      </c>
      <c r="H356" s="9">
        <f>'types by months'!M395</f>
        <v>44495</v>
      </c>
      <c r="I356" s="1" t="s">
        <v>1458</v>
      </c>
      <c r="J356" s="1"/>
      <c r="L356">
        <f t="shared" si="5"/>
        <v>0</v>
      </c>
    </row>
    <row r="357" spans="1:12" hidden="1" x14ac:dyDescent="0.3">
      <c r="A357">
        <v>281</v>
      </c>
      <c r="B357">
        <f>IF(OR('General Table'!B357='General Table'!B358,'General Table'!B357='General Table'!B356),'General Table'!B357,0)</f>
        <v>0</v>
      </c>
      <c r="C357" t="s">
        <v>732</v>
      </c>
      <c r="D357">
        <v>4</v>
      </c>
      <c r="E357" t="s">
        <v>6</v>
      </c>
      <c r="F357" s="2" t="s">
        <v>11</v>
      </c>
      <c r="G357" t="s">
        <v>15</v>
      </c>
      <c r="H357" s="9">
        <f>'types by months'!M396</f>
        <v>44495</v>
      </c>
      <c r="I357" s="1" t="s">
        <v>1459</v>
      </c>
      <c r="J357" s="1"/>
      <c r="L357">
        <f t="shared" si="5"/>
        <v>0</v>
      </c>
    </row>
    <row r="358" spans="1:12" hidden="1" x14ac:dyDescent="0.3">
      <c r="A358">
        <v>282</v>
      </c>
      <c r="B358">
        <f>IF(OR('General Table'!B358='General Table'!B359,'General Table'!B358='General Table'!B357),'General Table'!B358,0)</f>
        <v>0</v>
      </c>
      <c r="C358" t="s">
        <v>734</v>
      </c>
      <c r="D358">
        <v>4</v>
      </c>
      <c r="E358" t="s">
        <v>6</v>
      </c>
      <c r="F358" s="2" t="s">
        <v>11</v>
      </c>
      <c r="G358" t="s">
        <v>15</v>
      </c>
      <c r="H358" s="9">
        <f>'types by months'!M397</f>
        <v>44494</v>
      </c>
      <c r="I358" s="1" t="s">
        <v>1460</v>
      </c>
      <c r="J358" s="1"/>
      <c r="L358">
        <f t="shared" si="5"/>
        <v>0</v>
      </c>
    </row>
    <row r="359" spans="1:12" hidden="1" x14ac:dyDescent="0.3">
      <c r="A359">
        <v>283</v>
      </c>
      <c r="B359">
        <f>IF(OR('General Table'!B359='General Table'!B360,'General Table'!B359='General Table'!B358),'General Table'!B359,0)</f>
        <v>0</v>
      </c>
      <c r="C359" t="s">
        <v>737</v>
      </c>
      <c r="D359">
        <v>4</v>
      </c>
      <c r="E359" t="s">
        <v>6</v>
      </c>
      <c r="F359" s="2" t="s">
        <v>11</v>
      </c>
      <c r="G359" t="s">
        <v>15</v>
      </c>
      <c r="H359" s="9">
        <f>'types by months'!M398</f>
        <v>44494</v>
      </c>
      <c r="I359" s="1" t="s">
        <v>1461</v>
      </c>
      <c r="J359" s="1"/>
      <c r="L359">
        <f t="shared" si="5"/>
        <v>0</v>
      </c>
    </row>
    <row r="360" spans="1:12" hidden="1" x14ac:dyDescent="0.3">
      <c r="A360">
        <v>284</v>
      </c>
      <c r="B360">
        <f>IF(OR('General Table'!B360='General Table'!B361,'General Table'!B360='General Table'!B359),'General Table'!B360,0)</f>
        <v>0</v>
      </c>
      <c r="C360" t="s">
        <v>739</v>
      </c>
      <c r="D360">
        <v>4</v>
      </c>
      <c r="E360" t="s">
        <v>6</v>
      </c>
      <c r="F360" s="2" t="s">
        <v>11</v>
      </c>
      <c r="G360" t="s">
        <v>15</v>
      </c>
      <c r="H360" s="9">
        <f>'types by months'!M399</f>
        <v>44491</v>
      </c>
      <c r="I360" s="1" t="s">
        <v>1462</v>
      </c>
      <c r="J360" s="1"/>
      <c r="L360">
        <f t="shared" si="5"/>
        <v>0</v>
      </c>
    </row>
    <row r="361" spans="1:12" hidden="1" x14ac:dyDescent="0.3">
      <c r="A361">
        <v>285</v>
      </c>
      <c r="B361">
        <f>IF(OR('General Table'!B361='General Table'!B362,'General Table'!B361='General Table'!B360),'General Table'!B361,0)</f>
        <v>0</v>
      </c>
      <c r="C361" t="s">
        <v>742</v>
      </c>
      <c r="D361">
        <v>4</v>
      </c>
      <c r="E361" t="s">
        <v>6</v>
      </c>
      <c r="F361" s="2" t="s">
        <v>11</v>
      </c>
      <c r="G361" t="s">
        <v>15</v>
      </c>
      <c r="H361" s="9">
        <f>'types by months'!M400</f>
        <v>44491</v>
      </c>
      <c r="I361" s="1" t="s">
        <v>1463</v>
      </c>
      <c r="J361" s="1"/>
      <c r="L361">
        <f t="shared" si="5"/>
        <v>0</v>
      </c>
    </row>
    <row r="362" spans="1:12" hidden="1" x14ac:dyDescent="0.3">
      <c r="A362">
        <v>286</v>
      </c>
      <c r="B362">
        <f>IF(OR('General Table'!B362='General Table'!B363,'General Table'!B362='General Table'!B361),'General Table'!B362,0)</f>
        <v>0</v>
      </c>
      <c r="C362" t="s">
        <v>20</v>
      </c>
      <c r="D362">
        <v>4</v>
      </c>
      <c r="E362" t="s">
        <v>6</v>
      </c>
      <c r="F362" s="2" t="s">
        <v>7</v>
      </c>
      <c r="G362" t="s">
        <v>15</v>
      </c>
      <c r="H362" s="9">
        <f>'types by months'!M401</f>
        <v>44491</v>
      </c>
      <c r="I362" s="1" t="s">
        <v>1464</v>
      </c>
      <c r="J362" s="1"/>
      <c r="L362">
        <f t="shared" si="5"/>
        <v>0</v>
      </c>
    </row>
    <row r="363" spans="1:12" hidden="1" x14ac:dyDescent="0.3">
      <c r="A363">
        <v>287</v>
      </c>
      <c r="B363">
        <f>IF(OR('General Table'!B363='General Table'!B364,'General Table'!B363='General Table'!B362),'General Table'!B363,0)</f>
        <v>0</v>
      </c>
      <c r="C363" t="s">
        <v>745</v>
      </c>
      <c r="D363">
        <v>3</v>
      </c>
      <c r="E363" t="s">
        <v>6</v>
      </c>
      <c r="F363" s="2" t="s">
        <v>7</v>
      </c>
      <c r="G363" t="s">
        <v>15</v>
      </c>
      <c r="H363" s="9">
        <f>'types by months'!M402</f>
        <v>44489</v>
      </c>
      <c r="I363" s="1" t="s">
        <v>1465</v>
      </c>
      <c r="J363" s="1"/>
      <c r="L363">
        <f t="shared" si="5"/>
        <v>0</v>
      </c>
    </row>
    <row r="364" spans="1:12" hidden="1" x14ac:dyDescent="0.3">
      <c r="A364">
        <v>288</v>
      </c>
      <c r="B364">
        <f>IF(OR('General Table'!B364='General Table'!B365,'General Table'!B364='General Table'!B363),'General Table'!B364,0)</f>
        <v>0</v>
      </c>
      <c r="C364" t="s">
        <v>748</v>
      </c>
      <c r="D364">
        <v>4</v>
      </c>
      <c r="E364" t="s">
        <v>6</v>
      </c>
      <c r="F364" s="2" t="s">
        <v>11</v>
      </c>
      <c r="G364" t="s">
        <v>15</v>
      </c>
      <c r="H364" s="9">
        <f>'types by months'!M403</f>
        <v>44489</v>
      </c>
      <c r="I364" s="1" t="s">
        <v>1466</v>
      </c>
      <c r="J364" s="1"/>
      <c r="L364">
        <f t="shared" si="5"/>
        <v>0</v>
      </c>
    </row>
    <row r="365" spans="1:12" hidden="1" x14ac:dyDescent="0.3">
      <c r="A365">
        <v>289</v>
      </c>
      <c r="B365">
        <f>IF(OR('General Table'!B365='General Table'!B366,'General Table'!B365='General Table'!B364),'General Table'!B365,0)</f>
        <v>0</v>
      </c>
      <c r="C365" t="s">
        <v>750</v>
      </c>
      <c r="D365">
        <v>3</v>
      </c>
      <c r="E365" t="s">
        <v>6</v>
      </c>
      <c r="F365" s="2" t="s">
        <v>11</v>
      </c>
      <c r="G365" t="s">
        <v>15</v>
      </c>
      <c r="H365" s="9">
        <f>'types by months'!M404</f>
        <v>44489</v>
      </c>
      <c r="I365" s="1" t="s">
        <v>1467</v>
      </c>
      <c r="J365" s="1"/>
      <c r="L365">
        <f t="shared" si="5"/>
        <v>0</v>
      </c>
    </row>
    <row r="366" spans="1:12" hidden="1" x14ac:dyDescent="0.3">
      <c r="A366">
        <v>290</v>
      </c>
      <c r="B366">
        <f>IF(OR('General Table'!B366='General Table'!B367,'General Table'!B366='General Table'!B365),'General Table'!B366,0)</f>
        <v>0</v>
      </c>
      <c r="C366" t="s">
        <v>752</v>
      </c>
      <c r="D366">
        <v>4</v>
      </c>
      <c r="E366" t="s">
        <v>6</v>
      </c>
      <c r="F366" s="2" t="s">
        <v>11</v>
      </c>
      <c r="G366" t="s">
        <v>15</v>
      </c>
      <c r="H366" s="9">
        <f>'types by months'!M405</f>
        <v>44487</v>
      </c>
      <c r="I366" s="1" t="s">
        <v>1468</v>
      </c>
      <c r="J366" s="1"/>
      <c r="L366">
        <f t="shared" si="5"/>
        <v>0</v>
      </c>
    </row>
    <row r="367" spans="1:12" hidden="1" x14ac:dyDescent="0.3">
      <c r="A367">
        <v>291</v>
      </c>
      <c r="B367">
        <f>IF(OR('General Table'!B367='General Table'!B368,'General Table'!B367='General Table'!B366),'General Table'!B367,0)</f>
        <v>0</v>
      </c>
      <c r="C367" t="s">
        <v>755</v>
      </c>
      <c r="D367">
        <v>4</v>
      </c>
      <c r="E367" t="s">
        <v>6</v>
      </c>
      <c r="F367" s="2" t="s">
        <v>11</v>
      </c>
      <c r="G367" t="s">
        <v>15</v>
      </c>
      <c r="H367" s="9">
        <f>'types by months'!M406</f>
        <v>44484</v>
      </c>
      <c r="I367" s="1" t="s">
        <v>1469</v>
      </c>
      <c r="J367" s="1"/>
      <c r="L367">
        <f t="shared" si="5"/>
        <v>0</v>
      </c>
    </row>
    <row r="368" spans="1:12" x14ac:dyDescent="0.3">
      <c r="A368">
        <v>292</v>
      </c>
      <c r="B368" t="str">
        <f>IF(OR('General Table'!B368='General Table'!B369,'General Table'!B368='General Table'!B367),'General Table'!B368,0)</f>
        <v>King Defi</v>
      </c>
      <c r="C368" t="s">
        <v>758</v>
      </c>
      <c r="D368">
        <v>4</v>
      </c>
      <c r="E368" t="s">
        <v>6</v>
      </c>
      <c r="F368" s="2" t="s">
        <v>7</v>
      </c>
      <c r="G368" t="s">
        <v>15</v>
      </c>
      <c r="H368" s="9">
        <f>'types by months'!M407</f>
        <v>44455</v>
      </c>
      <c r="I368" s="1" t="s">
        <v>1471</v>
      </c>
      <c r="J368" s="1"/>
      <c r="L368">
        <f t="shared" si="5"/>
        <v>1</v>
      </c>
    </row>
    <row r="369" spans="1:12" x14ac:dyDescent="0.3">
      <c r="A369">
        <v>292</v>
      </c>
      <c r="B369" t="str">
        <f>IF(OR('General Table'!B369='General Table'!B370,'General Table'!B369='General Table'!B368),'General Table'!B369,0)</f>
        <v>King Defi</v>
      </c>
      <c r="C369" t="s">
        <v>758</v>
      </c>
      <c r="D369">
        <v>4</v>
      </c>
      <c r="E369" t="s">
        <v>6</v>
      </c>
      <c r="F369" s="2" t="s">
        <v>7</v>
      </c>
      <c r="G369" t="s">
        <v>15</v>
      </c>
      <c r="H369" s="9">
        <f>'types by months'!M408</f>
        <v>44484</v>
      </c>
      <c r="I369" s="1" t="s">
        <v>1472</v>
      </c>
      <c r="J369" s="1"/>
      <c r="L369">
        <f t="shared" si="5"/>
        <v>0</v>
      </c>
    </row>
    <row r="370" spans="1:12" hidden="1" x14ac:dyDescent="0.3">
      <c r="A370">
        <v>293</v>
      </c>
      <c r="B370">
        <f>IF(OR('General Table'!B370='General Table'!B371,'General Table'!B370='General Table'!B369),'General Table'!B370,0)</f>
        <v>0</v>
      </c>
      <c r="C370" t="s">
        <v>760</v>
      </c>
      <c r="D370">
        <v>4</v>
      </c>
      <c r="E370" t="s">
        <v>6</v>
      </c>
      <c r="F370" s="2" t="s">
        <v>7</v>
      </c>
      <c r="G370" t="s">
        <v>15</v>
      </c>
      <c r="H370" s="9">
        <f>'types by months'!M409</f>
        <v>44483</v>
      </c>
      <c r="I370" s="1" t="s">
        <v>1473</v>
      </c>
      <c r="J370" s="1"/>
      <c r="L370">
        <f t="shared" si="5"/>
        <v>1</v>
      </c>
    </row>
    <row r="371" spans="1:12" hidden="1" x14ac:dyDescent="0.3">
      <c r="A371">
        <v>294</v>
      </c>
      <c r="B371">
        <f>IF(OR('General Table'!B371='General Table'!B372,'General Table'!B371='General Table'!B370),'General Table'!B371,0)</f>
        <v>0</v>
      </c>
      <c r="C371" t="s">
        <v>763</v>
      </c>
      <c r="D371">
        <v>4</v>
      </c>
      <c r="E371" t="s">
        <v>6</v>
      </c>
      <c r="F371" s="2" t="s">
        <v>7</v>
      </c>
      <c r="G371" t="s">
        <v>15</v>
      </c>
      <c r="H371" s="9">
        <f>'types by months'!M410</f>
        <v>44482</v>
      </c>
      <c r="I371" s="1" t="s">
        <v>1474</v>
      </c>
      <c r="J371" s="1"/>
      <c r="L371">
        <f t="shared" si="5"/>
        <v>0</v>
      </c>
    </row>
    <row r="372" spans="1:12" hidden="1" x14ac:dyDescent="0.3">
      <c r="A372">
        <v>295</v>
      </c>
      <c r="B372">
        <f>IF(OR('General Table'!B372='General Table'!B373,'General Table'!B372='General Table'!B371),'General Table'!B372,0)</f>
        <v>0</v>
      </c>
      <c r="C372" t="s">
        <v>114</v>
      </c>
      <c r="D372">
        <v>4</v>
      </c>
      <c r="E372" t="s">
        <v>6</v>
      </c>
      <c r="F372" s="2" t="s">
        <v>11</v>
      </c>
      <c r="G372" t="s">
        <v>15</v>
      </c>
      <c r="H372" s="9">
        <f>'types by months'!M411</f>
        <v>44481</v>
      </c>
      <c r="I372" s="1" t="s">
        <v>1475</v>
      </c>
      <c r="J372" s="1"/>
      <c r="L372">
        <f t="shared" si="5"/>
        <v>0</v>
      </c>
    </row>
    <row r="373" spans="1:12" x14ac:dyDescent="0.3">
      <c r="A373">
        <v>296</v>
      </c>
      <c r="B373" t="str">
        <f>IF(OR('General Table'!B373='General Table'!B374,'General Table'!B373='General Table'!B372),'General Table'!B373,0)</f>
        <v>Bitcoin SB</v>
      </c>
      <c r="C373" t="s">
        <v>768</v>
      </c>
      <c r="D373">
        <v>4</v>
      </c>
      <c r="E373" t="s">
        <v>6</v>
      </c>
      <c r="F373" s="2" t="s">
        <v>11</v>
      </c>
      <c r="G373" t="s">
        <v>15</v>
      </c>
      <c r="H373" s="9">
        <f>'types by months'!M412</f>
        <v>44480</v>
      </c>
      <c r="I373" s="1" t="s">
        <v>1476</v>
      </c>
      <c r="J373" s="1"/>
      <c r="L373">
        <f t="shared" si="5"/>
        <v>1</v>
      </c>
    </row>
    <row r="374" spans="1:12" x14ac:dyDescent="0.3">
      <c r="A374">
        <v>296</v>
      </c>
      <c r="B374" t="str">
        <f>IF(OR('General Table'!B374='General Table'!B375,'General Table'!B374='General Table'!B373),'General Table'!B374,0)</f>
        <v>Bitcoin SB</v>
      </c>
      <c r="C374" t="s">
        <v>768</v>
      </c>
      <c r="D374">
        <v>3</v>
      </c>
      <c r="E374" t="s">
        <v>6</v>
      </c>
      <c r="F374" s="2" t="s">
        <v>7</v>
      </c>
      <c r="G374" t="s">
        <v>15</v>
      </c>
      <c r="H374" s="9">
        <f>'types by months'!M413</f>
        <v>44480</v>
      </c>
      <c r="I374" s="1" t="s">
        <v>1477</v>
      </c>
      <c r="J374" s="1"/>
      <c r="L374">
        <f t="shared" si="5"/>
        <v>0</v>
      </c>
    </row>
    <row r="375" spans="1:12" hidden="1" x14ac:dyDescent="0.3">
      <c r="A375">
        <v>297</v>
      </c>
      <c r="B375">
        <f>IF(OR('General Table'!B375='General Table'!B376,'General Table'!B375='General Table'!B374),'General Table'!B375,0)</f>
        <v>0</v>
      </c>
      <c r="C375" t="s">
        <v>771</v>
      </c>
      <c r="D375">
        <v>4</v>
      </c>
      <c r="E375" t="s">
        <v>6</v>
      </c>
      <c r="F375" s="2" t="s">
        <v>11</v>
      </c>
      <c r="G375" t="s">
        <v>15</v>
      </c>
      <c r="H375" s="9">
        <f>'types by months'!M414</f>
        <v>44480</v>
      </c>
      <c r="I375" s="1" t="s">
        <v>1478</v>
      </c>
      <c r="J375" s="1"/>
      <c r="L375">
        <f t="shared" si="5"/>
        <v>1</v>
      </c>
    </row>
    <row r="376" spans="1:12" hidden="1" x14ac:dyDescent="0.3">
      <c r="A376">
        <v>298</v>
      </c>
      <c r="B376">
        <f>IF(OR('General Table'!B376='General Table'!B377,'General Table'!B376='General Table'!B375),'General Table'!B376,0)</f>
        <v>0</v>
      </c>
      <c r="C376" t="s">
        <v>773</v>
      </c>
      <c r="D376">
        <v>3</v>
      </c>
      <c r="E376" t="s">
        <v>6</v>
      </c>
      <c r="F376" s="2" t="s">
        <v>7</v>
      </c>
      <c r="G376" t="s">
        <v>15</v>
      </c>
      <c r="H376" s="9">
        <f>'types by months'!M415</f>
        <v>44480</v>
      </c>
      <c r="I376" s="1" t="s">
        <v>1479</v>
      </c>
      <c r="J376" s="1"/>
      <c r="L376">
        <f t="shared" si="5"/>
        <v>0</v>
      </c>
    </row>
    <row r="377" spans="1:12" hidden="1" x14ac:dyDescent="0.3">
      <c r="A377">
        <v>299</v>
      </c>
      <c r="B377">
        <f>IF(OR('General Table'!B377='General Table'!B378,'General Table'!B377='General Table'!B376),'General Table'!B377,0)</f>
        <v>0</v>
      </c>
      <c r="C377" t="s">
        <v>775</v>
      </c>
      <c r="D377">
        <v>3</v>
      </c>
      <c r="E377" t="s">
        <v>6</v>
      </c>
      <c r="F377" s="2" t="s">
        <v>7</v>
      </c>
      <c r="G377" t="s">
        <v>15</v>
      </c>
      <c r="H377" s="9">
        <f>'types by months'!M416</f>
        <v>44480</v>
      </c>
      <c r="I377" s="1" t="s">
        <v>1480</v>
      </c>
      <c r="J377" s="1"/>
      <c r="L377">
        <f t="shared" si="5"/>
        <v>0</v>
      </c>
    </row>
    <row r="378" spans="1:12" hidden="1" x14ac:dyDescent="0.3">
      <c r="A378">
        <v>300</v>
      </c>
      <c r="B378">
        <f>IF(OR('General Table'!B378='General Table'!B379,'General Table'!B378='General Table'!B377),'General Table'!B378,0)</f>
        <v>0</v>
      </c>
      <c r="C378" t="s">
        <v>777</v>
      </c>
      <c r="D378">
        <v>4</v>
      </c>
      <c r="E378" t="s">
        <v>6</v>
      </c>
      <c r="F378" s="2" t="s">
        <v>11</v>
      </c>
      <c r="G378" t="s">
        <v>15</v>
      </c>
      <c r="H378" s="9">
        <f>'types by months'!M417</f>
        <v>44477</v>
      </c>
      <c r="I378" s="1" t="s">
        <v>1481</v>
      </c>
      <c r="J378" s="1"/>
      <c r="L378">
        <f t="shared" si="5"/>
        <v>0</v>
      </c>
    </row>
    <row r="379" spans="1:12" hidden="1" x14ac:dyDescent="0.3">
      <c r="A379">
        <v>301</v>
      </c>
      <c r="B379">
        <f>IF(OR('General Table'!B379='General Table'!B380,'General Table'!B379='General Table'!B378),'General Table'!B379,0)</f>
        <v>0</v>
      </c>
      <c r="C379" t="s">
        <v>780</v>
      </c>
      <c r="D379">
        <v>4</v>
      </c>
      <c r="E379" t="s">
        <v>6</v>
      </c>
      <c r="F379" s="2" t="s">
        <v>7</v>
      </c>
      <c r="G379" t="s">
        <v>15</v>
      </c>
      <c r="H379" s="9">
        <f>'types by months'!M418</f>
        <v>44477</v>
      </c>
      <c r="I379" s="1" t="s">
        <v>1482</v>
      </c>
      <c r="J379" s="1"/>
      <c r="L379">
        <f t="shared" si="5"/>
        <v>0</v>
      </c>
    </row>
    <row r="380" spans="1:12" hidden="1" x14ac:dyDescent="0.3">
      <c r="A380">
        <v>302</v>
      </c>
      <c r="B380">
        <f>IF(OR('General Table'!B380='General Table'!B381,'General Table'!B380='General Table'!B379),'General Table'!B380,0)</f>
        <v>0</v>
      </c>
      <c r="C380" t="s">
        <v>782</v>
      </c>
      <c r="D380">
        <v>4</v>
      </c>
      <c r="E380" t="s">
        <v>6</v>
      </c>
      <c r="F380" s="2" t="s">
        <v>7</v>
      </c>
      <c r="G380" t="s">
        <v>15</v>
      </c>
      <c r="H380" s="9">
        <f>'types by months'!M419</f>
        <v>44477</v>
      </c>
      <c r="I380" s="1" t="s">
        <v>1483</v>
      </c>
      <c r="J380" s="1"/>
      <c r="L380">
        <f t="shared" si="5"/>
        <v>0</v>
      </c>
    </row>
    <row r="381" spans="1:12" hidden="1" x14ac:dyDescent="0.3">
      <c r="A381">
        <v>303</v>
      </c>
      <c r="B381">
        <f>IF(OR('General Table'!B381='General Table'!B382,'General Table'!B381='General Table'!B380),'General Table'!B381,0)</f>
        <v>0</v>
      </c>
      <c r="C381" t="s">
        <v>784</v>
      </c>
      <c r="D381">
        <v>4</v>
      </c>
      <c r="E381" t="s">
        <v>6</v>
      </c>
      <c r="F381" s="2" t="s">
        <v>7</v>
      </c>
      <c r="G381" t="s">
        <v>15</v>
      </c>
      <c r="H381" s="9">
        <f>'types by months'!M420</f>
        <v>44476</v>
      </c>
      <c r="I381" s="1" t="s">
        <v>1484</v>
      </c>
      <c r="J381" s="1"/>
      <c r="L381">
        <f t="shared" si="5"/>
        <v>0</v>
      </c>
    </row>
    <row r="382" spans="1:12" hidden="1" x14ac:dyDescent="0.3">
      <c r="A382">
        <v>304</v>
      </c>
      <c r="B382">
        <f>IF(OR('General Table'!B382='General Table'!B383,'General Table'!B382='General Table'!B381),'General Table'!B382,0)</f>
        <v>0</v>
      </c>
      <c r="C382" t="s">
        <v>787</v>
      </c>
      <c r="D382">
        <v>4</v>
      </c>
      <c r="E382" t="s">
        <v>6</v>
      </c>
      <c r="F382" s="2" t="s">
        <v>11</v>
      </c>
      <c r="G382" t="s">
        <v>15</v>
      </c>
      <c r="H382" s="9">
        <f>'types by months'!M421</f>
        <v>44476</v>
      </c>
      <c r="I382" s="1" t="s">
        <v>1485</v>
      </c>
      <c r="J382" s="1"/>
      <c r="L382">
        <f t="shared" si="5"/>
        <v>0</v>
      </c>
    </row>
    <row r="383" spans="1:12" hidden="1" x14ac:dyDescent="0.3">
      <c r="A383">
        <v>305</v>
      </c>
      <c r="B383">
        <f>IF(OR('General Table'!B383='General Table'!B384,'General Table'!B383='General Table'!B382),'General Table'!B383,0)</f>
        <v>0</v>
      </c>
      <c r="C383" t="s">
        <v>789</v>
      </c>
      <c r="D383">
        <v>4</v>
      </c>
      <c r="E383" t="s">
        <v>6</v>
      </c>
      <c r="F383" s="2" t="s">
        <v>7</v>
      </c>
      <c r="G383" t="s">
        <v>15</v>
      </c>
      <c r="H383" s="9">
        <f>'types by months'!M422</f>
        <v>44475</v>
      </c>
      <c r="I383" s="1" t="s">
        <v>1486</v>
      </c>
      <c r="J383" s="1"/>
      <c r="L383">
        <f t="shared" si="5"/>
        <v>0</v>
      </c>
    </row>
    <row r="384" spans="1:12" hidden="1" x14ac:dyDescent="0.3">
      <c r="A384">
        <v>306</v>
      </c>
      <c r="B384">
        <f>IF(OR('General Table'!B384='General Table'!B385,'General Table'!B384='General Table'!B383),'General Table'!B384,0)</f>
        <v>0</v>
      </c>
      <c r="C384" t="s">
        <v>792</v>
      </c>
      <c r="D384">
        <v>4</v>
      </c>
      <c r="E384" t="s">
        <v>6</v>
      </c>
      <c r="F384" s="2" t="s">
        <v>7</v>
      </c>
      <c r="G384" t="s">
        <v>15</v>
      </c>
      <c r="H384" s="9">
        <f>'types by months'!M423</f>
        <v>44473</v>
      </c>
      <c r="I384" s="1" t="s">
        <v>1487</v>
      </c>
      <c r="J384" s="1"/>
      <c r="L384">
        <f t="shared" si="5"/>
        <v>0</v>
      </c>
    </row>
    <row r="385" spans="1:12" hidden="1" x14ac:dyDescent="0.3">
      <c r="A385">
        <v>307</v>
      </c>
      <c r="B385">
        <f>IF(OR('General Table'!B385='General Table'!B386,'General Table'!B385='General Table'!B384),'General Table'!B385,0)</f>
        <v>0</v>
      </c>
      <c r="C385" t="s">
        <v>795</v>
      </c>
      <c r="D385">
        <v>4</v>
      </c>
      <c r="E385" t="s">
        <v>6</v>
      </c>
      <c r="F385" s="2" t="s">
        <v>7</v>
      </c>
      <c r="G385" t="s">
        <v>15</v>
      </c>
      <c r="H385" s="9">
        <f>'types by months'!M424</f>
        <v>44473</v>
      </c>
      <c r="I385" s="1" t="s">
        <v>1488</v>
      </c>
      <c r="J385" s="1"/>
      <c r="L385">
        <f t="shared" si="5"/>
        <v>0</v>
      </c>
    </row>
    <row r="386" spans="1:12" hidden="1" x14ac:dyDescent="0.3">
      <c r="A386">
        <v>308</v>
      </c>
      <c r="B386">
        <f>IF(OR('General Table'!B386='General Table'!B387,'General Table'!B386='General Table'!B385),'General Table'!B386,0)</f>
        <v>0</v>
      </c>
      <c r="C386" t="s">
        <v>797</v>
      </c>
      <c r="D386">
        <v>4</v>
      </c>
      <c r="E386" t="s">
        <v>6</v>
      </c>
      <c r="F386" s="2" t="s">
        <v>7</v>
      </c>
      <c r="G386" t="s">
        <v>15</v>
      </c>
      <c r="H386" s="9">
        <f>'types by months'!M425</f>
        <v>44473</v>
      </c>
      <c r="I386" s="1" t="s">
        <v>1489</v>
      </c>
      <c r="J386" s="1"/>
      <c r="L386">
        <f t="shared" si="5"/>
        <v>0</v>
      </c>
    </row>
    <row r="387" spans="1:12" hidden="1" x14ac:dyDescent="0.3">
      <c r="A387">
        <v>309</v>
      </c>
      <c r="B387">
        <f>IF(OR('General Table'!B387='General Table'!B388,'General Table'!B387='General Table'!B386),'General Table'!B387,0)</f>
        <v>0</v>
      </c>
      <c r="C387" t="s">
        <v>799</v>
      </c>
      <c r="D387">
        <v>4</v>
      </c>
      <c r="E387" t="s">
        <v>6</v>
      </c>
      <c r="F387" s="2" t="s">
        <v>7</v>
      </c>
      <c r="G387" t="s">
        <v>15</v>
      </c>
      <c r="H387" s="9">
        <f>'types by months'!M426</f>
        <v>44473</v>
      </c>
      <c r="I387" s="1" t="s">
        <v>1490</v>
      </c>
      <c r="J387" s="1"/>
      <c r="L387">
        <f t="shared" ref="L387:L450" si="6">IF(B387=B386,0,1)</f>
        <v>0</v>
      </c>
    </row>
    <row r="388" spans="1:12" hidden="1" x14ac:dyDescent="0.3">
      <c r="A388">
        <v>310</v>
      </c>
      <c r="B388">
        <f>IF(OR('General Table'!B388='General Table'!B389,'General Table'!B388='General Table'!B387),'General Table'!B388,0)</f>
        <v>0</v>
      </c>
      <c r="C388" t="s">
        <v>801</v>
      </c>
      <c r="D388">
        <v>4</v>
      </c>
      <c r="E388" t="s">
        <v>6</v>
      </c>
      <c r="F388" s="2" t="s">
        <v>7</v>
      </c>
      <c r="G388" t="s">
        <v>15</v>
      </c>
      <c r="H388" s="9">
        <f>'types by months'!M427</f>
        <v>44470</v>
      </c>
      <c r="I388" s="1" t="s">
        <v>1491</v>
      </c>
      <c r="J388" s="1"/>
      <c r="L388">
        <f t="shared" si="6"/>
        <v>0</v>
      </c>
    </row>
    <row r="389" spans="1:12" hidden="1" x14ac:dyDescent="0.3">
      <c r="A389">
        <v>311</v>
      </c>
      <c r="B389">
        <f>IF(OR('General Table'!B389='General Table'!B390,'General Table'!B389='General Table'!B388),'General Table'!B389,0)</f>
        <v>0</v>
      </c>
      <c r="C389" t="s">
        <v>804</v>
      </c>
      <c r="D389">
        <v>3</v>
      </c>
      <c r="E389" t="s">
        <v>6</v>
      </c>
      <c r="F389" s="2" t="s">
        <v>7</v>
      </c>
      <c r="G389" t="s">
        <v>15</v>
      </c>
      <c r="H389" s="9">
        <f>'types by months'!M428</f>
        <v>44470</v>
      </c>
      <c r="I389" s="1" t="s">
        <v>1492</v>
      </c>
      <c r="J389" s="1"/>
      <c r="L389">
        <f t="shared" si="6"/>
        <v>0</v>
      </c>
    </row>
    <row r="390" spans="1:12" hidden="1" x14ac:dyDescent="0.3">
      <c r="A390">
        <v>312</v>
      </c>
      <c r="B390">
        <f>IF(OR('General Table'!B390='General Table'!B391,'General Table'!B390='General Table'!B389),'General Table'!B390,0)</f>
        <v>0</v>
      </c>
      <c r="C390" t="s">
        <v>806</v>
      </c>
      <c r="D390">
        <v>4</v>
      </c>
      <c r="E390" t="s">
        <v>6</v>
      </c>
      <c r="F390" s="2" t="s">
        <v>7</v>
      </c>
      <c r="G390" t="s">
        <v>15</v>
      </c>
      <c r="H390" s="9">
        <f>'types by months'!M429</f>
        <v>44468</v>
      </c>
      <c r="I390" s="1" t="s">
        <v>1493</v>
      </c>
      <c r="J390" s="1"/>
      <c r="L390">
        <f t="shared" si="6"/>
        <v>0</v>
      </c>
    </row>
    <row r="391" spans="1:12" hidden="1" x14ac:dyDescent="0.3">
      <c r="A391">
        <v>313</v>
      </c>
      <c r="B391">
        <f>IF(OR('General Table'!B391='General Table'!B392,'General Table'!B391='General Table'!B390),'General Table'!B391,0)</f>
        <v>0</v>
      </c>
      <c r="C391" t="s">
        <v>809</v>
      </c>
      <c r="D391">
        <v>3</v>
      </c>
      <c r="E391" t="s">
        <v>6</v>
      </c>
      <c r="F391" s="2" t="s">
        <v>7</v>
      </c>
      <c r="G391" t="s">
        <v>15</v>
      </c>
      <c r="H391" s="9">
        <f>'types by months'!M430</f>
        <v>44467</v>
      </c>
      <c r="I391" s="1" t="s">
        <v>1494</v>
      </c>
      <c r="J391" s="1"/>
      <c r="L391">
        <f t="shared" si="6"/>
        <v>0</v>
      </c>
    </row>
    <row r="392" spans="1:12" hidden="1" x14ac:dyDescent="0.3">
      <c r="A392">
        <v>314</v>
      </c>
      <c r="B392">
        <f>IF(OR('General Table'!B392='General Table'!B393,'General Table'!B392='General Table'!B391),'General Table'!B392,0)</f>
        <v>0</v>
      </c>
      <c r="C392" t="s">
        <v>812</v>
      </c>
      <c r="D392">
        <v>3</v>
      </c>
      <c r="E392" t="s">
        <v>6</v>
      </c>
      <c r="F392" s="2" t="s">
        <v>11</v>
      </c>
      <c r="G392" t="s">
        <v>15</v>
      </c>
      <c r="H392" s="9">
        <f>'types by months'!M431</f>
        <v>44463</v>
      </c>
      <c r="I392" s="1" t="s">
        <v>1495</v>
      </c>
      <c r="J392" s="1"/>
      <c r="L392">
        <f t="shared" si="6"/>
        <v>0</v>
      </c>
    </row>
    <row r="393" spans="1:12" hidden="1" x14ac:dyDescent="0.3">
      <c r="A393">
        <v>315</v>
      </c>
      <c r="B393">
        <f>IF(OR('General Table'!B393='General Table'!B394,'General Table'!B393='General Table'!B392),'General Table'!B393,0)</f>
        <v>0</v>
      </c>
      <c r="C393" t="s">
        <v>815</v>
      </c>
      <c r="D393">
        <v>3</v>
      </c>
      <c r="E393" t="s">
        <v>6</v>
      </c>
      <c r="F393" s="2" t="s">
        <v>7</v>
      </c>
      <c r="G393" t="s">
        <v>15</v>
      </c>
      <c r="H393" s="9">
        <f>'types by months'!M432</f>
        <v>44462</v>
      </c>
      <c r="I393" s="1" t="s">
        <v>1496</v>
      </c>
      <c r="J393" s="1"/>
      <c r="L393">
        <f t="shared" si="6"/>
        <v>0</v>
      </c>
    </row>
    <row r="394" spans="1:12" hidden="1" x14ac:dyDescent="0.3">
      <c r="A394">
        <v>316</v>
      </c>
      <c r="B394">
        <f>IF(OR('General Table'!B394='General Table'!B395,'General Table'!B394='General Table'!B393),'General Table'!B394,0)</f>
        <v>0</v>
      </c>
      <c r="C394" t="s">
        <v>818</v>
      </c>
      <c r="D394">
        <v>3</v>
      </c>
      <c r="E394" t="s">
        <v>6</v>
      </c>
      <c r="F394" s="2" t="s">
        <v>7</v>
      </c>
      <c r="G394" t="s">
        <v>15</v>
      </c>
      <c r="H394" s="9">
        <f>'types by months'!M433</f>
        <v>44459</v>
      </c>
      <c r="I394" s="1" t="s">
        <v>1497</v>
      </c>
      <c r="J394" s="1"/>
      <c r="L394">
        <f t="shared" si="6"/>
        <v>0</v>
      </c>
    </row>
    <row r="395" spans="1:12" hidden="1" x14ac:dyDescent="0.3">
      <c r="A395">
        <v>317</v>
      </c>
      <c r="B395">
        <f>IF(OR('General Table'!B395='General Table'!B396,'General Table'!B395='General Table'!B394),'General Table'!B395,0)</f>
        <v>0</v>
      </c>
      <c r="C395" t="s">
        <v>821</v>
      </c>
      <c r="D395">
        <v>3</v>
      </c>
      <c r="E395" t="s">
        <v>6</v>
      </c>
      <c r="F395" s="2" t="s">
        <v>7</v>
      </c>
      <c r="G395" t="s">
        <v>15</v>
      </c>
      <c r="H395" s="9">
        <f>'types by months'!M434</f>
        <v>44456</v>
      </c>
      <c r="I395" s="1" t="s">
        <v>1498</v>
      </c>
      <c r="J395" s="1"/>
      <c r="L395">
        <f t="shared" si="6"/>
        <v>0</v>
      </c>
    </row>
    <row r="396" spans="1:12" hidden="1" x14ac:dyDescent="0.3">
      <c r="A396">
        <v>318</v>
      </c>
      <c r="B396">
        <f>IF(OR('General Table'!B396='General Table'!B397,'General Table'!B396='General Table'!B395),'General Table'!B396,0)</f>
        <v>0</v>
      </c>
      <c r="C396" t="s">
        <v>824</v>
      </c>
      <c r="D396">
        <v>4</v>
      </c>
      <c r="E396" t="s">
        <v>6</v>
      </c>
      <c r="F396" s="2" t="s">
        <v>11</v>
      </c>
      <c r="G396" t="s">
        <v>15</v>
      </c>
      <c r="H396" s="9">
        <f>'types by months'!M435</f>
        <v>44455</v>
      </c>
      <c r="I396" s="1" t="s">
        <v>1499</v>
      </c>
      <c r="J396" s="1"/>
      <c r="L396">
        <f t="shared" si="6"/>
        <v>0</v>
      </c>
    </row>
    <row r="397" spans="1:12" hidden="1" x14ac:dyDescent="0.3">
      <c r="A397">
        <v>319</v>
      </c>
      <c r="B397">
        <f>IF(OR('General Table'!B397='General Table'!B398,'General Table'!B397='General Table'!B396),'General Table'!B397,0)</f>
        <v>0</v>
      </c>
      <c r="C397" t="s">
        <v>827</v>
      </c>
      <c r="D397">
        <v>4</v>
      </c>
      <c r="E397" t="s">
        <v>6</v>
      </c>
      <c r="F397" s="2" t="s">
        <v>7</v>
      </c>
      <c r="G397" t="s">
        <v>15</v>
      </c>
      <c r="H397" s="9">
        <f>'types by months'!M436</f>
        <v>44454</v>
      </c>
      <c r="I397" s="1" t="s">
        <v>1500</v>
      </c>
      <c r="J397" s="1"/>
      <c r="L397">
        <f t="shared" si="6"/>
        <v>0</v>
      </c>
    </row>
    <row r="398" spans="1:12" hidden="1" x14ac:dyDescent="0.3">
      <c r="A398">
        <v>320</v>
      </c>
      <c r="B398">
        <f>IF(OR('General Table'!B398='General Table'!B399,'General Table'!B398='General Table'!B397),'General Table'!B398,0)</f>
        <v>0</v>
      </c>
      <c r="C398" t="s">
        <v>830</v>
      </c>
      <c r="D398">
        <v>4</v>
      </c>
      <c r="E398" t="s">
        <v>6</v>
      </c>
      <c r="F398" s="2" t="s">
        <v>11</v>
      </c>
      <c r="G398" t="s">
        <v>15</v>
      </c>
      <c r="H398" s="9">
        <f>'types by months'!M437</f>
        <v>44454</v>
      </c>
      <c r="I398" s="1" t="s">
        <v>1501</v>
      </c>
      <c r="J398" s="1"/>
      <c r="L398">
        <f t="shared" si="6"/>
        <v>0</v>
      </c>
    </row>
    <row r="399" spans="1:12" hidden="1" x14ac:dyDescent="0.3">
      <c r="A399">
        <v>321</v>
      </c>
      <c r="B399">
        <f>IF(OR('General Table'!B399='General Table'!B400,'General Table'!B399='General Table'!B398),'General Table'!B399,0)</f>
        <v>0</v>
      </c>
      <c r="C399" t="s">
        <v>832</v>
      </c>
      <c r="D399">
        <v>3</v>
      </c>
      <c r="E399" t="s">
        <v>6</v>
      </c>
      <c r="F399" s="2" t="s">
        <v>7</v>
      </c>
      <c r="G399" t="s">
        <v>15</v>
      </c>
      <c r="H399" s="9">
        <f>'types by months'!M438</f>
        <v>44448</v>
      </c>
      <c r="I399" s="1" t="s">
        <v>1502</v>
      </c>
      <c r="J399" s="1"/>
      <c r="L399">
        <f t="shared" si="6"/>
        <v>0</v>
      </c>
    </row>
    <row r="400" spans="1:12" hidden="1" x14ac:dyDescent="0.3">
      <c r="A400">
        <v>322</v>
      </c>
      <c r="B400">
        <f>IF(OR('General Table'!B400='General Table'!B401,'General Table'!B400='General Table'!B399),'General Table'!B400,0)</f>
        <v>0</v>
      </c>
      <c r="C400" t="s">
        <v>835</v>
      </c>
      <c r="D400">
        <v>4</v>
      </c>
      <c r="E400" t="s">
        <v>6</v>
      </c>
      <c r="F400" s="2" t="s">
        <v>7</v>
      </c>
      <c r="G400" t="s">
        <v>15</v>
      </c>
      <c r="H400" s="9">
        <f>'types by months'!M439</f>
        <v>44448</v>
      </c>
      <c r="I400" s="1" t="s">
        <v>1503</v>
      </c>
      <c r="J400" s="1"/>
      <c r="L400">
        <f t="shared" si="6"/>
        <v>0</v>
      </c>
    </row>
    <row r="401" spans="1:12" hidden="1" x14ac:dyDescent="0.3">
      <c r="A401">
        <v>323</v>
      </c>
      <c r="B401">
        <f>IF(OR('General Table'!B401='General Table'!B402,'General Table'!B401='General Table'!B400),'General Table'!B401,0)</f>
        <v>0</v>
      </c>
      <c r="C401" t="s">
        <v>837</v>
      </c>
      <c r="D401">
        <v>4</v>
      </c>
      <c r="E401" t="s">
        <v>6</v>
      </c>
      <c r="F401" s="2" t="s">
        <v>11</v>
      </c>
      <c r="G401" t="s">
        <v>15</v>
      </c>
      <c r="H401" s="9">
        <f>'types by months'!M440</f>
        <v>44447</v>
      </c>
      <c r="I401" s="1" t="s">
        <v>1504</v>
      </c>
      <c r="J401" s="1"/>
      <c r="L401">
        <f t="shared" si="6"/>
        <v>0</v>
      </c>
    </row>
    <row r="402" spans="1:12" hidden="1" x14ac:dyDescent="0.3">
      <c r="A402">
        <v>324</v>
      </c>
      <c r="B402">
        <f>IF(OR('General Table'!B402='General Table'!B403,'General Table'!B402='General Table'!B401),'General Table'!B402,0)</f>
        <v>0</v>
      </c>
      <c r="C402" t="s">
        <v>840</v>
      </c>
      <c r="D402">
        <v>4</v>
      </c>
      <c r="E402" t="s">
        <v>6</v>
      </c>
      <c r="F402" s="2" t="s">
        <v>7</v>
      </c>
      <c r="G402" t="s">
        <v>15</v>
      </c>
      <c r="H402" s="9">
        <f>'types by months'!M441</f>
        <v>44445</v>
      </c>
      <c r="I402" s="1" t="s">
        <v>1505</v>
      </c>
      <c r="J402" s="1"/>
      <c r="L402">
        <f t="shared" si="6"/>
        <v>0</v>
      </c>
    </row>
    <row r="403" spans="1:12" hidden="1" x14ac:dyDescent="0.3">
      <c r="A403">
        <v>325</v>
      </c>
      <c r="B403">
        <f>IF(OR('General Table'!B403='General Table'!B404,'General Table'!B403='General Table'!B402),'General Table'!B403,0)</f>
        <v>0</v>
      </c>
      <c r="C403" t="s">
        <v>843</v>
      </c>
      <c r="D403">
        <v>4</v>
      </c>
      <c r="E403" t="s">
        <v>6</v>
      </c>
      <c r="F403" s="2" t="s">
        <v>7</v>
      </c>
      <c r="G403" t="s">
        <v>15</v>
      </c>
      <c r="H403" s="9">
        <f>'types by months'!M442</f>
        <v>44445</v>
      </c>
      <c r="I403" s="1" t="s">
        <v>1506</v>
      </c>
      <c r="J403" s="1"/>
      <c r="L403">
        <f t="shared" si="6"/>
        <v>0</v>
      </c>
    </row>
    <row r="404" spans="1:12" hidden="1" x14ac:dyDescent="0.3">
      <c r="A404">
        <v>326</v>
      </c>
      <c r="B404">
        <f>IF(OR('General Table'!B404='General Table'!B405,'General Table'!B404='General Table'!B403),'General Table'!B404,0)</f>
        <v>0</v>
      </c>
      <c r="C404" t="s">
        <v>845</v>
      </c>
      <c r="D404">
        <v>3</v>
      </c>
      <c r="E404" t="s">
        <v>6</v>
      </c>
      <c r="F404" s="2" t="s">
        <v>7</v>
      </c>
      <c r="G404" t="s">
        <v>15</v>
      </c>
      <c r="H404" s="9">
        <f>'types by months'!M443</f>
        <v>44442</v>
      </c>
      <c r="I404" s="1" t="s">
        <v>1507</v>
      </c>
      <c r="J404" s="1"/>
      <c r="L404">
        <f t="shared" si="6"/>
        <v>0</v>
      </c>
    </row>
    <row r="405" spans="1:12" hidden="1" x14ac:dyDescent="0.3">
      <c r="A405">
        <v>327</v>
      </c>
      <c r="B405">
        <f>IF(OR('General Table'!B405='General Table'!B406,'General Table'!B405='General Table'!B404),'General Table'!B405,0)</f>
        <v>0</v>
      </c>
      <c r="C405" t="s">
        <v>848</v>
      </c>
      <c r="D405">
        <v>4</v>
      </c>
      <c r="E405" t="s">
        <v>6</v>
      </c>
      <c r="F405" s="2" t="s">
        <v>7</v>
      </c>
      <c r="G405" t="s">
        <v>15</v>
      </c>
      <c r="H405" s="9">
        <f>'types by months'!M444</f>
        <v>44442</v>
      </c>
      <c r="I405" s="1" t="s">
        <v>1508</v>
      </c>
      <c r="J405" s="1"/>
      <c r="L405">
        <f t="shared" si="6"/>
        <v>0</v>
      </c>
    </row>
    <row r="406" spans="1:12" hidden="1" x14ac:dyDescent="0.3">
      <c r="A406">
        <v>328</v>
      </c>
      <c r="B406">
        <f>IF(OR('General Table'!B406='General Table'!B407,'General Table'!B406='General Table'!B405),'General Table'!B406,0)</f>
        <v>0</v>
      </c>
      <c r="C406" t="s">
        <v>850</v>
      </c>
      <c r="D406">
        <v>4</v>
      </c>
      <c r="E406" t="s">
        <v>6</v>
      </c>
      <c r="F406" s="2" t="s">
        <v>7</v>
      </c>
      <c r="G406" t="s">
        <v>15</v>
      </c>
      <c r="H406" s="9">
        <f>'types by months'!M445</f>
        <v>44442</v>
      </c>
      <c r="I406" s="1" t="s">
        <v>1509</v>
      </c>
      <c r="J406" s="1"/>
      <c r="L406">
        <f t="shared" si="6"/>
        <v>0</v>
      </c>
    </row>
    <row r="407" spans="1:12" hidden="1" x14ac:dyDescent="0.3">
      <c r="A407">
        <v>329</v>
      </c>
      <c r="B407">
        <f>IF(OR('General Table'!B407='General Table'!B408,'General Table'!B407='General Table'!B406),'General Table'!B407,0)</f>
        <v>0</v>
      </c>
      <c r="C407" t="s">
        <v>852</v>
      </c>
      <c r="D407">
        <v>4</v>
      </c>
      <c r="E407" t="s">
        <v>6</v>
      </c>
      <c r="F407" s="2" t="s">
        <v>7</v>
      </c>
      <c r="G407" t="s">
        <v>15</v>
      </c>
      <c r="H407" s="9">
        <f>'types by months'!M446</f>
        <v>44439</v>
      </c>
      <c r="I407" s="1" t="s">
        <v>1510</v>
      </c>
      <c r="J407" s="1"/>
      <c r="L407">
        <f t="shared" si="6"/>
        <v>0</v>
      </c>
    </row>
    <row r="408" spans="1:12" hidden="1" x14ac:dyDescent="0.3">
      <c r="A408">
        <v>330</v>
      </c>
      <c r="B408">
        <f>IF(OR('General Table'!B408='General Table'!B409,'General Table'!B408='General Table'!B407),'General Table'!B408,0)</f>
        <v>0</v>
      </c>
      <c r="C408" t="s">
        <v>855</v>
      </c>
      <c r="D408">
        <v>4</v>
      </c>
      <c r="E408" t="s">
        <v>6</v>
      </c>
      <c r="F408" s="2" t="s">
        <v>7</v>
      </c>
      <c r="G408" t="s">
        <v>15</v>
      </c>
      <c r="H408" s="9">
        <f>'types by months'!M447</f>
        <v>44436</v>
      </c>
      <c r="I408" s="1" t="s">
        <v>1511</v>
      </c>
      <c r="J408" s="1"/>
      <c r="L408">
        <f t="shared" si="6"/>
        <v>0</v>
      </c>
    </row>
    <row r="409" spans="1:12" hidden="1" x14ac:dyDescent="0.3">
      <c r="A409">
        <v>331</v>
      </c>
      <c r="B409">
        <f>IF(OR('General Table'!B409='General Table'!B410,'General Table'!B409='General Table'!B408),'General Table'!B409,0)</f>
        <v>0</v>
      </c>
      <c r="C409" t="s">
        <v>858</v>
      </c>
      <c r="D409">
        <v>4</v>
      </c>
      <c r="E409" t="s">
        <v>6</v>
      </c>
      <c r="F409" s="2" t="s">
        <v>11</v>
      </c>
      <c r="G409" t="s">
        <v>15</v>
      </c>
      <c r="H409" s="9">
        <f>'types by months'!M448</f>
        <v>44432</v>
      </c>
      <c r="I409" s="1" t="s">
        <v>1512</v>
      </c>
      <c r="J409" s="1"/>
      <c r="L409">
        <f t="shared" si="6"/>
        <v>0</v>
      </c>
    </row>
    <row r="410" spans="1:12" hidden="1" x14ac:dyDescent="0.3">
      <c r="A410">
        <v>332</v>
      </c>
      <c r="B410">
        <f>IF(OR('General Table'!B410='General Table'!B411,'General Table'!B410='General Table'!B409),'General Table'!B410,0)</f>
        <v>0</v>
      </c>
      <c r="C410" t="s">
        <v>861</v>
      </c>
      <c r="D410">
        <v>4</v>
      </c>
      <c r="E410" t="s">
        <v>6</v>
      </c>
      <c r="F410" s="2" t="s">
        <v>7</v>
      </c>
      <c r="G410" t="s">
        <v>15</v>
      </c>
      <c r="H410" s="9">
        <f>'types by months'!M449</f>
        <v>44431</v>
      </c>
      <c r="I410" s="1" t="s">
        <v>1513</v>
      </c>
      <c r="J410" s="1"/>
      <c r="L410">
        <f t="shared" si="6"/>
        <v>0</v>
      </c>
    </row>
    <row r="411" spans="1:12" hidden="1" x14ac:dyDescent="0.3">
      <c r="A411">
        <v>333</v>
      </c>
      <c r="B411">
        <f>IF(OR('General Table'!B411='General Table'!B412,'General Table'!B411='General Table'!B410),'General Table'!B411,0)</f>
        <v>0</v>
      </c>
      <c r="C411" t="s">
        <v>864</v>
      </c>
      <c r="D411">
        <v>3</v>
      </c>
      <c r="E411" t="s">
        <v>6</v>
      </c>
      <c r="F411" s="2" t="s">
        <v>7</v>
      </c>
      <c r="G411" t="s">
        <v>15</v>
      </c>
      <c r="H411" s="9">
        <f>'types by months'!M450</f>
        <v>44431</v>
      </c>
      <c r="I411" s="1" t="s">
        <v>1514</v>
      </c>
      <c r="J411" s="1"/>
      <c r="L411">
        <f t="shared" si="6"/>
        <v>0</v>
      </c>
    </row>
    <row r="412" spans="1:12" hidden="1" x14ac:dyDescent="0.3">
      <c r="A412">
        <v>334</v>
      </c>
      <c r="B412">
        <f>IF(OR('General Table'!B412='General Table'!B413,'General Table'!B412='General Table'!B411),'General Table'!B412,0)</f>
        <v>0</v>
      </c>
      <c r="C412" t="s">
        <v>866</v>
      </c>
      <c r="D412">
        <v>4</v>
      </c>
      <c r="E412" t="s">
        <v>6</v>
      </c>
      <c r="F412" s="2" t="s">
        <v>11</v>
      </c>
      <c r="G412" t="s">
        <v>15</v>
      </c>
      <c r="H412" s="9">
        <f>'types by months'!M451</f>
        <v>44428</v>
      </c>
      <c r="I412" s="1" t="s">
        <v>1515</v>
      </c>
      <c r="J412" s="1"/>
      <c r="L412">
        <f t="shared" si="6"/>
        <v>0</v>
      </c>
    </row>
    <row r="413" spans="1:12" hidden="1" x14ac:dyDescent="0.3">
      <c r="A413">
        <v>335</v>
      </c>
      <c r="B413">
        <f>IF(OR('General Table'!B413='General Table'!B414,'General Table'!B413='General Table'!B412),'General Table'!B413,0)</f>
        <v>0</v>
      </c>
      <c r="C413" t="s">
        <v>869</v>
      </c>
      <c r="D413">
        <v>4</v>
      </c>
      <c r="E413" t="s">
        <v>6</v>
      </c>
      <c r="F413" s="2" t="s">
        <v>7</v>
      </c>
      <c r="G413" t="s">
        <v>15</v>
      </c>
      <c r="H413" s="9">
        <f>'types by months'!M452</f>
        <v>44428</v>
      </c>
      <c r="I413" s="1" t="s">
        <v>1516</v>
      </c>
      <c r="J413" s="1"/>
      <c r="L413">
        <f t="shared" si="6"/>
        <v>0</v>
      </c>
    </row>
    <row r="414" spans="1:12" hidden="1" x14ac:dyDescent="0.3">
      <c r="A414">
        <v>336</v>
      </c>
      <c r="B414">
        <f>IF(OR('General Table'!B414='General Table'!B415,'General Table'!B414='General Table'!B413),'General Table'!B414,0)</f>
        <v>0</v>
      </c>
      <c r="C414" t="s">
        <v>871</v>
      </c>
      <c r="D414">
        <v>4</v>
      </c>
      <c r="E414" t="s">
        <v>6</v>
      </c>
      <c r="F414" s="2" t="s">
        <v>11</v>
      </c>
      <c r="G414" t="s">
        <v>15</v>
      </c>
      <c r="H414" s="9">
        <f>'types by months'!M453</f>
        <v>44428</v>
      </c>
      <c r="I414" s="1" t="s">
        <v>1517</v>
      </c>
      <c r="J414" s="1"/>
      <c r="L414">
        <f t="shared" si="6"/>
        <v>0</v>
      </c>
    </row>
    <row r="415" spans="1:12" hidden="1" x14ac:dyDescent="0.3">
      <c r="A415">
        <v>337</v>
      </c>
      <c r="B415">
        <f>IF(OR('General Table'!B415='General Table'!B416,'General Table'!B415='General Table'!B414),'General Table'!B415,0)</f>
        <v>0</v>
      </c>
      <c r="C415" t="s">
        <v>873</v>
      </c>
      <c r="D415">
        <v>3</v>
      </c>
      <c r="E415" t="s">
        <v>6</v>
      </c>
      <c r="F415" s="2" t="s">
        <v>7</v>
      </c>
      <c r="G415" t="s">
        <v>15</v>
      </c>
      <c r="H415" s="9">
        <f>'types by months'!M454</f>
        <v>44426</v>
      </c>
      <c r="I415" s="1" t="s">
        <v>1518</v>
      </c>
      <c r="J415" s="1"/>
      <c r="L415">
        <f t="shared" si="6"/>
        <v>0</v>
      </c>
    </row>
    <row r="416" spans="1:12" hidden="1" x14ac:dyDescent="0.3">
      <c r="A416">
        <v>338</v>
      </c>
      <c r="B416">
        <f>IF(OR('General Table'!B416='General Table'!B417,'General Table'!B416='General Table'!B415),'General Table'!B416,0)</f>
        <v>0</v>
      </c>
      <c r="C416" t="s">
        <v>876</v>
      </c>
      <c r="D416">
        <v>3</v>
      </c>
      <c r="E416" t="s">
        <v>6</v>
      </c>
      <c r="F416" s="2" t="s">
        <v>7</v>
      </c>
      <c r="G416" t="s">
        <v>15</v>
      </c>
      <c r="H416" s="9">
        <f>'types by months'!M455</f>
        <v>44425</v>
      </c>
      <c r="I416" s="1" t="s">
        <v>1519</v>
      </c>
      <c r="J416" s="1"/>
      <c r="L416">
        <f t="shared" si="6"/>
        <v>0</v>
      </c>
    </row>
    <row r="417" spans="1:12" hidden="1" x14ac:dyDescent="0.3">
      <c r="A417">
        <v>339</v>
      </c>
      <c r="B417">
        <f>IF(OR('General Table'!B417='General Table'!B418,'General Table'!B417='General Table'!B416),'General Table'!B417,0)</f>
        <v>0</v>
      </c>
      <c r="C417" t="s">
        <v>879</v>
      </c>
      <c r="D417">
        <v>3</v>
      </c>
      <c r="E417" t="s">
        <v>6</v>
      </c>
      <c r="F417" s="2" t="s">
        <v>7</v>
      </c>
      <c r="G417" t="s">
        <v>15</v>
      </c>
      <c r="H417" s="9">
        <f>'types by months'!M456</f>
        <v>44425</v>
      </c>
      <c r="I417" s="1" t="s">
        <v>1520</v>
      </c>
      <c r="J417" s="1"/>
      <c r="L417">
        <f t="shared" si="6"/>
        <v>0</v>
      </c>
    </row>
    <row r="418" spans="1:12" hidden="1" x14ac:dyDescent="0.3">
      <c r="A418">
        <v>340</v>
      </c>
      <c r="B418">
        <f>IF(OR('General Table'!B418='General Table'!B419,'General Table'!B418='General Table'!B417),'General Table'!B418,0)</f>
        <v>0</v>
      </c>
      <c r="C418" t="s">
        <v>881</v>
      </c>
      <c r="D418">
        <v>4</v>
      </c>
      <c r="E418" t="s">
        <v>6</v>
      </c>
      <c r="F418" s="2" t="s">
        <v>7</v>
      </c>
      <c r="G418" t="s">
        <v>15</v>
      </c>
      <c r="H418" s="9">
        <f>'types by months'!M457</f>
        <v>44424</v>
      </c>
      <c r="I418" s="1" t="s">
        <v>1521</v>
      </c>
      <c r="J418" s="1"/>
      <c r="L418">
        <f t="shared" si="6"/>
        <v>0</v>
      </c>
    </row>
    <row r="419" spans="1:12" hidden="1" x14ac:dyDescent="0.3">
      <c r="A419">
        <v>341</v>
      </c>
      <c r="B419">
        <f>IF(OR('General Table'!B419='General Table'!B420,'General Table'!B419='General Table'!B418),'General Table'!B419,0)</f>
        <v>0</v>
      </c>
      <c r="C419" t="s">
        <v>884</v>
      </c>
      <c r="D419">
        <v>3</v>
      </c>
      <c r="E419" t="s">
        <v>6</v>
      </c>
      <c r="F419" s="2" t="s">
        <v>11</v>
      </c>
      <c r="G419" t="s">
        <v>15</v>
      </c>
      <c r="H419" s="9">
        <f>'types by months'!M458</f>
        <v>44410</v>
      </c>
      <c r="I419" s="1" t="s">
        <v>1522</v>
      </c>
      <c r="J419" s="1"/>
      <c r="L419">
        <f t="shared" si="6"/>
        <v>0</v>
      </c>
    </row>
    <row r="420" spans="1:12" hidden="1" x14ac:dyDescent="0.3">
      <c r="A420">
        <v>342</v>
      </c>
      <c r="B420">
        <f>IF(OR('General Table'!B420='General Table'!B421,'General Table'!B420='General Table'!B419),'General Table'!B420,0)</f>
        <v>0</v>
      </c>
      <c r="C420" t="s">
        <v>887</v>
      </c>
      <c r="D420">
        <v>4</v>
      </c>
      <c r="E420" t="s">
        <v>6</v>
      </c>
      <c r="F420" s="2" t="s">
        <v>11</v>
      </c>
      <c r="G420" t="s">
        <v>15</v>
      </c>
      <c r="H420" s="9">
        <f>'types by months'!M459</f>
        <v>44403</v>
      </c>
      <c r="I420" s="1" t="s">
        <v>1523</v>
      </c>
      <c r="J420" s="1"/>
      <c r="L420">
        <f t="shared" si="6"/>
        <v>0</v>
      </c>
    </row>
    <row r="421" spans="1:12" hidden="1" x14ac:dyDescent="0.3">
      <c r="A421">
        <v>343</v>
      </c>
      <c r="B421">
        <f>IF(OR('General Table'!B421='General Table'!B422,'General Table'!B421='General Table'!B420),'General Table'!B421,0)</f>
        <v>0</v>
      </c>
      <c r="C421" t="s">
        <v>890</v>
      </c>
      <c r="D421">
        <v>4</v>
      </c>
      <c r="E421" t="s">
        <v>6</v>
      </c>
      <c r="F421" s="2" t="s">
        <v>11</v>
      </c>
      <c r="G421" t="s">
        <v>15</v>
      </c>
      <c r="H421" s="9">
        <f>'types by months'!M460</f>
        <v>44398</v>
      </c>
      <c r="I421" s="1" t="s">
        <v>1524</v>
      </c>
      <c r="J421" s="1"/>
      <c r="L421">
        <f t="shared" si="6"/>
        <v>0</v>
      </c>
    </row>
    <row r="422" spans="1:12" hidden="1" x14ac:dyDescent="0.3">
      <c r="A422">
        <v>344</v>
      </c>
      <c r="B422">
        <f>IF(OR('General Table'!B422='General Table'!B423,'General Table'!B422='General Table'!B421),'General Table'!B422,0)</f>
        <v>0</v>
      </c>
      <c r="C422" t="s">
        <v>893</v>
      </c>
      <c r="D422">
        <v>4</v>
      </c>
      <c r="E422" t="s">
        <v>894</v>
      </c>
      <c r="F422" s="2" t="s">
        <v>11</v>
      </c>
      <c r="G422" t="s">
        <v>15</v>
      </c>
      <c r="H422" s="9">
        <f>'types by months'!M461</f>
        <v>44391</v>
      </c>
      <c r="I422" s="1" t="s">
        <v>1525</v>
      </c>
      <c r="J422" s="1"/>
      <c r="L422">
        <f t="shared" si="6"/>
        <v>0</v>
      </c>
    </row>
    <row r="423" spans="1:12" hidden="1" x14ac:dyDescent="0.3">
      <c r="A423">
        <v>345</v>
      </c>
      <c r="B423">
        <f>IF(OR('General Table'!B423='General Table'!B424,'General Table'!B423='General Table'!B422),'General Table'!B423,0)</f>
        <v>0</v>
      </c>
      <c r="C423" t="s">
        <v>897</v>
      </c>
      <c r="D423">
        <v>4</v>
      </c>
      <c r="E423" t="s">
        <v>894</v>
      </c>
      <c r="F423" s="2" t="s">
        <v>11</v>
      </c>
      <c r="G423" t="s">
        <v>15</v>
      </c>
      <c r="H423" s="9">
        <f>'types by months'!M462</f>
        <v>44391</v>
      </c>
      <c r="I423" s="1" t="s">
        <v>1526</v>
      </c>
      <c r="J423" s="1"/>
      <c r="L423">
        <f t="shared" si="6"/>
        <v>0</v>
      </c>
    </row>
    <row r="424" spans="1:12" hidden="1" x14ac:dyDescent="0.3">
      <c r="A424">
        <v>346</v>
      </c>
      <c r="B424">
        <f>IF(OR('General Table'!B424='General Table'!B425,'General Table'!B424='General Table'!B423),'General Table'!B424,0)</f>
        <v>0</v>
      </c>
      <c r="C424" t="s">
        <v>899</v>
      </c>
      <c r="D424">
        <v>4</v>
      </c>
      <c r="E424" t="s">
        <v>6</v>
      </c>
      <c r="F424" s="2" t="s">
        <v>7</v>
      </c>
      <c r="G424" t="s">
        <v>15</v>
      </c>
      <c r="H424" s="9">
        <f>'types by months'!M463</f>
        <v>44389</v>
      </c>
      <c r="I424" s="1" t="s">
        <v>1527</v>
      </c>
      <c r="J424" s="1"/>
      <c r="L424">
        <f t="shared" si="6"/>
        <v>0</v>
      </c>
    </row>
    <row r="425" spans="1:12" hidden="1" x14ac:dyDescent="0.3">
      <c r="A425">
        <v>347</v>
      </c>
      <c r="B425">
        <f>IF(OR('General Table'!B425='General Table'!B426,'General Table'!B425='General Table'!B424),'General Table'!B425,0)</f>
        <v>0</v>
      </c>
      <c r="C425" t="s">
        <v>902</v>
      </c>
      <c r="D425">
        <v>3</v>
      </c>
      <c r="E425" t="s">
        <v>6</v>
      </c>
      <c r="F425" s="2" t="s">
        <v>7</v>
      </c>
      <c r="G425" t="s">
        <v>15</v>
      </c>
      <c r="H425" s="9">
        <f>'types by months'!M464</f>
        <v>44386</v>
      </c>
      <c r="I425" s="1" t="s">
        <v>1528</v>
      </c>
      <c r="J425" s="1"/>
      <c r="L425">
        <f t="shared" si="6"/>
        <v>0</v>
      </c>
    </row>
    <row r="426" spans="1:12" hidden="1" x14ac:dyDescent="0.3">
      <c r="A426">
        <v>348</v>
      </c>
      <c r="B426">
        <f>IF(OR('General Table'!B426='General Table'!B427,'General Table'!B426='General Table'!B425),'General Table'!B426,0)</f>
        <v>0</v>
      </c>
      <c r="C426" t="s">
        <v>905</v>
      </c>
      <c r="D426">
        <v>3</v>
      </c>
      <c r="E426" t="s">
        <v>6</v>
      </c>
      <c r="F426" s="2" t="s">
        <v>7</v>
      </c>
      <c r="G426" t="s">
        <v>15</v>
      </c>
      <c r="H426" s="9">
        <f>'types by months'!M465</f>
        <v>44384</v>
      </c>
      <c r="I426" s="1" t="s">
        <v>1529</v>
      </c>
      <c r="J426" s="1"/>
      <c r="L426">
        <f t="shared" si="6"/>
        <v>0</v>
      </c>
    </row>
    <row r="427" spans="1:12" hidden="1" x14ac:dyDescent="0.3">
      <c r="A427">
        <v>349</v>
      </c>
      <c r="B427">
        <f>IF(OR('General Table'!B427='General Table'!B428,'General Table'!B427='General Table'!B426),'General Table'!B427,0)</f>
        <v>0</v>
      </c>
      <c r="C427" t="s">
        <v>908</v>
      </c>
      <c r="D427">
        <v>4</v>
      </c>
      <c r="E427" t="s">
        <v>6</v>
      </c>
      <c r="F427" s="2" t="s">
        <v>7</v>
      </c>
      <c r="G427" t="s">
        <v>15</v>
      </c>
      <c r="H427" s="9">
        <f>'types by months'!M466</f>
        <v>44384</v>
      </c>
      <c r="I427" s="1" t="s">
        <v>1530</v>
      </c>
      <c r="J427" s="1"/>
      <c r="L427">
        <f t="shared" si="6"/>
        <v>0</v>
      </c>
    </row>
    <row r="428" spans="1:12" hidden="1" x14ac:dyDescent="0.3">
      <c r="A428">
        <v>350</v>
      </c>
      <c r="B428">
        <f>IF(OR('General Table'!B428='General Table'!B429,'General Table'!B428='General Table'!B427),'General Table'!B428,0)</f>
        <v>0</v>
      </c>
      <c r="C428" t="s">
        <v>910</v>
      </c>
      <c r="D428">
        <v>4</v>
      </c>
      <c r="E428" t="s">
        <v>894</v>
      </c>
      <c r="F428" s="2" t="s">
        <v>11</v>
      </c>
      <c r="G428" t="s">
        <v>15</v>
      </c>
      <c r="H428" s="9">
        <f>'types by months'!M467</f>
        <v>44377</v>
      </c>
      <c r="I428" s="1" t="s">
        <v>1531</v>
      </c>
      <c r="J428" s="1"/>
      <c r="L428">
        <f t="shared" si="6"/>
        <v>0</v>
      </c>
    </row>
    <row r="429" spans="1:12" hidden="1" x14ac:dyDescent="0.3">
      <c r="A429">
        <v>351</v>
      </c>
      <c r="B429">
        <f>IF(OR('General Table'!B429='General Table'!B430,'General Table'!B429='General Table'!B428),'General Table'!B429,0)</f>
        <v>0</v>
      </c>
      <c r="C429" t="s">
        <v>913</v>
      </c>
      <c r="D429">
        <v>3</v>
      </c>
      <c r="E429" t="s">
        <v>6</v>
      </c>
      <c r="F429" s="2" t="s">
        <v>7</v>
      </c>
      <c r="G429" t="s">
        <v>15</v>
      </c>
      <c r="H429" s="9">
        <f>'types by months'!M468</f>
        <v>44372</v>
      </c>
      <c r="I429" s="1" t="s">
        <v>1532</v>
      </c>
      <c r="J429" s="1"/>
      <c r="L429">
        <f t="shared" si="6"/>
        <v>0</v>
      </c>
    </row>
    <row r="430" spans="1:12" hidden="1" x14ac:dyDescent="0.3">
      <c r="A430">
        <v>352</v>
      </c>
      <c r="B430">
        <f>IF(OR('General Table'!B430='General Table'!B431,'General Table'!B430='General Table'!B429),'General Table'!B430,0)</f>
        <v>0</v>
      </c>
      <c r="C430" t="s">
        <v>916</v>
      </c>
      <c r="D430">
        <v>4</v>
      </c>
      <c r="E430" t="s">
        <v>6</v>
      </c>
      <c r="F430" s="2" t="s">
        <v>7</v>
      </c>
      <c r="G430" t="s">
        <v>15</v>
      </c>
      <c r="H430" s="9">
        <f>'types by months'!M469</f>
        <v>44371</v>
      </c>
      <c r="I430" s="1" t="s">
        <v>1533</v>
      </c>
      <c r="J430" s="1"/>
      <c r="L430">
        <f t="shared" si="6"/>
        <v>0</v>
      </c>
    </row>
    <row r="431" spans="1:12" hidden="1" x14ac:dyDescent="0.3">
      <c r="A431">
        <v>353</v>
      </c>
      <c r="B431">
        <f>IF(OR('General Table'!B431='General Table'!B432,'General Table'!B431='General Table'!B430),'General Table'!B431,0)</f>
        <v>0</v>
      </c>
      <c r="C431" t="s">
        <v>919</v>
      </c>
      <c r="D431">
        <v>3</v>
      </c>
      <c r="E431" t="s">
        <v>6</v>
      </c>
      <c r="F431" s="2" t="s">
        <v>7</v>
      </c>
      <c r="G431" t="s">
        <v>15</v>
      </c>
      <c r="H431" s="9">
        <f>'types by months'!M470</f>
        <v>44370</v>
      </c>
      <c r="I431" s="1" t="s">
        <v>1534</v>
      </c>
      <c r="J431" s="1"/>
      <c r="L431">
        <f t="shared" si="6"/>
        <v>0</v>
      </c>
    </row>
    <row r="432" spans="1:12" hidden="1" x14ac:dyDescent="0.3">
      <c r="A432">
        <v>354</v>
      </c>
      <c r="B432">
        <f>IF(OR('General Table'!B432='General Table'!B433,'General Table'!B432='General Table'!B431),'General Table'!B432,0)</f>
        <v>0</v>
      </c>
      <c r="C432" t="s">
        <v>922</v>
      </c>
      <c r="D432">
        <v>4</v>
      </c>
      <c r="E432" t="s">
        <v>6</v>
      </c>
      <c r="F432" s="2" t="s">
        <v>7</v>
      </c>
      <c r="G432" t="s">
        <v>15</v>
      </c>
      <c r="H432" s="9">
        <f>'types by months'!M471</f>
        <v>44369</v>
      </c>
      <c r="I432" s="1" t="s">
        <v>1535</v>
      </c>
      <c r="J432" s="1"/>
      <c r="L432">
        <f t="shared" si="6"/>
        <v>0</v>
      </c>
    </row>
    <row r="433" spans="1:12" x14ac:dyDescent="0.3">
      <c r="A433">
        <v>355</v>
      </c>
      <c r="B433" t="str">
        <f>IF(OR('General Table'!B433='General Table'!B434,'General Table'!B433='General Table'!B432),'General Table'!B433,0)</f>
        <v>TribeOne</v>
      </c>
      <c r="C433" t="s">
        <v>925</v>
      </c>
      <c r="D433">
        <v>4</v>
      </c>
      <c r="E433" t="s">
        <v>6</v>
      </c>
      <c r="F433" s="2" t="s">
        <v>11</v>
      </c>
      <c r="G433" t="s">
        <v>15</v>
      </c>
      <c r="H433" s="9">
        <f>'types by months'!M472</f>
        <v>44361</v>
      </c>
      <c r="I433" s="1" t="s">
        <v>1537</v>
      </c>
      <c r="J433" s="1"/>
      <c r="L433">
        <f t="shared" si="6"/>
        <v>1</v>
      </c>
    </row>
    <row r="434" spans="1:12" x14ac:dyDescent="0.3">
      <c r="A434">
        <v>355</v>
      </c>
      <c r="B434" t="str">
        <f>IF(OR('General Table'!B434='General Table'!B435,'General Table'!B434='General Table'!B433),'General Table'!B434,0)</f>
        <v>TribeOne</v>
      </c>
      <c r="C434" t="s">
        <v>925</v>
      </c>
      <c r="D434">
        <v>3</v>
      </c>
      <c r="E434" t="s">
        <v>6</v>
      </c>
      <c r="F434" s="2" t="s">
        <v>11</v>
      </c>
      <c r="G434" t="s">
        <v>15</v>
      </c>
      <c r="H434" s="9">
        <f>'types by months'!M473</f>
        <v>44363</v>
      </c>
      <c r="I434" s="1" t="s">
        <v>1538</v>
      </c>
      <c r="J434" s="1"/>
      <c r="L434">
        <f t="shared" si="6"/>
        <v>0</v>
      </c>
    </row>
    <row r="435" spans="1:12" hidden="1" x14ac:dyDescent="0.3">
      <c r="A435">
        <v>356</v>
      </c>
      <c r="B435">
        <f>IF(OR('General Table'!B435='General Table'!B436,'General Table'!B435='General Table'!B434),'General Table'!B435,0)</f>
        <v>0</v>
      </c>
      <c r="C435" t="s">
        <v>928</v>
      </c>
      <c r="D435">
        <v>4</v>
      </c>
      <c r="E435" t="s">
        <v>6</v>
      </c>
      <c r="F435" s="2" t="s">
        <v>7</v>
      </c>
      <c r="G435" t="s">
        <v>15</v>
      </c>
      <c r="H435" s="9">
        <f>'types by months'!M474</f>
        <v>44363</v>
      </c>
      <c r="I435" s="1" t="s">
        <v>1539</v>
      </c>
      <c r="J435" s="1"/>
      <c r="L435">
        <f t="shared" si="6"/>
        <v>1</v>
      </c>
    </row>
    <row r="436" spans="1:12" hidden="1" x14ac:dyDescent="0.3">
      <c r="A436">
        <v>357</v>
      </c>
      <c r="B436">
        <f>IF(OR('General Table'!B436='General Table'!B437,'General Table'!B436='General Table'!B435),'General Table'!B436,0)</f>
        <v>0</v>
      </c>
      <c r="C436" t="s">
        <v>930</v>
      </c>
      <c r="D436">
        <v>4</v>
      </c>
      <c r="E436" t="s">
        <v>6</v>
      </c>
      <c r="F436" s="2" t="s">
        <v>7</v>
      </c>
      <c r="G436" t="s">
        <v>15</v>
      </c>
      <c r="H436" s="9">
        <f>'types by months'!M475</f>
        <v>44362</v>
      </c>
      <c r="I436" s="1" t="s">
        <v>1540</v>
      </c>
      <c r="J436" s="1"/>
      <c r="L436">
        <f t="shared" si="6"/>
        <v>0</v>
      </c>
    </row>
    <row r="437" spans="1:12" x14ac:dyDescent="0.3">
      <c r="A437">
        <v>358</v>
      </c>
      <c r="B437" t="str">
        <f>IF(OR('General Table'!B437='General Table'!B438,'General Table'!B437='General Table'!B436),'General Table'!B437,0)</f>
        <v>Bunicorn</v>
      </c>
      <c r="C437" t="s">
        <v>933</v>
      </c>
      <c r="D437">
        <v>4</v>
      </c>
      <c r="E437" t="s">
        <v>6</v>
      </c>
      <c r="F437" s="2" t="s">
        <v>7</v>
      </c>
      <c r="G437" t="s">
        <v>15</v>
      </c>
      <c r="H437" s="9">
        <f>'types by months'!M476</f>
        <v>44319</v>
      </c>
      <c r="I437" s="1" t="s">
        <v>1542</v>
      </c>
      <c r="J437" s="1"/>
      <c r="L437">
        <f t="shared" si="6"/>
        <v>1</v>
      </c>
    </row>
    <row r="438" spans="1:12" x14ac:dyDescent="0.3">
      <c r="A438">
        <v>358</v>
      </c>
      <c r="B438" t="str">
        <f>IF(OR('General Table'!B438='General Table'!B439,'General Table'!B438='General Table'!B437),'General Table'!B438,0)</f>
        <v>Bunicorn</v>
      </c>
      <c r="C438" t="s">
        <v>933</v>
      </c>
      <c r="D438">
        <v>3</v>
      </c>
      <c r="E438" t="s">
        <v>6</v>
      </c>
      <c r="F438" s="2" t="s">
        <v>7</v>
      </c>
      <c r="G438" t="s">
        <v>15</v>
      </c>
      <c r="H438" s="9">
        <f>'types by months'!M477</f>
        <v>44358</v>
      </c>
      <c r="I438" s="1" t="s">
        <v>1543</v>
      </c>
      <c r="J438" s="1"/>
      <c r="L438">
        <f t="shared" si="6"/>
        <v>0</v>
      </c>
    </row>
    <row r="439" spans="1:12" hidden="1" x14ac:dyDescent="0.3">
      <c r="A439">
        <v>359</v>
      </c>
      <c r="B439">
        <f>IF(OR('General Table'!B439='General Table'!B440,'General Table'!B439='General Table'!B438),'General Table'!B439,0)</f>
        <v>0</v>
      </c>
      <c r="C439" t="s">
        <v>936</v>
      </c>
      <c r="D439">
        <v>3</v>
      </c>
      <c r="E439" t="s">
        <v>6</v>
      </c>
      <c r="F439" s="2" t="s">
        <v>7</v>
      </c>
      <c r="G439" t="s">
        <v>15</v>
      </c>
      <c r="H439" s="9">
        <f>'types by months'!M478</f>
        <v>44357</v>
      </c>
      <c r="I439" s="1" t="s">
        <v>1544</v>
      </c>
      <c r="J439" s="1"/>
      <c r="L439">
        <f t="shared" si="6"/>
        <v>1</v>
      </c>
    </row>
    <row r="440" spans="1:12" hidden="1" x14ac:dyDescent="0.3">
      <c r="A440">
        <v>360</v>
      </c>
      <c r="B440">
        <f>IF(OR('General Table'!B440='General Table'!B441,'General Table'!B440='General Table'!B439),'General Table'!B440,0)</f>
        <v>0</v>
      </c>
      <c r="C440" t="s">
        <v>939</v>
      </c>
      <c r="D440">
        <v>4</v>
      </c>
      <c r="E440" t="s">
        <v>6</v>
      </c>
      <c r="F440" s="2" t="s">
        <v>7</v>
      </c>
      <c r="G440" t="s">
        <v>15</v>
      </c>
      <c r="H440" s="9">
        <f>'types by months'!M479</f>
        <v>44355</v>
      </c>
      <c r="I440" s="1" t="s">
        <v>1545</v>
      </c>
      <c r="J440" s="1"/>
      <c r="L440">
        <f t="shared" si="6"/>
        <v>0</v>
      </c>
    </row>
    <row r="441" spans="1:12" hidden="1" x14ac:dyDescent="0.3">
      <c r="A441">
        <v>361</v>
      </c>
      <c r="B441">
        <f>IF(OR('General Table'!B441='General Table'!B442,'General Table'!B441='General Table'!B440),'General Table'!B441,0)</f>
        <v>0</v>
      </c>
      <c r="C441" t="s">
        <v>942</v>
      </c>
      <c r="D441">
        <v>3</v>
      </c>
      <c r="E441" t="s">
        <v>6</v>
      </c>
      <c r="F441" s="2" t="s">
        <v>7</v>
      </c>
      <c r="G441" t="s">
        <v>15</v>
      </c>
      <c r="H441" s="9">
        <f>'types by months'!M480</f>
        <v>44355</v>
      </c>
      <c r="I441" s="1" t="s">
        <v>1546</v>
      </c>
      <c r="J441" s="1"/>
      <c r="L441">
        <f t="shared" si="6"/>
        <v>0</v>
      </c>
    </row>
    <row r="442" spans="1:12" hidden="1" x14ac:dyDescent="0.3">
      <c r="A442">
        <v>362</v>
      </c>
      <c r="B442">
        <f>IF(OR('General Table'!B442='General Table'!B443,'General Table'!B442='General Table'!B441),'General Table'!B442,0)</f>
        <v>0</v>
      </c>
      <c r="C442" t="s">
        <v>944</v>
      </c>
      <c r="D442">
        <v>4</v>
      </c>
      <c r="E442" t="s">
        <v>6</v>
      </c>
      <c r="F442" s="2" t="s">
        <v>11</v>
      </c>
      <c r="G442" t="s">
        <v>15</v>
      </c>
      <c r="H442" s="9">
        <f>'types by months'!M481</f>
        <v>44353</v>
      </c>
      <c r="I442" s="1" t="s">
        <v>1547</v>
      </c>
      <c r="J442" s="1"/>
      <c r="L442">
        <f t="shared" si="6"/>
        <v>0</v>
      </c>
    </row>
    <row r="443" spans="1:12" hidden="1" x14ac:dyDescent="0.3">
      <c r="A443">
        <v>363</v>
      </c>
      <c r="B443">
        <f>IF(OR('General Table'!B443='General Table'!B444,'General Table'!B443='General Table'!B442),'General Table'!B443,0)</f>
        <v>0</v>
      </c>
      <c r="C443" t="s">
        <v>947</v>
      </c>
      <c r="D443">
        <v>3</v>
      </c>
      <c r="E443" t="s">
        <v>6</v>
      </c>
      <c r="F443" s="2" t="s">
        <v>7</v>
      </c>
      <c r="G443" t="s">
        <v>15</v>
      </c>
      <c r="H443" s="9">
        <f>'types by months'!M482</f>
        <v>44348</v>
      </c>
      <c r="I443" s="1" t="s">
        <v>1548</v>
      </c>
      <c r="J443" s="1"/>
      <c r="L443">
        <f t="shared" si="6"/>
        <v>0</v>
      </c>
    </row>
    <row r="444" spans="1:12" hidden="1" x14ac:dyDescent="0.3">
      <c r="A444">
        <v>364</v>
      </c>
      <c r="B444">
        <f>IF(OR('General Table'!B444='General Table'!B445,'General Table'!B444='General Table'!B443),'General Table'!B444,0)</f>
        <v>0</v>
      </c>
      <c r="C444" t="s">
        <v>950</v>
      </c>
      <c r="D444">
        <v>4</v>
      </c>
      <c r="E444" t="s">
        <v>6</v>
      </c>
      <c r="F444" s="2" t="s">
        <v>7</v>
      </c>
      <c r="G444" t="s">
        <v>15</v>
      </c>
      <c r="H444" s="9">
        <f>'types by months'!M483</f>
        <v>44348</v>
      </c>
      <c r="I444" s="1" t="s">
        <v>1549</v>
      </c>
      <c r="J444" s="1"/>
      <c r="L444">
        <f t="shared" si="6"/>
        <v>0</v>
      </c>
    </row>
    <row r="445" spans="1:12" hidden="1" x14ac:dyDescent="0.3">
      <c r="A445">
        <v>365</v>
      </c>
      <c r="B445">
        <f>IF(OR('General Table'!B445='General Table'!B446,'General Table'!B445='General Table'!B444),'General Table'!B445,0)</f>
        <v>0</v>
      </c>
      <c r="C445" t="s">
        <v>952</v>
      </c>
      <c r="D445">
        <v>0</v>
      </c>
      <c r="E445" t="s">
        <v>6</v>
      </c>
      <c r="F445" s="2" t="s">
        <v>7</v>
      </c>
      <c r="G445" t="s">
        <v>15</v>
      </c>
      <c r="H445" s="9">
        <f>'types by months'!M484</f>
        <v>44348</v>
      </c>
      <c r="I445" s="1" t="s">
        <v>1550</v>
      </c>
      <c r="J445" s="1"/>
      <c r="L445">
        <f t="shared" si="6"/>
        <v>0</v>
      </c>
    </row>
    <row r="446" spans="1:12" x14ac:dyDescent="0.3">
      <c r="A446">
        <v>366</v>
      </c>
      <c r="B446" t="str">
        <f>IF(OR('General Table'!B446='General Table'!B447,'General Table'!B446='General Table'!B445),'General Table'!B446,0)</f>
        <v>Nimbus</v>
      </c>
      <c r="C446" t="s">
        <v>954</v>
      </c>
      <c r="D446">
        <v>4</v>
      </c>
      <c r="E446" t="s">
        <v>6</v>
      </c>
      <c r="F446" s="2" t="s">
        <v>7</v>
      </c>
      <c r="G446" t="s">
        <v>15</v>
      </c>
      <c r="H446" s="9">
        <f>'types by months'!M485</f>
        <v>44346</v>
      </c>
      <c r="I446" s="1" t="s">
        <v>1551</v>
      </c>
      <c r="J446" s="1"/>
      <c r="L446">
        <f t="shared" si="6"/>
        <v>1</v>
      </c>
    </row>
    <row r="447" spans="1:12" x14ac:dyDescent="0.3">
      <c r="A447">
        <v>366</v>
      </c>
      <c r="B447" t="str">
        <f>IF(OR('General Table'!B447='General Table'!B448,'General Table'!B447='General Table'!B446),'General Table'!B447,0)</f>
        <v>Nimbus</v>
      </c>
      <c r="C447" t="s">
        <v>954</v>
      </c>
      <c r="D447">
        <v>4</v>
      </c>
      <c r="E447" t="s">
        <v>6</v>
      </c>
      <c r="F447" s="2" t="s">
        <v>7</v>
      </c>
      <c r="G447" t="s">
        <v>15</v>
      </c>
      <c r="H447" s="9">
        <f>'types by months'!M486</f>
        <v>44346</v>
      </c>
      <c r="I447" s="1" t="s">
        <v>1552</v>
      </c>
      <c r="J447" s="1"/>
      <c r="L447">
        <f t="shared" si="6"/>
        <v>0</v>
      </c>
    </row>
    <row r="448" spans="1:12" x14ac:dyDescent="0.3">
      <c r="A448">
        <v>366</v>
      </c>
      <c r="B448" t="str">
        <f>IF(OR('General Table'!B448='General Table'!B449,'General Table'!B448='General Table'!B447),'General Table'!B448,0)</f>
        <v>Nimbus</v>
      </c>
      <c r="C448" t="s">
        <v>954</v>
      </c>
      <c r="D448">
        <v>4</v>
      </c>
      <c r="E448" t="s">
        <v>6</v>
      </c>
      <c r="F448" s="2" t="s">
        <v>7</v>
      </c>
      <c r="G448" t="s">
        <v>15</v>
      </c>
      <c r="H448" s="9">
        <f>'types by months'!M487</f>
        <v>44346</v>
      </c>
      <c r="I448" s="1" t="s">
        <v>1553</v>
      </c>
      <c r="J448" s="1"/>
      <c r="L448">
        <f t="shared" si="6"/>
        <v>0</v>
      </c>
    </row>
    <row r="449" spans="1:12" x14ac:dyDescent="0.3">
      <c r="A449">
        <v>366</v>
      </c>
      <c r="B449" t="str">
        <f>IF(OR('General Table'!B449='General Table'!B450,'General Table'!B449='General Table'!B448),'General Table'!B449,0)</f>
        <v>Nimbus</v>
      </c>
      <c r="C449" t="s">
        <v>954</v>
      </c>
      <c r="D449">
        <v>4</v>
      </c>
      <c r="E449" t="s">
        <v>6</v>
      </c>
      <c r="F449" s="2" t="s">
        <v>7</v>
      </c>
      <c r="G449" t="s">
        <v>15</v>
      </c>
      <c r="H449" s="9">
        <f>'types by months'!M488</f>
        <v>44346</v>
      </c>
      <c r="I449" s="1" t="s">
        <v>1554</v>
      </c>
      <c r="J449" s="1"/>
      <c r="L449">
        <f t="shared" si="6"/>
        <v>0</v>
      </c>
    </row>
    <row r="450" spans="1:12" x14ac:dyDescent="0.3">
      <c r="A450">
        <v>366</v>
      </c>
      <c r="B450" t="str">
        <f>IF(OR('General Table'!B450='General Table'!B451,'General Table'!B450='General Table'!B449),'General Table'!B450,0)</f>
        <v>Nimbus</v>
      </c>
      <c r="C450" t="s">
        <v>954</v>
      </c>
      <c r="D450">
        <v>4</v>
      </c>
      <c r="E450" t="s">
        <v>6</v>
      </c>
      <c r="F450" s="2" t="s">
        <v>7</v>
      </c>
      <c r="G450" t="s">
        <v>15</v>
      </c>
      <c r="H450" s="9">
        <f>'types by months'!M489</f>
        <v>44346</v>
      </c>
      <c r="I450" s="1" t="s">
        <v>1555</v>
      </c>
      <c r="J450" s="1"/>
      <c r="L450">
        <f t="shared" si="6"/>
        <v>0</v>
      </c>
    </row>
    <row r="451" spans="1:12" x14ac:dyDescent="0.3">
      <c r="A451">
        <v>366</v>
      </c>
      <c r="B451" t="str">
        <f>IF(OR('General Table'!B451='General Table'!B452,'General Table'!B451='General Table'!B450),'General Table'!B451,0)</f>
        <v>Nimbus</v>
      </c>
      <c r="C451" t="s">
        <v>954</v>
      </c>
      <c r="D451">
        <v>4</v>
      </c>
      <c r="E451" t="s">
        <v>6</v>
      </c>
      <c r="F451" s="2" t="s">
        <v>7</v>
      </c>
      <c r="G451" t="s">
        <v>15</v>
      </c>
      <c r="H451" s="9">
        <f>'types by months'!M490</f>
        <v>44346</v>
      </c>
      <c r="I451" s="1" t="s">
        <v>1556</v>
      </c>
      <c r="J451" s="1"/>
      <c r="L451">
        <f t="shared" ref="L451:L491" si="7">IF(B451=B450,0,1)</f>
        <v>0</v>
      </c>
    </row>
    <row r="452" spans="1:12" x14ac:dyDescent="0.3">
      <c r="A452">
        <v>367</v>
      </c>
      <c r="B452" t="str">
        <f>IF(OR('General Table'!B452='General Table'!B453,'General Table'!B452='General Table'!B451),'General Table'!B452,0)</f>
        <v>Mogul</v>
      </c>
      <c r="C452" t="s">
        <v>957</v>
      </c>
      <c r="D452">
        <v>4</v>
      </c>
      <c r="E452" t="s">
        <v>6</v>
      </c>
      <c r="F452" s="2" t="s">
        <v>7</v>
      </c>
      <c r="G452" t="s">
        <v>15</v>
      </c>
      <c r="H452" s="9">
        <f>'types by months'!M491</f>
        <v>44309</v>
      </c>
      <c r="I452" s="1" t="s">
        <v>1558</v>
      </c>
      <c r="J452" s="1"/>
      <c r="L452">
        <f t="shared" si="7"/>
        <v>1</v>
      </c>
    </row>
    <row r="453" spans="1:12" x14ac:dyDescent="0.3">
      <c r="A453">
        <v>367</v>
      </c>
      <c r="B453" t="str">
        <f>IF(OR('General Table'!B453='General Table'!B454,'General Table'!B453='General Table'!B452),'General Table'!B453,0)</f>
        <v>Mogul</v>
      </c>
      <c r="C453" t="s">
        <v>957</v>
      </c>
      <c r="D453">
        <v>4</v>
      </c>
      <c r="E453" t="s">
        <v>6</v>
      </c>
      <c r="F453" s="2" t="s">
        <v>7</v>
      </c>
      <c r="G453" t="s">
        <v>15</v>
      </c>
      <c r="H453" s="9">
        <f>'types by months'!M492</f>
        <v>44346</v>
      </c>
      <c r="I453" s="1" t="s">
        <v>1559</v>
      </c>
      <c r="J453" s="1"/>
      <c r="L453">
        <f t="shared" si="7"/>
        <v>0</v>
      </c>
    </row>
    <row r="454" spans="1:12" hidden="1" x14ac:dyDescent="0.3">
      <c r="A454">
        <v>368</v>
      </c>
      <c r="B454">
        <f>IF(OR('General Table'!B454='General Table'!B455,'General Table'!B454='General Table'!B453),'General Table'!B454,0)</f>
        <v>0</v>
      </c>
      <c r="C454" t="s">
        <v>959</v>
      </c>
      <c r="D454">
        <v>4</v>
      </c>
      <c r="E454" t="s">
        <v>6</v>
      </c>
      <c r="F454" s="2" t="s">
        <v>7</v>
      </c>
      <c r="G454" t="s">
        <v>15</v>
      </c>
      <c r="H454" s="9">
        <f>'types by months'!M493</f>
        <v>44341</v>
      </c>
      <c r="I454" s="1" t="s">
        <v>1560</v>
      </c>
      <c r="J454" s="1"/>
      <c r="L454">
        <f t="shared" si="7"/>
        <v>1</v>
      </c>
    </row>
    <row r="455" spans="1:12" hidden="1" x14ac:dyDescent="0.3">
      <c r="A455">
        <v>369</v>
      </c>
      <c r="B455">
        <f>IF(OR('General Table'!B455='General Table'!B456,'General Table'!B455='General Table'!B454),'General Table'!B455,0)</f>
        <v>0</v>
      </c>
      <c r="C455" t="s">
        <v>962</v>
      </c>
      <c r="D455">
        <v>4</v>
      </c>
      <c r="E455" t="s">
        <v>6</v>
      </c>
      <c r="F455" s="2" t="s">
        <v>7</v>
      </c>
      <c r="G455" t="s">
        <v>15</v>
      </c>
      <c r="H455" s="9">
        <f>'types by months'!M494</f>
        <v>44341</v>
      </c>
      <c r="I455" s="1" t="s">
        <v>1561</v>
      </c>
      <c r="J455" s="1"/>
      <c r="L455">
        <f t="shared" si="7"/>
        <v>0</v>
      </c>
    </row>
    <row r="456" spans="1:12" hidden="1" x14ac:dyDescent="0.3">
      <c r="A456">
        <v>370</v>
      </c>
      <c r="B456">
        <f>IF(OR('General Table'!B456='General Table'!B457,'General Table'!B456='General Table'!B455),'General Table'!B456,0)</f>
        <v>0</v>
      </c>
      <c r="C456" t="s">
        <v>964</v>
      </c>
      <c r="D456">
        <v>4</v>
      </c>
      <c r="E456" t="s">
        <v>6</v>
      </c>
      <c r="F456" s="2" t="s">
        <v>7</v>
      </c>
      <c r="G456" t="s">
        <v>15</v>
      </c>
      <c r="H456" s="9">
        <f>'types by months'!M495</f>
        <v>44337</v>
      </c>
      <c r="I456" s="1" t="s">
        <v>1562</v>
      </c>
      <c r="J456" s="1"/>
      <c r="L456">
        <f t="shared" si="7"/>
        <v>0</v>
      </c>
    </row>
    <row r="457" spans="1:12" x14ac:dyDescent="0.3">
      <c r="A457">
        <v>371</v>
      </c>
      <c r="B457" t="str">
        <f>IF(OR('General Table'!B457='General Table'!B458,'General Table'!B457='General Table'!B456),'General Table'!B457,0)</f>
        <v>Kyber Network</v>
      </c>
      <c r="C457" t="s">
        <v>967</v>
      </c>
      <c r="D457">
        <v>3</v>
      </c>
      <c r="E457" t="s">
        <v>6</v>
      </c>
      <c r="F457" s="2" t="s">
        <v>7</v>
      </c>
      <c r="G457" t="s">
        <v>15</v>
      </c>
      <c r="H457" s="9">
        <f>'types by months'!M496</f>
        <v>44290</v>
      </c>
      <c r="I457" s="1" t="s">
        <v>1564</v>
      </c>
      <c r="J457" s="1"/>
      <c r="L457">
        <f t="shared" si="7"/>
        <v>1</v>
      </c>
    </row>
    <row r="458" spans="1:12" x14ac:dyDescent="0.3">
      <c r="A458">
        <v>371</v>
      </c>
      <c r="B458" t="str">
        <f>IF(OR('General Table'!B458='General Table'!B459,'General Table'!B458='General Table'!B457),'General Table'!B458,0)</f>
        <v>Kyber Network</v>
      </c>
      <c r="C458" t="s">
        <v>967</v>
      </c>
      <c r="D458">
        <v>4</v>
      </c>
      <c r="E458" t="s">
        <v>6</v>
      </c>
      <c r="F458" s="2" t="s">
        <v>11</v>
      </c>
      <c r="G458" t="s">
        <v>15</v>
      </c>
      <c r="H458" s="9">
        <f>'types by months'!M497</f>
        <v>44334</v>
      </c>
      <c r="I458" s="1" t="s">
        <v>1565</v>
      </c>
      <c r="J458" s="1"/>
      <c r="L458">
        <f t="shared" si="7"/>
        <v>0</v>
      </c>
    </row>
    <row r="459" spans="1:12" hidden="1" x14ac:dyDescent="0.3">
      <c r="A459">
        <v>372</v>
      </c>
      <c r="B459">
        <f>IF(OR('General Table'!B459='General Table'!B460,'General Table'!B459='General Table'!B458),'General Table'!B459,0)</f>
        <v>0</v>
      </c>
      <c r="C459" t="s">
        <v>970</v>
      </c>
      <c r="D459">
        <v>4</v>
      </c>
      <c r="E459" t="s">
        <v>6</v>
      </c>
      <c r="F459" s="2" t="s">
        <v>7</v>
      </c>
      <c r="G459" t="s">
        <v>15</v>
      </c>
      <c r="H459" s="9">
        <f>'types by months'!M498</f>
        <v>44333</v>
      </c>
      <c r="I459" s="1" t="s">
        <v>1566</v>
      </c>
      <c r="J459" s="1"/>
      <c r="L459">
        <f t="shared" si="7"/>
        <v>1</v>
      </c>
    </row>
    <row r="460" spans="1:12" hidden="1" x14ac:dyDescent="0.3">
      <c r="A460">
        <v>373</v>
      </c>
      <c r="B460">
        <f>IF(OR('General Table'!B460='General Table'!B461,'General Table'!B460='General Table'!B459),'General Table'!B460,0)</f>
        <v>0</v>
      </c>
      <c r="C460" t="s">
        <v>20</v>
      </c>
      <c r="D460">
        <v>4</v>
      </c>
      <c r="E460" t="s">
        <v>6</v>
      </c>
      <c r="F460" s="2" t="s">
        <v>7</v>
      </c>
      <c r="G460" t="s">
        <v>15</v>
      </c>
      <c r="H460" s="9">
        <f>'types by months'!M499</f>
        <v>44331</v>
      </c>
      <c r="I460" s="1" t="s">
        <v>1567</v>
      </c>
      <c r="J460" s="1"/>
      <c r="L460">
        <f t="shared" si="7"/>
        <v>0</v>
      </c>
    </row>
    <row r="461" spans="1:12" hidden="1" x14ac:dyDescent="0.3">
      <c r="A461">
        <v>374</v>
      </c>
      <c r="B461">
        <f>IF(OR('General Table'!B461='General Table'!B462,'General Table'!B461='General Table'!B460),'General Table'!B461,0)</f>
        <v>0</v>
      </c>
      <c r="C461" t="s">
        <v>975</v>
      </c>
      <c r="D461">
        <v>4</v>
      </c>
      <c r="E461" t="s">
        <v>6</v>
      </c>
      <c r="F461" s="2" t="s">
        <v>7</v>
      </c>
      <c r="G461" t="s">
        <v>15</v>
      </c>
      <c r="H461" s="9">
        <f>'types by months'!M500</f>
        <v>44323</v>
      </c>
      <c r="I461" s="1" t="s">
        <v>1568</v>
      </c>
      <c r="J461" s="1"/>
      <c r="L461">
        <f t="shared" si="7"/>
        <v>0</v>
      </c>
    </row>
    <row r="462" spans="1:12" hidden="1" x14ac:dyDescent="0.3">
      <c r="A462">
        <v>375</v>
      </c>
      <c r="B462">
        <f>IF(OR('General Table'!B462='General Table'!B463,'General Table'!B462='General Table'!B461),'General Table'!B462,0)</f>
        <v>0</v>
      </c>
      <c r="C462" t="s">
        <v>977</v>
      </c>
      <c r="D462">
        <v>4</v>
      </c>
      <c r="E462" t="s">
        <v>6</v>
      </c>
      <c r="F462" s="2" t="s">
        <v>11</v>
      </c>
      <c r="G462" t="s">
        <v>15</v>
      </c>
      <c r="H462" s="9">
        <f>'types by months'!M501</f>
        <v>44321</v>
      </c>
      <c r="I462" s="1" t="s">
        <v>1569</v>
      </c>
      <c r="J462" s="1"/>
      <c r="L462">
        <f t="shared" si="7"/>
        <v>0</v>
      </c>
    </row>
    <row r="463" spans="1:12" hidden="1" x14ac:dyDescent="0.3">
      <c r="A463">
        <v>376</v>
      </c>
      <c r="B463">
        <f>IF(OR('General Table'!B463='General Table'!B464,'General Table'!B463='General Table'!B462),'General Table'!B463,0)</f>
        <v>0</v>
      </c>
      <c r="C463" t="s">
        <v>980</v>
      </c>
      <c r="D463">
        <v>3</v>
      </c>
      <c r="E463" t="s">
        <v>6</v>
      </c>
      <c r="F463" s="2" t="s">
        <v>11</v>
      </c>
      <c r="G463" t="s">
        <v>15</v>
      </c>
      <c r="H463" s="9">
        <f>'types by months'!M502</f>
        <v>44320</v>
      </c>
      <c r="I463" s="1" t="s">
        <v>1570</v>
      </c>
      <c r="J463" s="1"/>
      <c r="L463">
        <f t="shared" si="7"/>
        <v>0</v>
      </c>
    </row>
    <row r="464" spans="1:12" x14ac:dyDescent="0.3">
      <c r="A464">
        <v>377</v>
      </c>
      <c r="B464" t="str">
        <f>IF(OR('General Table'!B464='General Table'!B465,'General Table'!B464='General Table'!B463),'General Table'!B464,0)</f>
        <v>PEAKDEFI</v>
      </c>
      <c r="C464" t="s">
        <v>983</v>
      </c>
      <c r="D464">
        <v>4</v>
      </c>
      <c r="E464" t="s">
        <v>6</v>
      </c>
      <c r="F464" s="2" t="s">
        <v>7</v>
      </c>
      <c r="G464" t="s">
        <v>15</v>
      </c>
      <c r="H464" s="9">
        <f>'types by months'!M503</f>
        <v>44258</v>
      </c>
      <c r="I464" s="1" t="s">
        <v>1572</v>
      </c>
      <c r="J464" s="1"/>
      <c r="L464">
        <f t="shared" si="7"/>
        <v>1</v>
      </c>
    </row>
    <row r="465" spans="1:12" x14ac:dyDescent="0.3">
      <c r="A465">
        <v>377</v>
      </c>
      <c r="B465" t="str">
        <f>IF(OR('General Table'!B465='General Table'!B466,'General Table'!B465='General Table'!B464),'General Table'!B465,0)</f>
        <v>PEAKDEFI</v>
      </c>
      <c r="C465" t="s">
        <v>983</v>
      </c>
      <c r="D465">
        <v>4</v>
      </c>
      <c r="E465" t="s">
        <v>6</v>
      </c>
      <c r="F465" s="2" t="s">
        <v>7</v>
      </c>
      <c r="G465" t="s">
        <v>15</v>
      </c>
      <c r="H465" s="9">
        <f>'types by months'!M504</f>
        <v>44191</v>
      </c>
      <c r="I465" s="1" t="s">
        <v>1573</v>
      </c>
      <c r="J465" s="1"/>
      <c r="L465">
        <f t="shared" si="7"/>
        <v>0</v>
      </c>
    </row>
    <row r="466" spans="1:12" hidden="1" x14ac:dyDescent="0.3">
      <c r="A466">
        <v>378</v>
      </c>
      <c r="B466">
        <f>IF(OR('General Table'!B466='General Table'!B467,'General Table'!B466='General Table'!B465),'General Table'!B466,0)</f>
        <v>0</v>
      </c>
      <c r="C466" t="s">
        <v>986</v>
      </c>
      <c r="D466">
        <v>3</v>
      </c>
      <c r="E466" t="s">
        <v>6</v>
      </c>
      <c r="F466" s="2" t="s">
        <v>7</v>
      </c>
      <c r="G466" t="s">
        <v>15</v>
      </c>
      <c r="H466" s="9">
        <f>'types by months'!M505</f>
        <v>44295</v>
      </c>
      <c r="I466" s="1" t="s">
        <v>1574</v>
      </c>
      <c r="J466" s="1"/>
      <c r="L466">
        <f t="shared" si="7"/>
        <v>1</v>
      </c>
    </row>
    <row r="467" spans="1:12" hidden="1" x14ac:dyDescent="0.3">
      <c r="A467">
        <v>379</v>
      </c>
      <c r="B467">
        <f>IF(OR('General Table'!B467='General Table'!B468,'General Table'!B467='General Table'!B466),'General Table'!B467,0)</f>
        <v>0</v>
      </c>
      <c r="C467" t="s">
        <v>989</v>
      </c>
      <c r="D467">
        <v>3</v>
      </c>
      <c r="E467" t="s">
        <v>6</v>
      </c>
      <c r="F467" s="2" t="s">
        <v>11</v>
      </c>
      <c r="G467" t="s">
        <v>15</v>
      </c>
      <c r="H467" s="9">
        <f>'types by months'!M506</f>
        <v>44294</v>
      </c>
      <c r="I467" s="1" t="s">
        <v>1575</v>
      </c>
      <c r="J467" s="1"/>
      <c r="L467">
        <f t="shared" si="7"/>
        <v>0</v>
      </c>
    </row>
    <row r="468" spans="1:12" hidden="1" x14ac:dyDescent="0.3">
      <c r="A468">
        <v>380</v>
      </c>
      <c r="B468">
        <f>IF(OR('General Table'!B468='General Table'!B469,'General Table'!B468='General Table'!B467),'General Table'!B468,0)</f>
        <v>0</v>
      </c>
      <c r="C468" t="s">
        <v>992</v>
      </c>
      <c r="D468">
        <v>3</v>
      </c>
      <c r="E468" t="s">
        <v>6</v>
      </c>
      <c r="F468" s="2" t="s">
        <v>11</v>
      </c>
      <c r="G468" t="s">
        <v>15</v>
      </c>
      <c r="H468" s="9">
        <f>'types by months'!M507</f>
        <v>44294</v>
      </c>
      <c r="I468" s="1" t="s">
        <v>1576</v>
      </c>
      <c r="J468" s="1"/>
      <c r="L468">
        <f t="shared" si="7"/>
        <v>0</v>
      </c>
    </row>
    <row r="469" spans="1:12" x14ac:dyDescent="0.3">
      <c r="A469">
        <v>381</v>
      </c>
      <c r="B469" t="str">
        <f>IF(OR('General Table'!B469='General Table'!B470,'General Table'!B469='General Table'!B468),'General Table'!B469,0)</f>
        <v>Tosdis Finance</v>
      </c>
      <c r="C469" t="s">
        <v>994</v>
      </c>
      <c r="D469">
        <v>3</v>
      </c>
      <c r="E469" t="s">
        <v>6</v>
      </c>
      <c r="F469" s="2" t="s">
        <v>7</v>
      </c>
      <c r="G469" t="s">
        <v>15</v>
      </c>
      <c r="H469" s="9">
        <f>'types by months'!M508</f>
        <v>44181</v>
      </c>
      <c r="I469" s="1" t="s">
        <v>1579</v>
      </c>
      <c r="J469" s="1"/>
      <c r="L469">
        <f t="shared" si="7"/>
        <v>1</v>
      </c>
    </row>
    <row r="470" spans="1:12" x14ac:dyDescent="0.3">
      <c r="A470">
        <v>381</v>
      </c>
      <c r="B470" t="str">
        <f>IF(OR('General Table'!B470='General Table'!B471,'General Table'!B470='General Table'!B469),'General Table'!B470,0)</f>
        <v>Tosdis Finance</v>
      </c>
      <c r="C470" t="s">
        <v>994</v>
      </c>
      <c r="D470">
        <v>3</v>
      </c>
      <c r="E470" t="s">
        <v>6</v>
      </c>
      <c r="F470" s="2" t="s">
        <v>508</v>
      </c>
      <c r="G470" t="s">
        <v>15</v>
      </c>
      <c r="H470" s="9">
        <f>'types by months'!M509</f>
        <v>44215</v>
      </c>
      <c r="I470" s="1" t="s">
        <v>1580</v>
      </c>
      <c r="J470" s="1"/>
      <c r="L470">
        <f t="shared" si="7"/>
        <v>0</v>
      </c>
    </row>
    <row r="471" spans="1:12" x14ac:dyDescent="0.3">
      <c r="A471">
        <v>381</v>
      </c>
      <c r="B471" t="str">
        <f>IF(OR('General Table'!B471='General Table'!B472,'General Table'!B471='General Table'!B470),'General Table'!B471,0)</f>
        <v>Tosdis Finance</v>
      </c>
      <c r="C471" t="s">
        <v>994</v>
      </c>
      <c r="D471">
        <v>4</v>
      </c>
      <c r="E471" t="s">
        <v>6</v>
      </c>
      <c r="F471" s="2" t="s">
        <v>7</v>
      </c>
      <c r="G471" t="s">
        <v>15</v>
      </c>
      <c r="H471" s="9">
        <f>'types by months'!M510</f>
        <v>44293</v>
      </c>
      <c r="I471" s="1" t="s">
        <v>1581</v>
      </c>
      <c r="J471" s="1"/>
      <c r="L471">
        <f t="shared" si="7"/>
        <v>0</v>
      </c>
    </row>
    <row r="472" spans="1:12" hidden="1" x14ac:dyDescent="0.3">
      <c r="A472">
        <v>382</v>
      </c>
      <c r="B472">
        <f>IF(OR('General Table'!B472='General Table'!B473,'General Table'!B472='General Table'!B471),'General Table'!B472,0)</f>
        <v>0</v>
      </c>
      <c r="C472" t="s">
        <v>997</v>
      </c>
      <c r="D472">
        <v>3</v>
      </c>
      <c r="E472" t="s">
        <v>6</v>
      </c>
      <c r="F472" s="2" t="s">
        <v>7</v>
      </c>
      <c r="G472" t="s">
        <v>15</v>
      </c>
      <c r="H472" s="9">
        <f>'types by months'!M511</f>
        <v>44291</v>
      </c>
      <c r="I472" s="1" t="s">
        <v>1582</v>
      </c>
      <c r="J472" s="1"/>
      <c r="L472">
        <f t="shared" si="7"/>
        <v>1</v>
      </c>
    </row>
    <row r="473" spans="1:12" hidden="1" x14ac:dyDescent="0.3">
      <c r="A473">
        <v>383</v>
      </c>
      <c r="B473">
        <f>IF(OR('General Table'!B473='General Table'!B474,'General Table'!B473='General Table'!B472),'General Table'!B473,0)</f>
        <v>0</v>
      </c>
      <c r="C473" t="s">
        <v>1000</v>
      </c>
      <c r="D473">
        <v>4</v>
      </c>
      <c r="E473" t="s">
        <v>6</v>
      </c>
      <c r="F473" s="2" t="s">
        <v>11</v>
      </c>
      <c r="G473" t="s">
        <v>15</v>
      </c>
      <c r="H473" s="9">
        <f>'types by months'!M512</f>
        <v>44290</v>
      </c>
      <c r="I473" s="1" t="s">
        <v>1583</v>
      </c>
      <c r="J473" s="1"/>
      <c r="L473">
        <f t="shared" si="7"/>
        <v>0</v>
      </c>
    </row>
    <row r="474" spans="1:12" hidden="1" x14ac:dyDescent="0.3">
      <c r="A474">
        <v>384</v>
      </c>
      <c r="B474">
        <f>IF(OR('General Table'!B474='General Table'!B475,'General Table'!B474='General Table'!B473),'General Table'!B474,0)</f>
        <v>0</v>
      </c>
      <c r="C474" t="s">
        <v>1003</v>
      </c>
      <c r="D474">
        <v>3</v>
      </c>
      <c r="E474" t="s">
        <v>6</v>
      </c>
      <c r="F474" s="2" t="s">
        <v>7</v>
      </c>
      <c r="G474" t="s">
        <v>15</v>
      </c>
      <c r="H474" s="9">
        <f>'types by months'!M513</f>
        <v>44290</v>
      </c>
      <c r="I474" s="1" t="s">
        <v>1584</v>
      </c>
      <c r="J474" s="1"/>
      <c r="L474">
        <f t="shared" si="7"/>
        <v>0</v>
      </c>
    </row>
    <row r="475" spans="1:12" hidden="1" x14ac:dyDescent="0.3">
      <c r="A475">
        <v>385</v>
      </c>
      <c r="B475">
        <f>IF(OR('General Table'!B475='General Table'!B476,'General Table'!B475='General Table'!B474),'General Table'!B475,0)</f>
        <v>0</v>
      </c>
      <c r="C475" t="s">
        <v>1005</v>
      </c>
      <c r="D475">
        <v>3</v>
      </c>
      <c r="E475" t="s">
        <v>6</v>
      </c>
      <c r="F475" s="2" t="s">
        <v>7</v>
      </c>
      <c r="G475" t="s">
        <v>15</v>
      </c>
      <c r="H475" s="9">
        <f>'types by months'!M514</f>
        <v>44287</v>
      </c>
      <c r="I475" s="1" t="s">
        <v>1585</v>
      </c>
      <c r="J475" s="1"/>
      <c r="L475">
        <f t="shared" si="7"/>
        <v>0</v>
      </c>
    </row>
    <row r="476" spans="1:12" x14ac:dyDescent="0.3">
      <c r="A476">
        <v>386</v>
      </c>
      <c r="B476" t="str">
        <f>IF(OR('General Table'!B476='General Table'!B477,'General Table'!B476='General Table'!B475),'General Table'!B476,0)</f>
        <v>SOAR</v>
      </c>
      <c r="C476" t="s">
        <v>1008</v>
      </c>
      <c r="D476">
        <v>3</v>
      </c>
      <c r="E476" t="s">
        <v>6</v>
      </c>
      <c r="F476" s="2" t="s">
        <v>11</v>
      </c>
      <c r="G476" t="s">
        <v>15</v>
      </c>
      <c r="H476" s="9">
        <f>'types by months'!M515</f>
        <v>44223</v>
      </c>
      <c r="I476" s="1" t="s">
        <v>1587</v>
      </c>
      <c r="J476" s="1"/>
      <c r="L476">
        <f t="shared" si="7"/>
        <v>1</v>
      </c>
    </row>
    <row r="477" spans="1:12" x14ac:dyDescent="0.3">
      <c r="A477">
        <v>386</v>
      </c>
      <c r="B477" t="str">
        <f>IF(OR('General Table'!B477='General Table'!B478,'General Table'!B477='General Table'!B476),'General Table'!B477,0)</f>
        <v>SOAR</v>
      </c>
      <c r="C477" t="s">
        <v>1008</v>
      </c>
      <c r="D477">
        <v>4</v>
      </c>
      <c r="E477" t="s">
        <v>6</v>
      </c>
      <c r="F477" s="2" t="s">
        <v>7</v>
      </c>
      <c r="G477" t="s">
        <v>15</v>
      </c>
      <c r="H477" s="9">
        <f>'types by months'!M516</f>
        <v>44285</v>
      </c>
      <c r="I477" s="1" t="s">
        <v>1588</v>
      </c>
      <c r="J477" s="1"/>
      <c r="L477">
        <f t="shared" si="7"/>
        <v>0</v>
      </c>
    </row>
    <row r="478" spans="1:12" hidden="1" x14ac:dyDescent="0.3">
      <c r="A478">
        <v>387</v>
      </c>
      <c r="B478">
        <f>IF(OR('General Table'!B478='General Table'!B479,'General Table'!B478='General Table'!B477),'General Table'!B478,0)</f>
        <v>0</v>
      </c>
      <c r="C478" t="s">
        <v>1011</v>
      </c>
      <c r="D478">
        <v>3</v>
      </c>
      <c r="E478" t="s">
        <v>6</v>
      </c>
      <c r="F478" s="2" t="s">
        <v>11</v>
      </c>
      <c r="G478" t="s">
        <v>15</v>
      </c>
      <c r="H478" s="9">
        <f>'types by months'!M517</f>
        <v>44278</v>
      </c>
      <c r="I478" s="1" t="s">
        <v>1589</v>
      </c>
      <c r="J478" s="1"/>
      <c r="L478">
        <f t="shared" si="7"/>
        <v>1</v>
      </c>
    </row>
    <row r="479" spans="1:12" hidden="1" x14ac:dyDescent="0.3">
      <c r="A479">
        <v>388</v>
      </c>
      <c r="B479">
        <f>IF(OR('General Table'!B479='General Table'!B480,'General Table'!B479='General Table'!B478),'General Table'!B479,0)</f>
        <v>0</v>
      </c>
      <c r="C479" t="s">
        <v>1014</v>
      </c>
      <c r="D479">
        <v>3</v>
      </c>
      <c r="E479" t="s">
        <v>6</v>
      </c>
      <c r="F479" s="2" t="s">
        <v>7</v>
      </c>
      <c r="G479" t="s">
        <v>15</v>
      </c>
      <c r="H479" s="9">
        <f>'types by months'!M518</f>
        <v>44273</v>
      </c>
      <c r="I479" s="1" t="s">
        <v>1590</v>
      </c>
      <c r="J479" s="1"/>
      <c r="L479">
        <f t="shared" si="7"/>
        <v>0</v>
      </c>
    </row>
    <row r="480" spans="1:12" hidden="1" x14ac:dyDescent="0.3">
      <c r="A480">
        <v>389</v>
      </c>
      <c r="B480">
        <f>IF(OR('General Table'!B480='General Table'!B481,'General Table'!B480='General Table'!B479),'General Table'!B480,0)</f>
        <v>0</v>
      </c>
      <c r="C480" t="s">
        <v>1017</v>
      </c>
      <c r="D480">
        <v>3</v>
      </c>
      <c r="E480" t="s">
        <v>6</v>
      </c>
      <c r="F480" s="2" t="s">
        <v>11</v>
      </c>
      <c r="G480" t="s">
        <v>15</v>
      </c>
      <c r="H480" s="9">
        <f>'types by months'!M519</f>
        <v>44264</v>
      </c>
      <c r="I480" s="1" t="s">
        <v>1591</v>
      </c>
      <c r="J480" s="1"/>
      <c r="L480">
        <f t="shared" si="7"/>
        <v>0</v>
      </c>
    </row>
    <row r="481" spans="1:12" hidden="1" x14ac:dyDescent="0.3">
      <c r="A481">
        <v>390</v>
      </c>
      <c r="B481">
        <f>IF(OR('General Table'!B481='General Table'!B482,'General Table'!B481='General Table'!B480),'General Table'!B481,0)</f>
        <v>0</v>
      </c>
      <c r="C481" t="s">
        <v>1020</v>
      </c>
      <c r="D481">
        <v>3</v>
      </c>
      <c r="E481" t="s">
        <v>6</v>
      </c>
      <c r="F481" s="2" t="s">
        <v>1021</v>
      </c>
      <c r="G481" t="s">
        <v>15</v>
      </c>
      <c r="H481" s="9">
        <f>'types by months'!M520</f>
        <v>44263</v>
      </c>
      <c r="I481" s="1" t="s">
        <v>1592</v>
      </c>
      <c r="J481" s="1"/>
      <c r="L481">
        <f t="shared" si="7"/>
        <v>0</v>
      </c>
    </row>
    <row r="482" spans="1:12" hidden="1" x14ac:dyDescent="0.3">
      <c r="A482">
        <v>391</v>
      </c>
      <c r="B482">
        <f>IF(OR('General Table'!B482='General Table'!B483,'General Table'!B482='General Table'!B481),'General Table'!B482,0)</f>
        <v>0</v>
      </c>
      <c r="C482" t="s">
        <v>1024</v>
      </c>
      <c r="D482">
        <v>4</v>
      </c>
      <c r="E482" t="s">
        <v>6</v>
      </c>
      <c r="F482" s="2" t="s">
        <v>11</v>
      </c>
      <c r="G482" t="s">
        <v>15</v>
      </c>
      <c r="H482" s="9">
        <f>'types by months'!M521</f>
        <v>44252</v>
      </c>
      <c r="I482" s="1" t="s">
        <v>1593</v>
      </c>
      <c r="J482" s="1"/>
      <c r="L482">
        <f t="shared" si="7"/>
        <v>0</v>
      </c>
    </row>
    <row r="483" spans="1:12" x14ac:dyDescent="0.3">
      <c r="A483">
        <v>392</v>
      </c>
      <c r="B483" t="str">
        <f>IF(OR('General Table'!B483='General Table'!B484,'General Table'!B483='General Table'!B482),'General Table'!B483,0)</f>
        <v>WOWSwap</v>
      </c>
      <c r="C483" t="s">
        <v>1027</v>
      </c>
      <c r="D483">
        <v>3</v>
      </c>
      <c r="E483" t="s">
        <v>6</v>
      </c>
      <c r="F483" s="2" t="s">
        <v>7</v>
      </c>
      <c r="G483" t="s">
        <v>15</v>
      </c>
      <c r="H483" s="9">
        <f>'types by months'!M522</f>
        <v>44350</v>
      </c>
      <c r="I483" s="1" t="s">
        <v>1595</v>
      </c>
      <c r="J483" s="1"/>
      <c r="L483">
        <f t="shared" si="7"/>
        <v>1</v>
      </c>
    </row>
    <row r="484" spans="1:12" x14ac:dyDescent="0.3">
      <c r="A484">
        <v>392</v>
      </c>
      <c r="B484" t="str">
        <f>IF(OR('General Table'!B484='General Table'!B485,'General Table'!B484='General Table'!B483),'General Table'!B484,0)</f>
        <v>WOWSwap</v>
      </c>
      <c r="C484" t="s">
        <v>1027</v>
      </c>
      <c r="D484">
        <v>4</v>
      </c>
      <c r="E484" t="s">
        <v>6</v>
      </c>
      <c r="F484" s="2" t="s">
        <v>11</v>
      </c>
      <c r="G484" t="s">
        <v>15</v>
      </c>
      <c r="H484" s="9">
        <f>'types by months'!M523</f>
        <v>44251</v>
      </c>
      <c r="I484" s="1" t="s">
        <v>1596</v>
      </c>
      <c r="J484" s="1"/>
      <c r="L484">
        <f t="shared" si="7"/>
        <v>0</v>
      </c>
    </row>
    <row r="485" spans="1:12" hidden="1" x14ac:dyDescent="0.3">
      <c r="A485">
        <v>393</v>
      </c>
      <c r="B485">
        <f>IF(OR('General Table'!B485='General Table'!B486,'General Table'!B485='General Table'!B484),'General Table'!B485,0)</f>
        <v>0</v>
      </c>
      <c r="C485" t="s">
        <v>1030</v>
      </c>
      <c r="D485">
        <v>4</v>
      </c>
      <c r="E485" t="s">
        <v>6</v>
      </c>
      <c r="F485" s="2" t="s">
        <v>7</v>
      </c>
      <c r="G485" t="s">
        <v>15</v>
      </c>
      <c r="H485" s="9">
        <f>'types by months'!M524</f>
        <v>44248</v>
      </c>
      <c r="I485" s="1" t="s">
        <v>1597</v>
      </c>
      <c r="J485" s="1"/>
      <c r="L485">
        <f t="shared" si="7"/>
        <v>1</v>
      </c>
    </row>
    <row r="486" spans="1:12" hidden="1" x14ac:dyDescent="0.3">
      <c r="A486">
        <v>394</v>
      </c>
      <c r="B486">
        <f>IF(OR('General Table'!B486='General Table'!B487,'General Table'!B486='General Table'!B485),'General Table'!B486,0)</f>
        <v>0</v>
      </c>
      <c r="C486" t="s">
        <v>1033</v>
      </c>
      <c r="D486">
        <v>3</v>
      </c>
      <c r="E486" t="s">
        <v>6</v>
      </c>
      <c r="F486" s="2" t="s">
        <v>7</v>
      </c>
      <c r="G486" t="s">
        <v>15</v>
      </c>
      <c r="H486" s="9">
        <f>'types by months'!M525</f>
        <v>44211</v>
      </c>
      <c r="I486" s="1" t="s">
        <v>1598</v>
      </c>
      <c r="J486" s="1"/>
      <c r="L486">
        <f t="shared" si="7"/>
        <v>0</v>
      </c>
    </row>
    <row r="487" spans="1:12" hidden="1" x14ac:dyDescent="0.3">
      <c r="A487">
        <v>395</v>
      </c>
      <c r="B487">
        <f>IF(OR('General Table'!B487='General Table'!B488,'General Table'!B487='General Table'!B486),'General Table'!B487,0)</f>
        <v>0</v>
      </c>
      <c r="C487" t="s">
        <v>37</v>
      </c>
      <c r="D487">
        <v>3</v>
      </c>
      <c r="E487" t="s">
        <v>6</v>
      </c>
      <c r="F487" s="2" t="s">
        <v>7</v>
      </c>
      <c r="G487" t="s">
        <v>15</v>
      </c>
      <c r="H487" s="9">
        <f>'types by months'!M526</f>
        <v>44196</v>
      </c>
      <c r="I487" s="1" t="s">
        <v>1599</v>
      </c>
      <c r="J487" s="1"/>
      <c r="L487">
        <f t="shared" si="7"/>
        <v>0</v>
      </c>
    </row>
    <row r="488" spans="1:12" hidden="1" x14ac:dyDescent="0.3">
      <c r="A488">
        <v>396</v>
      </c>
      <c r="B488">
        <f>IF(OR('General Table'!B488='General Table'!B489,'General Table'!B488='General Table'!B487),'General Table'!B488,0)</f>
        <v>0</v>
      </c>
      <c r="C488" t="s">
        <v>1038</v>
      </c>
      <c r="D488">
        <v>4</v>
      </c>
      <c r="E488" t="s">
        <v>6</v>
      </c>
      <c r="F488" s="2" t="s">
        <v>7</v>
      </c>
      <c r="G488" t="s">
        <v>15</v>
      </c>
      <c r="H488" s="9">
        <f>'types by months'!M527</f>
        <v>44180</v>
      </c>
      <c r="I488" s="1" t="s">
        <v>1600</v>
      </c>
      <c r="J488" s="1"/>
      <c r="L488">
        <f t="shared" si="7"/>
        <v>0</v>
      </c>
    </row>
    <row r="489" spans="1:12" hidden="1" x14ac:dyDescent="0.3">
      <c r="A489">
        <v>397</v>
      </c>
      <c r="B489">
        <f>IF(OR('General Table'!B489='General Table'!B490,'General Table'!B489='General Table'!B488),'General Table'!B489,0)</f>
        <v>0</v>
      </c>
      <c r="C489" t="s">
        <v>1041</v>
      </c>
      <c r="D489">
        <v>4</v>
      </c>
      <c r="E489" t="s">
        <v>6</v>
      </c>
      <c r="F489" s="2" t="s">
        <v>7</v>
      </c>
      <c r="G489" t="s">
        <v>15</v>
      </c>
      <c r="H489" s="9">
        <f>'types by months'!M528</f>
        <v>44139</v>
      </c>
      <c r="I489" s="1" t="s">
        <v>1601</v>
      </c>
      <c r="J489" s="1"/>
      <c r="L489">
        <f t="shared" si="7"/>
        <v>0</v>
      </c>
    </row>
    <row r="490" spans="1:12" hidden="1" x14ac:dyDescent="0.3">
      <c r="A490">
        <v>398</v>
      </c>
      <c r="B490">
        <f>IF(OR('General Table'!B490='General Table'!B491,'General Table'!B490='General Table'!B489),'General Table'!B490,0)</f>
        <v>0</v>
      </c>
      <c r="C490" t="s">
        <v>1044</v>
      </c>
      <c r="D490">
        <v>4</v>
      </c>
      <c r="E490" t="s">
        <v>6</v>
      </c>
      <c r="F490" s="2" t="s">
        <v>11</v>
      </c>
      <c r="G490" t="s">
        <v>15</v>
      </c>
      <c r="H490" s="9">
        <f>'types by months'!M529</f>
        <v>44094</v>
      </c>
      <c r="I490" s="1" t="s">
        <v>1602</v>
      </c>
      <c r="J490" s="1"/>
      <c r="L490">
        <f t="shared" si="7"/>
        <v>0</v>
      </c>
    </row>
    <row r="491" spans="1:12" hidden="1" x14ac:dyDescent="0.3">
      <c r="A491">
        <v>399</v>
      </c>
      <c r="B491">
        <f>IF(OR('General Table'!B491='General Table'!B492,'General Table'!B491='General Table'!B490),'General Table'!B491,0)</f>
        <v>0</v>
      </c>
      <c r="C491" t="s">
        <v>1047</v>
      </c>
      <c r="D491">
        <v>4</v>
      </c>
      <c r="E491" t="s">
        <v>6</v>
      </c>
      <c r="F491" s="2" t="s">
        <v>11</v>
      </c>
      <c r="G491" t="s">
        <v>15</v>
      </c>
      <c r="H491" s="9">
        <f>'types by months'!M530</f>
        <v>43847</v>
      </c>
      <c r="I491" s="1" t="s">
        <v>1603</v>
      </c>
      <c r="J491" s="1"/>
      <c r="L491">
        <f t="shared" si="7"/>
        <v>0</v>
      </c>
    </row>
    <row r="492" spans="1:12" x14ac:dyDescent="0.3">
      <c r="G492" s="2"/>
      <c r="I492" s="2"/>
      <c r="J492" s="1"/>
    </row>
  </sheetData>
  <autoFilter ref="B1:B492" xr:uid="{D6F913FE-9EC3-45BF-A4CE-4FC8483B0DC1}">
    <filterColumn colId="0">
      <filters blank="1">
        <filter val="Acta Finance _x000a__x000a__x000a_EVM"/>
        <filter val="Astra DAO _x000a__x000a__x000a_EVM"/>
        <filter val="Bitcoin SB"/>
        <filter val="Blocksquare"/>
        <filter val="Bolide _x000a__x000a__x000a_EVM"/>
        <filter val="Bot Planet"/>
        <filter val="Bunicorn"/>
        <filter val="Deflyball"/>
        <filter val="DeRace"/>
        <filter val="Dexalot"/>
        <filter val="Embr"/>
        <filter val="Ethereum Towers"/>
        <filter val="Fidometa _x000a__x000a__x000a_EVM"/>
        <filter val="Formless.me _x000a__x000a__x000a_EVM"/>
        <filter val="Gains Associates"/>
        <filter val="Hedgey"/>
        <filter val="Hedgey Finance"/>
        <filter val="King Defi"/>
        <filter val="Kyber Network"/>
        <filter val="Launch Zone"/>
        <filter val="LeagueDAO"/>
        <filter val="LunaFi"/>
        <filter val="MAJR _x000a__x000a__x000a_EVM"/>
        <filter val="Meta History: Museum of War _x000a__x000a__x000a_EVM"/>
        <filter val="Meta Soccer"/>
        <filter val="Mogul"/>
        <filter val="Nimbus"/>
        <filter val="PAID Network"/>
        <filter val="PEAKDEFI"/>
        <filter val="Plethori"/>
        <filter val="Powerbomb"/>
        <filter val="R e:w a t e r"/>
        <filter val="RedFox"/>
        <filter val="SaucerSwap"/>
        <filter val="SingularityDAO"/>
        <filter val="SOAR"/>
        <filter val="Strongblock"/>
        <filter val="Summoners Arena"/>
        <filter val="TeraBlock"/>
        <filter val="Tosdis Finance"/>
        <filter val="TribeOne"/>
        <filter val="TrustSwap"/>
        <filter val="WhiteBIT"/>
        <filter val="Wonder Hero"/>
        <filter val="WOWSwap"/>
        <filter val="XP Network"/>
        <filter val="Xpocket"/>
      </filters>
    </filterColumn>
  </autoFilter>
  <hyperlinks>
    <hyperlink ref="I2" r:id="rId1" xr:uid="{A86FA380-1CA3-4813-909F-81B397B337CE}"/>
    <hyperlink ref="I3" r:id="rId2" xr:uid="{55282932-D68B-4F7F-B7E6-9A149D59C5C0}"/>
    <hyperlink ref="I7" r:id="rId3" xr:uid="{E946A5CD-B33D-47A7-8FF4-C3DC5309DD3D}"/>
    <hyperlink ref="I8" r:id="rId4" xr:uid="{D0C9AEF3-4960-4905-863F-05074007A85D}"/>
    <hyperlink ref="I9" r:id="rId5" xr:uid="{BA3705A8-1C93-4E3D-87C8-B473A263DA92}"/>
    <hyperlink ref="I11" r:id="rId6" xr:uid="{A8143BAA-108A-47E6-9E0F-78D3D1E5BB06}"/>
    <hyperlink ref="I12" r:id="rId7" xr:uid="{ACAB1A56-5156-4C85-8501-5CC41F702148}"/>
    <hyperlink ref="I13" r:id="rId8" xr:uid="{46FE2CAC-723C-44AC-9023-8A4E7D15D47F}"/>
    <hyperlink ref="I14" r:id="rId9" xr:uid="{11724008-1985-43AC-9A66-7F48020F58AA}"/>
    <hyperlink ref="I15" r:id="rId10" xr:uid="{A38428C0-5B5F-45A4-BD54-49226910920A}"/>
    <hyperlink ref="I16" r:id="rId11" xr:uid="{8F41D2EC-B979-43BF-99D6-C872113A471B}"/>
    <hyperlink ref="I17" r:id="rId12" xr:uid="{5B421E34-4F86-4E92-BC86-8D59695648CA}"/>
    <hyperlink ref="I18" r:id="rId13" xr:uid="{9A22D900-5FD7-4281-8C78-899FA29C3C66}"/>
    <hyperlink ref="I19" r:id="rId14" xr:uid="{B07CC7D7-8206-4599-853E-C35A9F0BCA9A}"/>
    <hyperlink ref="I20" r:id="rId15" xr:uid="{846DEFA0-3FF3-436D-8FF1-A3D8B43BD9D6}"/>
    <hyperlink ref="I21" r:id="rId16" xr:uid="{55E34629-A9D4-4533-AB01-BA593A543377}"/>
    <hyperlink ref="I22" r:id="rId17" xr:uid="{01E43464-5BB3-400F-9B38-0994FF5A9215}"/>
    <hyperlink ref="I23" r:id="rId18" xr:uid="{9E34163C-6F80-4865-85BE-B3B6E1F1C879}"/>
    <hyperlink ref="I24" r:id="rId19" xr:uid="{73DDBBB1-EE10-46C5-8FC4-899BDDA1F1D3}"/>
    <hyperlink ref="I25" r:id="rId20" xr:uid="{6A2C3CD7-1634-4EFE-AF1E-D3D7C4CF2C31}"/>
    <hyperlink ref="I26" r:id="rId21" xr:uid="{33FA293E-53DD-4FA3-AC62-8AB19550F3D7}"/>
    <hyperlink ref="I27" r:id="rId22" xr:uid="{B9FD4F41-0045-421F-9420-B7205E29AB4F}"/>
    <hyperlink ref="I28" r:id="rId23" xr:uid="{F2118689-593B-49F1-87FF-A37096AC2875}"/>
    <hyperlink ref="I29" r:id="rId24" xr:uid="{DE90CC37-D1FC-461C-92DE-D80D7D1371B5}"/>
    <hyperlink ref="I30" r:id="rId25" xr:uid="{ADE1855E-3434-46FF-8A88-756441A7B6C0}"/>
    <hyperlink ref="I31" r:id="rId26" xr:uid="{211395E0-E3DF-4908-98D8-4AF33E9B2037}"/>
    <hyperlink ref="I32" r:id="rId27" xr:uid="{1BDAFDDF-2994-4F75-86D6-1940251CEE18}"/>
    <hyperlink ref="I33" r:id="rId28" xr:uid="{3B8DDADC-3625-4F7E-B720-B3AC7AF36FAD}"/>
    <hyperlink ref="I34" r:id="rId29" xr:uid="{160F6761-A598-466A-A644-2419C76CE6F1}"/>
    <hyperlink ref="I35" r:id="rId30" xr:uid="{A3C37DA8-6737-4534-9AEE-51DDD9CA1FDC}"/>
    <hyperlink ref="I36" r:id="rId31" xr:uid="{67B6E4EB-175A-40DA-9A8E-624A90ADF4DC}"/>
    <hyperlink ref="I37" r:id="rId32" xr:uid="{48B2EB38-EEDB-4E9E-B777-5BECE5EFEAD9}"/>
    <hyperlink ref="I38" r:id="rId33" xr:uid="{3C29E8E0-C39D-463B-9BCD-5C3D950404C0}"/>
    <hyperlink ref="I40" r:id="rId34" xr:uid="{7F94B155-B2C9-40AB-A12A-4380EB59FCB0}"/>
    <hyperlink ref="I41" r:id="rId35" xr:uid="{CC1FB237-CC3B-491A-A0D9-4EE839B0A613}"/>
    <hyperlink ref="I42" r:id="rId36" xr:uid="{64FC0E6D-6AA0-49DA-8630-EEE7406E3375}"/>
    <hyperlink ref="I43" r:id="rId37" xr:uid="{A8F6BED0-0A97-4132-81AA-4A6971AF1FEB}"/>
    <hyperlink ref="I44" r:id="rId38" xr:uid="{FE32E3DC-A472-4E8D-84E5-A5CC93827065}"/>
    <hyperlink ref="I45" r:id="rId39" xr:uid="{2F8AFFE7-F783-40E3-ADEB-58A8D45B7799}"/>
    <hyperlink ref="I46" r:id="rId40" xr:uid="{854E09C7-F6FA-4F2B-891B-21768E369DE6}"/>
    <hyperlink ref="I47" r:id="rId41" xr:uid="{3B8F208E-4754-4DB6-8F3E-3E54C9C4DE3B}"/>
    <hyperlink ref="I48" r:id="rId42" xr:uid="{5C42BEFF-3694-428C-BC84-E972967AF7B0}"/>
    <hyperlink ref="I49" r:id="rId43" xr:uid="{1F119C34-38E1-4D70-AEC4-78B31F4A9BE9}"/>
    <hyperlink ref="I50" r:id="rId44" xr:uid="{B3DC3F2C-41A5-4BE4-A033-79274F0227BD}"/>
    <hyperlink ref="I51" r:id="rId45" xr:uid="{FDCD24BF-A0E8-48B0-957C-6774367B1EDF}"/>
    <hyperlink ref="I52" r:id="rId46" xr:uid="{FAA0CCBF-99AF-423D-8E53-454C648A44AA}"/>
    <hyperlink ref="I53" r:id="rId47" xr:uid="{3953C6B5-9F0D-441D-8E23-12D7D20713FB}"/>
    <hyperlink ref="I54" r:id="rId48" xr:uid="{7BA7AC43-6CA6-4227-B146-D721AE5C7519}"/>
    <hyperlink ref="I55" r:id="rId49" xr:uid="{BB274C3B-495A-4D82-91DE-9AC6813F335F}"/>
    <hyperlink ref="I56" r:id="rId50" xr:uid="{CC4B4AA3-B987-456C-8D21-BFD24D6A52C5}"/>
    <hyperlink ref="I57" r:id="rId51" xr:uid="{160C1637-0A8B-4AE5-99D1-78B8396A79D2}"/>
    <hyperlink ref="I58" r:id="rId52" xr:uid="{61C2AA59-C430-4046-8EAD-050197E97248}"/>
    <hyperlink ref="I59" r:id="rId53" xr:uid="{0741C7A0-C848-4B36-9BE4-A5A096FA7920}"/>
    <hyperlink ref="I60" r:id="rId54" xr:uid="{41936DB5-F928-4917-9CCE-461CF4E4AC8E}"/>
    <hyperlink ref="I61" r:id="rId55" xr:uid="{BAF97334-C032-4D67-B2A5-F8E4F4B6CE5E}"/>
    <hyperlink ref="I62" r:id="rId56" xr:uid="{9BBA631F-0A68-4400-86CA-6749BB720142}"/>
    <hyperlink ref="I63" r:id="rId57" xr:uid="{32E879F5-CE93-4740-B4B6-256E47A952A4}"/>
    <hyperlink ref="I65" r:id="rId58" xr:uid="{90BAF34D-EFD3-45B0-B7B5-E45905A538D7}"/>
    <hyperlink ref="I66" r:id="rId59" xr:uid="{C3F99BBE-24EE-484D-858C-F7D80A9422FA}"/>
    <hyperlink ref="I67" r:id="rId60" xr:uid="{0AADE64A-4A93-43FE-914D-BFAB8965091E}"/>
    <hyperlink ref="I68" r:id="rId61" xr:uid="{3A75C243-82F0-44FD-A0FF-B2FFEE9D3A34}"/>
    <hyperlink ref="I69" r:id="rId62" xr:uid="{9664FDB6-1193-4FE4-BE91-82089AD89213}"/>
    <hyperlink ref="I70" r:id="rId63" xr:uid="{BF9FBFE4-F3E3-48B1-8A42-BA080DB8F861}"/>
    <hyperlink ref="I71" r:id="rId64" xr:uid="{844B3C14-C581-42CC-96DD-970FD2D7FCFB}"/>
    <hyperlink ref="I72" r:id="rId65" xr:uid="{08DBDC24-2E4C-475E-A3D8-51B4CFE21D98}"/>
    <hyperlink ref="I73" r:id="rId66" xr:uid="{2FE6FC6D-1037-480F-B9E8-071789398F3A}"/>
    <hyperlink ref="I74" r:id="rId67" xr:uid="{391E7A39-5263-4076-81F4-1DEBDFE90C87}"/>
    <hyperlink ref="I75" r:id="rId68" xr:uid="{1C7B74B7-D567-4858-A0ED-8BB78F85AF5F}"/>
    <hyperlink ref="I76" r:id="rId69" xr:uid="{A36B1559-528C-461E-AA71-A9A74DA9FDB4}"/>
    <hyperlink ref="I77" r:id="rId70" xr:uid="{D10DD500-C49F-456B-8D14-906D388EDC92}"/>
    <hyperlink ref="I78" r:id="rId71" xr:uid="{B756953B-D07E-42D8-AA33-ACC4D6E89681}"/>
    <hyperlink ref="I79" r:id="rId72" xr:uid="{67F3AF65-9713-479D-8AD7-363CDDC21D47}"/>
    <hyperlink ref="I80" r:id="rId73" xr:uid="{41812FD4-B080-40D6-8C12-A23B4703AB27}"/>
    <hyperlink ref="I81" r:id="rId74" xr:uid="{304776A7-48FB-42E6-988C-5C4DCC9FF98C}"/>
    <hyperlink ref="I82" r:id="rId75" xr:uid="{76639264-E553-411C-8373-A690FDD18479}"/>
    <hyperlink ref="I83" r:id="rId76" xr:uid="{157E8DE9-B48C-4341-85AA-E4750B7015DA}"/>
    <hyperlink ref="I84" r:id="rId77" xr:uid="{4452D955-B2F3-485B-9E0C-0DEB3618BB2B}"/>
    <hyperlink ref="I85" r:id="rId78" xr:uid="{F6016D30-5BDF-4F57-9DF2-A2497844458E}"/>
    <hyperlink ref="I86" r:id="rId79" xr:uid="{1F75C433-1B18-4770-8184-24AA78918859}"/>
    <hyperlink ref="I87" r:id="rId80" xr:uid="{0BC07435-736C-45F6-97E2-4487B6BB72BD}"/>
    <hyperlink ref="I88" r:id="rId81" xr:uid="{9E370BFD-1557-47F4-8E67-D68225717EBD}"/>
    <hyperlink ref="I89" r:id="rId82" xr:uid="{46A621A6-DD35-41B3-9D3C-BECF2C6B3AC4}"/>
    <hyperlink ref="I90" r:id="rId83" xr:uid="{451FB47B-0306-423F-AD72-A3BE40BC334E}"/>
    <hyperlink ref="I92" r:id="rId84" xr:uid="{E0CAA531-0FAE-4DFA-AA5D-653DCBAC07DD}"/>
    <hyperlink ref="I93" r:id="rId85" xr:uid="{3F6F75D1-AC8D-4E96-B2D0-3D47849D7D5C}"/>
    <hyperlink ref="I94" r:id="rId86" xr:uid="{15B5B599-B6C8-488E-B01B-2FBE8675581B}"/>
    <hyperlink ref="I95" r:id="rId87" xr:uid="{5E7D6EA3-C050-49BC-8662-73F03ACF991B}"/>
    <hyperlink ref="I96" r:id="rId88" xr:uid="{36724F3C-378F-4C14-B781-0386B3672B49}"/>
    <hyperlink ref="I97" r:id="rId89" xr:uid="{2C459869-BE21-4D96-99D3-5D6F8C8B5B08}"/>
    <hyperlink ref="I98" r:id="rId90" xr:uid="{0F1A20A1-0EA8-4B95-A73D-6267625508DD}"/>
    <hyperlink ref="I99" r:id="rId91" xr:uid="{AB979A01-F2FC-4C7F-98A2-DBC616ABA0EC}"/>
    <hyperlink ref="I100" r:id="rId92" xr:uid="{81158325-E674-4C8C-9FDE-7931DB814FEA}"/>
    <hyperlink ref="I101" r:id="rId93" xr:uid="{3E121836-686E-46C1-8ADA-ABA14F0F9A69}"/>
    <hyperlink ref="I102" r:id="rId94" xr:uid="{7B34E70A-7365-460A-ACF7-7D3A0C69177C}"/>
    <hyperlink ref="I103" r:id="rId95" xr:uid="{6D67578C-F41B-4C74-B79C-B9654AC2AD91}"/>
    <hyperlink ref="I104" r:id="rId96" xr:uid="{1079039F-25F9-4879-BCC8-85327BC6B9F9}"/>
    <hyperlink ref="I105" r:id="rId97" xr:uid="{FE7EBA92-4EDC-40DC-8D0F-052EB0D440A4}"/>
    <hyperlink ref="I106" r:id="rId98" xr:uid="{EE60DA0B-13F4-4799-8CC6-43602879AA36}"/>
    <hyperlink ref="I107" r:id="rId99" xr:uid="{8EB3CBFC-FEC9-42C1-B949-294AF7784634}"/>
    <hyperlink ref="I109" r:id="rId100" xr:uid="{2958CBCF-221E-40FE-B00C-28166A69F15E}"/>
    <hyperlink ref="I110" r:id="rId101" xr:uid="{694A49FD-76EB-4253-88C2-A1F41F84C36F}"/>
    <hyperlink ref="I111" r:id="rId102" xr:uid="{A91FAB88-EE98-45BE-9799-BA766E1F2C32}"/>
    <hyperlink ref="I112" r:id="rId103" xr:uid="{5CF3F477-CDE5-4DB7-A399-FD1B236B2DB1}"/>
    <hyperlink ref="I113" r:id="rId104" xr:uid="{173CEE65-2C35-4CEC-A51A-8469759FBE7D}"/>
    <hyperlink ref="I114" r:id="rId105" xr:uid="{A6725B5B-3979-44F2-8C1C-132475B14226}"/>
    <hyperlink ref="I115" r:id="rId106" xr:uid="{F603742A-35DC-4089-837F-0D8147FFD299}"/>
    <hyperlink ref="I116" r:id="rId107" xr:uid="{67522D03-92C0-41A7-8066-B10388543EEF}"/>
    <hyperlink ref="I117" r:id="rId108" xr:uid="{1FDBE85A-E34C-48F9-8B9A-1A9CF58D95B0}"/>
    <hyperlink ref="I118" r:id="rId109" xr:uid="{951322D1-D00D-4786-AA06-3D3358D2383B}"/>
    <hyperlink ref="I119" r:id="rId110" xr:uid="{C74EE190-F07F-485C-AD7C-F9C56EFE64A1}"/>
    <hyperlink ref="I120" r:id="rId111" xr:uid="{05F26853-7106-4718-86F5-DD21E94D556C}"/>
    <hyperlink ref="I121" r:id="rId112" xr:uid="{A1E16B14-AB35-4DFB-B541-EF95F870C13A}"/>
    <hyperlink ref="I122" r:id="rId113" xr:uid="{4E052838-9125-49F1-A447-1F4D02889BD5}"/>
    <hyperlink ref="I123" r:id="rId114" xr:uid="{751D8734-88F7-46EB-AF32-6CE579083C3A}"/>
    <hyperlink ref="I124" r:id="rId115" xr:uid="{AE4FE53E-7862-43B4-BF2D-9DC1693F3A20}"/>
    <hyperlink ref="I125" r:id="rId116" xr:uid="{5CBAC714-BF84-44A7-A161-5F500970D74E}"/>
    <hyperlink ref="I126" r:id="rId117" xr:uid="{68CDC356-09BF-4977-8B39-6F932B730DAE}"/>
    <hyperlink ref="I127" r:id="rId118" xr:uid="{B6AE2192-8D74-4EFE-9931-80EC0C14C12E}"/>
    <hyperlink ref="I128" r:id="rId119" xr:uid="{41052989-589D-413B-8F48-6B7D453CA562}"/>
    <hyperlink ref="I129" r:id="rId120" xr:uid="{F44C4003-1F2E-4403-BC6C-0CFBB8B2DE9D}"/>
    <hyperlink ref="I130" r:id="rId121" xr:uid="{6615A6BB-613C-49A5-90EA-D53E51891356}"/>
    <hyperlink ref="I131" r:id="rId122" xr:uid="{818FD841-7636-4CF1-9844-A63F4CA7B34D}"/>
    <hyperlink ref="I132" r:id="rId123" xr:uid="{75B8D066-8DDD-4AEF-A712-0A4D84119076}"/>
    <hyperlink ref="I133" r:id="rId124" xr:uid="{9750953D-CABC-41ED-9956-CA9816B97771}"/>
    <hyperlink ref="I134" r:id="rId125" xr:uid="{80F02231-81D9-4D7A-A612-78363EB4C529}"/>
    <hyperlink ref="I135" r:id="rId126" xr:uid="{24E0D9D4-723A-433A-BD6A-8AF1C7325F20}"/>
    <hyperlink ref="I136" r:id="rId127" xr:uid="{53A5C776-4B39-4FD2-86AA-2B2E0E394988}"/>
    <hyperlink ref="I137" r:id="rId128" xr:uid="{FB2AE13E-2DCC-4DC9-9129-D9D1162DC0FE}"/>
    <hyperlink ref="I138" r:id="rId129" xr:uid="{8655DE1F-EAB0-4824-AA8A-AAA7B13F5E2C}"/>
    <hyperlink ref="I139" r:id="rId130" xr:uid="{D37F4C8A-3365-4905-9BA0-2523C51D180A}"/>
    <hyperlink ref="I140" r:id="rId131" xr:uid="{54A1868F-7931-42D9-9E9D-17779C8FFCB0}"/>
    <hyperlink ref="I141" r:id="rId132" xr:uid="{C29BA770-E6D5-4F46-A196-2BEC88421848}"/>
    <hyperlink ref="I142" r:id="rId133" xr:uid="{3331E9E4-2FEE-42DA-A4F3-521FC8D6038D}"/>
    <hyperlink ref="I143" r:id="rId134" xr:uid="{53AEA84E-B6FC-49AA-AE8E-E22CDA4E43C9}"/>
    <hyperlink ref="I144" r:id="rId135" xr:uid="{BC51D672-1C44-47ED-8B64-58266635533B}"/>
    <hyperlink ref="I145" r:id="rId136" xr:uid="{1683B5A0-CEF1-4DE1-8F4E-58DBCB7362EB}"/>
    <hyperlink ref="I146" r:id="rId137" xr:uid="{82B808A9-C54F-4D90-A4B7-F524CAD07A47}"/>
    <hyperlink ref="I147" r:id="rId138" xr:uid="{5154B652-6DCA-4F30-B0CB-8962CC1A2091}"/>
    <hyperlink ref="I148" r:id="rId139" xr:uid="{8D35BC55-2FA7-4382-BA48-68A6721AD822}"/>
    <hyperlink ref="I149" r:id="rId140" xr:uid="{A9E16F65-A9AD-4DCE-A7FF-B73BD3682CB7}"/>
    <hyperlink ref="I150" r:id="rId141" xr:uid="{4A75602C-3EC0-4320-A5F7-E1397E60DB13}"/>
    <hyperlink ref="I151" r:id="rId142" xr:uid="{C85BB17E-6F9A-4804-A25D-8BC717BC28E8}"/>
    <hyperlink ref="I152" r:id="rId143" xr:uid="{4DCA06C5-D4EA-4BF5-B058-5AE0D2009CC0}"/>
    <hyperlink ref="I153" r:id="rId144" xr:uid="{812C78A1-A5AB-4D63-8113-897B37C20D2C}"/>
    <hyperlink ref="I154" r:id="rId145" xr:uid="{735993C8-4FAD-40D4-84F3-86D82DA30B93}"/>
    <hyperlink ref="I155" r:id="rId146" xr:uid="{AEDC7919-C514-474D-AA22-1121355DC539}"/>
    <hyperlink ref="I156" r:id="rId147" xr:uid="{D33C244F-CB96-4672-A5BC-522444EC956A}"/>
    <hyperlink ref="I157" r:id="rId148" xr:uid="{75118B8E-6EC3-4275-9D36-36E142C35042}"/>
    <hyperlink ref="I158" r:id="rId149" xr:uid="{81D7867C-8E16-4577-9AA5-D1224D410BD9}"/>
    <hyperlink ref="I159" r:id="rId150" xr:uid="{8B5D74ED-62C4-4E06-A788-60C4E55D614E}"/>
    <hyperlink ref="I160" r:id="rId151" xr:uid="{A69ED781-63B2-4D0E-BB1C-351CAD6587E1}"/>
    <hyperlink ref="I161" r:id="rId152" xr:uid="{8B3CAAFF-7A03-497C-AF46-B2A9436030EA}"/>
    <hyperlink ref="I162" r:id="rId153" xr:uid="{4DA5FC4F-3365-40A1-B93B-43D2CAA63D72}"/>
    <hyperlink ref="I163" r:id="rId154" xr:uid="{02750E3D-27E6-4421-BF95-ABA6998C2340}"/>
    <hyperlink ref="I164" r:id="rId155" xr:uid="{4B045C33-778A-4E86-A5A7-F007F47E1E11}"/>
    <hyperlink ref="I165" r:id="rId156" xr:uid="{54A7F4F5-5F98-4B61-8026-0119BB5AC62B}"/>
    <hyperlink ref="I166" r:id="rId157" xr:uid="{D9355CA3-2BF8-43C1-9A60-B2CE5A89EC66}"/>
    <hyperlink ref="I167" r:id="rId158" xr:uid="{25896397-AB28-4DFD-A29C-B1CA0564D40D}"/>
    <hyperlink ref="I168" r:id="rId159" xr:uid="{F794B7EA-9173-41D2-B639-F46E9954727E}"/>
    <hyperlink ref="I169" r:id="rId160" xr:uid="{DEE00E38-307B-48AA-9356-6753AF4CF947}"/>
    <hyperlink ref="I170" r:id="rId161" xr:uid="{92AE42EC-CC74-4811-BEA5-70A77F5CF107}"/>
    <hyperlink ref="I171" r:id="rId162" xr:uid="{034CCE7D-1B5C-4AB6-9E67-6EBC8537932C}"/>
    <hyperlink ref="I172" r:id="rId163" xr:uid="{26BA3D60-B4B8-406E-8045-C88E410F763F}"/>
    <hyperlink ref="I173" r:id="rId164" xr:uid="{A0555E82-85B8-476F-9469-A0019AA3FD3D}"/>
    <hyperlink ref="I174" r:id="rId165" xr:uid="{48D3F5CF-7C83-4841-B0E3-7BD6BD31DB70}"/>
    <hyperlink ref="I175" r:id="rId166" xr:uid="{63268F77-5959-405F-B797-8C653D477905}"/>
    <hyperlink ref="I176" r:id="rId167" xr:uid="{E86F6676-0C4B-40FC-B945-22888F7FB9E2}"/>
    <hyperlink ref="I177" r:id="rId168" xr:uid="{F0B2F00A-3477-4C0E-B963-38281348D70F}"/>
    <hyperlink ref="I178" r:id="rId169" xr:uid="{48815699-64BE-4A14-AFFA-A7EBA327AA6B}"/>
    <hyperlink ref="I179" r:id="rId170" xr:uid="{3D65637F-3867-4EB1-8799-2707327003FA}"/>
    <hyperlink ref="I180" r:id="rId171" xr:uid="{60711195-D578-4F9C-8F5A-EF594B1AD00E}"/>
    <hyperlink ref="I181" r:id="rId172" xr:uid="{52C256F6-2C43-4D75-A14E-FBDD467E66E7}"/>
    <hyperlink ref="I182" r:id="rId173" xr:uid="{46CD16BF-A6C6-4C2D-B198-07A92DD20CD6}"/>
    <hyperlink ref="I183" r:id="rId174" xr:uid="{6D63BF10-BE34-4D8C-B151-39E166DDAF37}"/>
    <hyperlink ref="I184" r:id="rId175" xr:uid="{110C2446-0F64-4942-BACC-BF92DF7FA199}"/>
    <hyperlink ref="I185" r:id="rId176" xr:uid="{49ABA44D-B182-45F8-946E-022A057DA9EE}"/>
    <hyperlink ref="I186" r:id="rId177" xr:uid="{E8F45E6E-BF71-4D11-B8DA-4368AF5CF03C}"/>
    <hyperlink ref="I187" r:id="rId178" xr:uid="{638ECF5C-ECDF-4526-84DE-1EFBC5014A5E}"/>
    <hyperlink ref="I188" r:id="rId179" xr:uid="{FB6D2FB1-C556-4002-8844-F046BB286A27}"/>
    <hyperlink ref="I189" r:id="rId180" xr:uid="{872111EC-38EC-4700-BB60-6CB586307792}"/>
    <hyperlink ref="I190" r:id="rId181" xr:uid="{05AEF938-F21D-4C7D-B3B9-7F94F32722E1}"/>
    <hyperlink ref="I191" r:id="rId182" xr:uid="{EB0375B8-E119-4739-9830-698456323AC2}"/>
    <hyperlink ref="I192" r:id="rId183" xr:uid="{3B232C8E-D87C-41C7-8298-A9799C111720}"/>
    <hyperlink ref="I193" r:id="rId184" xr:uid="{BEFCE59E-DE5D-47A2-A7C7-EBB4B59D94D9}"/>
    <hyperlink ref="I194" r:id="rId185" xr:uid="{43925D31-A60F-46BA-9EAA-A8DDAA252E70}"/>
    <hyperlink ref="I195" r:id="rId186" xr:uid="{AD6328B6-C329-4432-89DF-1380A6CE033C}"/>
    <hyperlink ref="I196" r:id="rId187" xr:uid="{8912F591-446D-4F57-ACE5-74128872479C}"/>
    <hyperlink ref="I197" r:id="rId188" xr:uid="{A96F17FE-DF52-4427-9CF1-899BB7B36A29}"/>
    <hyperlink ref="I198" r:id="rId189" xr:uid="{EE73159C-0BB4-4DAB-9F73-AFB6A120DCC2}"/>
    <hyperlink ref="I199" r:id="rId190" xr:uid="{5F65321F-FC01-47FA-84E8-8FB5FC957B7D}"/>
    <hyperlink ref="I200" r:id="rId191" xr:uid="{491581A9-5D63-4D7A-93D3-3E6FDDFFF1D4}"/>
    <hyperlink ref="I201" r:id="rId192" xr:uid="{D06EC20A-2F57-4ADD-9E1D-3F4FBA3CD1F5}"/>
    <hyperlink ref="I202" r:id="rId193" xr:uid="{C372CC44-7FB9-4330-AB7F-81A787516A6F}"/>
    <hyperlink ref="I203" r:id="rId194" xr:uid="{B1208282-D631-476E-A1DE-AFE3418D7BC7}"/>
    <hyperlink ref="I204" r:id="rId195" xr:uid="{1A317BC8-5D04-4DF0-A145-8D4E126A6094}"/>
    <hyperlink ref="I205" r:id="rId196" xr:uid="{40995959-16AD-41F3-AB08-AC45B6D7CB74}"/>
    <hyperlink ref="I206" r:id="rId197" xr:uid="{BCDA2025-BF98-4515-894A-EE9523DDD08C}"/>
    <hyperlink ref="I207" r:id="rId198" xr:uid="{357F99FF-1EAB-443A-84F3-DB3325F26194}"/>
    <hyperlink ref="I208" r:id="rId199" xr:uid="{40C74831-3D2B-4271-8B90-9CC3E0DD925A}"/>
    <hyperlink ref="I209" r:id="rId200" xr:uid="{F9F8A983-D24E-4F50-812A-A0E2899CBDAE}"/>
    <hyperlink ref="I210" r:id="rId201" xr:uid="{DAFDBDD0-F9AB-47E9-AB4C-3074515F0257}"/>
    <hyperlink ref="I211" r:id="rId202" xr:uid="{778D2DF5-2ADD-42A0-82EF-7E03ADB2EA64}"/>
    <hyperlink ref="I212" r:id="rId203" xr:uid="{0E446A6F-9CB2-490B-9B19-02C6B9C5386B}"/>
    <hyperlink ref="I213" r:id="rId204" xr:uid="{5FE9F43E-5D36-4E2E-B29D-A5DE02E6CA57}"/>
    <hyperlink ref="I214" r:id="rId205" xr:uid="{ACD3DB05-9AFB-4FD7-95BB-D8CBB5360D3B}"/>
    <hyperlink ref="I215" r:id="rId206" xr:uid="{611884C9-66E6-4669-B871-B813875A72B0}"/>
    <hyperlink ref="I216" r:id="rId207" xr:uid="{8300D21A-AA80-4F88-B036-3BF316EA4BF1}"/>
    <hyperlink ref="I217" r:id="rId208" xr:uid="{AF6A7D8B-29AF-418D-B22A-29FD0E95CCF7}"/>
    <hyperlink ref="I218" r:id="rId209" xr:uid="{29C333FB-7D2D-4D27-B662-31A46AF30D3B}"/>
    <hyperlink ref="I219" r:id="rId210" xr:uid="{495580E3-F9BB-4FEA-99C5-ABA4036971A3}"/>
    <hyperlink ref="I220" r:id="rId211" xr:uid="{DBA6A4F6-9E68-411C-B7F7-BD2FF4D9637C}"/>
    <hyperlink ref="I221" r:id="rId212" xr:uid="{BC35D47F-AE6C-4AFC-B93C-CE2EC945A66F}"/>
    <hyperlink ref="I222" r:id="rId213" xr:uid="{715D76AD-FD34-41D2-B24C-489536E0492F}"/>
    <hyperlink ref="I223" r:id="rId214" xr:uid="{32863618-177A-4B28-9DA4-7A4B69696CFC}"/>
    <hyperlink ref="I224" r:id="rId215" xr:uid="{B77895D3-BE1F-4541-82DC-1FB5D764266C}"/>
    <hyperlink ref="I225" r:id="rId216" xr:uid="{37C008DE-0619-41E1-A812-0F2908FD463C}"/>
    <hyperlink ref="I226" r:id="rId217" xr:uid="{D6E6271D-6B03-4C51-8067-7137AD8D071F}"/>
    <hyperlink ref="I227" r:id="rId218" xr:uid="{B0168873-BB51-45B4-9B51-3194169326EC}"/>
    <hyperlink ref="I228" r:id="rId219" xr:uid="{963977EC-D54F-4DBB-9775-B9E0C7C9734C}"/>
    <hyperlink ref="I229" r:id="rId220" xr:uid="{D6DC6045-6555-4BB3-8CFD-CDC9AF973E26}"/>
    <hyperlink ref="I230" r:id="rId221" xr:uid="{ADBF4E3B-C45C-43A8-AE5F-42F6BAE17234}"/>
    <hyperlink ref="I231" r:id="rId222" xr:uid="{4828E696-B800-4759-AB93-D25F284DFF26}"/>
    <hyperlink ref="I232" r:id="rId223" xr:uid="{4B0603D0-C828-410D-A948-13A602E7C662}"/>
    <hyperlink ref="I233" r:id="rId224" xr:uid="{12B85703-7D9F-40EA-A587-45B091993117}"/>
    <hyperlink ref="I234" r:id="rId225" xr:uid="{E014AD22-67E0-4F46-8737-3535F4EE2CB9}"/>
    <hyperlink ref="I235" r:id="rId226" xr:uid="{4B12C00C-138F-4A45-9610-79240291D516}"/>
    <hyperlink ref="I236" r:id="rId227" xr:uid="{5790A4BB-5699-4ABB-B4C4-0569FE1C8B97}"/>
    <hyperlink ref="I237" r:id="rId228" xr:uid="{86F561F4-9355-462B-95C1-3E6C255DC920}"/>
    <hyperlink ref="I238" r:id="rId229" xr:uid="{A0722C75-B52E-46D9-8AEE-C4F1A83EFAF4}"/>
    <hyperlink ref="I239" r:id="rId230" xr:uid="{94EBD68A-749F-4AD5-AE92-D8C3F96C64D5}"/>
    <hyperlink ref="I240" r:id="rId231" xr:uid="{99983F38-B793-473F-993C-543DD54C8F26}"/>
    <hyperlink ref="I241" r:id="rId232" xr:uid="{E81ECF77-9D02-43C1-AA32-AEEEB68893DF}"/>
    <hyperlink ref="I242" r:id="rId233" xr:uid="{32017BF2-339A-48FA-9454-CDFCBFB541D8}"/>
    <hyperlink ref="I243" r:id="rId234" xr:uid="{34FBFDC5-A2B2-448A-B903-474B3ABED664}"/>
    <hyperlink ref="I244" r:id="rId235" xr:uid="{D6B11463-4541-4CC9-826F-71B6646181EE}"/>
    <hyperlink ref="I245" r:id="rId236" xr:uid="{FE3F7947-78ED-49AD-B991-1B8D72808496}"/>
    <hyperlink ref="I246" r:id="rId237" xr:uid="{323CE2C4-0926-4AEA-83F9-20C725C9F5E5}"/>
    <hyperlink ref="I247" r:id="rId238" xr:uid="{00FC9F1E-F4A7-4977-931A-6F8BCA7084D6}"/>
    <hyperlink ref="I248" r:id="rId239" xr:uid="{6AEF518F-05AC-4913-BA72-F8153E22BE1A}"/>
    <hyperlink ref="I249" r:id="rId240" xr:uid="{56FFB542-7E4B-4466-9577-E2FA8FCFD2BC}"/>
    <hyperlink ref="I250" r:id="rId241" xr:uid="{49930583-092D-4E02-8F34-1A31B885E24A}"/>
    <hyperlink ref="I251" r:id="rId242" xr:uid="{49E07FE8-F4AC-46E9-8A09-2DC6AE84C527}"/>
    <hyperlink ref="I252" r:id="rId243" xr:uid="{79907AFE-51D4-4834-A823-4727385BF4F3}"/>
    <hyperlink ref="I253" r:id="rId244" xr:uid="{4929E55A-1D63-455B-B9EB-6B0303D6E0F2}"/>
    <hyperlink ref="I254" r:id="rId245" xr:uid="{D98AE0AC-B677-4CFC-9909-5B8D1BF80864}"/>
    <hyperlink ref="I255" r:id="rId246" xr:uid="{6D6A5FD0-F8EF-4CB5-9558-12BCA2AF4E90}"/>
    <hyperlink ref="I256" r:id="rId247" xr:uid="{5F3F7675-40A6-496E-B386-CFB9D16EA36E}"/>
    <hyperlink ref="I257" r:id="rId248" xr:uid="{E4681827-AE1D-46D6-86E4-2CBA0113870E}"/>
    <hyperlink ref="I258" r:id="rId249" xr:uid="{E96FF6EE-014E-4A58-9B4B-C9B6FF0AA5DE}"/>
    <hyperlink ref="I259" r:id="rId250" xr:uid="{3476AE05-124E-4D32-8C31-5C7399CA572B}"/>
    <hyperlink ref="I260" r:id="rId251" xr:uid="{5D5784A0-8546-4D26-8E4C-3617532D4C2D}"/>
    <hyperlink ref="I261" r:id="rId252" xr:uid="{3242F24B-088C-4E52-9BC1-82DEE53131FB}"/>
    <hyperlink ref="I262" r:id="rId253" xr:uid="{525C88D6-C6D9-41D1-9EB1-285C9F8D675B}"/>
    <hyperlink ref="I264" r:id="rId254" xr:uid="{9A492C73-3E11-4F25-93EF-B5A6E7CAE909}"/>
    <hyperlink ref="I265" r:id="rId255" xr:uid="{BBBC40E2-DFB6-412D-A0CD-C06A0ADFBE0D}"/>
    <hyperlink ref="I266" r:id="rId256" xr:uid="{D36B935D-9ADF-4060-B40A-661A3707F22D}"/>
    <hyperlink ref="I267" r:id="rId257" xr:uid="{F6A3A362-AC2F-46E6-B662-C082C64907F7}"/>
    <hyperlink ref="I268" r:id="rId258" xr:uid="{8CAE0F45-98AD-44FD-BFCB-BB2469871C9D}"/>
    <hyperlink ref="I269" r:id="rId259" xr:uid="{1E8400EB-C185-4C4E-8324-F5EE2AD7C7FC}"/>
    <hyperlink ref="I270" r:id="rId260" xr:uid="{5E597EE8-3DF5-4BDD-AE74-5BE6202625F4}"/>
    <hyperlink ref="I271" r:id="rId261" xr:uid="{EE033FE1-E105-4B0B-8129-F1DECF6C8D86}"/>
    <hyperlink ref="I272" r:id="rId262" xr:uid="{97AFEB55-884A-40AB-9C9D-1E5CC817F50D}"/>
    <hyperlink ref="I273" r:id="rId263" xr:uid="{EF54AA5A-9C58-4537-ADBC-B879EF5D1EF6}"/>
    <hyperlink ref="I274" r:id="rId264" xr:uid="{12418A96-E8EC-448E-8A28-F3C441D4FC94}"/>
    <hyperlink ref="I275" r:id="rId265" xr:uid="{8A42246F-9535-4251-A6CE-F35B457443FD}"/>
    <hyperlink ref="I276" r:id="rId266" xr:uid="{54EBA4C2-35FB-4B83-B136-D3FE121B94D2}"/>
    <hyperlink ref="I277" r:id="rId267" xr:uid="{69C626F6-137A-4C82-AD0C-9A233032AE40}"/>
    <hyperlink ref="I278" r:id="rId268" xr:uid="{09D6AB11-C462-43E1-8D07-039FC1B29E99}"/>
    <hyperlink ref="I279" r:id="rId269" xr:uid="{58FF5892-3BA2-4BF6-9070-DBAE96177C73}"/>
    <hyperlink ref="I280" r:id="rId270" xr:uid="{7F1F8540-35BB-400B-8BCA-71268C3BE242}"/>
    <hyperlink ref="I281" r:id="rId271" xr:uid="{FC61F42B-0B2E-4FFF-9AA4-DDFF7D039771}"/>
    <hyperlink ref="I282" r:id="rId272" xr:uid="{8F46AFE5-054F-42E1-B37E-52B075D19EA4}"/>
    <hyperlink ref="I283" r:id="rId273" xr:uid="{D4F9D1CC-038A-4A74-AD17-26C1528449F3}"/>
    <hyperlink ref="I284" r:id="rId274" xr:uid="{C9D9A238-CBF8-410E-945A-9560EF4E6E6F}"/>
    <hyperlink ref="I285" r:id="rId275" xr:uid="{D6AE0CC1-1669-4CF9-89F9-9F66B862FA20}"/>
    <hyperlink ref="I286" r:id="rId276" xr:uid="{529C5933-DA70-4959-AE80-A9FC7CE9B4A6}"/>
    <hyperlink ref="I287" r:id="rId277" xr:uid="{F0297662-6BF9-4BF3-86D1-0FB22132C31F}"/>
    <hyperlink ref="I288" r:id="rId278" xr:uid="{B7853ABE-7043-4D26-8DF6-EFF1214DA8A2}"/>
    <hyperlink ref="I289" r:id="rId279" xr:uid="{AB8A1763-71DB-45C1-88E3-D448240D0055}"/>
    <hyperlink ref="I290" r:id="rId280" xr:uid="{FF76B974-737F-4114-9CEF-8C26101C8E90}"/>
    <hyperlink ref="I291" r:id="rId281" xr:uid="{9B56D5A6-667E-497A-845B-E66226F8CBBD}"/>
    <hyperlink ref="I292" r:id="rId282" xr:uid="{1810B138-7D0D-4229-9163-2881003267CF}"/>
    <hyperlink ref="I293" r:id="rId283" xr:uid="{D67CC0BE-614F-4166-A7F8-25B23922B3F2}"/>
    <hyperlink ref="I294" r:id="rId284" xr:uid="{62B0DDC7-8BB8-4AD8-96DC-C5345583B14E}"/>
    <hyperlink ref="I295" r:id="rId285" xr:uid="{79540515-4932-4A6F-B7D6-809401DB959D}"/>
    <hyperlink ref="I296" r:id="rId286" xr:uid="{7CCFE9D3-826D-4DB5-9575-1948BDE749CC}"/>
    <hyperlink ref="I297" r:id="rId287" xr:uid="{423E4266-8F83-443C-B68E-293119BB253A}"/>
    <hyperlink ref="I298" r:id="rId288" xr:uid="{477AA5EA-5AA8-4D61-BC23-8D7A7E654D96}"/>
    <hyperlink ref="I299" r:id="rId289" xr:uid="{FBA5B2A0-DE2E-41D0-8549-8FA5535915E7}"/>
    <hyperlink ref="I300" r:id="rId290" xr:uid="{313F221C-3A79-4F9E-8B64-8BCB369B8FA9}"/>
    <hyperlink ref="I301" r:id="rId291" xr:uid="{D4D1DC32-5553-4EF7-91BC-F38CB4190FF9}"/>
    <hyperlink ref="I302" r:id="rId292" xr:uid="{A55A4C8A-2A40-497C-A17D-7922F6EEFFC0}"/>
    <hyperlink ref="I303" r:id="rId293" xr:uid="{0519FA7E-BFD8-4971-B963-914682EE04CF}"/>
    <hyperlink ref="I304" r:id="rId294" xr:uid="{027D9788-41E8-4281-88C0-CFB135CFB577}"/>
    <hyperlink ref="I305" r:id="rId295" xr:uid="{9D87354B-5C3D-4F9B-8944-CBDCA82D61F9}"/>
    <hyperlink ref="I306" r:id="rId296" xr:uid="{1F5B1EEF-C6D8-41C3-BCAC-DDC31169CAAB}"/>
    <hyperlink ref="I307" r:id="rId297" xr:uid="{61C42C8D-DCCE-4EC6-97E8-DC5C4E7DE4E2}"/>
    <hyperlink ref="I308" r:id="rId298" xr:uid="{D938409D-9C9B-4267-81E9-738C2D97B072}"/>
    <hyperlink ref="I309" r:id="rId299" xr:uid="{4DCD3544-A29B-4776-907D-DA55402FA7FA}"/>
    <hyperlink ref="I310" r:id="rId300" xr:uid="{A3B181F9-5383-4A7F-BA56-55C4982AF017}"/>
    <hyperlink ref="I311" r:id="rId301" xr:uid="{B98FA43E-CF15-4191-8C3B-F425F6227940}"/>
    <hyperlink ref="I312" r:id="rId302" xr:uid="{DEA40298-A1D8-43F0-B27C-9BCA1452802F}"/>
    <hyperlink ref="I313" r:id="rId303" xr:uid="{5619E6AF-9B46-4E00-BD66-338E1236E08E}"/>
    <hyperlink ref="I314" r:id="rId304" xr:uid="{865D84C8-C685-4FDA-B550-31E364F24497}"/>
    <hyperlink ref="I315" r:id="rId305" xr:uid="{95F23934-B740-49C4-BBB7-F58E3A67A722}"/>
    <hyperlink ref="I316" r:id="rId306" xr:uid="{D000E5AE-5A0D-4322-BEBA-8DBF10ABFD83}"/>
    <hyperlink ref="I317" r:id="rId307" xr:uid="{D286F757-D289-4858-9ED5-D4F4597E6585}"/>
    <hyperlink ref="I318" r:id="rId308" xr:uid="{3FF3B390-D955-4A9C-9F6D-EB3A334CA6E3}"/>
    <hyperlink ref="I319" r:id="rId309" xr:uid="{8FBFB312-8E20-46C7-97F8-BCE4613713CB}"/>
    <hyperlink ref="I320" r:id="rId310" xr:uid="{FFDDABAE-3F4B-4AB9-A441-730FAACF4434}"/>
    <hyperlink ref="I321" r:id="rId311" xr:uid="{896C7A93-D203-4D5D-97D8-D83302C4CEC6}"/>
    <hyperlink ref="I322" r:id="rId312" xr:uid="{424C78F2-8101-4729-8E43-A68B46B6C794}"/>
    <hyperlink ref="I323" r:id="rId313" xr:uid="{13307C10-593B-44D0-BF8B-E03C4EE9BC61}"/>
    <hyperlink ref="I324" r:id="rId314" xr:uid="{DCD9BCB5-2E1C-4E3C-8CB2-A64D84090830}"/>
    <hyperlink ref="I325" r:id="rId315" xr:uid="{F3D6461C-6A94-468E-A60E-DD5DC1D89FB3}"/>
    <hyperlink ref="I326" r:id="rId316" xr:uid="{709ED427-7524-491C-99E8-C851DA4F258A}"/>
    <hyperlink ref="I327" r:id="rId317" xr:uid="{5578EB82-975B-4005-99F6-420FC16631BD}"/>
    <hyperlink ref="I328" r:id="rId318" xr:uid="{94A5798D-4EFE-4338-AEE3-220EC9F8AFAD}"/>
    <hyperlink ref="I329" r:id="rId319" xr:uid="{84DAE8D5-E690-46C1-A3E3-7F1DFB7F065B}"/>
    <hyperlink ref="I330" r:id="rId320" xr:uid="{ED33B474-E232-4BDB-A53A-66BB249E3047}"/>
    <hyperlink ref="I331" r:id="rId321" xr:uid="{56A946E9-28E2-4ADE-AE2B-CF8B2C38D6EE}"/>
    <hyperlink ref="I332" r:id="rId322" xr:uid="{AE6D022C-2541-416E-A369-CCE9F41F8EA1}"/>
    <hyperlink ref="I333" r:id="rId323" xr:uid="{8CAE28A9-D65F-49BB-8FE8-897E527B0D83}"/>
    <hyperlink ref="I334" r:id="rId324" xr:uid="{840851B4-4C56-4107-9DE3-3E91F879AF0F}"/>
    <hyperlink ref="I335" r:id="rId325" xr:uid="{304D5D61-F0AB-4251-9762-693DA96B901C}"/>
    <hyperlink ref="I336" r:id="rId326" xr:uid="{BD5400A9-1FF7-4179-B659-B04D03D622AB}"/>
    <hyperlink ref="I337" r:id="rId327" xr:uid="{5AE24548-0E89-451D-BCD7-2D57658CA775}"/>
    <hyperlink ref="I338" r:id="rId328" xr:uid="{F85041DF-1932-492B-B801-A8314D6F4BDC}"/>
    <hyperlink ref="I339" r:id="rId329" xr:uid="{DB1D7129-BA42-4F6B-8D4C-A249C17586CD}"/>
    <hyperlink ref="I340" r:id="rId330" xr:uid="{3DF24DD3-7730-4578-9E9F-53B02CFB383D}"/>
    <hyperlink ref="I341" r:id="rId331" xr:uid="{BDCD10E8-192F-4FF7-BD0D-A19B80789DEA}"/>
    <hyperlink ref="I342" r:id="rId332" xr:uid="{4792B0D4-3E27-4DD3-B9F4-76AEA7AA7B6C}"/>
    <hyperlink ref="I343" r:id="rId333" xr:uid="{C3F6E1FE-4037-46CA-95D4-6CAD1722E969}"/>
    <hyperlink ref="I344" r:id="rId334" xr:uid="{9BCC81EC-4218-401B-8997-0539B1216CFC}"/>
    <hyperlink ref="I345" r:id="rId335" xr:uid="{67A46A47-C4B0-4212-AC9E-380EC7994F52}"/>
    <hyperlink ref="I346" r:id="rId336" xr:uid="{E2A8D9E7-30A2-4218-B3E0-8F9B88B80DB4}"/>
    <hyperlink ref="I347" r:id="rId337" xr:uid="{83AD5E5E-FD54-443C-9DAB-CF492111890C}"/>
    <hyperlink ref="I348" r:id="rId338" xr:uid="{9405D168-742A-405D-8A2A-8846560701C6}"/>
    <hyperlink ref="I349" r:id="rId339" xr:uid="{2D5389E6-7132-4CFF-8981-4F1C527DB7DB}"/>
    <hyperlink ref="I350" r:id="rId340" xr:uid="{B343EC62-36B0-4766-A354-6E9C6D463A68}"/>
    <hyperlink ref="I351" r:id="rId341" xr:uid="{F47600B4-1CF4-47A5-A81E-D63B31AB84B3}"/>
    <hyperlink ref="I352" r:id="rId342" xr:uid="{3992AD6E-0730-4CA5-9435-5E7285B0CD81}"/>
    <hyperlink ref="I353" r:id="rId343" xr:uid="{2C67DDE6-9D23-427A-BD1B-473723974914}"/>
    <hyperlink ref="I354" r:id="rId344" xr:uid="{F6252C62-6F1E-4575-915C-CD0A36BBFED0}"/>
    <hyperlink ref="I355" r:id="rId345" xr:uid="{79DAC463-593E-4EEB-9643-7104B446209C}"/>
    <hyperlink ref="I356" r:id="rId346" xr:uid="{92E2D11C-EEF7-4BEE-A478-5A85E73233E6}"/>
    <hyperlink ref="I357" r:id="rId347" xr:uid="{448CC458-063A-4308-9A10-5EB20534A73E}"/>
    <hyperlink ref="I358" r:id="rId348" xr:uid="{5C0F8E99-7ED7-4CCF-8C8E-91B26ED715B3}"/>
    <hyperlink ref="I359" r:id="rId349" xr:uid="{71F5764D-CDD1-4E5C-AA42-8E88F16445C8}"/>
    <hyperlink ref="I360" r:id="rId350" xr:uid="{0FE34B00-75E8-4113-A5D8-31F40C7D77EF}"/>
    <hyperlink ref="I361" r:id="rId351" xr:uid="{05E22B37-9673-439A-B8FF-BD39E87EEF23}"/>
    <hyperlink ref="I362" r:id="rId352" xr:uid="{1D343306-E671-452C-BEDA-F59AB3FE94EA}"/>
    <hyperlink ref="I363" r:id="rId353" xr:uid="{BD342001-3BC0-450E-B351-235E6F362554}"/>
    <hyperlink ref="I364" r:id="rId354" xr:uid="{1C0D1EC8-58D8-4283-8ED7-4ABD3582C77A}"/>
    <hyperlink ref="I365" r:id="rId355" xr:uid="{87510ED5-7FCB-4214-98A3-8C5226A9AF83}"/>
    <hyperlink ref="I366" r:id="rId356" xr:uid="{2A78281F-9B0E-49D4-B81E-CC1B9727169C}"/>
    <hyperlink ref="I367" r:id="rId357" xr:uid="{74330202-7855-4CE2-8A35-110B17B9085C}"/>
    <hyperlink ref="I368" r:id="rId358" xr:uid="{5626FCDD-5551-4348-99B8-4699347FAEDE}"/>
    <hyperlink ref="I369" r:id="rId359" xr:uid="{1430012E-4E25-47E5-BE09-EEE86F882785}"/>
    <hyperlink ref="I370" r:id="rId360" xr:uid="{A4FA2749-8A7B-408D-A8F9-5E9E3E1977A3}"/>
    <hyperlink ref="I371" r:id="rId361" xr:uid="{F0D52185-DB13-4875-A529-05C239638EC6}"/>
    <hyperlink ref="I372" r:id="rId362" xr:uid="{6487625A-0451-4750-80E2-5C4DD5CBB796}"/>
    <hyperlink ref="I373" r:id="rId363" xr:uid="{89DEB8CD-BBFD-4206-A8AB-78967E70E0FC}"/>
    <hyperlink ref="I374" r:id="rId364" xr:uid="{D0E543B9-B3A8-48BA-A9EC-C1FEA0C862A2}"/>
    <hyperlink ref="I375" r:id="rId365" xr:uid="{331AEE91-40B9-4C5F-9D80-D82E8FEB37B9}"/>
    <hyperlink ref="I376" r:id="rId366" xr:uid="{332D92C1-6D80-469A-A164-2CBA2224FD98}"/>
    <hyperlink ref="I377" r:id="rId367" xr:uid="{0BFD4C67-88C2-4AFC-9A72-A54C76F1AD57}"/>
    <hyperlink ref="I378" r:id="rId368" xr:uid="{72B7BB1B-1AFF-4533-983C-9209F1B202DD}"/>
    <hyperlink ref="I379" r:id="rId369" xr:uid="{72E5B09D-4D93-4194-9D1E-465ACEB32282}"/>
    <hyperlink ref="I380" r:id="rId370" xr:uid="{0BDB3012-EE8C-42CB-93A7-827BF01C60F7}"/>
    <hyperlink ref="I381" r:id="rId371" xr:uid="{1A2D0CF8-26C7-4285-822A-FC254FAB3FFE}"/>
    <hyperlink ref="I382" r:id="rId372" xr:uid="{455BED6D-DB21-482F-8E52-FEA7A97006BC}"/>
    <hyperlink ref="I383" r:id="rId373" xr:uid="{C92756BB-1B0C-4222-8D4E-F7BBBC49932A}"/>
    <hyperlink ref="I384" r:id="rId374" xr:uid="{D41F2EC6-443B-4900-8CF7-81EFBC1E477B}"/>
    <hyperlink ref="I385" r:id="rId375" xr:uid="{D02ACA1C-947C-4307-81BB-5D254D3FF6ED}"/>
    <hyperlink ref="I386" r:id="rId376" xr:uid="{9871CCF5-9922-4EDE-BF30-63D9B1ACA236}"/>
    <hyperlink ref="I387" r:id="rId377" xr:uid="{D66A507D-2231-445D-B46B-59562D9C9D15}"/>
    <hyperlink ref="I388" r:id="rId378" xr:uid="{AA8F4A2B-DFB8-4468-80E6-C8E08B974D4A}"/>
    <hyperlink ref="I389" r:id="rId379" xr:uid="{B1C38D2A-8D5D-4563-BB9E-F2195F9D0A98}"/>
    <hyperlink ref="I390" r:id="rId380" xr:uid="{D57FC248-8C47-4869-8683-6C5503DF800E}"/>
    <hyperlink ref="I391" r:id="rId381" xr:uid="{ADA71013-C576-4488-9742-BB4C20DAFB12}"/>
    <hyperlink ref="I392" r:id="rId382" xr:uid="{CFB3C201-87D8-4B02-B4CD-AC5E2DF5F54A}"/>
    <hyperlink ref="I393" r:id="rId383" xr:uid="{FAD0D6D4-E121-4324-AA61-72FDA4EB8DEE}"/>
    <hyperlink ref="I394" r:id="rId384" xr:uid="{52D0C2AF-D165-4D59-9791-88BB94D9C642}"/>
    <hyperlink ref="I395" r:id="rId385" xr:uid="{03CC6B4E-6844-400C-9FCB-5FA2988829D1}"/>
    <hyperlink ref="I396" r:id="rId386" xr:uid="{44EF8D40-005E-4AC9-9D49-852138CF61F9}"/>
    <hyperlink ref="I397" r:id="rId387" xr:uid="{03A0DE69-6B92-4CE2-AFEE-B72A1C6ECEEC}"/>
    <hyperlink ref="I398" r:id="rId388" xr:uid="{A306BADA-17C5-4E20-B089-29390EE0BA55}"/>
    <hyperlink ref="I399" r:id="rId389" xr:uid="{E4DE089A-E4B2-45FE-8B02-45109B898FC1}"/>
    <hyperlink ref="I400" r:id="rId390" xr:uid="{5CD97346-A0B1-42A7-B111-C82781DD9B1E}"/>
    <hyperlink ref="I401" r:id="rId391" xr:uid="{F4C396FC-2099-4FB6-B731-104B6CA11BD5}"/>
    <hyperlink ref="I402" r:id="rId392" xr:uid="{204DCC48-768E-4310-965F-FA4757D32337}"/>
    <hyperlink ref="I403" r:id="rId393" xr:uid="{9E22E219-7F05-4757-907A-38B3A45ABF45}"/>
    <hyperlink ref="I404" r:id="rId394" xr:uid="{4EE1C070-2812-4FA5-9C8E-D81B4C4214BA}"/>
    <hyperlink ref="I405" r:id="rId395" xr:uid="{BAFA6015-5E86-4B05-A7CF-2A93F30D12CF}"/>
    <hyperlink ref="I406" r:id="rId396" xr:uid="{8F3DD225-3A0A-41AA-BFDD-4ADE29B05659}"/>
    <hyperlink ref="I407" r:id="rId397" xr:uid="{B98CCC34-8C12-4B42-8D69-9D685953DD8E}"/>
    <hyperlink ref="I408" r:id="rId398" xr:uid="{C057A5EE-77AF-4993-95E7-9C307E37861C}"/>
    <hyperlink ref="I409" r:id="rId399" xr:uid="{3A4EF9C2-B771-48A5-B09C-6D3EC375274C}"/>
    <hyperlink ref="I410" r:id="rId400" xr:uid="{C0FA15FE-9C8F-4A05-91A1-D6A0CAB99244}"/>
    <hyperlink ref="I411" r:id="rId401" xr:uid="{0DFBDB73-D7CA-42A0-9362-F72D2D00DFDF}"/>
    <hyperlink ref="I412" r:id="rId402" xr:uid="{54962A42-933F-4A42-9B27-94D5DD1BDCEE}"/>
    <hyperlink ref="I413" r:id="rId403" xr:uid="{C3545ED4-A7EB-438C-AF52-D2B1AD374C81}"/>
    <hyperlink ref="I414" r:id="rId404" xr:uid="{AF8C1EC7-5457-4FEF-AC31-38248CCA5258}"/>
    <hyperlink ref="I415" r:id="rId405" xr:uid="{644D6C42-CCBC-428F-BDD8-7AF561674F37}"/>
    <hyperlink ref="I416" r:id="rId406" xr:uid="{B8EBAC0D-4529-42BC-8CC9-256C4CBDF864}"/>
    <hyperlink ref="I417" r:id="rId407" xr:uid="{348248D4-3B9A-45AD-85A2-2EC5F4D89A79}"/>
    <hyperlink ref="I418" r:id="rId408" xr:uid="{D9E5169F-ED24-4E03-9475-942C2C047224}"/>
    <hyperlink ref="I419" r:id="rId409" xr:uid="{4C27F9FD-DB72-4E16-AB5F-4AA5ECE33AF3}"/>
    <hyperlink ref="I420" r:id="rId410" xr:uid="{C1B13BDC-8DED-4257-A5C2-7F42309ABB2C}"/>
    <hyperlink ref="I421" r:id="rId411" xr:uid="{7BB6B6AB-4538-46FB-84BF-B47F01F47600}"/>
    <hyperlink ref="I422" r:id="rId412" xr:uid="{D26AB9BF-DE93-4452-891C-833A439B67FA}"/>
    <hyperlink ref="I423" r:id="rId413" xr:uid="{3F674351-D574-4BC3-AA65-A1F2185A94FA}"/>
    <hyperlink ref="I424" r:id="rId414" xr:uid="{A717E5F4-A1D0-46F9-BAE0-F8235A15485A}"/>
    <hyperlink ref="I425" r:id="rId415" xr:uid="{49A9FD3F-070F-4D12-9BE3-82EBA7148386}"/>
    <hyperlink ref="I426" r:id="rId416" xr:uid="{32A04A14-15AE-4E87-89F2-C6E30FBD4300}"/>
    <hyperlink ref="I427" r:id="rId417" xr:uid="{A732DA9E-129A-4D5B-9AFD-AA242D828505}"/>
    <hyperlink ref="I428" r:id="rId418" xr:uid="{65BDC029-E0CE-47A6-A1F0-706B66A6B42E}"/>
    <hyperlink ref="I429" r:id="rId419" xr:uid="{58972481-C03F-4E2C-99DB-267D045F6288}"/>
    <hyperlink ref="I430" r:id="rId420" xr:uid="{01CA10C9-98F5-4187-BA1C-BCC46511AC02}"/>
    <hyperlink ref="I431" r:id="rId421" xr:uid="{85774023-3DBC-458C-8BAC-72FEE494D23A}"/>
    <hyperlink ref="I432" r:id="rId422" xr:uid="{16295129-F369-4819-B947-9AFF8F596672}"/>
    <hyperlink ref="I433" r:id="rId423" xr:uid="{70D374BB-0AA8-4A2E-BF3B-5A6587D92635}"/>
    <hyperlink ref="I434" r:id="rId424" xr:uid="{FF305A6E-662D-461F-B60E-D96117D7901C}"/>
    <hyperlink ref="I435" r:id="rId425" xr:uid="{1E92A8F4-3AF2-44D7-BFE1-2BBB51A24BAB}"/>
    <hyperlink ref="I436" r:id="rId426" xr:uid="{F460D144-9E65-4D5B-ADAA-9B90C034C21D}"/>
    <hyperlink ref="I437" r:id="rId427" xr:uid="{C0568845-B629-42CC-B52E-1E581D1A8DD0}"/>
    <hyperlink ref="I438" r:id="rId428" xr:uid="{E7B1CE37-6301-445D-BCB5-3C2AAD3C10D8}"/>
    <hyperlink ref="I439" r:id="rId429" xr:uid="{11DA06F4-28B3-41B1-ADBD-5484D37E9BF6}"/>
    <hyperlink ref="I440" r:id="rId430" xr:uid="{A7CD836D-8FED-4F7E-8447-94911DE48EBF}"/>
    <hyperlink ref="I441" r:id="rId431" xr:uid="{70672E69-8487-4A82-BEFB-1F82B2DD5908}"/>
    <hyperlink ref="I442" r:id="rId432" xr:uid="{C5A8DE70-0107-42CB-8FF4-5F4190FED4BE}"/>
    <hyperlink ref="I443" r:id="rId433" xr:uid="{666ED1F7-BA4F-4112-92CB-B2B67A8382E3}"/>
    <hyperlink ref="I444" r:id="rId434" xr:uid="{5954ED91-A420-4C97-ABB8-CED77B0E7673}"/>
    <hyperlink ref="I445" r:id="rId435" xr:uid="{BD1BAA70-7DEB-4624-B36E-359DD49A9D95}"/>
    <hyperlink ref="I446" r:id="rId436" xr:uid="{7CB49BD5-E5F2-42FB-AE3E-AF63C8CEF8A7}"/>
    <hyperlink ref="I447" r:id="rId437" xr:uid="{C3F91A28-F8DC-408A-A119-4E08387F8552}"/>
    <hyperlink ref="I448" r:id="rId438" xr:uid="{3D656BA1-71B3-437D-846A-B17797E2E776}"/>
    <hyperlink ref="I449" r:id="rId439" xr:uid="{06B7BFB6-42BD-4190-8580-C82C509CB632}"/>
    <hyperlink ref="I450" r:id="rId440" xr:uid="{B0B5356B-8170-45B1-AAD7-14243AED160F}"/>
    <hyperlink ref="I451" r:id="rId441" xr:uid="{1503695E-989B-4300-919A-28E7B0D6BBCE}"/>
    <hyperlink ref="I452" r:id="rId442" xr:uid="{908B2A36-D7DB-4F69-AFA7-ADE201C6944A}"/>
    <hyperlink ref="I453" r:id="rId443" xr:uid="{839B571B-D1B6-4322-916D-0DAB8339D363}"/>
    <hyperlink ref="I454" r:id="rId444" xr:uid="{D67EB558-C699-4E19-B43D-154A591C3807}"/>
    <hyperlink ref="I455" r:id="rId445" xr:uid="{20072D69-EBD0-4479-9427-83ACD8BCD2E0}"/>
    <hyperlink ref="I456" r:id="rId446" xr:uid="{F4AD1B8D-CD46-4081-9CFA-B57A23FA6631}"/>
    <hyperlink ref="I457" r:id="rId447" xr:uid="{BA20EFA9-066F-4163-B5F5-3DDA2C962E44}"/>
    <hyperlink ref="I458" r:id="rId448" xr:uid="{38D96FB9-64AB-477E-BB0E-60E97B0152FE}"/>
    <hyperlink ref="I459" r:id="rId449" xr:uid="{8CBC17FA-6465-41CA-8B10-2100F543A173}"/>
    <hyperlink ref="I460" r:id="rId450" xr:uid="{22E6473A-0B64-441D-9D80-378053D7331B}"/>
    <hyperlink ref="I461" r:id="rId451" xr:uid="{CA93AA77-34A5-402F-AAC0-20A3B9469497}"/>
    <hyperlink ref="I462" r:id="rId452" xr:uid="{F0AE6350-23D4-43D7-B6A1-1FC074AA6CCF}"/>
    <hyperlink ref="I463" r:id="rId453" xr:uid="{1C2938D5-F2B4-4CBC-BCE6-8F98B53828BA}"/>
    <hyperlink ref="I464" r:id="rId454" xr:uid="{DFC3028D-5B3A-4ABE-9521-328F272CCB1A}"/>
    <hyperlink ref="I465" r:id="rId455" xr:uid="{D77D79D0-2125-49EB-9C70-EC669B1CC161}"/>
    <hyperlink ref="I466" r:id="rId456" xr:uid="{1EB3ADED-7A40-4EC3-BA4A-0C23A61BBD2E}"/>
    <hyperlink ref="I467" r:id="rId457" xr:uid="{EC3015E4-1716-42CF-B5B5-F2FA481EE60C}"/>
    <hyperlink ref="I468" r:id="rId458" xr:uid="{F58B4554-4304-4F9E-900E-B30F10A09286}"/>
    <hyperlink ref="I469" r:id="rId459" xr:uid="{1FDF51F8-755F-4384-ABD1-30146A68FC70}"/>
    <hyperlink ref="I470" r:id="rId460" xr:uid="{92CA5E15-32B9-4C20-A2AE-65422960472D}"/>
    <hyperlink ref="I471" r:id="rId461" xr:uid="{09943D6A-24BB-4D48-AC56-77BC8FD2A254}"/>
    <hyperlink ref="I472" r:id="rId462" xr:uid="{0B639F6D-A875-45A7-AD49-4F32F53E89B9}"/>
    <hyperlink ref="I473" r:id="rId463" xr:uid="{45B2113C-DEA0-4B1C-B8C7-2BE8843BC610}"/>
    <hyperlink ref="I474" r:id="rId464" xr:uid="{28DE8D06-2FCA-4DC9-9258-B80E1C6ACBFA}"/>
    <hyperlink ref="I475" r:id="rId465" xr:uid="{AB682059-4B2E-474A-8277-73F9FA59A113}"/>
    <hyperlink ref="I476" r:id="rId466" xr:uid="{7C758B00-598A-46A8-92B6-53A8A6336BB7}"/>
    <hyperlink ref="I477" r:id="rId467" xr:uid="{41220678-0BC8-4911-8C81-F91CC52A209E}"/>
    <hyperlink ref="I478" r:id="rId468" xr:uid="{292C766B-7262-48EF-BCCB-6BE48861E175}"/>
    <hyperlink ref="I479" r:id="rId469" xr:uid="{1DCC151A-8E3A-491C-A71F-246ACDBC7142}"/>
    <hyperlink ref="I480" r:id="rId470" xr:uid="{A5D803C6-3948-4538-B2EC-89352B8D0476}"/>
    <hyperlink ref="I481" r:id="rId471" xr:uid="{73E3CA8C-5C22-4DBC-A6CD-042D54DAEEB3}"/>
    <hyperlink ref="I482" r:id="rId472" xr:uid="{8BC8D995-163B-4814-B49B-F3EADFC9DB30}"/>
    <hyperlink ref="I483" r:id="rId473" xr:uid="{0D36FA3E-FB9D-4855-9087-FBF7DF0BE13D}"/>
    <hyperlink ref="I484" r:id="rId474" xr:uid="{97130DDB-E45B-4C19-928D-43C4C2A29C28}"/>
    <hyperlink ref="I485" r:id="rId475" xr:uid="{E1FE8CEC-BEB1-4719-BDC3-D726974FCE62}"/>
    <hyperlink ref="I486" r:id="rId476" xr:uid="{5ED2E716-99F2-4AC2-8E51-62C97213B314}"/>
    <hyperlink ref="I487" r:id="rId477" xr:uid="{AF688A21-C1E4-4F57-A8DF-C3508C297E5D}"/>
    <hyperlink ref="I488" r:id="rId478" xr:uid="{EBFB0051-6E72-4911-811D-5CB71393D3F6}"/>
    <hyperlink ref="I489" r:id="rId479" xr:uid="{4815D9BA-9BF9-49E9-A244-ED9520AFFD3E}"/>
    <hyperlink ref="I490" r:id="rId480" xr:uid="{FE0F5E71-5318-4C5E-AA93-4ACF6F10634B}"/>
    <hyperlink ref="I491" r:id="rId481" xr:uid="{7067B24A-46F0-4FED-993F-9B4C950A459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5EA2-3264-4978-BF1A-24BC96B49496}">
  <dimension ref="A1:N491"/>
  <sheetViews>
    <sheetView topLeftCell="B463" workbookViewId="0">
      <selection activeCell="P4" sqref="P4"/>
    </sheetView>
  </sheetViews>
  <sheetFormatPr defaultRowHeight="15.6" x14ac:dyDescent="0.3"/>
  <cols>
    <col min="13" max="13" width="9.8984375" bestFit="1" customWidth="1"/>
  </cols>
  <sheetData>
    <row r="1" spans="1:14" x14ac:dyDescent="0.3">
      <c r="A1" t="s">
        <v>1049</v>
      </c>
      <c r="B1" t="s">
        <v>0</v>
      </c>
      <c r="C1" t="s">
        <v>1</v>
      </c>
      <c r="D1" t="s">
        <v>1050</v>
      </c>
      <c r="E1" t="s">
        <v>1605</v>
      </c>
      <c r="F1" t="s">
        <v>2</v>
      </c>
      <c r="G1" t="s">
        <v>3</v>
      </c>
      <c r="H1" t="s">
        <v>1051</v>
      </c>
      <c r="I1" t="s">
        <v>1611</v>
      </c>
      <c r="J1" t="s">
        <v>1612</v>
      </c>
      <c r="K1" t="s">
        <v>1613</v>
      </c>
      <c r="L1" t="s">
        <v>1614</v>
      </c>
      <c r="M1" t="s">
        <v>1615</v>
      </c>
    </row>
    <row r="2" spans="1:14" x14ac:dyDescent="0.3">
      <c r="A2">
        <v>1</v>
      </c>
      <c r="B2" t="s">
        <v>4</v>
      </c>
      <c r="C2" t="s">
        <v>5</v>
      </c>
      <c r="D2">
        <v>0</v>
      </c>
      <c r="E2" t="s">
        <v>6</v>
      </c>
      <c r="F2" s="2" t="s">
        <v>7</v>
      </c>
      <c r="G2" t="s">
        <v>8</v>
      </c>
      <c r="H2" s="2"/>
      <c r="I2" s="6"/>
      <c r="J2" s="6"/>
      <c r="K2" s="6"/>
      <c r="L2" s="6"/>
      <c r="M2" s="9"/>
      <c r="N2" s="5"/>
    </row>
    <row r="3" spans="1:14" x14ac:dyDescent="0.3">
      <c r="A3">
        <v>2</v>
      </c>
      <c r="B3" t="s">
        <v>9</v>
      </c>
      <c r="C3" t="s">
        <v>10</v>
      </c>
      <c r="D3">
        <v>0</v>
      </c>
      <c r="E3" t="s">
        <v>6</v>
      </c>
      <c r="F3" s="2" t="s">
        <v>11</v>
      </c>
      <c r="G3" t="s">
        <v>8</v>
      </c>
      <c r="H3" s="2"/>
      <c r="I3" s="6"/>
      <c r="J3" s="6"/>
      <c r="K3" s="6"/>
      <c r="L3" s="6"/>
      <c r="M3" s="9"/>
      <c r="N3" s="5"/>
    </row>
    <row r="4" spans="1:14" x14ac:dyDescent="0.3">
      <c r="A4">
        <v>3</v>
      </c>
      <c r="B4" t="s">
        <v>12</v>
      </c>
      <c r="C4" t="s">
        <v>13</v>
      </c>
      <c r="D4">
        <v>4</v>
      </c>
      <c r="E4" t="s">
        <v>6</v>
      </c>
      <c r="F4" s="2" t="s">
        <v>14</v>
      </c>
      <c r="G4" t="s">
        <v>15</v>
      </c>
      <c r="H4" s="2" t="s">
        <v>1606</v>
      </c>
      <c r="I4" s="6" t="str">
        <f>MID(H4,4,3)</f>
        <v>Apr</v>
      </c>
      <c r="J4" s="2">
        <f>IF(I4="Jan",1,IF(I4="Feb",2,IF(I4="Mar",3,IF(I4="Apr",4,IF(I4="May",5,IF(I4="Jun",6,IF(I4="Jul",7,IF(I4="Aug",8,IF(I4="Sep",9,IF(I4="Oct",10,IF(I4="Nov",11,IF(I4="Dec",12,0))))))))))))</f>
        <v>4</v>
      </c>
      <c r="K4" s="6" t="str">
        <f>MID(H4,8,2)</f>
        <v>13</v>
      </c>
      <c r="L4" s="6" t="str">
        <f>MID(H4,11,4)</f>
        <v>2022</v>
      </c>
      <c r="M4" s="9">
        <f>IF(G4="Audited",DATE(L4,J4,K4)," ")</f>
        <v>44664</v>
      </c>
      <c r="N4" s="5"/>
    </row>
    <row r="5" spans="1:14" x14ac:dyDescent="0.3">
      <c r="A5">
        <v>3</v>
      </c>
      <c r="B5" t="s">
        <v>12</v>
      </c>
      <c r="C5" t="s">
        <v>13</v>
      </c>
      <c r="D5">
        <v>4</v>
      </c>
      <c r="E5" t="s">
        <v>6</v>
      </c>
      <c r="F5" s="3" t="s">
        <v>86</v>
      </c>
      <c r="G5" t="s">
        <v>15</v>
      </c>
      <c r="H5" s="2" t="s">
        <v>1053</v>
      </c>
      <c r="I5" s="6" t="str">
        <f t="shared" ref="I5:I68" si="0">MID(H5,4,3)</f>
        <v>Oct</v>
      </c>
      <c r="J5" s="2">
        <f>IF(I5="Jan",1,IF(I5="Feb",2,IF(I5="Mar",3,IF(I5="Apr",4,IF(I5="May",5,IF(I5="Jun",6,IF(I5="Jul",7,IF(I5="Aug",8,IF(I5="Sep",9,IF(I5="Oct",10,IF(I5="Nov",11,IF(I5="Dec",12,0))))))))))))</f>
        <v>10</v>
      </c>
      <c r="K5" s="6" t="str">
        <f>MID(H5,8,2)</f>
        <v>11</v>
      </c>
      <c r="L5" s="6" t="str">
        <f>MID(H5,11,4)</f>
        <v>2022</v>
      </c>
      <c r="M5" s="9">
        <f t="shared" ref="M5:M68" si="1">IF(G5="Audited",DATE(L5,J5,K5)," ")</f>
        <v>44845</v>
      </c>
      <c r="N5" s="1"/>
    </row>
    <row r="6" spans="1:14" x14ac:dyDescent="0.3">
      <c r="A6">
        <v>3</v>
      </c>
      <c r="B6" t="s">
        <v>12</v>
      </c>
      <c r="C6" t="s">
        <v>13</v>
      </c>
      <c r="D6">
        <v>1</v>
      </c>
      <c r="E6" t="s">
        <v>6</v>
      </c>
      <c r="F6" s="2"/>
      <c r="G6" s="2" t="s">
        <v>1054</v>
      </c>
      <c r="H6" s="2"/>
      <c r="I6" s="6" t="str">
        <f t="shared" si="0"/>
        <v/>
      </c>
      <c r="J6" s="2"/>
      <c r="K6" s="6" t="str">
        <f t="shared" ref="K6:K68" si="2">MID(H6,8,2)</f>
        <v/>
      </c>
      <c r="L6" s="6"/>
      <c r="M6" s="9" t="str">
        <f t="shared" si="1"/>
        <v xml:space="preserve"> </v>
      </c>
      <c r="N6" s="1"/>
    </row>
    <row r="7" spans="1:14" x14ac:dyDescent="0.3">
      <c r="A7">
        <v>4</v>
      </c>
      <c r="B7" t="s">
        <v>16</v>
      </c>
      <c r="C7" t="s">
        <v>17</v>
      </c>
      <c r="D7">
        <v>0</v>
      </c>
      <c r="E7" t="s">
        <v>6</v>
      </c>
      <c r="F7" s="2" t="s">
        <v>18</v>
      </c>
      <c r="G7" t="s">
        <v>8</v>
      </c>
      <c r="H7" s="2"/>
      <c r="I7" s="6" t="str">
        <f t="shared" si="0"/>
        <v/>
      </c>
      <c r="J7" s="2"/>
      <c r="K7" s="6" t="str">
        <f t="shared" si="2"/>
        <v/>
      </c>
      <c r="L7" s="6"/>
      <c r="M7" s="9" t="str">
        <f t="shared" si="1"/>
        <v xml:space="preserve"> </v>
      </c>
      <c r="N7" s="1"/>
    </row>
    <row r="8" spans="1:14" x14ac:dyDescent="0.3">
      <c r="A8">
        <v>5</v>
      </c>
      <c r="B8" t="s">
        <v>19</v>
      </c>
      <c r="C8" t="s">
        <v>20</v>
      </c>
      <c r="D8">
        <v>0</v>
      </c>
      <c r="E8" t="s">
        <v>6</v>
      </c>
      <c r="F8" s="2" t="s">
        <v>7</v>
      </c>
      <c r="G8" t="s">
        <v>8</v>
      </c>
      <c r="H8" s="2"/>
      <c r="I8" s="6" t="str">
        <f t="shared" si="0"/>
        <v/>
      </c>
      <c r="J8" s="2"/>
      <c r="K8" s="9"/>
      <c r="L8" s="6"/>
      <c r="M8" s="9" t="str">
        <f t="shared" si="1"/>
        <v xml:space="preserve"> </v>
      </c>
      <c r="N8" s="1"/>
    </row>
    <row r="9" spans="1:14" x14ac:dyDescent="0.3">
      <c r="A9">
        <v>6</v>
      </c>
      <c r="B9" t="s">
        <v>21</v>
      </c>
      <c r="C9" t="s">
        <v>22</v>
      </c>
      <c r="D9">
        <v>0</v>
      </c>
      <c r="E9" t="s">
        <v>6</v>
      </c>
      <c r="F9" s="2" t="s">
        <v>18</v>
      </c>
      <c r="G9" t="s">
        <v>8</v>
      </c>
      <c r="H9" s="2"/>
      <c r="I9" s="6" t="str">
        <f t="shared" si="0"/>
        <v/>
      </c>
      <c r="J9" s="2"/>
      <c r="K9" s="8"/>
      <c r="L9" s="8"/>
      <c r="M9" s="9" t="str">
        <f t="shared" si="1"/>
        <v xml:space="preserve"> </v>
      </c>
      <c r="N9" s="1"/>
    </row>
    <row r="10" spans="1:14" x14ac:dyDescent="0.3">
      <c r="A10">
        <v>7</v>
      </c>
      <c r="B10" t="s">
        <v>23</v>
      </c>
      <c r="C10" t="s">
        <v>20</v>
      </c>
      <c r="D10">
        <v>0</v>
      </c>
      <c r="E10" t="s">
        <v>6</v>
      </c>
      <c r="F10" s="2" t="s">
        <v>11</v>
      </c>
      <c r="G10" t="s">
        <v>8</v>
      </c>
      <c r="H10" s="2"/>
      <c r="I10" s="6" t="str">
        <f t="shared" si="0"/>
        <v/>
      </c>
      <c r="J10" s="2"/>
      <c r="K10" s="6" t="str">
        <f t="shared" si="2"/>
        <v/>
      </c>
      <c r="L10" s="6"/>
      <c r="M10" s="9" t="str">
        <f t="shared" si="1"/>
        <v xml:space="preserve"> </v>
      </c>
      <c r="N10" s="1"/>
    </row>
    <row r="11" spans="1:14" x14ac:dyDescent="0.3">
      <c r="A11">
        <v>8</v>
      </c>
      <c r="B11" t="s">
        <v>24</v>
      </c>
      <c r="C11" t="s">
        <v>25</v>
      </c>
      <c r="D11">
        <v>4</v>
      </c>
      <c r="E11" t="s">
        <v>6</v>
      </c>
      <c r="F11" s="2" t="s">
        <v>7</v>
      </c>
      <c r="G11" t="s">
        <v>15</v>
      </c>
      <c r="H11" s="2" t="s">
        <v>26</v>
      </c>
      <c r="I11" s="6" t="str">
        <f t="shared" si="0"/>
        <v>Dec</v>
      </c>
      <c r="J11" s="2">
        <f t="shared" ref="J11:J73" si="3">IF(I11="Jan",1,IF(I11="Feb",2,IF(I11="Mar",3,IF(I11="Apr",4,IF(I11="May",5,IF(I11="Jun",6,IF(I11="Jul",7,IF(I11="Aug",8,IF(I11="Sep",9,IF(I11="Oct",10,IF(I11="Nov",11,IF(I11="Dec",12,0))))))))))))</f>
        <v>12</v>
      </c>
      <c r="K11" s="7" t="str">
        <f t="shared" si="2"/>
        <v>08</v>
      </c>
      <c r="L11" s="6" t="str">
        <f>MID(H11,11,4)</f>
        <v>2022</v>
      </c>
      <c r="M11" s="9">
        <f t="shared" si="1"/>
        <v>44903</v>
      </c>
      <c r="N11" s="1"/>
    </row>
    <row r="12" spans="1:14" x14ac:dyDescent="0.3">
      <c r="A12">
        <v>9</v>
      </c>
      <c r="B12" t="s">
        <v>27</v>
      </c>
      <c r="C12" t="s">
        <v>28</v>
      </c>
      <c r="D12">
        <v>4</v>
      </c>
      <c r="E12" t="s">
        <v>6</v>
      </c>
      <c r="F12" s="2" t="s">
        <v>7</v>
      </c>
      <c r="G12" t="s">
        <v>15</v>
      </c>
      <c r="H12" s="2" t="s">
        <v>29</v>
      </c>
      <c r="I12" s="6" t="str">
        <f t="shared" si="0"/>
        <v>Dec</v>
      </c>
      <c r="J12" s="2">
        <f t="shared" si="3"/>
        <v>12</v>
      </c>
      <c r="K12" s="7" t="str">
        <f t="shared" si="2"/>
        <v>06</v>
      </c>
      <c r="L12" s="6" t="str">
        <f t="shared" ref="L12:L75" si="4">MID(H12,11,4)</f>
        <v>2022</v>
      </c>
      <c r="M12" s="9">
        <f t="shared" si="1"/>
        <v>44901</v>
      </c>
      <c r="N12" s="1"/>
    </row>
    <row r="13" spans="1:14" x14ac:dyDescent="0.3">
      <c r="A13">
        <v>10</v>
      </c>
      <c r="B13" t="s">
        <v>30</v>
      </c>
      <c r="C13" t="s">
        <v>20</v>
      </c>
      <c r="D13">
        <v>4</v>
      </c>
      <c r="E13" t="s">
        <v>6</v>
      </c>
      <c r="F13" s="2" t="s">
        <v>7</v>
      </c>
      <c r="G13" t="s">
        <v>15</v>
      </c>
      <c r="H13" s="2" t="s">
        <v>31</v>
      </c>
      <c r="I13" s="6" t="str">
        <f t="shared" si="0"/>
        <v>Dec</v>
      </c>
      <c r="J13" s="2">
        <f t="shared" si="3"/>
        <v>12</v>
      </c>
      <c r="K13" s="7" t="str">
        <f t="shared" si="2"/>
        <v>02</v>
      </c>
      <c r="L13" s="6" t="str">
        <f t="shared" si="4"/>
        <v>2022</v>
      </c>
      <c r="M13" s="9">
        <f t="shared" si="1"/>
        <v>44897</v>
      </c>
      <c r="N13" s="1"/>
    </row>
    <row r="14" spans="1:14" x14ac:dyDescent="0.3">
      <c r="A14">
        <v>11</v>
      </c>
      <c r="B14" t="s">
        <v>32</v>
      </c>
      <c r="C14" t="s">
        <v>33</v>
      </c>
      <c r="D14">
        <v>4</v>
      </c>
      <c r="E14" t="s">
        <v>6</v>
      </c>
      <c r="F14" s="2" t="s">
        <v>34</v>
      </c>
      <c r="G14" t="s">
        <v>15</v>
      </c>
      <c r="H14" s="2" t="s">
        <v>35</v>
      </c>
      <c r="I14" s="6" t="str">
        <f t="shared" si="0"/>
        <v>Dec</v>
      </c>
      <c r="J14" s="2">
        <f t="shared" si="3"/>
        <v>12</v>
      </c>
      <c r="K14" s="6" t="str">
        <f t="shared" si="2"/>
        <v>01</v>
      </c>
      <c r="L14" s="6" t="str">
        <f t="shared" si="4"/>
        <v>2022</v>
      </c>
      <c r="M14" s="9">
        <f t="shared" si="1"/>
        <v>44896</v>
      </c>
      <c r="N14" s="1"/>
    </row>
    <row r="15" spans="1:14" x14ac:dyDescent="0.3">
      <c r="A15">
        <v>12</v>
      </c>
      <c r="B15" t="s">
        <v>36</v>
      </c>
      <c r="C15" t="s">
        <v>37</v>
      </c>
      <c r="D15">
        <v>4</v>
      </c>
      <c r="E15" t="s">
        <v>6</v>
      </c>
      <c r="F15" s="2" t="s">
        <v>7</v>
      </c>
      <c r="G15" t="s">
        <v>15</v>
      </c>
      <c r="H15" s="2" t="s">
        <v>38</v>
      </c>
      <c r="I15" s="6" t="str">
        <f t="shared" si="0"/>
        <v>Nov</v>
      </c>
      <c r="J15" s="2">
        <f t="shared" si="3"/>
        <v>11</v>
      </c>
      <c r="K15" s="6" t="str">
        <f t="shared" si="2"/>
        <v>30</v>
      </c>
      <c r="L15" s="6" t="str">
        <f t="shared" si="4"/>
        <v>2022</v>
      </c>
      <c r="M15" s="9">
        <f t="shared" si="1"/>
        <v>44895</v>
      </c>
      <c r="N15" s="1"/>
    </row>
    <row r="16" spans="1:14" x14ac:dyDescent="0.3">
      <c r="A16">
        <v>13</v>
      </c>
      <c r="B16" t="s">
        <v>39</v>
      </c>
      <c r="C16" t="s">
        <v>40</v>
      </c>
      <c r="D16">
        <v>4</v>
      </c>
      <c r="E16" t="s">
        <v>6</v>
      </c>
      <c r="F16" s="2" t="s">
        <v>41</v>
      </c>
      <c r="G16" t="s">
        <v>15</v>
      </c>
      <c r="H16" s="2" t="s">
        <v>42</v>
      </c>
      <c r="I16" s="6" t="str">
        <f t="shared" si="0"/>
        <v>Nov</v>
      </c>
      <c r="J16" s="2">
        <f t="shared" si="3"/>
        <v>11</v>
      </c>
      <c r="K16" s="6" t="str">
        <f t="shared" si="2"/>
        <v>25</v>
      </c>
      <c r="L16" s="6" t="str">
        <f t="shared" si="4"/>
        <v>2022</v>
      </c>
      <c r="M16" s="9">
        <f t="shared" si="1"/>
        <v>44890</v>
      </c>
      <c r="N16" s="1"/>
    </row>
    <row r="17" spans="1:14" ht="31.2" x14ac:dyDescent="0.3">
      <c r="A17">
        <v>14</v>
      </c>
      <c r="B17" t="s">
        <v>43</v>
      </c>
      <c r="C17" t="s">
        <v>44</v>
      </c>
      <c r="D17">
        <v>4</v>
      </c>
      <c r="E17" t="s">
        <v>6</v>
      </c>
      <c r="F17" s="2" t="s">
        <v>45</v>
      </c>
      <c r="G17" t="s">
        <v>15</v>
      </c>
      <c r="H17" s="4" t="s">
        <v>1063</v>
      </c>
      <c r="I17" s="6" t="str">
        <f>MID(H17,3,3)</f>
        <v>Jul</v>
      </c>
      <c r="J17" s="2">
        <f t="shared" si="3"/>
        <v>7</v>
      </c>
      <c r="K17" s="6" t="str">
        <f t="shared" ref="K17:K18" si="5">MID(H17,7,2)</f>
        <v>12</v>
      </c>
      <c r="L17" s="6" t="str">
        <f>MID(H17,10,4)</f>
        <v>2022</v>
      </c>
      <c r="M17" s="9">
        <f t="shared" si="1"/>
        <v>44754</v>
      </c>
      <c r="N17" s="1"/>
    </row>
    <row r="18" spans="1:14" x14ac:dyDescent="0.3">
      <c r="A18">
        <v>14</v>
      </c>
      <c r="B18" t="s">
        <v>43</v>
      </c>
      <c r="C18" t="s">
        <v>44</v>
      </c>
      <c r="D18">
        <v>4</v>
      </c>
      <c r="E18" t="s">
        <v>6</v>
      </c>
      <c r="F18" s="2" t="s">
        <v>45</v>
      </c>
      <c r="G18" t="s">
        <v>15</v>
      </c>
      <c r="H18" s="2" t="s">
        <v>1088</v>
      </c>
      <c r="I18" s="6" t="str">
        <f t="shared" ref="I18:I19" si="6">MID(H18,3,3)</f>
        <v>Jul</v>
      </c>
      <c r="J18" s="2">
        <f t="shared" si="3"/>
        <v>7</v>
      </c>
      <c r="K18" s="6" t="str">
        <f t="shared" si="5"/>
        <v>14</v>
      </c>
      <c r="L18" s="6" t="str">
        <f t="shared" ref="L18:L19" si="7">MID(H18,10,4)</f>
        <v>2022</v>
      </c>
      <c r="M18" s="9">
        <f t="shared" si="1"/>
        <v>44756</v>
      </c>
      <c r="N18" s="1"/>
    </row>
    <row r="19" spans="1:14" ht="31.2" x14ac:dyDescent="0.3">
      <c r="A19">
        <v>14</v>
      </c>
      <c r="B19" t="s">
        <v>43</v>
      </c>
      <c r="C19" t="s">
        <v>44</v>
      </c>
      <c r="D19">
        <v>4</v>
      </c>
      <c r="E19" t="s">
        <v>6</v>
      </c>
      <c r="F19" s="2" t="s">
        <v>45</v>
      </c>
      <c r="G19" t="s">
        <v>15</v>
      </c>
      <c r="H19" s="4" t="s">
        <v>1063</v>
      </c>
      <c r="I19" s="6" t="str">
        <f t="shared" si="6"/>
        <v>Jul</v>
      </c>
      <c r="J19" s="2">
        <f t="shared" si="3"/>
        <v>7</v>
      </c>
      <c r="K19" s="6" t="str">
        <f>MID(H19,7,2)</f>
        <v>12</v>
      </c>
      <c r="L19" s="6" t="str">
        <f t="shared" si="7"/>
        <v>2022</v>
      </c>
      <c r="M19" s="9">
        <f t="shared" si="1"/>
        <v>44754</v>
      </c>
      <c r="N19" s="1"/>
    </row>
    <row r="20" spans="1:14" x14ac:dyDescent="0.3">
      <c r="A20">
        <v>14</v>
      </c>
      <c r="B20" t="s">
        <v>43</v>
      </c>
      <c r="C20" t="s">
        <v>44</v>
      </c>
      <c r="D20">
        <v>4</v>
      </c>
      <c r="E20" t="s">
        <v>6</v>
      </c>
      <c r="F20" s="2" t="s">
        <v>7</v>
      </c>
      <c r="G20" t="s">
        <v>15</v>
      </c>
      <c r="H20" s="2" t="s">
        <v>42</v>
      </c>
      <c r="I20" s="6" t="str">
        <f t="shared" si="0"/>
        <v>Nov</v>
      </c>
      <c r="J20" s="2">
        <f t="shared" si="3"/>
        <v>11</v>
      </c>
      <c r="K20" s="6" t="str">
        <f t="shared" si="2"/>
        <v>25</v>
      </c>
      <c r="L20" s="6" t="str">
        <f t="shared" si="4"/>
        <v>2022</v>
      </c>
      <c r="M20" s="9">
        <f t="shared" si="1"/>
        <v>44890</v>
      </c>
      <c r="N20" s="1"/>
    </row>
    <row r="21" spans="1:14" x14ac:dyDescent="0.3">
      <c r="A21">
        <v>15</v>
      </c>
      <c r="B21" t="s">
        <v>46</v>
      </c>
      <c r="C21" t="s">
        <v>47</v>
      </c>
      <c r="D21">
        <v>4</v>
      </c>
      <c r="E21" t="s">
        <v>6</v>
      </c>
      <c r="F21" s="2" t="s">
        <v>11</v>
      </c>
      <c r="G21" t="s">
        <v>15</v>
      </c>
      <c r="H21" s="2" t="s">
        <v>48</v>
      </c>
      <c r="I21" s="6" t="str">
        <f t="shared" si="0"/>
        <v>Nov</v>
      </c>
      <c r="J21" s="2">
        <f t="shared" si="3"/>
        <v>11</v>
      </c>
      <c r="K21" s="6" t="str">
        <f t="shared" si="2"/>
        <v>24</v>
      </c>
      <c r="L21" s="6" t="str">
        <f t="shared" si="4"/>
        <v>2022</v>
      </c>
      <c r="M21" s="9">
        <f t="shared" si="1"/>
        <v>44889</v>
      </c>
      <c r="N21" s="1"/>
    </row>
    <row r="22" spans="1:14" x14ac:dyDescent="0.3">
      <c r="A22">
        <v>16</v>
      </c>
      <c r="B22" t="s">
        <v>49</v>
      </c>
      <c r="C22" t="s">
        <v>37</v>
      </c>
      <c r="D22">
        <v>4</v>
      </c>
      <c r="E22" t="s">
        <v>6</v>
      </c>
      <c r="F22" s="2" t="s">
        <v>7</v>
      </c>
      <c r="G22" t="s">
        <v>15</v>
      </c>
      <c r="H22" s="2" t="s">
        <v>50</v>
      </c>
      <c r="I22" s="6" t="str">
        <f t="shared" si="0"/>
        <v>Nov</v>
      </c>
      <c r="J22" s="2">
        <f t="shared" si="3"/>
        <v>11</v>
      </c>
      <c r="K22" s="6" t="str">
        <f t="shared" si="2"/>
        <v>23</v>
      </c>
      <c r="L22" s="6" t="str">
        <f t="shared" si="4"/>
        <v>2022</v>
      </c>
      <c r="M22" s="9">
        <f t="shared" si="1"/>
        <v>44888</v>
      </c>
      <c r="N22" s="1"/>
    </row>
    <row r="23" spans="1:14" x14ac:dyDescent="0.3">
      <c r="A23">
        <v>17</v>
      </c>
      <c r="B23" t="s">
        <v>51</v>
      </c>
      <c r="C23" t="s">
        <v>52</v>
      </c>
      <c r="D23">
        <v>4</v>
      </c>
      <c r="E23" t="s">
        <v>6</v>
      </c>
      <c r="F23" s="2" t="s">
        <v>34</v>
      </c>
      <c r="G23" t="s">
        <v>15</v>
      </c>
      <c r="H23" s="2" t="s">
        <v>53</v>
      </c>
      <c r="I23" s="6" t="str">
        <f t="shared" si="0"/>
        <v>Nov</v>
      </c>
      <c r="J23" s="2">
        <f t="shared" si="3"/>
        <v>11</v>
      </c>
      <c r="K23" s="6" t="str">
        <f t="shared" si="2"/>
        <v>17</v>
      </c>
      <c r="L23" s="6" t="str">
        <f t="shared" si="4"/>
        <v>2022</v>
      </c>
      <c r="M23" s="9">
        <f t="shared" si="1"/>
        <v>44882</v>
      </c>
      <c r="N23" s="1"/>
    </row>
    <row r="24" spans="1:14" x14ac:dyDescent="0.3">
      <c r="A24">
        <v>18</v>
      </c>
      <c r="B24" t="s">
        <v>54</v>
      </c>
      <c r="C24" t="s">
        <v>55</v>
      </c>
      <c r="D24">
        <v>0</v>
      </c>
      <c r="E24" t="s">
        <v>6</v>
      </c>
      <c r="F24" s="2" t="s">
        <v>56</v>
      </c>
      <c r="G24" t="s">
        <v>8</v>
      </c>
      <c r="H24" s="2"/>
      <c r="I24" s="6" t="str">
        <f t="shared" si="0"/>
        <v/>
      </c>
      <c r="J24" s="2"/>
      <c r="K24" s="6" t="str">
        <f t="shared" si="2"/>
        <v/>
      </c>
      <c r="L24" s="6" t="str">
        <f t="shared" si="4"/>
        <v/>
      </c>
      <c r="M24" s="9" t="str">
        <f t="shared" si="1"/>
        <v xml:space="preserve"> </v>
      </c>
      <c r="N24" s="1"/>
    </row>
    <row r="25" spans="1:14" x14ac:dyDescent="0.3">
      <c r="A25">
        <v>19</v>
      </c>
      <c r="B25" t="s">
        <v>57</v>
      </c>
      <c r="C25" t="s">
        <v>58</v>
      </c>
      <c r="D25">
        <v>4</v>
      </c>
      <c r="E25" t="s">
        <v>6</v>
      </c>
      <c r="F25" s="2" t="s">
        <v>34</v>
      </c>
      <c r="G25" t="s">
        <v>15</v>
      </c>
      <c r="H25" s="2" t="s">
        <v>59</v>
      </c>
      <c r="I25" s="6" t="str">
        <f t="shared" si="0"/>
        <v>Nov</v>
      </c>
      <c r="J25" s="2">
        <f t="shared" si="3"/>
        <v>11</v>
      </c>
      <c r="K25" s="6" t="str">
        <f t="shared" si="2"/>
        <v>15</v>
      </c>
      <c r="L25" s="6" t="str">
        <f t="shared" si="4"/>
        <v>2022</v>
      </c>
      <c r="M25" s="9">
        <f t="shared" si="1"/>
        <v>44880</v>
      </c>
      <c r="N25" s="1"/>
    </row>
    <row r="26" spans="1:14" x14ac:dyDescent="0.3">
      <c r="A26">
        <v>20</v>
      </c>
      <c r="B26" t="s">
        <v>60</v>
      </c>
      <c r="C26" t="s">
        <v>61</v>
      </c>
      <c r="D26">
        <v>4</v>
      </c>
      <c r="E26" t="s">
        <v>6</v>
      </c>
      <c r="F26" s="2" t="s">
        <v>34</v>
      </c>
      <c r="G26" t="s">
        <v>15</v>
      </c>
      <c r="H26" s="2" t="s">
        <v>62</v>
      </c>
      <c r="I26" s="6" t="str">
        <f t="shared" si="0"/>
        <v>Nov</v>
      </c>
      <c r="J26" s="2">
        <f t="shared" si="3"/>
        <v>11</v>
      </c>
      <c r="K26" s="6" t="str">
        <f t="shared" si="2"/>
        <v>14</v>
      </c>
      <c r="L26" s="6" t="str">
        <f t="shared" si="4"/>
        <v>2022</v>
      </c>
      <c r="M26" s="9">
        <f t="shared" si="1"/>
        <v>44879</v>
      </c>
      <c r="N26" s="1"/>
    </row>
    <row r="27" spans="1:14" x14ac:dyDescent="0.3">
      <c r="A27">
        <v>21</v>
      </c>
      <c r="B27" t="s">
        <v>63</v>
      </c>
      <c r="C27" t="s">
        <v>64</v>
      </c>
      <c r="D27">
        <v>4</v>
      </c>
      <c r="E27" t="s">
        <v>6</v>
      </c>
      <c r="F27" s="2" t="s">
        <v>45</v>
      </c>
      <c r="G27" t="s">
        <v>15</v>
      </c>
      <c r="H27" s="2" t="s">
        <v>65</v>
      </c>
      <c r="I27" s="6" t="str">
        <f t="shared" si="0"/>
        <v>Nov</v>
      </c>
      <c r="J27" s="2">
        <f t="shared" si="3"/>
        <v>11</v>
      </c>
      <c r="K27" s="6" t="str">
        <f t="shared" si="2"/>
        <v>11</v>
      </c>
      <c r="L27" s="6" t="str">
        <f t="shared" si="4"/>
        <v>2022</v>
      </c>
      <c r="M27" s="9">
        <f t="shared" si="1"/>
        <v>44876</v>
      </c>
      <c r="N27" s="1"/>
    </row>
    <row r="28" spans="1:14" x14ac:dyDescent="0.3">
      <c r="A28">
        <v>22</v>
      </c>
      <c r="B28" t="s">
        <v>66</v>
      </c>
      <c r="C28" t="s">
        <v>67</v>
      </c>
      <c r="D28">
        <v>4</v>
      </c>
      <c r="E28" t="s">
        <v>6</v>
      </c>
      <c r="F28" s="2" t="s">
        <v>68</v>
      </c>
      <c r="G28" t="s">
        <v>15</v>
      </c>
      <c r="H28" s="2" t="s">
        <v>1089</v>
      </c>
      <c r="I28" s="6" t="str">
        <f>MID(H28,3,3)</f>
        <v>Jul</v>
      </c>
      <c r="J28" s="2">
        <f t="shared" si="3"/>
        <v>7</v>
      </c>
      <c r="K28" s="6" t="str">
        <f t="shared" ref="K28:K29" si="8">MID(H28,7,2)</f>
        <v>26</v>
      </c>
      <c r="L28" s="6" t="str">
        <f>MID(H28,10,4)</f>
        <v>2022</v>
      </c>
      <c r="M28" s="9">
        <f t="shared" si="1"/>
        <v>44768</v>
      </c>
      <c r="N28" s="1"/>
    </row>
    <row r="29" spans="1:14" x14ac:dyDescent="0.3">
      <c r="A29">
        <v>22</v>
      </c>
      <c r="B29" t="s">
        <v>66</v>
      </c>
      <c r="C29" t="s">
        <v>67</v>
      </c>
      <c r="D29">
        <v>3</v>
      </c>
      <c r="E29" t="s">
        <v>6</v>
      </c>
      <c r="F29" s="2" t="s">
        <v>68</v>
      </c>
      <c r="G29" t="s">
        <v>15</v>
      </c>
      <c r="H29" s="2" t="s">
        <v>1090</v>
      </c>
      <c r="I29" s="6" t="str">
        <f t="shared" ref="I29:I30" si="9">MID(H29,3,3)</f>
        <v>Sep</v>
      </c>
      <c r="J29" s="2">
        <f t="shared" si="3"/>
        <v>9</v>
      </c>
      <c r="K29" s="6" t="str">
        <f t="shared" si="8"/>
        <v>01</v>
      </c>
      <c r="L29" s="6" t="str">
        <f t="shared" ref="L29:L30" si="10">MID(H29,10,4)</f>
        <v>2022</v>
      </c>
      <c r="M29" s="9">
        <f t="shared" si="1"/>
        <v>44805</v>
      </c>
      <c r="N29" s="1"/>
    </row>
    <row r="30" spans="1:14" x14ac:dyDescent="0.3">
      <c r="A30">
        <v>22</v>
      </c>
      <c r="B30" t="s">
        <v>66</v>
      </c>
      <c r="C30" t="s">
        <v>67</v>
      </c>
      <c r="D30">
        <v>4</v>
      </c>
      <c r="E30" t="s">
        <v>6</v>
      </c>
      <c r="F30" s="3" t="s">
        <v>34</v>
      </c>
      <c r="G30" t="s">
        <v>15</v>
      </c>
      <c r="H30" s="2" t="s">
        <v>1091</v>
      </c>
      <c r="I30" s="6" t="str">
        <f t="shared" si="9"/>
        <v>Nov</v>
      </c>
      <c r="J30" s="2">
        <f t="shared" si="3"/>
        <v>11</v>
      </c>
      <c r="K30" s="6" t="str">
        <f>MID(H30,7,2)</f>
        <v>11</v>
      </c>
      <c r="L30" s="6" t="str">
        <f t="shared" si="10"/>
        <v>2022</v>
      </c>
      <c r="M30" s="9">
        <f t="shared" si="1"/>
        <v>44876</v>
      </c>
      <c r="N30" s="1"/>
    </row>
    <row r="31" spans="1:14" x14ac:dyDescent="0.3">
      <c r="A31">
        <v>23</v>
      </c>
      <c r="B31" t="s">
        <v>69</v>
      </c>
      <c r="C31" t="s">
        <v>70</v>
      </c>
      <c r="D31">
        <v>4</v>
      </c>
      <c r="E31" t="s">
        <v>6</v>
      </c>
      <c r="F31" s="2" t="s">
        <v>68</v>
      </c>
      <c r="G31" t="s">
        <v>15</v>
      </c>
      <c r="H31" s="2" t="s">
        <v>71</v>
      </c>
      <c r="I31" s="6" t="str">
        <f t="shared" si="0"/>
        <v>Nov</v>
      </c>
      <c r="J31" s="2">
        <f t="shared" si="3"/>
        <v>11</v>
      </c>
      <c r="K31" s="6" t="str">
        <f t="shared" si="2"/>
        <v>08</v>
      </c>
      <c r="L31" s="6" t="str">
        <f t="shared" si="4"/>
        <v>2022</v>
      </c>
      <c r="M31" s="9">
        <f t="shared" si="1"/>
        <v>44873</v>
      </c>
      <c r="N31" s="1"/>
    </row>
    <row r="32" spans="1:14" x14ac:dyDescent="0.3">
      <c r="A32">
        <v>24</v>
      </c>
      <c r="B32" t="s">
        <v>72</v>
      </c>
      <c r="C32" t="s">
        <v>73</v>
      </c>
      <c r="D32">
        <v>3</v>
      </c>
      <c r="E32" t="s">
        <v>6</v>
      </c>
      <c r="F32" s="2" t="s">
        <v>74</v>
      </c>
      <c r="G32" t="s">
        <v>15</v>
      </c>
      <c r="H32" s="2" t="s">
        <v>75</v>
      </c>
      <c r="I32" s="6" t="str">
        <f t="shared" si="0"/>
        <v>Oct</v>
      </c>
      <c r="J32" s="2">
        <f t="shared" si="3"/>
        <v>10</v>
      </c>
      <c r="K32" s="6" t="str">
        <f t="shared" si="2"/>
        <v>29</v>
      </c>
      <c r="L32" s="6" t="str">
        <f t="shared" si="4"/>
        <v>2022</v>
      </c>
      <c r="M32" s="9">
        <f t="shared" si="1"/>
        <v>44863</v>
      </c>
      <c r="N32" s="1"/>
    </row>
    <row r="33" spans="1:14" x14ac:dyDescent="0.3">
      <c r="A33">
        <v>25</v>
      </c>
      <c r="B33" t="s">
        <v>76</v>
      </c>
      <c r="C33" t="s">
        <v>77</v>
      </c>
      <c r="D33">
        <v>4</v>
      </c>
      <c r="E33" t="s">
        <v>6</v>
      </c>
      <c r="F33" s="2" t="s">
        <v>34</v>
      </c>
      <c r="G33" t="s">
        <v>15</v>
      </c>
      <c r="H33" s="2" t="s">
        <v>78</v>
      </c>
      <c r="I33" s="6" t="str">
        <f t="shared" si="0"/>
        <v>Oct</v>
      </c>
      <c r="J33" s="2">
        <f t="shared" si="3"/>
        <v>10</v>
      </c>
      <c r="K33" s="6" t="str">
        <f t="shared" si="2"/>
        <v>27</v>
      </c>
      <c r="L33" s="6" t="str">
        <f t="shared" si="4"/>
        <v>2022</v>
      </c>
      <c r="M33" s="9">
        <f t="shared" si="1"/>
        <v>44861</v>
      </c>
      <c r="N33" s="1"/>
    </row>
    <row r="34" spans="1:14" x14ac:dyDescent="0.3">
      <c r="A34">
        <v>26</v>
      </c>
      <c r="B34" t="s">
        <v>79</v>
      </c>
      <c r="C34" t="s">
        <v>80</v>
      </c>
      <c r="D34">
        <v>4</v>
      </c>
      <c r="E34" t="s">
        <v>6</v>
      </c>
      <c r="F34" s="2" t="s">
        <v>7</v>
      </c>
      <c r="G34" t="s">
        <v>15</v>
      </c>
      <c r="H34" s="2" t="s">
        <v>81</v>
      </c>
      <c r="I34" s="6" t="str">
        <f t="shared" si="0"/>
        <v>Oct</v>
      </c>
      <c r="J34" s="2">
        <f t="shared" si="3"/>
        <v>10</v>
      </c>
      <c r="K34" s="6" t="str">
        <f t="shared" si="2"/>
        <v>26</v>
      </c>
      <c r="L34" s="6" t="str">
        <f t="shared" si="4"/>
        <v>2022</v>
      </c>
      <c r="M34" s="9">
        <f t="shared" si="1"/>
        <v>44860</v>
      </c>
      <c r="N34" s="1"/>
    </row>
    <row r="35" spans="1:14" x14ac:dyDescent="0.3">
      <c r="A35">
        <v>27</v>
      </c>
      <c r="B35" t="s">
        <v>82</v>
      </c>
      <c r="C35" t="s">
        <v>83</v>
      </c>
      <c r="D35">
        <v>4</v>
      </c>
      <c r="E35" t="s">
        <v>6</v>
      </c>
      <c r="F35" s="2" t="s">
        <v>7</v>
      </c>
      <c r="G35" t="s">
        <v>15</v>
      </c>
      <c r="H35" s="2" t="s">
        <v>81</v>
      </c>
      <c r="I35" s="6" t="str">
        <f t="shared" si="0"/>
        <v>Oct</v>
      </c>
      <c r="J35" s="2">
        <f t="shared" si="3"/>
        <v>10</v>
      </c>
      <c r="K35" s="6" t="str">
        <f t="shared" si="2"/>
        <v>26</v>
      </c>
      <c r="L35" s="6" t="str">
        <f t="shared" si="4"/>
        <v>2022</v>
      </c>
      <c r="M35" s="9">
        <f t="shared" si="1"/>
        <v>44860</v>
      </c>
      <c r="N35" s="1"/>
    </row>
    <row r="36" spans="1:14" x14ac:dyDescent="0.3">
      <c r="A36">
        <v>28</v>
      </c>
      <c r="B36" t="s">
        <v>84</v>
      </c>
      <c r="C36" t="s">
        <v>85</v>
      </c>
      <c r="D36">
        <v>4</v>
      </c>
      <c r="E36" t="s">
        <v>6</v>
      </c>
      <c r="F36" s="2" t="s">
        <v>86</v>
      </c>
      <c r="G36" t="s">
        <v>15</v>
      </c>
      <c r="H36" s="2" t="s">
        <v>87</v>
      </c>
      <c r="I36" s="6" t="str">
        <f t="shared" si="0"/>
        <v>Oct</v>
      </c>
      <c r="J36" s="2">
        <f t="shared" si="3"/>
        <v>10</v>
      </c>
      <c r="K36" s="6" t="str">
        <f t="shared" si="2"/>
        <v>24</v>
      </c>
      <c r="L36" s="6" t="str">
        <f t="shared" si="4"/>
        <v>2022</v>
      </c>
      <c r="M36" s="9">
        <f t="shared" si="1"/>
        <v>44858</v>
      </c>
      <c r="N36" s="1"/>
    </row>
    <row r="37" spans="1:14" x14ac:dyDescent="0.3">
      <c r="A37">
        <v>29</v>
      </c>
      <c r="B37" t="s">
        <v>88</v>
      </c>
      <c r="C37" t="s">
        <v>89</v>
      </c>
      <c r="D37">
        <v>4</v>
      </c>
      <c r="E37" t="s">
        <v>6</v>
      </c>
      <c r="F37" s="2" t="s">
        <v>34</v>
      </c>
      <c r="G37" t="s">
        <v>15</v>
      </c>
      <c r="H37" s="2" t="s">
        <v>90</v>
      </c>
      <c r="I37" s="6" t="str">
        <f t="shared" si="0"/>
        <v>Oct</v>
      </c>
      <c r="J37" s="2">
        <f t="shared" si="3"/>
        <v>10</v>
      </c>
      <c r="K37" s="6" t="str">
        <f t="shared" si="2"/>
        <v>20</v>
      </c>
      <c r="L37" s="6" t="str">
        <f t="shared" si="4"/>
        <v>2022</v>
      </c>
      <c r="M37" s="9">
        <f t="shared" si="1"/>
        <v>44854</v>
      </c>
      <c r="N37" s="1"/>
    </row>
    <row r="38" spans="1:14" x14ac:dyDescent="0.3">
      <c r="A38">
        <v>30</v>
      </c>
      <c r="B38" t="s">
        <v>91</v>
      </c>
      <c r="C38" t="s">
        <v>92</v>
      </c>
      <c r="D38">
        <v>4</v>
      </c>
      <c r="E38" t="s">
        <v>6</v>
      </c>
      <c r="F38" s="2" t="s">
        <v>34</v>
      </c>
      <c r="G38" t="s">
        <v>15</v>
      </c>
      <c r="H38" s="2" t="s">
        <v>93</v>
      </c>
      <c r="I38" s="6" t="str">
        <f t="shared" si="0"/>
        <v>Oct</v>
      </c>
      <c r="J38" s="2">
        <f t="shared" si="3"/>
        <v>10</v>
      </c>
      <c r="K38" s="6" t="str">
        <f t="shared" si="2"/>
        <v>17</v>
      </c>
      <c r="L38" s="6" t="str">
        <f t="shared" si="4"/>
        <v>2022</v>
      </c>
      <c r="M38" s="9">
        <f t="shared" si="1"/>
        <v>44851</v>
      </c>
      <c r="N38" s="1"/>
    </row>
    <row r="39" spans="1:14" x14ac:dyDescent="0.3">
      <c r="A39">
        <v>31</v>
      </c>
      <c r="B39" t="s">
        <v>94</v>
      </c>
      <c r="C39" t="s">
        <v>95</v>
      </c>
      <c r="D39">
        <v>3</v>
      </c>
      <c r="E39" t="s">
        <v>6</v>
      </c>
      <c r="F39" s="2" t="s">
        <v>34</v>
      </c>
      <c r="G39" t="s">
        <v>15</v>
      </c>
      <c r="H39" s="2" t="s">
        <v>96</v>
      </c>
      <c r="I39" s="6" t="str">
        <f t="shared" si="0"/>
        <v>Oct</v>
      </c>
      <c r="J39" s="2">
        <f t="shared" si="3"/>
        <v>10</v>
      </c>
      <c r="K39" s="6" t="str">
        <f t="shared" si="2"/>
        <v>12</v>
      </c>
      <c r="L39" s="6" t="str">
        <f t="shared" si="4"/>
        <v>2022</v>
      </c>
      <c r="M39" s="9">
        <f t="shared" si="1"/>
        <v>44846</v>
      </c>
      <c r="N39" s="1"/>
    </row>
    <row r="40" spans="1:14" x14ac:dyDescent="0.3">
      <c r="A40">
        <v>32</v>
      </c>
      <c r="B40" t="s">
        <v>97</v>
      </c>
      <c r="C40" t="s">
        <v>98</v>
      </c>
      <c r="D40">
        <v>4</v>
      </c>
      <c r="E40" t="s">
        <v>6</v>
      </c>
      <c r="F40" s="2" t="s">
        <v>34</v>
      </c>
      <c r="G40" t="s">
        <v>15</v>
      </c>
      <c r="H40" s="2" t="s">
        <v>99</v>
      </c>
      <c r="I40" s="6" t="str">
        <f t="shared" si="0"/>
        <v>Oct</v>
      </c>
      <c r="J40" s="2">
        <f t="shared" si="3"/>
        <v>10</v>
      </c>
      <c r="K40" s="6" t="str">
        <f t="shared" si="2"/>
        <v>11</v>
      </c>
      <c r="L40" s="6" t="str">
        <f t="shared" si="4"/>
        <v>2022</v>
      </c>
      <c r="M40" s="9">
        <f t="shared" si="1"/>
        <v>44845</v>
      </c>
      <c r="N40" s="1"/>
    </row>
    <row r="41" spans="1:14" x14ac:dyDescent="0.3">
      <c r="A41">
        <v>33</v>
      </c>
      <c r="B41" t="s">
        <v>100</v>
      </c>
      <c r="C41" t="s">
        <v>101</v>
      </c>
      <c r="D41">
        <v>4</v>
      </c>
      <c r="E41" t="s">
        <v>6</v>
      </c>
      <c r="F41" s="2" t="s">
        <v>34</v>
      </c>
      <c r="G41" t="s">
        <v>15</v>
      </c>
      <c r="H41" s="2" t="s">
        <v>102</v>
      </c>
      <c r="I41" s="6" t="str">
        <f t="shared" si="0"/>
        <v>Oct</v>
      </c>
      <c r="J41" s="2">
        <f t="shared" si="3"/>
        <v>10</v>
      </c>
      <c r="K41" s="6" t="str">
        <f t="shared" si="2"/>
        <v>10</v>
      </c>
      <c r="L41" s="6" t="str">
        <f t="shared" si="4"/>
        <v>2022</v>
      </c>
      <c r="M41" s="9">
        <f t="shared" si="1"/>
        <v>44844</v>
      </c>
      <c r="N41" s="1"/>
    </row>
    <row r="42" spans="1:14" x14ac:dyDescent="0.3">
      <c r="A42">
        <v>34</v>
      </c>
      <c r="B42" t="s">
        <v>103</v>
      </c>
      <c r="C42" t="s">
        <v>104</v>
      </c>
      <c r="D42">
        <v>4</v>
      </c>
      <c r="E42" t="s">
        <v>6</v>
      </c>
      <c r="F42" s="2" t="s">
        <v>11</v>
      </c>
      <c r="G42" t="s">
        <v>15</v>
      </c>
      <c r="H42" s="2" t="s">
        <v>1092</v>
      </c>
      <c r="I42" s="6" t="str">
        <f>MID(H42,3,3)</f>
        <v>Mar</v>
      </c>
      <c r="J42" s="2">
        <f t="shared" si="3"/>
        <v>3</v>
      </c>
      <c r="K42" s="6" t="str">
        <f t="shared" ref="K42:K45" si="11">MID(H42,7,2)</f>
        <v>16</v>
      </c>
      <c r="L42" s="6" t="str">
        <f>MID(H42,10,4)</f>
        <v>2022</v>
      </c>
      <c r="M42" s="9">
        <f t="shared" si="1"/>
        <v>44636</v>
      </c>
      <c r="N42" s="1"/>
    </row>
    <row r="43" spans="1:14" x14ac:dyDescent="0.3">
      <c r="A43">
        <v>34</v>
      </c>
      <c r="B43" t="s">
        <v>103</v>
      </c>
      <c r="C43" t="s">
        <v>104</v>
      </c>
      <c r="D43">
        <v>4</v>
      </c>
      <c r="E43" t="s">
        <v>6</v>
      </c>
      <c r="F43" s="3" t="s">
        <v>7</v>
      </c>
      <c r="G43" t="s">
        <v>15</v>
      </c>
      <c r="H43" s="2" t="s">
        <v>1093</v>
      </c>
      <c r="I43" s="6" t="str">
        <f t="shared" ref="I43:I46" si="12">MID(H43,3,3)</f>
        <v>Mar</v>
      </c>
      <c r="J43" s="2">
        <f t="shared" si="3"/>
        <v>3</v>
      </c>
      <c r="K43" s="6" t="str">
        <f t="shared" si="11"/>
        <v>10</v>
      </c>
      <c r="L43" s="6" t="str">
        <f t="shared" ref="L43:L45" si="13">MID(H43,10,4)</f>
        <v>2022</v>
      </c>
      <c r="M43" s="9">
        <f t="shared" si="1"/>
        <v>44630</v>
      </c>
      <c r="N43" s="1"/>
    </row>
    <row r="44" spans="1:14" x14ac:dyDescent="0.3">
      <c r="A44">
        <v>34</v>
      </c>
      <c r="B44" t="s">
        <v>103</v>
      </c>
      <c r="C44" t="s">
        <v>104</v>
      </c>
      <c r="D44">
        <v>4</v>
      </c>
      <c r="E44" t="s">
        <v>6</v>
      </c>
      <c r="F44" s="3" t="s">
        <v>7</v>
      </c>
      <c r="G44" t="s">
        <v>15</v>
      </c>
      <c r="H44" s="2" t="s">
        <v>1094</v>
      </c>
      <c r="I44" s="6" t="str">
        <f t="shared" si="12"/>
        <v>Dec</v>
      </c>
      <c r="J44" s="2">
        <f t="shared" si="3"/>
        <v>12</v>
      </c>
      <c r="K44" s="6" t="str">
        <f t="shared" si="11"/>
        <v>15</v>
      </c>
      <c r="L44" s="6" t="str">
        <f t="shared" si="13"/>
        <v>2021</v>
      </c>
      <c r="M44" s="9">
        <f t="shared" si="1"/>
        <v>44545</v>
      </c>
      <c r="N44" s="1"/>
    </row>
    <row r="45" spans="1:14" x14ac:dyDescent="0.3">
      <c r="A45">
        <v>34</v>
      </c>
      <c r="B45" t="s">
        <v>103</v>
      </c>
      <c r="C45" t="s">
        <v>104</v>
      </c>
      <c r="D45">
        <v>4</v>
      </c>
      <c r="E45" t="s">
        <v>6</v>
      </c>
      <c r="F45" s="3" t="s">
        <v>7</v>
      </c>
      <c r="G45" t="s">
        <v>15</v>
      </c>
      <c r="H45" s="2" t="s">
        <v>1095</v>
      </c>
      <c r="I45" s="6" t="str">
        <f t="shared" si="12"/>
        <v>Jan</v>
      </c>
      <c r="J45" s="2">
        <f t="shared" si="3"/>
        <v>1</v>
      </c>
      <c r="K45" s="6" t="str">
        <f t="shared" si="11"/>
        <v>14</v>
      </c>
      <c r="L45" s="6" t="str">
        <f t="shared" si="13"/>
        <v>2022</v>
      </c>
      <c r="M45" s="9">
        <f t="shared" si="1"/>
        <v>44575</v>
      </c>
      <c r="N45" s="1"/>
    </row>
    <row r="46" spans="1:14" x14ac:dyDescent="0.3">
      <c r="A46">
        <v>34</v>
      </c>
      <c r="B46" t="s">
        <v>103</v>
      </c>
      <c r="C46" t="s">
        <v>104</v>
      </c>
      <c r="D46">
        <v>4</v>
      </c>
      <c r="E46" t="s">
        <v>6</v>
      </c>
      <c r="F46" s="2" t="s">
        <v>11</v>
      </c>
      <c r="G46" t="s">
        <v>15</v>
      </c>
      <c r="H46" s="2" t="s">
        <v>1096</v>
      </c>
      <c r="I46" s="6" t="str">
        <f t="shared" si="12"/>
        <v>Sep</v>
      </c>
      <c r="J46" s="2">
        <f t="shared" si="3"/>
        <v>9</v>
      </c>
      <c r="K46" s="6" t="str">
        <f>MID(H46,7,2)</f>
        <v>30</v>
      </c>
      <c r="L46" s="6" t="str">
        <f>MID(H46,10,4)</f>
        <v>2022</v>
      </c>
      <c r="M46" s="9">
        <f t="shared" si="1"/>
        <v>44834</v>
      </c>
      <c r="N46" s="1"/>
    </row>
    <row r="47" spans="1:14" x14ac:dyDescent="0.3">
      <c r="A47">
        <v>34</v>
      </c>
      <c r="B47" t="s">
        <v>103</v>
      </c>
      <c r="C47" t="s">
        <v>104</v>
      </c>
      <c r="D47">
        <v>4</v>
      </c>
      <c r="E47" t="s">
        <v>6</v>
      </c>
      <c r="F47" s="2" t="s">
        <v>11</v>
      </c>
      <c r="G47" t="s">
        <v>15</v>
      </c>
      <c r="H47" s="2" t="s">
        <v>105</v>
      </c>
      <c r="I47" s="6" t="str">
        <f t="shared" si="0"/>
        <v>Sep</v>
      </c>
      <c r="J47" s="2">
        <f t="shared" si="3"/>
        <v>9</v>
      </c>
      <c r="K47" s="6" t="str">
        <f t="shared" si="2"/>
        <v>30</v>
      </c>
      <c r="L47" s="6" t="str">
        <f t="shared" si="4"/>
        <v>2022</v>
      </c>
      <c r="M47" s="9">
        <f t="shared" si="1"/>
        <v>44834</v>
      </c>
      <c r="N47" s="1"/>
    </row>
    <row r="48" spans="1:14" x14ac:dyDescent="0.3">
      <c r="A48">
        <v>35</v>
      </c>
      <c r="B48" t="s">
        <v>106</v>
      </c>
      <c r="C48" t="s">
        <v>107</v>
      </c>
      <c r="D48">
        <v>4</v>
      </c>
      <c r="E48" t="s">
        <v>6</v>
      </c>
      <c r="F48" s="2" t="s">
        <v>68</v>
      </c>
      <c r="G48" t="s">
        <v>15</v>
      </c>
      <c r="H48" s="2" t="s">
        <v>108</v>
      </c>
      <c r="I48" s="6" t="str">
        <f t="shared" si="0"/>
        <v>Sep</v>
      </c>
      <c r="J48" s="2">
        <f t="shared" si="3"/>
        <v>9</v>
      </c>
      <c r="K48" s="6" t="str">
        <f t="shared" si="2"/>
        <v>28</v>
      </c>
      <c r="L48" s="6" t="str">
        <f t="shared" si="4"/>
        <v>2022</v>
      </c>
      <c r="M48" s="9">
        <f t="shared" si="1"/>
        <v>44832</v>
      </c>
      <c r="N48" s="1"/>
    </row>
    <row r="49" spans="1:14" x14ac:dyDescent="0.3">
      <c r="A49">
        <v>36</v>
      </c>
      <c r="B49" t="s">
        <v>109</v>
      </c>
      <c r="C49" t="s">
        <v>110</v>
      </c>
      <c r="D49">
        <v>4</v>
      </c>
      <c r="E49" t="s">
        <v>6</v>
      </c>
      <c r="F49" s="2" t="s">
        <v>111</v>
      </c>
      <c r="G49" t="s">
        <v>15</v>
      </c>
      <c r="H49" s="2" t="s">
        <v>112</v>
      </c>
      <c r="I49" s="6" t="str">
        <f t="shared" si="0"/>
        <v>Sep</v>
      </c>
      <c r="J49" s="2">
        <f t="shared" si="3"/>
        <v>9</v>
      </c>
      <c r="K49" s="6" t="str">
        <f t="shared" si="2"/>
        <v>26</v>
      </c>
      <c r="L49" s="6" t="str">
        <f t="shared" si="4"/>
        <v>2022</v>
      </c>
      <c r="M49" s="9">
        <f t="shared" si="1"/>
        <v>44830</v>
      </c>
      <c r="N49" s="1"/>
    </row>
    <row r="50" spans="1:14" x14ac:dyDescent="0.3">
      <c r="A50">
        <v>37</v>
      </c>
      <c r="B50" t="s">
        <v>113</v>
      </c>
      <c r="C50" t="s">
        <v>114</v>
      </c>
      <c r="D50">
        <v>4</v>
      </c>
      <c r="E50" t="s">
        <v>6</v>
      </c>
      <c r="F50" s="2" t="s">
        <v>115</v>
      </c>
      <c r="G50" t="s">
        <v>15</v>
      </c>
      <c r="H50" s="2" t="s">
        <v>116</v>
      </c>
      <c r="I50" s="6" t="str">
        <f t="shared" si="0"/>
        <v>Sep</v>
      </c>
      <c r="J50" s="2">
        <f t="shared" si="3"/>
        <v>9</v>
      </c>
      <c r="K50" s="6" t="str">
        <f t="shared" si="2"/>
        <v>22</v>
      </c>
      <c r="L50" s="6" t="str">
        <f t="shared" si="4"/>
        <v>2022</v>
      </c>
      <c r="M50" s="9">
        <f t="shared" si="1"/>
        <v>44826</v>
      </c>
      <c r="N50" s="1"/>
    </row>
    <row r="51" spans="1:14" x14ac:dyDescent="0.3">
      <c r="A51">
        <v>38</v>
      </c>
      <c r="B51" t="s">
        <v>117</v>
      </c>
      <c r="C51" t="s">
        <v>118</v>
      </c>
      <c r="D51">
        <v>4</v>
      </c>
      <c r="E51" t="s">
        <v>6</v>
      </c>
      <c r="F51" s="2" t="s">
        <v>68</v>
      </c>
      <c r="G51" t="s">
        <v>15</v>
      </c>
      <c r="H51" s="2" t="s">
        <v>1106</v>
      </c>
      <c r="I51" s="6" t="str">
        <f t="shared" si="0"/>
        <v>Aug</v>
      </c>
      <c r="J51" s="2">
        <f t="shared" si="3"/>
        <v>8</v>
      </c>
      <c r="K51" s="6" t="str">
        <f t="shared" si="2"/>
        <v>10</v>
      </c>
      <c r="L51" s="6" t="str">
        <f t="shared" si="4"/>
        <v>2022</v>
      </c>
      <c r="M51" s="9">
        <f t="shared" si="1"/>
        <v>44783</v>
      </c>
      <c r="N51" s="1"/>
    </row>
    <row r="52" spans="1:14" x14ac:dyDescent="0.3">
      <c r="A52">
        <v>38</v>
      </c>
      <c r="B52" t="s">
        <v>117</v>
      </c>
      <c r="C52" t="s">
        <v>118</v>
      </c>
      <c r="D52">
        <v>4</v>
      </c>
      <c r="E52" t="s">
        <v>6</v>
      </c>
      <c r="F52" s="2" t="s">
        <v>68</v>
      </c>
      <c r="G52" t="s">
        <v>15</v>
      </c>
      <c r="H52" s="2" t="s">
        <v>116</v>
      </c>
      <c r="I52" s="6" t="str">
        <f t="shared" si="0"/>
        <v>Sep</v>
      </c>
      <c r="J52" s="2">
        <f t="shared" si="3"/>
        <v>9</v>
      </c>
      <c r="K52" s="6" t="str">
        <f t="shared" si="2"/>
        <v>22</v>
      </c>
      <c r="L52" s="6" t="str">
        <f t="shared" si="4"/>
        <v>2022</v>
      </c>
      <c r="M52" s="9">
        <f t="shared" si="1"/>
        <v>44826</v>
      </c>
      <c r="N52" s="1"/>
    </row>
    <row r="53" spans="1:14" x14ac:dyDescent="0.3">
      <c r="A53">
        <v>39</v>
      </c>
      <c r="B53" t="s">
        <v>119</v>
      </c>
      <c r="C53" t="s">
        <v>37</v>
      </c>
      <c r="D53">
        <v>4</v>
      </c>
      <c r="E53" t="s">
        <v>6</v>
      </c>
      <c r="F53" s="2" t="s">
        <v>7</v>
      </c>
      <c r="G53" t="s">
        <v>15</v>
      </c>
      <c r="H53" s="2" t="s">
        <v>120</v>
      </c>
      <c r="I53" s="6" t="str">
        <f t="shared" si="0"/>
        <v>Sep</v>
      </c>
      <c r="J53" s="2">
        <f t="shared" si="3"/>
        <v>9</v>
      </c>
      <c r="K53" s="6" t="str">
        <f t="shared" si="2"/>
        <v>19</v>
      </c>
      <c r="L53" s="6" t="str">
        <f t="shared" si="4"/>
        <v>2022</v>
      </c>
      <c r="M53" s="9">
        <f t="shared" si="1"/>
        <v>44823</v>
      </c>
      <c r="N53" s="1"/>
    </row>
    <row r="54" spans="1:14" x14ac:dyDescent="0.3">
      <c r="A54">
        <v>40</v>
      </c>
      <c r="B54" t="s">
        <v>121</v>
      </c>
      <c r="C54" t="s">
        <v>122</v>
      </c>
      <c r="D54">
        <v>4</v>
      </c>
      <c r="E54" t="s">
        <v>6</v>
      </c>
      <c r="F54" s="2" t="s">
        <v>34</v>
      </c>
      <c r="G54" t="s">
        <v>15</v>
      </c>
      <c r="H54" s="2" t="s">
        <v>120</v>
      </c>
      <c r="I54" s="6" t="str">
        <f t="shared" si="0"/>
        <v>Sep</v>
      </c>
      <c r="J54" s="2">
        <f t="shared" si="3"/>
        <v>9</v>
      </c>
      <c r="K54" s="6" t="str">
        <f t="shared" si="2"/>
        <v>19</v>
      </c>
      <c r="L54" s="6" t="str">
        <f t="shared" si="4"/>
        <v>2022</v>
      </c>
      <c r="M54" s="9">
        <f t="shared" si="1"/>
        <v>44823</v>
      </c>
      <c r="N54" s="1"/>
    </row>
    <row r="55" spans="1:14" x14ac:dyDescent="0.3">
      <c r="A55">
        <v>41</v>
      </c>
      <c r="B55" t="s">
        <v>123</v>
      </c>
      <c r="C55" t="s">
        <v>124</v>
      </c>
      <c r="D55">
        <v>4</v>
      </c>
      <c r="E55" t="s">
        <v>6</v>
      </c>
      <c r="F55" s="2" t="s">
        <v>45</v>
      </c>
      <c r="G55" t="s">
        <v>15</v>
      </c>
      <c r="H55" s="2" t="s">
        <v>125</v>
      </c>
      <c r="I55" s="6" t="str">
        <f t="shared" si="0"/>
        <v>Sep</v>
      </c>
      <c r="J55" s="2">
        <f t="shared" si="3"/>
        <v>9</v>
      </c>
      <c r="K55" s="6" t="str">
        <f t="shared" si="2"/>
        <v>09</v>
      </c>
      <c r="L55" s="6" t="str">
        <f t="shared" si="4"/>
        <v>2022</v>
      </c>
      <c r="M55" s="9">
        <f t="shared" si="1"/>
        <v>44813</v>
      </c>
      <c r="N55" s="1"/>
    </row>
    <row r="56" spans="1:14" x14ac:dyDescent="0.3">
      <c r="A56">
        <v>42</v>
      </c>
      <c r="B56" t="s">
        <v>126</v>
      </c>
      <c r="C56" t="s">
        <v>127</v>
      </c>
      <c r="D56">
        <v>3</v>
      </c>
      <c r="E56" t="s">
        <v>6</v>
      </c>
      <c r="F56" s="2" t="s">
        <v>7</v>
      </c>
      <c r="G56" t="s">
        <v>15</v>
      </c>
      <c r="H56" s="2" t="s">
        <v>125</v>
      </c>
      <c r="I56" s="6" t="str">
        <f t="shared" si="0"/>
        <v>Sep</v>
      </c>
      <c r="J56" s="2">
        <f t="shared" si="3"/>
        <v>9</v>
      </c>
      <c r="K56" s="6" t="str">
        <f t="shared" si="2"/>
        <v>09</v>
      </c>
      <c r="L56" s="6" t="str">
        <f t="shared" si="4"/>
        <v>2022</v>
      </c>
      <c r="M56" s="9">
        <f t="shared" si="1"/>
        <v>44813</v>
      </c>
      <c r="N56" s="1"/>
    </row>
    <row r="57" spans="1:14" x14ac:dyDescent="0.3">
      <c r="A57">
        <v>43</v>
      </c>
      <c r="B57" t="s">
        <v>128</v>
      </c>
      <c r="C57" t="s">
        <v>129</v>
      </c>
      <c r="D57">
        <v>4</v>
      </c>
      <c r="E57" t="s">
        <v>6</v>
      </c>
      <c r="F57" s="2" t="s">
        <v>11</v>
      </c>
      <c r="G57" t="s">
        <v>15</v>
      </c>
      <c r="H57" s="2" t="s">
        <v>1113</v>
      </c>
      <c r="I57" s="6" t="str">
        <f>MID(H57,3,3)</f>
        <v>Apr</v>
      </c>
      <c r="J57" s="2">
        <f t="shared" si="3"/>
        <v>4</v>
      </c>
      <c r="K57" s="6" t="str">
        <f>MID(H57,7,2)</f>
        <v>18</v>
      </c>
      <c r="L57" s="6" t="str">
        <f>MID(H57,10,4)</f>
        <v>2022</v>
      </c>
      <c r="M57" s="9">
        <f t="shared" si="1"/>
        <v>44669</v>
      </c>
      <c r="N57" s="1"/>
    </row>
    <row r="58" spans="1:14" x14ac:dyDescent="0.3">
      <c r="A58">
        <v>43</v>
      </c>
      <c r="B58" t="s">
        <v>128</v>
      </c>
      <c r="C58" t="s">
        <v>129</v>
      </c>
      <c r="D58">
        <v>4</v>
      </c>
      <c r="E58" t="s">
        <v>6</v>
      </c>
      <c r="F58" s="2" t="s">
        <v>34</v>
      </c>
      <c r="G58" t="s">
        <v>15</v>
      </c>
      <c r="H58" s="2" t="s">
        <v>125</v>
      </c>
      <c r="I58" s="6" t="str">
        <f t="shared" si="0"/>
        <v>Sep</v>
      </c>
      <c r="J58" s="2">
        <f t="shared" si="3"/>
        <v>9</v>
      </c>
      <c r="K58" s="6" t="str">
        <f t="shared" si="2"/>
        <v>09</v>
      </c>
      <c r="L58" s="6" t="str">
        <f t="shared" si="4"/>
        <v>2022</v>
      </c>
      <c r="M58" s="9">
        <f t="shared" si="1"/>
        <v>44813</v>
      </c>
      <c r="N58" s="1"/>
    </row>
    <row r="59" spans="1:14" x14ac:dyDescent="0.3">
      <c r="A59">
        <v>44</v>
      </c>
      <c r="B59" t="s">
        <v>130</v>
      </c>
      <c r="C59" t="s">
        <v>131</v>
      </c>
      <c r="D59">
        <v>4</v>
      </c>
      <c r="E59" t="s">
        <v>6</v>
      </c>
      <c r="F59" s="3" t="s">
        <v>1116</v>
      </c>
      <c r="G59" t="s">
        <v>15</v>
      </c>
      <c r="H59" s="2" t="s">
        <v>1117</v>
      </c>
      <c r="I59" s="6" t="str">
        <f t="shared" si="0"/>
        <v>Aug</v>
      </c>
      <c r="J59" s="2">
        <f t="shared" si="3"/>
        <v>8</v>
      </c>
      <c r="K59" s="6" t="str">
        <f t="shared" si="2"/>
        <v>19</v>
      </c>
      <c r="L59" s="6" t="str">
        <f t="shared" si="4"/>
        <v>2022</v>
      </c>
      <c r="M59" s="9">
        <f t="shared" si="1"/>
        <v>44792</v>
      </c>
      <c r="N59" s="1"/>
    </row>
    <row r="60" spans="1:14" x14ac:dyDescent="0.3">
      <c r="A60">
        <v>44</v>
      </c>
      <c r="B60" t="s">
        <v>130</v>
      </c>
      <c r="C60" t="s">
        <v>131</v>
      </c>
      <c r="D60">
        <v>4</v>
      </c>
      <c r="E60" t="s">
        <v>6</v>
      </c>
      <c r="F60" s="3" t="s">
        <v>111</v>
      </c>
      <c r="G60" t="s">
        <v>15</v>
      </c>
      <c r="H60" s="2" t="s">
        <v>1117</v>
      </c>
      <c r="I60" s="6" t="str">
        <f t="shared" si="0"/>
        <v>Aug</v>
      </c>
      <c r="J60" s="2">
        <f t="shared" si="3"/>
        <v>8</v>
      </c>
      <c r="K60" s="6" t="str">
        <f t="shared" si="2"/>
        <v>19</v>
      </c>
      <c r="L60" s="6" t="str">
        <f t="shared" si="4"/>
        <v>2022</v>
      </c>
      <c r="M60" s="9">
        <f t="shared" si="1"/>
        <v>44792</v>
      </c>
      <c r="N60" s="1"/>
    </row>
    <row r="61" spans="1:14" x14ac:dyDescent="0.3">
      <c r="A61">
        <v>44</v>
      </c>
      <c r="B61" t="s">
        <v>130</v>
      </c>
      <c r="C61" t="s">
        <v>131</v>
      </c>
      <c r="D61">
        <v>4</v>
      </c>
      <c r="E61" t="s">
        <v>6</v>
      </c>
      <c r="F61" s="3" t="s">
        <v>111</v>
      </c>
      <c r="G61" t="s">
        <v>15</v>
      </c>
      <c r="H61" s="2" t="s">
        <v>1620</v>
      </c>
      <c r="I61" s="6" t="str">
        <f t="shared" si="0"/>
        <v>Aug</v>
      </c>
      <c r="J61" s="2">
        <f t="shared" si="3"/>
        <v>8</v>
      </c>
      <c r="K61" s="6" t="str">
        <f t="shared" si="2"/>
        <v>25</v>
      </c>
      <c r="L61" s="6" t="str">
        <f t="shared" si="4"/>
        <v>2022</v>
      </c>
      <c r="M61" s="9">
        <f t="shared" si="1"/>
        <v>44798</v>
      </c>
      <c r="N61" s="1"/>
    </row>
    <row r="62" spans="1:14" x14ac:dyDescent="0.3">
      <c r="A62">
        <v>44</v>
      </c>
      <c r="B62" t="s">
        <v>130</v>
      </c>
      <c r="C62" t="s">
        <v>131</v>
      </c>
      <c r="D62">
        <v>4</v>
      </c>
      <c r="E62" t="s">
        <v>6</v>
      </c>
      <c r="F62" s="2" t="s">
        <v>34</v>
      </c>
      <c r="G62" t="s">
        <v>15</v>
      </c>
      <c r="H62" s="2" t="s">
        <v>132</v>
      </c>
      <c r="I62" s="6" t="str">
        <f t="shared" si="0"/>
        <v>Aug</v>
      </c>
      <c r="J62" s="2">
        <f t="shared" si="3"/>
        <v>8</v>
      </c>
      <c r="K62" s="6" t="str">
        <f t="shared" si="2"/>
        <v>31</v>
      </c>
      <c r="L62" s="6" t="str">
        <f t="shared" si="4"/>
        <v>2022</v>
      </c>
      <c r="M62" s="9">
        <f t="shared" si="1"/>
        <v>44804</v>
      </c>
      <c r="N62" s="1"/>
    </row>
    <row r="63" spans="1:14" x14ac:dyDescent="0.3">
      <c r="A63">
        <v>45</v>
      </c>
      <c r="B63" t="s">
        <v>133</v>
      </c>
      <c r="C63" t="s">
        <v>134</v>
      </c>
      <c r="D63">
        <v>4</v>
      </c>
      <c r="E63" t="s">
        <v>6</v>
      </c>
      <c r="F63" s="2" t="s">
        <v>34</v>
      </c>
      <c r="G63" t="s">
        <v>15</v>
      </c>
      <c r="H63" s="2" t="s">
        <v>135</v>
      </c>
      <c r="I63" s="6" t="str">
        <f t="shared" si="0"/>
        <v>Aug</v>
      </c>
      <c r="J63" s="2">
        <f t="shared" si="3"/>
        <v>8</v>
      </c>
      <c r="K63" s="6" t="str">
        <f t="shared" si="2"/>
        <v>30</v>
      </c>
      <c r="L63" s="6" t="str">
        <f t="shared" si="4"/>
        <v>2022</v>
      </c>
      <c r="M63" s="9">
        <f t="shared" si="1"/>
        <v>44803</v>
      </c>
      <c r="N63" s="1"/>
    </row>
    <row r="64" spans="1:14" x14ac:dyDescent="0.3">
      <c r="A64">
        <v>46</v>
      </c>
      <c r="B64" t="s">
        <v>136</v>
      </c>
      <c r="C64" t="s">
        <v>137</v>
      </c>
      <c r="D64">
        <v>4</v>
      </c>
      <c r="E64" t="s">
        <v>6</v>
      </c>
      <c r="F64" s="2" t="s">
        <v>68</v>
      </c>
      <c r="G64" t="s">
        <v>15</v>
      </c>
      <c r="H64" s="2" t="s">
        <v>135</v>
      </c>
      <c r="I64" s="6" t="str">
        <f t="shared" si="0"/>
        <v>Aug</v>
      </c>
      <c r="J64" s="2">
        <f t="shared" si="3"/>
        <v>8</v>
      </c>
      <c r="K64" s="6" t="str">
        <f t="shared" si="2"/>
        <v>30</v>
      </c>
      <c r="L64" s="6" t="str">
        <f t="shared" si="4"/>
        <v>2022</v>
      </c>
      <c r="M64" s="9">
        <f t="shared" si="1"/>
        <v>44803</v>
      </c>
      <c r="N64" s="1"/>
    </row>
    <row r="65" spans="1:14" x14ac:dyDescent="0.3">
      <c r="A65">
        <v>47</v>
      </c>
      <c r="B65" t="s">
        <v>138</v>
      </c>
      <c r="C65" t="s">
        <v>37</v>
      </c>
      <c r="D65">
        <v>3</v>
      </c>
      <c r="E65" t="s">
        <v>6</v>
      </c>
      <c r="F65" s="2" t="s">
        <v>41</v>
      </c>
      <c r="G65" t="s">
        <v>15</v>
      </c>
      <c r="H65" s="2" t="s">
        <v>139</v>
      </c>
      <c r="I65" s="6" t="str">
        <f t="shared" si="0"/>
        <v>Aug</v>
      </c>
      <c r="J65" s="2">
        <f t="shared" si="3"/>
        <v>8</v>
      </c>
      <c r="K65" s="6" t="str">
        <f t="shared" si="2"/>
        <v>25</v>
      </c>
      <c r="L65" s="6" t="str">
        <f t="shared" si="4"/>
        <v>2022</v>
      </c>
      <c r="M65" s="9">
        <f t="shared" si="1"/>
        <v>44798</v>
      </c>
      <c r="N65" s="1"/>
    </row>
    <row r="66" spans="1:14" x14ac:dyDescent="0.3">
      <c r="A66">
        <v>48</v>
      </c>
      <c r="B66" t="s">
        <v>140</v>
      </c>
      <c r="C66" t="s">
        <v>47</v>
      </c>
      <c r="D66">
        <v>4</v>
      </c>
      <c r="E66" t="s">
        <v>6</v>
      </c>
      <c r="F66" s="2" t="s">
        <v>45</v>
      </c>
      <c r="G66" t="s">
        <v>15</v>
      </c>
      <c r="H66" s="2" t="s">
        <v>141</v>
      </c>
      <c r="I66" s="6" t="str">
        <f t="shared" si="0"/>
        <v>Aug</v>
      </c>
      <c r="J66" s="2">
        <f t="shared" si="3"/>
        <v>8</v>
      </c>
      <c r="K66" s="6" t="str">
        <f t="shared" si="2"/>
        <v>22</v>
      </c>
      <c r="L66" s="6" t="str">
        <f t="shared" si="4"/>
        <v>2022</v>
      </c>
      <c r="M66" s="9">
        <f t="shared" si="1"/>
        <v>44795</v>
      </c>
      <c r="N66" s="1"/>
    </row>
    <row r="67" spans="1:14" x14ac:dyDescent="0.3">
      <c r="A67">
        <v>49</v>
      </c>
      <c r="B67" t="s">
        <v>142</v>
      </c>
      <c r="C67" t="s">
        <v>143</v>
      </c>
      <c r="D67">
        <v>4</v>
      </c>
      <c r="E67" t="s">
        <v>6</v>
      </c>
      <c r="F67" s="2" t="s">
        <v>68</v>
      </c>
      <c r="G67" t="s">
        <v>15</v>
      </c>
      <c r="H67" s="2" t="s">
        <v>144</v>
      </c>
      <c r="I67" s="6" t="str">
        <f t="shared" si="0"/>
        <v>Aug</v>
      </c>
      <c r="J67" s="2">
        <f t="shared" si="3"/>
        <v>8</v>
      </c>
      <c r="K67" s="6" t="str">
        <f t="shared" si="2"/>
        <v>19</v>
      </c>
      <c r="L67" s="6" t="str">
        <f t="shared" si="4"/>
        <v>2022</v>
      </c>
      <c r="M67" s="9">
        <f t="shared" si="1"/>
        <v>44792</v>
      </c>
      <c r="N67" s="1"/>
    </row>
    <row r="68" spans="1:14" x14ac:dyDescent="0.3">
      <c r="A68">
        <v>50</v>
      </c>
      <c r="B68" t="s">
        <v>145</v>
      </c>
      <c r="C68" t="s">
        <v>146</v>
      </c>
      <c r="D68">
        <v>4</v>
      </c>
      <c r="E68" t="s">
        <v>6</v>
      </c>
      <c r="F68" s="2" t="s">
        <v>45</v>
      </c>
      <c r="G68" t="s">
        <v>15</v>
      </c>
      <c r="H68" s="2" t="s">
        <v>147</v>
      </c>
      <c r="I68" s="6" t="str">
        <f t="shared" si="0"/>
        <v>Aug</v>
      </c>
      <c r="J68" s="2">
        <f t="shared" si="3"/>
        <v>8</v>
      </c>
      <c r="K68" s="6" t="str">
        <f t="shared" si="2"/>
        <v>18</v>
      </c>
      <c r="L68" s="6" t="str">
        <f t="shared" si="4"/>
        <v>2022</v>
      </c>
      <c r="M68" s="9">
        <f t="shared" si="1"/>
        <v>44791</v>
      </c>
      <c r="N68" s="1"/>
    </row>
    <row r="69" spans="1:14" x14ac:dyDescent="0.3">
      <c r="A69">
        <v>51</v>
      </c>
      <c r="B69" t="s">
        <v>148</v>
      </c>
      <c r="C69" t="s">
        <v>149</v>
      </c>
      <c r="D69">
        <v>4</v>
      </c>
      <c r="E69" t="s">
        <v>6</v>
      </c>
      <c r="F69" s="2" t="s">
        <v>34</v>
      </c>
      <c r="G69" t="s">
        <v>15</v>
      </c>
      <c r="H69" s="2" t="s">
        <v>1130</v>
      </c>
      <c r="I69" s="6" t="str">
        <f>MID(H69,3,3)</f>
        <v>Jun</v>
      </c>
      <c r="J69" s="2">
        <f t="shared" si="3"/>
        <v>6</v>
      </c>
      <c r="K69" s="6" t="str">
        <f>MID(H69,7,2)</f>
        <v>10</v>
      </c>
      <c r="L69" s="6" t="str">
        <f>MID(H69,10,4)</f>
        <v>2022</v>
      </c>
      <c r="M69" s="9">
        <f t="shared" ref="M69:M132" si="14">IF(G69="Audited",DATE(L69,J69,K69)," ")</f>
        <v>44722</v>
      </c>
      <c r="N69" s="1"/>
    </row>
    <row r="70" spans="1:14" ht="31.2" x14ac:dyDescent="0.3">
      <c r="A70">
        <v>51</v>
      </c>
      <c r="B70" t="s">
        <v>148</v>
      </c>
      <c r="C70" t="s">
        <v>149</v>
      </c>
      <c r="D70">
        <v>1</v>
      </c>
      <c r="E70" t="s">
        <v>6</v>
      </c>
      <c r="F70" s="3" t="s">
        <v>111</v>
      </c>
      <c r="G70" t="s">
        <v>15</v>
      </c>
      <c r="H70" s="4" t="s">
        <v>1131</v>
      </c>
      <c r="I70" s="6" t="str">
        <f>MID(H70,3,3)</f>
        <v>Aug</v>
      </c>
      <c r="J70" s="2">
        <f t="shared" si="3"/>
        <v>8</v>
      </c>
      <c r="K70" s="6" t="str">
        <f>MID(H70,7,2)</f>
        <v>29</v>
      </c>
      <c r="L70" s="6" t="str">
        <f>MID(H70,10,4)</f>
        <v>2022</v>
      </c>
      <c r="M70" s="9">
        <f t="shared" si="14"/>
        <v>44802</v>
      </c>
      <c r="N70" s="1"/>
    </row>
    <row r="71" spans="1:14" x14ac:dyDescent="0.3">
      <c r="A71">
        <v>51</v>
      </c>
      <c r="B71" t="s">
        <v>148</v>
      </c>
      <c r="C71" t="s">
        <v>149</v>
      </c>
      <c r="D71">
        <v>4</v>
      </c>
      <c r="E71" t="s">
        <v>6</v>
      </c>
      <c r="F71" s="2" t="s">
        <v>68</v>
      </c>
      <c r="G71" t="s">
        <v>15</v>
      </c>
      <c r="H71" s="2" t="s">
        <v>150</v>
      </c>
      <c r="I71" s="6" t="str">
        <f t="shared" ref="I71:I131" si="15">MID(H71,4,3)</f>
        <v>Aug</v>
      </c>
      <c r="J71" s="2">
        <f t="shared" si="3"/>
        <v>8</v>
      </c>
      <c r="K71" s="6" t="str">
        <f t="shared" ref="K71:K84" si="16">MID(H71,8,2)</f>
        <v>15</v>
      </c>
      <c r="L71" s="6" t="str">
        <f t="shared" si="4"/>
        <v>2022</v>
      </c>
      <c r="M71" s="9">
        <f t="shared" si="14"/>
        <v>44788</v>
      </c>
      <c r="N71" s="1"/>
    </row>
    <row r="72" spans="1:14" x14ac:dyDescent="0.3">
      <c r="A72">
        <v>52</v>
      </c>
      <c r="B72" t="s">
        <v>151</v>
      </c>
      <c r="C72" t="s">
        <v>152</v>
      </c>
      <c r="D72">
        <v>4</v>
      </c>
      <c r="E72" t="s">
        <v>6</v>
      </c>
      <c r="F72" s="2" t="s">
        <v>11</v>
      </c>
      <c r="G72" t="s">
        <v>15</v>
      </c>
      <c r="H72" s="2" t="s">
        <v>153</v>
      </c>
      <c r="I72" s="6" t="str">
        <f t="shared" si="15"/>
        <v>Aug</v>
      </c>
      <c r="J72" s="2">
        <f t="shared" si="3"/>
        <v>8</v>
      </c>
      <c r="K72" s="6" t="str">
        <f t="shared" si="16"/>
        <v>10</v>
      </c>
      <c r="L72" s="6" t="str">
        <f t="shared" si="4"/>
        <v>2022</v>
      </c>
      <c r="M72" s="9">
        <f t="shared" si="14"/>
        <v>44783</v>
      </c>
      <c r="N72" s="1"/>
    </row>
    <row r="73" spans="1:14" x14ac:dyDescent="0.3">
      <c r="A73">
        <v>53</v>
      </c>
      <c r="B73" t="s">
        <v>154</v>
      </c>
      <c r="C73" t="s">
        <v>155</v>
      </c>
      <c r="D73">
        <v>3</v>
      </c>
      <c r="E73" t="s">
        <v>6</v>
      </c>
      <c r="F73" s="2" t="s">
        <v>68</v>
      </c>
      <c r="G73" t="s">
        <v>15</v>
      </c>
      <c r="H73" s="2" t="s">
        <v>156</v>
      </c>
      <c r="I73" s="6" t="str">
        <f t="shared" si="15"/>
        <v>Aug</v>
      </c>
      <c r="J73" s="2">
        <f t="shared" si="3"/>
        <v>8</v>
      </c>
      <c r="K73" s="6" t="str">
        <f t="shared" si="16"/>
        <v>03</v>
      </c>
      <c r="L73" s="6" t="str">
        <f t="shared" si="4"/>
        <v>2022</v>
      </c>
      <c r="M73" s="9">
        <f t="shared" si="14"/>
        <v>44776</v>
      </c>
      <c r="N73" s="1"/>
    </row>
    <row r="74" spans="1:14" x14ac:dyDescent="0.3">
      <c r="A74">
        <v>54</v>
      </c>
      <c r="B74" t="s">
        <v>157</v>
      </c>
      <c r="C74" t="s">
        <v>158</v>
      </c>
      <c r="D74">
        <v>3</v>
      </c>
      <c r="E74" t="s">
        <v>6</v>
      </c>
      <c r="F74" s="2" t="s">
        <v>34</v>
      </c>
      <c r="G74" t="s">
        <v>15</v>
      </c>
      <c r="H74" s="2" t="s">
        <v>159</v>
      </c>
      <c r="I74" s="6" t="str">
        <f t="shared" si="15"/>
        <v>Jul</v>
      </c>
      <c r="J74" s="2">
        <f t="shared" ref="J74:J137" si="17">IF(I74="Jan",1,IF(I74="Feb",2,IF(I74="Mar",3,IF(I74="Apr",4,IF(I74="May",5,IF(I74="Jun",6,IF(I74="Jul",7,IF(I74="Aug",8,IF(I74="Sep",9,IF(I74="Oct",10,IF(I74="Nov",11,IF(I74="Dec",12,0))))))))))))</f>
        <v>7</v>
      </c>
      <c r="K74" s="6" t="str">
        <f t="shared" si="16"/>
        <v>29</v>
      </c>
      <c r="L74" s="6" t="str">
        <f t="shared" si="4"/>
        <v>2022</v>
      </c>
      <c r="M74" s="9">
        <f t="shared" si="14"/>
        <v>44771</v>
      </c>
      <c r="N74" s="1"/>
    </row>
    <row r="75" spans="1:14" x14ac:dyDescent="0.3">
      <c r="A75">
        <v>55</v>
      </c>
      <c r="B75" t="s">
        <v>160</v>
      </c>
      <c r="C75" t="s">
        <v>161</v>
      </c>
      <c r="D75">
        <v>3</v>
      </c>
      <c r="E75" t="s">
        <v>6</v>
      </c>
      <c r="F75" s="2" t="s">
        <v>162</v>
      </c>
      <c r="G75" t="s">
        <v>15</v>
      </c>
      <c r="H75" s="2" t="s">
        <v>159</v>
      </c>
      <c r="I75" s="6" t="str">
        <f t="shared" si="15"/>
        <v>Jul</v>
      </c>
      <c r="J75" s="2">
        <f t="shared" si="17"/>
        <v>7</v>
      </c>
      <c r="K75" s="6" t="str">
        <f t="shared" si="16"/>
        <v>29</v>
      </c>
      <c r="L75" s="6" t="str">
        <f t="shared" si="4"/>
        <v>2022</v>
      </c>
      <c r="M75" s="9">
        <f t="shared" si="14"/>
        <v>44771</v>
      </c>
      <c r="N75" s="1"/>
    </row>
    <row r="76" spans="1:14" x14ac:dyDescent="0.3">
      <c r="A76">
        <v>56</v>
      </c>
      <c r="B76" t="s">
        <v>163</v>
      </c>
      <c r="C76" t="s">
        <v>164</v>
      </c>
      <c r="D76">
        <v>4</v>
      </c>
      <c r="E76" t="s">
        <v>6</v>
      </c>
      <c r="F76" s="2" t="s">
        <v>7</v>
      </c>
      <c r="G76" t="s">
        <v>15</v>
      </c>
      <c r="H76" s="2" t="s">
        <v>165</v>
      </c>
      <c r="I76" s="6" t="str">
        <f t="shared" si="15"/>
        <v>Jul</v>
      </c>
      <c r="J76" s="2">
        <f t="shared" si="17"/>
        <v>7</v>
      </c>
      <c r="K76" s="6" t="str">
        <f t="shared" si="16"/>
        <v>27</v>
      </c>
      <c r="L76" s="6" t="str">
        <f t="shared" ref="L76:L139" si="18">MID(H76,11,4)</f>
        <v>2022</v>
      </c>
      <c r="M76" s="9">
        <f t="shared" si="14"/>
        <v>44769</v>
      </c>
      <c r="N76" s="1"/>
    </row>
    <row r="77" spans="1:14" x14ac:dyDescent="0.3">
      <c r="A77">
        <v>57</v>
      </c>
      <c r="B77" t="s">
        <v>166</v>
      </c>
      <c r="C77" t="s">
        <v>167</v>
      </c>
      <c r="D77">
        <v>0</v>
      </c>
      <c r="E77" t="s">
        <v>6</v>
      </c>
      <c r="F77" s="2" t="s">
        <v>7</v>
      </c>
      <c r="G77" t="s">
        <v>168</v>
      </c>
      <c r="H77" s="2" t="s">
        <v>169</v>
      </c>
      <c r="I77" s="6" t="str">
        <f t="shared" si="15"/>
        <v>Jul</v>
      </c>
      <c r="J77" s="2">
        <f t="shared" si="17"/>
        <v>7</v>
      </c>
      <c r="K77" s="6" t="str">
        <f t="shared" si="16"/>
        <v>22</v>
      </c>
      <c r="L77" s="6" t="str">
        <f t="shared" si="18"/>
        <v>2022</v>
      </c>
      <c r="M77" s="9" t="str">
        <f t="shared" si="14"/>
        <v xml:space="preserve"> </v>
      </c>
      <c r="N77" s="1"/>
    </row>
    <row r="78" spans="1:14" x14ac:dyDescent="0.3">
      <c r="A78">
        <v>58</v>
      </c>
      <c r="B78" t="s">
        <v>145</v>
      </c>
      <c r="C78" t="s">
        <v>146</v>
      </c>
      <c r="D78">
        <v>3</v>
      </c>
      <c r="E78" t="s">
        <v>6</v>
      </c>
      <c r="F78" s="2" t="s">
        <v>170</v>
      </c>
      <c r="G78" t="s">
        <v>15</v>
      </c>
      <c r="H78" s="2" t="s">
        <v>171</v>
      </c>
      <c r="I78" s="6" t="str">
        <f t="shared" si="15"/>
        <v>Jul</v>
      </c>
      <c r="J78" s="2">
        <f t="shared" si="17"/>
        <v>7</v>
      </c>
      <c r="K78" s="6" t="str">
        <f t="shared" si="16"/>
        <v>20</v>
      </c>
      <c r="L78" s="6" t="str">
        <f t="shared" si="18"/>
        <v>2022</v>
      </c>
      <c r="M78" s="9">
        <f t="shared" si="14"/>
        <v>44762</v>
      </c>
      <c r="N78" s="1"/>
    </row>
    <row r="79" spans="1:14" x14ac:dyDescent="0.3">
      <c r="A79">
        <v>59</v>
      </c>
      <c r="B79" t="s">
        <v>172</v>
      </c>
      <c r="C79" t="s">
        <v>173</v>
      </c>
      <c r="D79">
        <v>4</v>
      </c>
      <c r="E79" t="s">
        <v>6</v>
      </c>
      <c r="F79" s="2" t="s">
        <v>41</v>
      </c>
      <c r="G79" t="s">
        <v>15</v>
      </c>
      <c r="H79" s="2" t="s">
        <v>174</v>
      </c>
      <c r="I79" s="6" t="str">
        <f t="shared" si="15"/>
        <v>Jul</v>
      </c>
      <c r="J79" s="2">
        <f t="shared" si="17"/>
        <v>7</v>
      </c>
      <c r="K79" s="6" t="str">
        <f t="shared" si="16"/>
        <v>18</v>
      </c>
      <c r="L79" s="6" t="str">
        <f t="shared" si="18"/>
        <v>2022</v>
      </c>
      <c r="M79" s="9">
        <f t="shared" si="14"/>
        <v>44760</v>
      </c>
      <c r="N79" s="1"/>
    </row>
    <row r="80" spans="1:14" x14ac:dyDescent="0.3">
      <c r="A80">
        <v>60</v>
      </c>
      <c r="B80" t="s">
        <v>175</v>
      </c>
      <c r="C80" t="s">
        <v>176</v>
      </c>
      <c r="D80">
        <v>3</v>
      </c>
      <c r="E80" t="s">
        <v>6</v>
      </c>
      <c r="F80" s="2" t="s">
        <v>45</v>
      </c>
      <c r="G80" t="s">
        <v>15</v>
      </c>
      <c r="H80" s="2" t="s">
        <v>174</v>
      </c>
      <c r="I80" s="6" t="str">
        <f t="shared" si="15"/>
        <v>Jul</v>
      </c>
      <c r="J80" s="2">
        <f t="shared" si="17"/>
        <v>7</v>
      </c>
      <c r="K80" s="6" t="str">
        <f t="shared" si="16"/>
        <v>18</v>
      </c>
      <c r="L80" s="6" t="str">
        <f t="shared" si="18"/>
        <v>2022</v>
      </c>
      <c r="M80" s="9">
        <f t="shared" si="14"/>
        <v>44760</v>
      </c>
      <c r="N80" s="1"/>
    </row>
    <row r="81" spans="1:14" x14ac:dyDescent="0.3">
      <c r="A81">
        <v>61</v>
      </c>
      <c r="B81" t="s">
        <v>177</v>
      </c>
      <c r="C81" t="s">
        <v>178</v>
      </c>
      <c r="D81">
        <v>4</v>
      </c>
      <c r="E81" t="s">
        <v>6</v>
      </c>
      <c r="F81" s="2" t="s">
        <v>7</v>
      </c>
      <c r="G81" t="s">
        <v>15</v>
      </c>
      <c r="H81" s="2" t="s">
        <v>179</v>
      </c>
      <c r="I81" s="6" t="str">
        <f t="shared" si="15"/>
        <v>Jul</v>
      </c>
      <c r="J81" s="2">
        <f t="shared" si="17"/>
        <v>7</v>
      </c>
      <c r="K81" s="6" t="str">
        <f t="shared" si="16"/>
        <v>15</v>
      </c>
      <c r="L81" s="6" t="str">
        <f t="shared" si="18"/>
        <v>2022</v>
      </c>
      <c r="M81" s="9">
        <f t="shared" si="14"/>
        <v>44757</v>
      </c>
      <c r="N81" s="1"/>
    </row>
    <row r="82" spans="1:14" x14ac:dyDescent="0.3">
      <c r="A82">
        <v>62</v>
      </c>
      <c r="B82" t="s">
        <v>180</v>
      </c>
      <c r="C82" t="s">
        <v>181</v>
      </c>
      <c r="D82">
        <v>4</v>
      </c>
      <c r="E82" t="s">
        <v>6</v>
      </c>
      <c r="F82" s="2" t="s">
        <v>45</v>
      </c>
      <c r="G82" t="s">
        <v>15</v>
      </c>
      <c r="H82" s="2" t="s">
        <v>182</v>
      </c>
      <c r="I82" s="6" t="str">
        <f t="shared" si="15"/>
        <v>Jul</v>
      </c>
      <c r="J82" s="2">
        <f t="shared" si="17"/>
        <v>7</v>
      </c>
      <c r="K82" s="6" t="str">
        <f t="shared" si="16"/>
        <v>13</v>
      </c>
      <c r="L82" s="6" t="str">
        <f t="shared" si="18"/>
        <v>2022</v>
      </c>
      <c r="M82" s="9">
        <f t="shared" si="14"/>
        <v>44755</v>
      </c>
      <c r="N82" s="1"/>
    </row>
    <row r="83" spans="1:14" x14ac:dyDescent="0.3">
      <c r="A83">
        <v>63</v>
      </c>
      <c r="B83" t="s">
        <v>183</v>
      </c>
      <c r="C83" t="s">
        <v>184</v>
      </c>
      <c r="D83">
        <v>4</v>
      </c>
      <c r="E83" t="s">
        <v>6</v>
      </c>
      <c r="F83" s="2" t="s">
        <v>185</v>
      </c>
      <c r="G83" t="s">
        <v>15</v>
      </c>
      <c r="H83" s="2" t="s">
        <v>182</v>
      </c>
      <c r="I83" s="6" t="str">
        <f t="shared" si="15"/>
        <v>Jul</v>
      </c>
      <c r="J83" s="2">
        <f t="shared" si="17"/>
        <v>7</v>
      </c>
      <c r="K83" s="6" t="str">
        <f t="shared" si="16"/>
        <v>13</v>
      </c>
      <c r="L83" s="6" t="str">
        <f t="shared" si="18"/>
        <v>2022</v>
      </c>
      <c r="M83" s="9">
        <f t="shared" si="14"/>
        <v>44755</v>
      </c>
      <c r="N83" s="1"/>
    </row>
    <row r="84" spans="1:14" x14ac:dyDescent="0.3">
      <c r="A84">
        <v>64</v>
      </c>
      <c r="B84" t="s">
        <v>186</v>
      </c>
      <c r="C84" t="s">
        <v>187</v>
      </c>
      <c r="D84">
        <v>4</v>
      </c>
      <c r="E84" t="s">
        <v>6</v>
      </c>
      <c r="F84" s="2" t="s">
        <v>68</v>
      </c>
      <c r="G84" t="s">
        <v>15</v>
      </c>
      <c r="H84" s="2" t="s">
        <v>188</v>
      </c>
      <c r="I84" s="6" t="str">
        <f t="shared" si="15"/>
        <v>Jul</v>
      </c>
      <c r="J84" s="2">
        <f t="shared" si="17"/>
        <v>7</v>
      </c>
      <c r="K84" s="6" t="str">
        <f t="shared" si="16"/>
        <v>08</v>
      </c>
      <c r="L84" s="6" t="str">
        <f t="shared" si="18"/>
        <v>2022</v>
      </c>
      <c r="M84" s="9">
        <f t="shared" si="14"/>
        <v>44750</v>
      </c>
      <c r="N84" s="1"/>
    </row>
    <row r="85" spans="1:14" x14ac:dyDescent="0.3">
      <c r="A85">
        <v>65</v>
      </c>
      <c r="B85" t="s">
        <v>189</v>
      </c>
      <c r="C85" t="s">
        <v>190</v>
      </c>
      <c r="D85">
        <v>3</v>
      </c>
      <c r="E85" t="s">
        <v>6</v>
      </c>
      <c r="F85" s="2" t="s">
        <v>7</v>
      </c>
      <c r="G85" t="s">
        <v>15</v>
      </c>
      <c r="H85" s="2" t="s">
        <v>1147</v>
      </c>
      <c r="I85" s="6" t="str">
        <f>MID(H85,3,3)</f>
        <v>Sep</v>
      </c>
      <c r="J85" s="2">
        <f t="shared" si="17"/>
        <v>9</v>
      </c>
      <c r="K85" s="6" t="str">
        <f>MID(H85,7,2)</f>
        <v>30</v>
      </c>
      <c r="L85" s="6" t="str">
        <f>MID(H85,10,4)</f>
        <v>2021</v>
      </c>
      <c r="M85" s="9">
        <f t="shared" si="14"/>
        <v>44469</v>
      </c>
      <c r="N85" s="1"/>
    </row>
    <row r="86" spans="1:14" x14ac:dyDescent="0.3">
      <c r="A86">
        <v>65</v>
      </c>
      <c r="B86" t="s">
        <v>189</v>
      </c>
      <c r="C86" t="s">
        <v>190</v>
      </c>
      <c r="D86">
        <v>3</v>
      </c>
      <c r="E86" t="s">
        <v>6</v>
      </c>
      <c r="F86" s="2" t="s">
        <v>7</v>
      </c>
      <c r="G86" t="s">
        <v>15</v>
      </c>
      <c r="H86" s="2" t="s">
        <v>191</v>
      </c>
      <c r="I86" s="6" t="str">
        <f t="shared" si="15"/>
        <v>Jul</v>
      </c>
      <c r="J86" s="2">
        <f t="shared" si="17"/>
        <v>7</v>
      </c>
      <c r="K86" s="6" t="str">
        <f>MID(H86,8,2)</f>
        <v>06</v>
      </c>
      <c r="L86" s="6" t="str">
        <f t="shared" si="18"/>
        <v>2022</v>
      </c>
      <c r="M86" s="9">
        <f t="shared" si="14"/>
        <v>44748</v>
      </c>
      <c r="N86" s="1"/>
    </row>
    <row r="87" spans="1:14" x14ac:dyDescent="0.3">
      <c r="A87">
        <v>66</v>
      </c>
      <c r="B87" t="s">
        <v>192</v>
      </c>
      <c r="C87" t="s">
        <v>193</v>
      </c>
      <c r="D87">
        <v>4</v>
      </c>
      <c r="E87" t="s">
        <v>6</v>
      </c>
      <c r="F87" s="2" t="s">
        <v>170</v>
      </c>
      <c r="G87" t="s">
        <v>15</v>
      </c>
      <c r="H87" s="2" t="s">
        <v>1150</v>
      </c>
      <c r="I87" s="6" t="str">
        <f>MID(H87,3,3)</f>
        <v>Mar</v>
      </c>
      <c r="J87" s="2">
        <f t="shared" si="17"/>
        <v>3</v>
      </c>
      <c r="K87" s="6" t="str">
        <f>MID(H87,7,2)</f>
        <v>28</v>
      </c>
      <c r="L87" s="6" t="str">
        <f>MID(H87,10,4)</f>
        <v>2022</v>
      </c>
      <c r="M87" s="9">
        <f t="shared" si="14"/>
        <v>44648</v>
      </c>
      <c r="N87" s="1"/>
    </row>
    <row r="88" spans="1:14" x14ac:dyDescent="0.3">
      <c r="A88">
        <v>66</v>
      </c>
      <c r="B88" t="s">
        <v>192</v>
      </c>
      <c r="C88" t="s">
        <v>193</v>
      </c>
      <c r="D88">
        <v>4</v>
      </c>
      <c r="E88" t="s">
        <v>6</v>
      </c>
      <c r="F88" s="2" t="s">
        <v>170</v>
      </c>
      <c r="G88" t="s">
        <v>15</v>
      </c>
      <c r="H88" s="2" t="s">
        <v>191</v>
      </c>
      <c r="I88" s="6" t="str">
        <f t="shared" ref="I88" si="19">MID(H88,4,3)</f>
        <v>Jul</v>
      </c>
      <c r="J88" s="2">
        <f t="shared" si="17"/>
        <v>7</v>
      </c>
      <c r="K88" s="6" t="str">
        <f>MID(H88,8,2)</f>
        <v>06</v>
      </c>
      <c r="L88" s="6" t="str">
        <f t="shared" ref="L88" si="20">MID(H88,11,4)</f>
        <v>2022</v>
      </c>
      <c r="M88" s="9">
        <f t="shared" si="14"/>
        <v>44748</v>
      </c>
      <c r="N88" s="1"/>
    </row>
    <row r="89" spans="1:14" x14ac:dyDescent="0.3">
      <c r="A89">
        <v>67</v>
      </c>
      <c r="B89" t="s">
        <v>194</v>
      </c>
      <c r="C89" t="s">
        <v>195</v>
      </c>
      <c r="D89">
        <v>4</v>
      </c>
      <c r="E89" t="s">
        <v>6</v>
      </c>
      <c r="F89" s="2" t="s">
        <v>11</v>
      </c>
      <c r="G89" t="s">
        <v>15</v>
      </c>
      <c r="H89" s="2" t="s">
        <v>196</v>
      </c>
      <c r="I89" s="6" t="str">
        <f t="shared" si="15"/>
        <v>Jul</v>
      </c>
      <c r="J89" s="2">
        <f t="shared" si="17"/>
        <v>7</v>
      </c>
      <c r="K89" s="6" t="str">
        <f>MID(H89,8,2)</f>
        <v>05</v>
      </c>
      <c r="L89" s="6" t="str">
        <f t="shared" si="18"/>
        <v>2022</v>
      </c>
      <c r="M89" s="9">
        <f t="shared" si="14"/>
        <v>44747</v>
      </c>
      <c r="N89" s="1"/>
    </row>
    <row r="90" spans="1:14" x14ac:dyDescent="0.3">
      <c r="A90">
        <v>68</v>
      </c>
      <c r="B90" t="s">
        <v>197</v>
      </c>
      <c r="C90" t="s">
        <v>198</v>
      </c>
      <c r="D90">
        <v>4</v>
      </c>
      <c r="E90" t="s">
        <v>6</v>
      </c>
      <c r="F90" s="2" t="s">
        <v>11</v>
      </c>
      <c r="G90" t="s">
        <v>15</v>
      </c>
      <c r="H90" s="2" t="s">
        <v>1154</v>
      </c>
      <c r="I90" s="6" t="str">
        <f>MID(H90,3,3)</f>
        <v>Nov</v>
      </c>
      <c r="J90" s="2">
        <f t="shared" si="17"/>
        <v>11</v>
      </c>
      <c r="K90" s="6" t="str">
        <f t="shared" ref="K90:K91" si="21">MID(H90,7,2)</f>
        <v>09</v>
      </c>
      <c r="L90" s="6" t="str">
        <f>MID(H90,10,4)</f>
        <v>2021</v>
      </c>
      <c r="M90" s="9">
        <f t="shared" si="14"/>
        <v>44509</v>
      </c>
      <c r="N90" s="1"/>
    </row>
    <row r="91" spans="1:14" x14ac:dyDescent="0.3">
      <c r="A91">
        <v>68</v>
      </c>
      <c r="B91" t="s">
        <v>197</v>
      </c>
      <c r="C91" t="s">
        <v>198</v>
      </c>
      <c r="D91">
        <v>4</v>
      </c>
      <c r="E91" t="s">
        <v>6</v>
      </c>
      <c r="F91" s="2" t="s">
        <v>7</v>
      </c>
      <c r="G91" t="s">
        <v>15</v>
      </c>
      <c r="H91" s="2" t="s">
        <v>1154</v>
      </c>
      <c r="I91" s="6" t="str">
        <f t="shared" ref="I91:I92" si="22">MID(H91,3,3)</f>
        <v>Nov</v>
      </c>
      <c r="J91" s="2">
        <f t="shared" si="17"/>
        <v>11</v>
      </c>
      <c r="K91" s="6" t="str">
        <f t="shared" si="21"/>
        <v>09</v>
      </c>
      <c r="L91" s="6" t="str">
        <f t="shared" ref="L91:L92" si="23">MID(H91,10,4)</f>
        <v>2021</v>
      </c>
      <c r="M91" s="9">
        <f t="shared" si="14"/>
        <v>44509</v>
      </c>
      <c r="N91" s="1"/>
    </row>
    <row r="92" spans="1:14" x14ac:dyDescent="0.3">
      <c r="A92">
        <v>68</v>
      </c>
      <c r="B92" t="s">
        <v>197</v>
      </c>
      <c r="C92" t="s">
        <v>198</v>
      </c>
      <c r="D92">
        <v>4</v>
      </c>
      <c r="E92" t="s">
        <v>6</v>
      </c>
      <c r="F92" s="2" t="s">
        <v>7</v>
      </c>
      <c r="G92" t="s">
        <v>15</v>
      </c>
      <c r="H92" s="2" t="s">
        <v>1154</v>
      </c>
      <c r="I92" s="6" t="str">
        <f t="shared" si="22"/>
        <v>Nov</v>
      </c>
      <c r="J92" s="2">
        <f t="shared" si="17"/>
        <v>11</v>
      </c>
      <c r="K92" s="6" t="str">
        <f>MID(H92,7,2)</f>
        <v>09</v>
      </c>
      <c r="L92" s="6" t="str">
        <f t="shared" si="23"/>
        <v>2021</v>
      </c>
      <c r="M92" s="9">
        <f t="shared" si="14"/>
        <v>44509</v>
      </c>
      <c r="N92" s="1"/>
    </row>
    <row r="93" spans="1:14" x14ac:dyDescent="0.3">
      <c r="A93">
        <v>68</v>
      </c>
      <c r="B93" t="s">
        <v>197</v>
      </c>
      <c r="C93" t="s">
        <v>198</v>
      </c>
      <c r="D93">
        <v>4</v>
      </c>
      <c r="E93" t="s">
        <v>6</v>
      </c>
      <c r="F93" s="2" t="s">
        <v>7</v>
      </c>
      <c r="G93" t="s">
        <v>15</v>
      </c>
      <c r="H93" s="2" t="s">
        <v>199</v>
      </c>
      <c r="I93" s="6" t="str">
        <f t="shared" si="15"/>
        <v>Jul</v>
      </c>
      <c r="J93" s="2">
        <f t="shared" si="17"/>
        <v>7</v>
      </c>
      <c r="K93" s="6" t="str">
        <f>MID(H93,8,2)</f>
        <v>04</v>
      </c>
      <c r="L93" s="6" t="str">
        <f t="shared" si="18"/>
        <v>2022</v>
      </c>
      <c r="M93" s="9">
        <f t="shared" si="14"/>
        <v>44746</v>
      </c>
      <c r="N93" s="1"/>
    </row>
    <row r="94" spans="1:14" x14ac:dyDescent="0.3">
      <c r="A94">
        <v>69</v>
      </c>
      <c r="B94" t="s">
        <v>200</v>
      </c>
      <c r="C94" t="s">
        <v>198</v>
      </c>
      <c r="D94">
        <v>4</v>
      </c>
      <c r="E94" t="s">
        <v>6</v>
      </c>
      <c r="F94" s="2" t="s">
        <v>7</v>
      </c>
      <c r="G94" t="s">
        <v>15</v>
      </c>
      <c r="H94" s="2" t="s">
        <v>199</v>
      </c>
      <c r="I94" s="6" t="str">
        <f t="shared" si="15"/>
        <v>Jul</v>
      </c>
      <c r="J94" s="2">
        <f t="shared" si="17"/>
        <v>7</v>
      </c>
      <c r="K94" s="6" t="str">
        <f>MID(H94,8,2)</f>
        <v>04</v>
      </c>
      <c r="L94" s="6" t="str">
        <f t="shared" si="18"/>
        <v>2022</v>
      </c>
      <c r="M94" s="9">
        <f t="shared" si="14"/>
        <v>44746</v>
      </c>
      <c r="N94" s="1"/>
    </row>
    <row r="95" spans="1:14" x14ac:dyDescent="0.3">
      <c r="A95">
        <v>70</v>
      </c>
      <c r="B95" t="s">
        <v>201</v>
      </c>
      <c r="C95" t="s">
        <v>202</v>
      </c>
      <c r="D95">
        <v>4</v>
      </c>
      <c r="E95" t="s">
        <v>6</v>
      </c>
      <c r="F95" s="2" t="s">
        <v>34</v>
      </c>
      <c r="G95" t="s">
        <v>15</v>
      </c>
      <c r="H95" s="2" t="s">
        <v>1162</v>
      </c>
      <c r="I95" s="6" t="str">
        <f>MID(H95,3,3)</f>
        <v>Apr</v>
      </c>
      <c r="J95" s="2">
        <f t="shared" si="17"/>
        <v>4</v>
      </c>
      <c r="K95" s="6" t="str">
        <f>MID(H95,7,2)</f>
        <v>21</v>
      </c>
      <c r="L95" s="6" t="str">
        <f>MID(H95,10,4)</f>
        <v>2022</v>
      </c>
      <c r="M95" s="9">
        <f t="shared" si="14"/>
        <v>44672</v>
      </c>
      <c r="N95" s="1"/>
    </row>
    <row r="96" spans="1:14" x14ac:dyDescent="0.3">
      <c r="A96">
        <v>70</v>
      </c>
      <c r="B96" t="s">
        <v>201</v>
      </c>
      <c r="C96" t="s">
        <v>202</v>
      </c>
      <c r="D96">
        <v>4</v>
      </c>
      <c r="E96" t="s">
        <v>6</v>
      </c>
      <c r="F96" s="2" t="s">
        <v>45</v>
      </c>
      <c r="G96" t="s">
        <v>15</v>
      </c>
      <c r="H96" s="2" t="s">
        <v>199</v>
      </c>
      <c r="I96" s="6" t="str">
        <f>MID(H96,3,3)</f>
        <v xml:space="preserve">
Ju</v>
      </c>
      <c r="J96" s="2">
        <f t="shared" si="17"/>
        <v>0</v>
      </c>
      <c r="K96" s="6" t="str">
        <f>MID(H96,8,2)</f>
        <v>04</v>
      </c>
      <c r="L96" s="6" t="str">
        <f t="shared" si="18"/>
        <v>2022</v>
      </c>
      <c r="M96" s="9">
        <f t="shared" si="14"/>
        <v>44534</v>
      </c>
      <c r="N96" s="1"/>
    </row>
    <row r="97" spans="1:14" x14ac:dyDescent="0.3">
      <c r="A97">
        <v>71</v>
      </c>
      <c r="B97" t="s">
        <v>203</v>
      </c>
      <c r="C97" t="s">
        <v>204</v>
      </c>
      <c r="D97">
        <v>3</v>
      </c>
      <c r="E97" t="s">
        <v>6</v>
      </c>
      <c r="F97" s="2" t="s">
        <v>7</v>
      </c>
      <c r="G97" t="s">
        <v>15</v>
      </c>
      <c r="H97" s="2" t="s">
        <v>1093</v>
      </c>
      <c r="I97" s="6" t="str">
        <f>MID(H97,3,3)</f>
        <v>Mar</v>
      </c>
      <c r="J97" s="2">
        <f t="shared" si="17"/>
        <v>3</v>
      </c>
      <c r="K97" s="6" t="str">
        <f>MID(H97,7,2)</f>
        <v>10</v>
      </c>
      <c r="L97" s="6" t="str">
        <f>MID(H97,10,4)</f>
        <v>2022</v>
      </c>
      <c r="M97" s="9">
        <f t="shared" si="14"/>
        <v>44630</v>
      </c>
      <c r="N97" s="1"/>
    </row>
    <row r="98" spans="1:14" x14ac:dyDescent="0.3">
      <c r="A98">
        <v>71</v>
      </c>
      <c r="B98" t="s">
        <v>203</v>
      </c>
      <c r="C98" t="s">
        <v>204</v>
      </c>
      <c r="D98">
        <v>4</v>
      </c>
      <c r="E98" t="s">
        <v>6</v>
      </c>
      <c r="F98" s="2" t="s">
        <v>34</v>
      </c>
      <c r="G98" t="s">
        <v>15</v>
      </c>
      <c r="H98" s="2" t="s">
        <v>1166</v>
      </c>
      <c r="I98" s="6" t="str">
        <f>MID(H98,3,3)</f>
        <v>May</v>
      </c>
      <c r="J98" s="2">
        <f t="shared" si="17"/>
        <v>5</v>
      </c>
      <c r="K98" s="6" t="str">
        <f>MID(H98,7,2)</f>
        <v>03</v>
      </c>
      <c r="L98" s="6" t="str">
        <f>MID(H98,10,4)</f>
        <v>2022</v>
      </c>
      <c r="M98" s="9">
        <f t="shared" si="14"/>
        <v>44684</v>
      </c>
      <c r="N98" s="1"/>
    </row>
    <row r="99" spans="1:14" x14ac:dyDescent="0.3">
      <c r="A99">
        <v>71</v>
      </c>
      <c r="B99" t="s">
        <v>203</v>
      </c>
      <c r="C99" t="s">
        <v>204</v>
      </c>
      <c r="D99">
        <v>4</v>
      </c>
      <c r="E99" t="s">
        <v>6</v>
      </c>
      <c r="F99" s="2" t="s">
        <v>7</v>
      </c>
      <c r="G99" t="s">
        <v>15</v>
      </c>
      <c r="H99" s="2" t="s">
        <v>205</v>
      </c>
      <c r="I99" s="6" t="str">
        <f t="shared" si="15"/>
        <v>Jul</v>
      </c>
      <c r="J99" s="2">
        <f t="shared" si="17"/>
        <v>7</v>
      </c>
      <c r="K99" s="6" t="str">
        <f t="shared" ref="K99:K108" si="24">MID(H99,8,2)</f>
        <v>01</v>
      </c>
      <c r="L99" s="6" t="str">
        <f t="shared" si="18"/>
        <v>2022</v>
      </c>
      <c r="M99" s="9">
        <f t="shared" si="14"/>
        <v>44743</v>
      </c>
      <c r="N99" s="1"/>
    </row>
    <row r="100" spans="1:14" x14ac:dyDescent="0.3">
      <c r="A100">
        <v>72</v>
      </c>
      <c r="B100" t="s">
        <v>206</v>
      </c>
      <c r="C100" t="s">
        <v>207</v>
      </c>
      <c r="D100">
        <v>4</v>
      </c>
      <c r="E100" t="s">
        <v>6</v>
      </c>
      <c r="F100" s="2" t="s">
        <v>34</v>
      </c>
      <c r="G100" t="s">
        <v>15</v>
      </c>
      <c r="H100" s="2" t="s">
        <v>208</v>
      </c>
      <c r="I100" s="6" t="str">
        <f t="shared" si="15"/>
        <v>Jun</v>
      </c>
      <c r="J100" s="2">
        <f t="shared" si="17"/>
        <v>6</v>
      </c>
      <c r="K100" s="6" t="str">
        <f t="shared" si="24"/>
        <v>29</v>
      </c>
      <c r="L100" s="6" t="str">
        <f t="shared" si="18"/>
        <v>2022</v>
      </c>
      <c r="M100" s="9">
        <f t="shared" si="14"/>
        <v>44741</v>
      </c>
      <c r="N100" s="1"/>
    </row>
    <row r="101" spans="1:14" x14ac:dyDescent="0.3">
      <c r="A101">
        <v>73</v>
      </c>
      <c r="B101" t="s">
        <v>209</v>
      </c>
      <c r="C101" t="s">
        <v>210</v>
      </c>
      <c r="D101">
        <v>4</v>
      </c>
      <c r="E101" t="s">
        <v>6</v>
      </c>
      <c r="F101" s="2" t="s">
        <v>41</v>
      </c>
      <c r="G101" t="s">
        <v>15</v>
      </c>
      <c r="H101" s="2" t="s">
        <v>208</v>
      </c>
      <c r="I101" s="6" t="str">
        <f t="shared" si="15"/>
        <v>Jun</v>
      </c>
      <c r="J101" s="2">
        <f t="shared" si="17"/>
        <v>6</v>
      </c>
      <c r="K101" s="6" t="str">
        <f t="shared" si="24"/>
        <v>29</v>
      </c>
      <c r="L101" s="6" t="str">
        <f t="shared" si="18"/>
        <v>2022</v>
      </c>
      <c r="M101" s="9">
        <f t="shared" si="14"/>
        <v>44741</v>
      </c>
      <c r="N101" s="1"/>
    </row>
    <row r="102" spans="1:14" x14ac:dyDescent="0.3">
      <c r="A102">
        <v>74</v>
      </c>
      <c r="B102" t="s">
        <v>211</v>
      </c>
      <c r="C102" t="s">
        <v>212</v>
      </c>
      <c r="D102">
        <v>2</v>
      </c>
      <c r="E102" t="s">
        <v>6</v>
      </c>
      <c r="F102" s="2" t="s">
        <v>115</v>
      </c>
      <c r="G102" t="s">
        <v>15</v>
      </c>
      <c r="H102" s="2" t="s">
        <v>213</v>
      </c>
      <c r="I102" s="6" t="str">
        <f t="shared" si="15"/>
        <v>Jun</v>
      </c>
      <c r="J102" s="2">
        <f t="shared" si="17"/>
        <v>6</v>
      </c>
      <c r="K102" s="6" t="str">
        <f t="shared" si="24"/>
        <v>28</v>
      </c>
      <c r="L102" s="6" t="str">
        <f t="shared" si="18"/>
        <v>2022</v>
      </c>
      <c r="M102" s="9">
        <f t="shared" si="14"/>
        <v>44740</v>
      </c>
      <c r="N102" s="1"/>
    </row>
    <row r="103" spans="1:14" x14ac:dyDescent="0.3">
      <c r="A103">
        <v>75</v>
      </c>
      <c r="B103" t="s">
        <v>214</v>
      </c>
      <c r="C103" t="s">
        <v>215</v>
      </c>
      <c r="D103">
        <v>4</v>
      </c>
      <c r="E103" t="s">
        <v>6</v>
      </c>
      <c r="F103" s="2" t="s">
        <v>7</v>
      </c>
      <c r="G103" t="s">
        <v>15</v>
      </c>
      <c r="H103" s="2" t="s">
        <v>213</v>
      </c>
      <c r="I103" s="6" t="str">
        <f t="shared" si="15"/>
        <v>Jun</v>
      </c>
      <c r="J103" s="2">
        <f t="shared" si="17"/>
        <v>6</v>
      </c>
      <c r="K103" s="6" t="str">
        <f t="shared" si="24"/>
        <v>28</v>
      </c>
      <c r="L103" s="6" t="str">
        <f t="shared" si="18"/>
        <v>2022</v>
      </c>
      <c r="M103" s="9">
        <f t="shared" si="14"/>
        <v>44740</v>
      </c>
      <c r="N103" s="1"/>
    </row>
    <row r="104" spans="1:14" x14ac:dyDescent="0.3">
      <c r="A104">
        <v>76</v>
      </c>
      <c r="B104" t="s">
        <v>216</v>
      </c>
      <c r="C104" t="s">
        <v>217</v>
      </c>
      <c r="D104">
        <v>3</v>
      </c>
      <c r="E104" t="s">
        <v>6</v>
      </c>
      <c r="F104" s="2" t="s">
        <v>68</v>
      </c>
      <c r="G104" t="s">
        <v>15</v>
      </c>
      <c r="H104" s="2" t="s">
        <v>218</v>
      </c>
      <c r="I104" s="6" t="str">
        <f t="shared" si="15"/>
        <v>Jun</v>
      </c>
      <c r="J104" s="2">
        <f t="shared" si="17"/>
        <v>6</v>
      </c>
      <c r="K104" s="6" t="str">
        <f t="shared" si="24"/>
        <v>27</v>
      </c>
      <c r="L104" s="6" t="str">
        <f t="shared" si="18"/>
        <v>2022</v>
      </c>
      <c r="M104" s="9">
        <f t="shared" si="14"/>
        <v>44739</v>
      </c>
      <c r="N104" s="1"/>
    </row>
    <row r="105" spans="1:14" x14ac:dyDescent="0.3">
      <c r="A105">
        <v>77</v>
      </c>
      <c r="B105" t="s">
        <v>219</v>
      </c>
      <c r="C105" t="s">
        <v>220</v>
      </c>
      <c r="D105">
        <v>4</v>
      </c>
      <c r="E105" t="s">
        <v>6</v>
      </c>
      <c r="F105" s="2" t="s">
        <v>68</v>
      </c>
      <c r="G105" t="s">
        <v>15</v>
      </c>
      <c r="H105" s="2" t="s">
        <v>218</v>
      </c>
      <c r="I105" s="6" t="str">
        <f t="shared" si="15"/>
        <v>Jun</v>
      </c>
      <c r="J105" s="2">
        <f t="shared" si="17"/>
        <v>6</v>
      </c>
      <c r="K105" s="6" t="str">
        <f t="shared" si="24"/>
        <v>27</v>
      </c>
      <c r="L105" s="6" t="str">
        <f t="shared" si="18"/>
        <v>2022</v>
      </c>
      <c r="M105" s="9">
        <f t="shared" si="14"/>
        <v>44739</v>
      </c>
      <c r="N105" s="1"/>
    </row>
    <row r="106" spans="1:14" x14ac:dyDescent="0.3">
      <c r="A106">
        <v>78</v>
      </c>
      <c r="B106" t="s">
        <v>221</v>
      </c>
      <c r="C106" t="s">
        <v>222</v>
      </c>
      <c r="D106">
        <v>4</v>
      </c>
      <c r="E106" t="s">
        <v>6</v>
      </c>
      <c r="F106" s="2" t="s">
        <v>86</v>
      </c>
      <c r="G106" t="s">
        <v>15</v>
      </c>
      <c r="H106" s="2" t="s">
        <v>223</v>
      </c>
      <c r="I106" s="6" t="str">
        <f t="shared" si="15"/>
        <v>Jun</v>
      </c>
      <c r="J106" s="2">
        <f t="shared" si="17"/>
        <v>6</v>
      </c>
      <c r="K106" s="6" t="str">
        <f t="shared" si="24"/>
        <v>24</v>
      </c>
      <c r="L106" s="6" t="str">
        <f t="shared" si="18"/>
        <v>2022</v>
      </c>
      <c r="M106" s="9">
        <f t="shared" si="14"/>
        <v>44736</v>
      </c>
      <c r="N106" s="1"/>
    </row>
    <row r="107" spans="1:14" x14ac:dyDescent="0.3">
      <c r="A107">
        <v>79</v>
      </c>
      <c r="B107" t="s">
        <v>224</v>
      </c>
      <c r="C107" t="s">
        <v>225</v>
      </c>
      <c r="D107">
        <v>2</v>
      </c>
      <c r="E107" t="s">
        <v>6</v>
      </c>
      <c r="F107" s="2" t="s">
        <v>11</v>
      </c>
      <c r="G107" t="s">
        <v>15</v>
      </c>
      <c r="H107" s="2" t="s">
        <v>226</v>
      </c>
      <c r="I107" s="6" t="str">
        <f t="shared" si="15"/>
        <v>Jun</v>
      </c>
      <c r="J107" s="2">
        <f t="shared" si="17"/>
        <v>6</v>
      </c>
      <c r="K107" s="6" t="str">
        <f t="shared" si="24"/>
        <v>21</v>
      </c>
      <c r="L107" s="6" t="str">
        <f t="shared" si="18"/>
        <v>2022</v>
      </c>
      <c r="M107" s="9">
        <f t="shared" si="14"/>
        <v>44733</v>
      </c>
      <c r="N107" s="1"/>
    </row>
    <row r="108" spans="1:14" x14ac:dyDescent="0.3">
      <c r="A108">
        <v>80</v>
      </c>
      <c r="B108" t="s">
        <v>227</v>
      </c>
      <c r="C108" t="s">
        <v>228</v>
      </c>
      <c r="D108">
        <v>4</v>
      </c>
      <c r="E108" t="s">
        <v>6</v>
      </c>
      <c r="F108" s="2" t="s">
        <v>34</v>
      </c>
      <c r="G108" t="s">
        <v>15</v>
      </c>
      <c r="H108" s="2" t="s">
        <v>226</v>
      </c>
      <c r="I108" s="6" t="str">
        <f t="shared" si="15"/>
        <v>Jun</v>
      </c>
      <c r="J108" s="2">
        <f t="shared" si="17"/>
        <v>6</v>
      </c>
      <c r="K108" s="6" t="str">
        <f t="shared" si="24"/>
        <v>21</v>
      </c>
      <c r="L108" s="6" t="str">
        <f t="shared" si="18"/>
        <v>2022</v>
      </c>
      <c r="M108" s="9">
        <f t="shared" si="14"/>
        <v>44733</v>
      </c>
      <c r="N108" s="1"/>
    </row>
    <row r="109" spans="1:14" x14ac:dyDescent="0.3">
      <c r="A109">
        <v>81</v>
      </c>
      <c r="B109" t="s">
        <v>229</v>
      </c>
      <c r="C109" t="s">
        <v>230</v>
      </c>
      <c r="D109">
        <v>3</v>
      </c>
      <c r="E109" t="s">
        <v>6</v>
      </c>
      <c r="F109" s="2" t="s">
        <v>41</v>
      </c>
      <c r="G109" t="s">
        <v>15</v>
      </c>
      <c r="H109" s="2" t="s">
        <v>1178</v>
      </c>
      <c r="I109" s="6" t="str">
        <f>MID(H109,3,3)</f>
        <v>May</v>
      </c>
      <c r="J109" s="2">
        <f t="shared" si="17"/>
        <v>5</v>
      </c>
      <c r="K109" s="6" t="str">
        <f>MID(H109,7,2)</f>
        <v>17</v>
      </c>
      <c r="L109" s="6" t="str">
        <f>MID(H109,10,4)</f>
        <v>2022</v>
      </c>
      <c r="M109" s="9">
        <f t="shared" si="14"/>
        <v>44698</v>
      </c>
      <c r="N109" s="1"/>
    </row>
    <row r="110" spans="1:14" x14ac:dyDescent="0.3">
      <c r="A110">
        <v>81</v>
      </c>
      <c r="B110" t="s">
        <v>229</v>
      </c>
      <c r="C110" t="s">
        <v>230</v>
      </c>
      <c r="D110">
        <v>3</v>
      </c>
      <c r="E110" t="s">
        <v>6</v>
      </c>
      <c r="F110" s="2" t="s">
        <v>41</v>
      </c>
      <c r="G110" t="s">
        <v>15</v>
      </c>
      <c r="H110" s="2" t="s">
        <v>231</v>
      </c>
      <c r="I110" s="6" t="str">
        <f t="shared" si="15"/>
        <v>Jun</v>
      </c>
      <c r="J110" s="2">
        <f t="shared" si="17"/>
        <v>6</v>
      </c>
      <c r="K110" s="6" t="str">
        <f>MID(H110,8,2)</f>
        <v>15</v>
      </c>
      <c r="L110" s="6" t="str">
        <f t="shared" si="18"/>
        <v>2022</v>
      </c>
      <c r="M110" s="9">
        <f t="shared" si="14"/>
        <v>44727</v>
      </c>
      <c r="N110" s="1"/>
    </row>
    <row r="111" spans="1:14" x14ac:dyDescent="0.3">
      <c r="A111">
        <v>82</v>
      </c>
      <c r="B111" t="s">
        <v>232</v>
      </c>
      <c r="C111" t="s">
        <v>233</v>
      </c>
      <c r="D111">
        <v>4</v>
      </c>
      <c r="E111" t="s">
        <v>6</v>
      </c>
      <c r="F111" s="2" t="s">
        <v>7</v>
      </c>
      <c r="G111" t="s">
        <v>15</v>
      </c>
      <c r="H111" s="2" t="s">
        <v>1181</v>
      </c>
      <c r="I111" s="6" t="str">
        <f>MID(H111,3,3)</f>
        <v>Sep</v>
      </c>
      <c r="J111" s="2">
        <f t="shared" si="17"/>
        <v>9</v>
      </c>
      <c r="K111" s="6" t="str">
        <f t="shared" ref="K111:K114" si="25">MID(H111,7,2)</f>
        <v>09</v>
      </c>
      <c r="L111" s="6" t="str">
        <f>MID(H111,10,4)</f>
        <v>2021</v>
      </c>
      <c r="M111" s="9">
        <f t="shared" si="14"/>
        <v>44448</v>
      </c>
      <c r="N111" s="1"/>
    </row>
    <row r="112" spans="1:14" x14ac:dyDescent="0.3">
      <c r="A112">
        <v>82</v>
      </c>
      <c r="B112" t="s">
        <v>232</v>
      </c>
      <c r="C112" t="s">
        <v>233</v>
      </c>
      <c r="D112">
        <v>4</v>
      </c>
      <c r="E112" t="s">
        <v>6</v>
      </c>
      <c r="F112" s="2" t="s">
        <v>11</v>
      </c>
      <c r="G112" t="s">
        <v>15</v>
      </c>
      <c r="H112" s="2" t="s">
        <v>1182</v>
      </c>
      <c r="I112" s="6" t="str">
        <f t="shared" ref="I112:I115" si="26">MID(H112,3,3)</f>
        <v>Sep</v>
      </c>
      <c r="J112" s="2">
        <f t="shared" si="17"/>
        <v>9</v>
      </c>
      <c r="K112" s="6" t="str">
        <f t="shared" si="25"/>
        <v>23</v>
      </c>
      <c r="L112" s="6" t="str">
        <f t="shared" ref="L112:L115" si="27">MID(H112,10,4)</f>
        <v>2021</v>
      </c>
      <c r="M112" s="9">
        <f t="shared" si="14"/>
        <v>44462</v>
      </c>
      <c r="N112" s="1"/>
    </row>
    <row r="113" spans="1:14" x14ac:dyDescent="0.3">
      <c r="A113">
        <v>82</v>
      </c>
      <c r="B113" t="s">
        <v>232</v>
      </c>
      <c r="C113" t="s">
        <v>233</v>
      </c>
      <c r="D113">
        <v>4</v>
      </c>
      <c r="E113" t="s">
        <v>6</v>
      </c>
      <c r="F113" s="2" t="s">
        <v>7</v>
      </c>
      <c r="G113" t="s">
        <v>15</v>
      </c>
      <c r="H113" s="2" t="s">
        <v>1147</v>
      </c>
      <c r="I113" s="6" t="str">
        <f t="shared" si="26"/>
        <v>Sep</v>
      </c>
      <c r="J113" s="2">
        <f t="shared" si="17"/>
        <v>9</v>
      </c>
      <c r="K113" s="6" t="str">
        <f t="shared" si="25"/>
        <v>30</v>
      </c>
      <c r="L113" s="6" t="str">
        <f t="shared" si="27"/>
        <v>2021</v>
      </c>
      <c r="M113" s="9">
        <f t="shared" si="14"/>
        <v>44469</v>
      </c>
      <c r="N113" s="1"/>
    </row>
    <row r="114" spans="1:14" x14ac:dyDescent="0.3">
      <c r="A114">
        <v>82</v>
      </c>
      <c r="B114" t="s">
        <v>232</v>
      </c>
      <c r="C114" t="s">
        <v>233</v>
      </c>
      <c r="D114">
        <v>3</v>
      </c>
      <c r="E114" t="s">
        <v>6</v>
      </c>
      <c r="F114" s="2" t="s">
        <v>7</v>
      </c>
      <c r="G114" t="s">
        <v>15</v>
      </c>
      <c r="H114" s="2" t="s">
        <v>1183</v>
      </c>
      <c r="I114" s="6" t="str">
        <f t="shared" si="26"/>
        <v>Nov</v>
      </c>
      <c r="J114" s="2">
        <f t="shared" si="17"/>
        <v>11</v>
      </c>
      <c r="K114" s="6" t="str">
        <f t="shared" si="25"/>
        <v>08</v>
      </c>
      <c r="L114" s="6" t="str">
        <f t="shared" si="27"/>
        <v>2021</v>
      </c>
      <c r="M114" s="9">
        <f t="shared" si="14"/>
        <v>44508</v>
      </c>
      <c r="N114" s="1"/>
    </row>
    <row r="115" spans="1:14" x14ac:dyDescent="0.3">
      <c r="A115">
        <v>82</v>
      </c>
      <c r="B115" t="s">
        <v>232</v>
      </c>
      <c r="C115" t="s">
        <v>233</v>
      </c>
      <c r="D115">
        <v>4</v>
      </c>
      <c r="E115" t="s">
        <v>6</v>
      </c>
      <c r="F115" s="2" t="s">
        <v>7</v>
      </c>
      <c r="G115" t="s">
        <v>15</v>
      </c>
      <c r="H115" s="2" t="s">
        <v>1094</v>
      </c>
      <c r="I115" s="6" t="str">
        <f t="shared" si="26"/>
        <v>Dec</v>
      </c>
      <c r="J115" s="2">
        <f t="shared" si="17"/>
        <v>12</v>
      </c>
      <c r="K115" s="6" t="str">
        <f>MID(H115,7,2)</f>
        <v>15</v>
      </c>
      <c r="L115" s="6" t="str">
        <f t="shared" si="27"/>
        <v>2021</v>
      </c>
      <c r="M115" s="9">
        <f t="shared" si="14"/>
        <v>44545</v>
      </c>
      <c r="N115" s="1"/>
    </row>
    <row r="116" spans="1:14" x14ac:dyDescent="0.3">
      <c r="A116">
        <v>82</v>
      </c>
      <c r="B116" t="s">
        <v>232</v>
      </c>
      <c r="C116" t="s">
        <v>233</v>
      </c>
      <c r="D116">
        <v>4</v>
      </c>
      <c r="E116" t="s">
        <v>6</v>
      </c>
      <c r="F116" s="2" t="s">
        <v>7</v>
      </c>
      <c r="G116" t="s">
        <v>15</v>
      </c>
      <c r="H116" s="2" t="s">
        <v>234</v>
      </c>
      <c r="I116" s="6" t="str">
        <f t="shared" si="15"/>
        <v>Jun</v>
      </c>
      <c r="J116" s="2">
        <f t="shared" si="17"/>
        <v>6</v>
      </c>
      <c r="K116" s="6" t="str">
        <f t="shared" ref="K116:K121" si="28">MID(H116,8,2)</f>
        <v>14</v>
      </c>
      <c r="L116" s="6" t="str">
        <f t="shared" si="18"/>
        <v>2022</v>
      </c>
      <c r="M116" s="9">
        <f t="shared" si="14"/>
        <v>44726</v>
      </c>
      <c r="N116" s="1"/>
    </row>
    <row r="117" spans="1:14" x14ac:dyDescent="0.3">
      <c r="A117">
        <v>83</v>
      </c>
      <c r="B117" t="s">
        <v>235</v>
      </c>
      <c r="C117" t="s">
        <v>236</v>
      </c>
      <c r="D117">
        <v>3</v>
      </c>
      <c r="E117" t="s">
        <v>6</v>
      </c>
      <c r="F117" s="2" t="s">
        <v>45</v>
      </c>
      <c r="G117" t="s">
        <v>15</v>
      </c>
      <c r="H117" s="2" t="s">
        <v>237</v>
      </c>
      <c r="I117" s="6" t="str">
        <f t="shared" si="15"/>
        <v>Jun</v>
      </c>
      <c r="J117" s="2">
        <f t="shared" si="17"/>
        <v>6</v>
      </c>
      <c r="K117" s="6" t="str">
        <f t="shared" si="28"/>
        <v>08</v>
      </c>
      <c r="L117" s="6" t="str">
        <f t="shared" si="18"/>
        <v>2022</v>
      </c>
      <c r="M117" s="9">
        <f t="shared" si="14"/>
        <v>44720</v>
      </c>
      <c r="N117" s="1"/>
    </row>
    <row r="118" spans="1:14" x14ac:dyDescent="0.3">
      <c r="A118">
        <v>84</v>
      </c>
      <c r="B118" t="s">
        <v>238</v>
      </c>
      <c r="C118" t="s">
        <v>239</v>
      </c>
      <c r="D118">
        <v>4</v>
      </c>
      <c r="E118" t="s">
        <v>6</v>
      </c>
      <c r="F118" s="2" t="s">
        <v>68</v>
      </c>
      <c r="G118" t="s">
        <v>15</v>
      </c>
      <c r="H118" s="2" t="s">
        <v>237</v>
      </c>
      <c r="I118" s="6" t="str">
        <f t="shared" si="15"/>
        <v>Jun</v>
      </c>
      <c r="J118" s="2">
        <f t="shared" si="17"/>
        <v>6</v>
      </c>
      <c r="K118" s="6" t="str">
        <f t="shared" si="28"/>
        <v>08</v>
      </c>
      <c r="L118" s="6" t="str">
        <f t="shared" si="18"/>
        <v>2022</v>
      </c>
      <c r="M118" s="9">
        <f t="shared" si="14"/>
        <v>44720</v>
      </c>
      <c r="N118" s="1"/>
    </row>
    <row r="119" spans="1:14" x14ac:dyDescent="0.3">
      <c r="A119">
        <v>85</v>
      </c>
      <c r="B119" t="s">
        <v>240</v>
      </c>
      <c r="C119" t="s">
        <v>241</v>
      </c>
      <c r="D119">
        <v>4</v>
      </c>
      <c r="E119" t="s">
        <v>6</v>
      </c>
      <c r="F119" s="2" t="s">
        <v>162</v>
      </c>
      <c r="G119" t="s">
        <v>15</v>
      </c>
      <c r="H119" s="2" t="s">
        <v>237</v>
      </c>
      <c r="I119" s="6" t="str">
        <f t="shared" si="15"/>
        <v>Jun</v>
      </c>
      <c r="J119" s="2">
        <f t="shared" si="17"/>
        <v>6</v>
      </c>
      <c r="K119" s="6" t="str">
        <f t="shared" si="28"/>
        <v>08</v>
      </c>
      <c r="L119" s="6" t="str">
        <f t="shared" si="18"/>
        <v>2022</v>
      </c>
      <c r="M119" s="9">
        <f t="shared" si="14"/>
        <v>44720</v>
      </c>
      <c r="N119" s="1"/>
    </row>
    <row r="120" spans="1:14" x14ac:dyDescent="0.3">
      <c r="A120">
        <v>85</v>
      </c>
      <c r="B120" t="s">
        <v>240</v>
      </c>
      <c r="C120" t="s">
        <v>241</v>
      </c>
      <c r="D120">
        <v>4</v>
      </c>
      <c r="E120" t="s">
        <v>6</v>
      </c>
      <c r="F120" s="2" t="s">
        <v>7</v>
      </c>
      <c r="G120" t="s">
        <v>15</v>
      </c>
      <c r="H120" s="2" t="s">
        <v>237</v>
      </c>
      <c r="I120" s="6" t="str">
        <f t="shared" si="15"/>
        <v>Jun</v>
      </c>
      <c r="J120" s="2">
        <f t="shared" si="17"/>
        <v>6</v>
      </c>
      <c r="K120" s="6" t="str">
        <f t="shared" si="28"/>
        <v>08</v>
      </c>
      <c r="L120" s="6" t="str">
        <f t="shared" si="18"/>
        <v>2022</v>
      </c>
      <c r="M120" s="9">
        <f t="shared" si="14"/>
        <v>44720</v>
      </c>
      <c r="N120" s="1"/>
    </row>
    <row r="121" spans="1:14" x14ac:dyDescent="0.3">
      <c r="A121">
        <v>85</v>
      </c>
      <c r="B121" t="s">
        <v>240</v>
      </c>
      <c r="C121" t="s">
        <v>241</v>
      </c>
      <c r="D121">
        <v>4</v>
      </c>
      <c r="E121" t="s">
        <v>6</v>
      </c>
      <c r="F121" s="2" t="s">
        <v>86</v>
      </c>
      <c r="G121" t="s">
        <v>15</v>
      </c>
      <c r="H121" s="2" t="s">
        <v>237</v>
      </c>
      <c r="I121" s="6" t="str">
        <f t="shared" si="15"/>
        <v>Jun</v>
      </c>
      <c r="J121" s="2">
        <f t="shared" si="17"/>
        <v>6</v>
      </c>
      <c r="K121" s="6" t="str">
        <f t="shared" si="28"/>
        <v>08</v>
      </c>
      <c r="L121" s="6" t="str">
        <f t="shared" si="18"/>
        <v>2022</v>
      </c>
      <c r="M121" s="9">
        <f t="shared" si="14"/>
        <v>44720</v>
      </c>
      <c r="N121" s="1"/>
    </row>
    <row r="122" spans="1:14" x14ac:dyDescent="0.3">
      <c r="A122">
        <v>86</v>
      </c>
      <c r="B122" t="s">
        <v>242</v>
      </c>
      <c r="C122" t="s">
        <v>243</v>
      </c>
      <c r="D122">
        <v>3</v>
      </c>
      <c r="E122" t="s">
        <v>6</v>
      </c>
      <c r="F122" s="2" t="s">
        <v>68</v>
      </c>
      <c r="G122" t="s">
        <v>15</v>
      </c>
      <c r="H122" s="2" t="s">
        <v>1195</v>
      </c>
      <c r="I122" s="6" t="str">
        <f>MID(H122,3,3)</f>
        <v>Dec</v>
      </c>
      <c r="J122" s="2">
        <f t="shared" si="17"/>
        <v>12</v>
      </c>
      <c r="K122" s="6" t="str">
        <f>MID(H122,7,2)</f>
        <v>14</v>
      </c>
      <c r="L122" s="6" t="str">
        <f>MID(H122,10,4)</f>
        <v>2021</v>
      </c>
      <c r="M122" s="9">
        <f t="shared" si="14"/>
        <v>44544</v>
      </c>
      <c r="N122" s="1"/>
    </row>
    <row r="123" spans="1:14" x14ac:dyDescent="0.3">
      <c r="A123">
        <v>86</v>
      </c>
      <c r="B123" t="s">
        <v>242</v>
      </c>
      <c r="C123" t="s">
        <v>243</v>
      </c>
      <c r="D123">
        <v>4</v>
      </c>
      <c r="E123" t="s">
        <v>6</v>
      </c>
      <c r="F123" s="2" t="s">
        <v>34</v>
      </c>
      <c r="G123" t="s">
        <v>15</v>
      </c>
      <c r="H123" s="2" t="s">
        <v>244</v>
      </c>
      <c r="I123" s="6" t="str">
        <f t="shared" si="15"/>
        <v>Jun</v>
      </c>
      <c r="J123" s="2">
        <f t="shared" si="17"/>
        <v>6</v>
      </c>
      <c r="K123" s="6" t="str">
        <f t="shared" ref="K123:K128" si="29">MID(H123,8,2)</f>
        <v>01</v>
      </c>
      <c r="L123" s="6" t="str">
        <f t="shared" si="18"/>
        <v>2022</v>
      </c>
      <c r="M123" s="9">
        <f t="shared" si="14"/>
        <v>44713</v>
      </c>
      <c r="N123" s="1"/>
    </row>
    <row r="124" spans="1:14" x14ac:dyDescent="0.3">
      <c r="A124">
        <v>87</v>
      </c>
      <c r="B124" t="s">
        <v>245</v>
      </c>
      <c r="C124" t="s">
        <v>246</v>
      </c>
      <c r="D124">
        <v>3</v>
      </c>
      <c r="E124" t="s">
        <v>6</v>
      </c>
      <c r="F124" s="2" t="s">
        <v>41</v>
      </c>
      <c r="G124" t="s">
        <v>15</v>
      </c>
      <c r="H124" s="2" t="s">
        <v>247</v>
      </c>
      <c r="I124" s="6" t="str">
        <f t="shared" si="15"/>
        <v>May</v>
      </c>
      <c r="J124" s="2">
        <f t="shared" si="17"/>
        <v>5</v>
      </c>
      <c r="K124" s="6" t="str">
        <f t="shared" si="29"/>
        <v>31</v>
      </c>
      <c r="L124" s="6" t="str">
        <f t="shared" si="18"/>
        <v>2022</v>
      </c>
      <c r="M124" s="9">
        <f t="shared" si="14"/>
        <v>44712</v>
      </c>
      <c r="N124" s="1"/>
    </row>
    <row r="125" spans="1:14" x14ac:dyDescent="0.3">
      <c r="A125">
        <v>88</v>
      </c>
      <c r="B125" t="s">
        <v>248</v>
      </c>
      <c r="C125" t="s">
        <v>249</v>
      </c>
      <c r="D125">
        <v>0</v>
      </c>
      <c r="E125" t="s">
        <v>6</v>
      </c>
      <c r="F125" s="2" t="s">
        <v>11</v>
      </c>
      <c r="G125" t="s">
        <v>8</v>
      </c>
      <c r="H125" s="2"/>
      <c r="I125" s="6" t="str">
        <f t="shared" si="15"/>
        <v/>
      </c>
      <c r="J125" s="2"/>
      <c r="K125" s="6" t="str">
        <f t="shared" si="29"/>
        <v/>
      </c>
      <c r="L125" s="6" t="str">
        <f t="shared" si="18"/>
        <v/>
      </c>
      <c r="M125" s="9" t="str">
        <f t="shared" si="14"/>
        <v xml:space="preserve"> </v>
      </c>
      <c r="N125" s="1"/>
    </row>
    <row r="126" spans="1:14" x14ac:dyDescent="0.3">
      <c r="A126">
        <v>89</v>
      </c>
      <c r="B126" t="s">
        <v>250</v>
      </c>
      <c r="C126" t="s">
        <v>251</v>
      </c>
      <c r="D126">
        <v>4</v>
      </c>
      <c r="E126" t="s">
        <v>6</v>
      </c>
      <c r="F126" s="2" t="s">
        <v>34</v>
      </c>
      <c r="G126" t="s">
        <v>15</v>
      </c>
      <c r="H126" s="2" t="s">
        <v>252</v>
      </c>
      <c r="I126" s="6" t="str">
        <f t="shared" si="15"/>
        <v>May</v>
      </c>
      <c r="J126" s="2">
        <f t="shared" si="17"/>
        <v>5</v>
      </c>
      <c r="K126" s="6" t="str">
        <f t="shared" si="29"/>
        <v>25</v>
      </c>
      <c r="L126" s="6" t="str">
        <f t="shared" si="18"/>
        <v>2022</v>
      </c>
      <c r="M126" s="9">
        <f t="shared" si="14"/>
        <v>44706</v>
      </c>
      <c r="N126" s="1"/>
    </row>
    <row r="127" spans="1:14" x14ac:dyDescent="0.3">
      <c r="A127">
        <v>90</v>
      </c>
      <c r="B127" t="s">
        <v>253</v>
      </c>
      <c r="C127" t="s">
        <v>254</v>
      </c>
      <c r="D127">
        <v>4</v>
      </c>
      <c r="E127" t="s">
        <v>6</v>
      </c>
      <c r="F127" s="2" t="s">
        <v>7</v>
      </c>
      <c r="G127" t="s">
        <v>15</v>
      </c>
      <c r="H127" s="2" t="s">
        <v>255</v>
      </c>
      <c r="I127" s="6" t="str">
        <f t="shared" si="15"/>
        <v>May</v>
      </c>
      <c r="J127" s="2">
        <f t="shared" si="17"/>
        <v>5</v>
      </c>
      <c r="K127" s="6" t="str">
        <f t="shared" si="29"/>
        <v>24</v>
      </c>
      <c r="L127" s="6" t="str">
        <f t="shared" si="18"/>
        <v>2022</v>
      </c>
      <c r="M127" s="9">
        <f t="shared" si="14"/>
        <v>44705</v>
      </c>
      <c r="N127" s="1"/>
    </row>
    <row r="128" spans="1:14" x14ac:dyDescent="0.3">
      <c r="A128">
        <v>91</v>
      </c>
      <c r="B128" t="s">
        <v>256</v>
      </c>
      <c r="C128" t="s">
        <v>257</v>
      </c>
      <c r="D128">
        <v>4</v>
      </c>
      <c r="E128" t="s">
        <v>6</v>
      </c>
      <c r="F128" s="2" t="s">
        <v>45</v>
      </c>
      <c r="G128" t="s">
        <v>15</v>
      </c>
      <c r="H128" s="2" t="s">
        <v>258</v>
      </c>
      <c r="I128" s="6" t="str">
        <f t="shared" si="15"/>
        <v>May</v>
      </c>
      <c r="J128" s="2">
        <f t="shared" si="17"/>
        <v>5</v>
      </c>
      <c r="K128" s="6" t="str">
        <f t="shared" si="29"/>
        <v>23</v>
      </c>
      <c r="L128" s="6" t="str">
        <f t="shared" si="18"/>
        <v>2022</v>
      </c>
      <c r="M128" s="9">
        <f t="shared" si="14"/>
        <v>44704</v>
      </c>
      <c r="N128" s="1"/>
    </row>
    <row r="129" spans="1:14" x14ac:dyDescent="0.3">
      <c r="A129">
        <v>92</v>
      </c>
      <c r="B129" t="s">
        <v>259</v>
      </c>
      <c r="C129" t="s">
        <v>260</v>
      </c>
      <c r="D129">
        <v>4</v>
      </c>
      <c r="E129" t="s">
        <v>6</v>
      </c>
      <c r="F129" s="2" t="s">
        <v>261</v>
      </c>
      <c r="G129" t="s">
        <v>15</v>
      </c>
      <c r="H129" s="2" t="s">
        <v>1203</v>
      </c>
      <c r="I129" s="6" t="str">
        <f>MID(H129,3,3)</f>
        <v>May</v>
      </c>
      <c r="J129" s="2">
        <f t="shared" si="17"/>
        <v>5</v>
      </c>
      <c r="K129" s="6" t="str">
        <f>MID(H129,7,2)</f>
        <v>13</v>
      </c>
      <c r="L129" s="6" t="str">
        <f>MID(H129,10,4)</f>
        <v>2022</v>
      </c>
      <c r="M129" s="9">
        <f t="shared" si="14"/>
        <v>44694</v>
      </c>
      <c r="N129" s="1"/>
    </row>
    <row r="130" spans="1:14" x14ac:dyDescent="0.3">
      <c r="A130">
        <v>92</v>
      </c>
      <c r="B130" t="s">
        <v>259</v>
      </c>
      <c r="C130" t="s">
        <v>260</v>
      </c>
      <c r="D130">
        <v>4</v>
      </c>
      <c r="E130" t="s">
        <v>6</v>
      </c>
      <c r="F130" s="2" t="s">
        <v>11</v>
      </c>
      <c r="G130" t="s">
        <v>15</v>
      </c>
      <c r="H130" s="2" t="s">
        <v>1204</v>
      </c>
      <c r="I130" s="6" t="str">
        <f>MID(H130,3,3)</f>
        <v>Apr</v>
      </c>
      <c r="J130" s="2">
        <f t="shared" si="17"/>
        <v>4</v>
      </c>
      <c r="K130" s="6" t="str">
        <f>MID(H130,7,2)</f>
        <v>15</v>
      </c>
      <c r="L130" s="6" t="str">
        <f>MID(H130,10,4)</f>
        <v>2022</v>
      </c>
      <c r="M130" s="9">
        <f t="shared" si="14"/>
        <v>44666</v>
      </c>
      <c r="N130" s="1"/>
    </row>
    <row r="131" spans="1:14" x14ac:dyDescent="0.3">
      <c r="A131">
        <v>92</v>
      </c>
      <c r="B131" t="s">
        <v>259</v>
      </c>
      <c r="C131" t="s">
        <v>260</v>
      </c>
      <c r="D131">
        <v>4</v>
      </c>
      <c r="E131" t="s">
        <v>6</v>
      </c>
      <c r="F131" s="2" t="s">
        <v>45</v>
      </c>
      <c r="G131" t="s">
        <v>15</v>
      </c>
      <c r="H131" s="2" t="s">
        <v>262</v>
      </c>
      <c r="I131" s="6" t="str">
        <f t="shared" si="15"/>
        <v>May</v>
      </c>
      <c r="J131" s="2">
        <f t="shared" si="17"/>
        <v>5</v>
      </c>
      <c r="K131" s="6" t="str">
        <f>MID(H131,8,2)</f>
        <v>18</v>
      </c>
      <c r="L131" s="6" t="str">
        <f t="shared" si="18"/>
        <v>2022</v>
      </c>
      <c r="M131" s="9">
        <f t="shared" si="14"/>
        <v>44699</v>
      </c>
      <c r="N131" s="1"/>
    </row>
    <row r="132" spans="1:14" x14ac:dyDescent="0.3">
      <c r="A132">
        <v>93</v>
      </c>
      <c r="B132" t="s">
        <v>263</v>
      </c>
      <c r="C132" t="s">
        <v>264</v>
      </c>
      <c r="D132">
        <v>1</v>
      </c>
      <c r="E132" t="s">
        <v>6</v>
      </c>
      <c r="F132" s="2" t="s">
        <v>56</v>
      </c>
      <c r="G132" t="s">
        <v>15</v>
      </c>
      <c r="H132" s="2" t="s">
        <v>1208</v>
      </c>
      <c r="I132" s="6" t="str">
        <f>MID(H132,3,3)</f>
        <v>Jul</v>
      </c>
      <c r="J132" s="2">
        <f t="shared" si="17"/>
        <v>7</v>
      </c>
      <c r="K132" s="6" t="str">
        <f>MID(H132,7,2)</f>
        <v>27</v>
      </c>
      <c r="L132" s="6" t="str">
        <f>MID(H132,10,4)</f>
        <v>2021</v>
      </c>
      <c r="M132" s="9">
        <f t="shared" si="14"/>
        <v>44404</v>
      </c>
      <c r="N132" s="1"/>
    </row>
    <row r="133" spans="1:14" x14ac:dyDescent="0.3">
      <c r="A133">
        <v>93</v>
      </c>
      <c r="B133" t="s">
        <v>263</v>
      </c>
      <c r="C133" t="s">
        <v>264</v>
      </c>
      <c r="D133">
        <v>4</v>
      </c>
      <c r="E133" t="s">
        <v>6</v>
      </c>
      <c r="F133" s="2" t="s">
        <v>7</v>
      </c>
      <c r="G133" t="s">
        <v>15</v>
      </c>
      <c r="H133" s="2" t="s">
        <v>1178</v>
      </c>
      <c r="I133" s="6" t="str">
        <f>MID(H133,3,3)</f>
        <v>May</v>
      </c>
      <c r="J133" s="2">
        <f t="shared" si="17"/>
        <v>5</v>
      </c>
      <c r="K133" s="6" t="str">
        <f>MID(H133,7,2)</f>
        <v>17</v>
      </c>
      <c r="L133" s="6" t="str">
        <f>MID(H133,10,4)</f>
        <v>2022</v>
      </c>
      <c r="M133" s="9">
        <f t="shared" ref="M133:M196" si="30">IF(G133="Audited",DATE(L133,J133,K133)," ")</f>
        <v>44698</v>
      </c>
      <c r="N133" s="1"/>
    </row>
    <row r="134" spans="1:14" x14ac:dyDescent="0.3">
      <c r="A134">
        <v>93</v>
      </c>
      <c r="B134" t="s">
        <v>263</v>
      </c>
      <c r="C134" t="s">
        <v>264</v>
      </c>
      <c r="D134">
        <v>4</v>
      </c>
      <c r="E134" t="s">
        <v>6</v>
      </c>
      <c r="F134" s="2" t="s">
        <v>45</v>
      </c>
      <c r="G134" t="s">
        <v>15</v>
      </c>
      <c r="H134" s="2" t="s">
        <v>265</v>
      </c>
      <c r="I134" s="6" t="str">
        <f t="shared" ref="I134:I196" si="31">MID(H134,4,3)</f>
        <v>May</v>
      </c>
      <c r="J134" s="2">
        <f t="shared" si="17"/>
        <v>5</v>
      </c>
      <c r="K134" s="6" t="str">
        <f t="shared" ref="K134:K139" si="32">MID(H134,8,2)</f>
        <v>17</v>
      </c>
      <c r="L134" s="6" t="str">
        <f t="shared" si="18"/>
        <v>2022</v>
      </c>
      <c r="M134" s="9">
        <f t="shared" si="30"/>
        <v>44698</v>
      </c>
      <c r="N134" s="1"/>
    </row>
    <row r="135" spans="1:14" x14ac:dyDescent="0.3">
      <c r="A135">
        <v>94</v>
      </c>
      <c r="B135" t="s">
        <v>266</v>
      </c>
      <c r="C135" t="s">
        <v>267</v>
      </c>
      <c r="D135">
        <v>4</v>
      </c>
      <c r="E135" t="s">
        <v>6</v>
      </c>
      <c r="F135" s="2" t="s">
        <v>11</v>
      </c>
      <c r="G135" t="s">
        <v>15</v>
      </c>
      <c r="H135" s="2" t="s">
        <v>265</v>
      </c>
      <c r="I135" s="6" t="str">
        <f t="shared" si="31"/>
        <v>May</v>
      </c>
      <c r="J135" s="2">
        <f t="shared" si="17"/>
        <v>5</v>
      </c>
      <c r="K135" s="6" t="str">
        <f t="shared" si="32"/>
        <v>17</v>
      </c>
      <c r="L135" s="6" t="str">
        <f t="shared" si="18"/>
        <v>2022</v>
      </c>
      <c r="M135" s="9">
        <f t="shared" si="30"/>
        <v>44698</v>
      </c>
      <c r="N135" s="1"/>
    </row>
    <row r="136" spans="1:14" x14ac:dyDescent="0.3">
      <c r="A136">
        <v>95</v>
      </c>
      <c r="B136" t="s">
        <v>268</v>
      </c>
      <c r="C136" t="s">
        <v>269</v>
      </c>
      <c r="D136">
        <v>3</v>
      </c>
      <c r="E136" t="s">
        <v>6</v>
      </c>
      <c r="F136" s="2" t="s">
        <v>41</v>
      </c>
      <c r="G136" t="s">
        <v>15</v>
      </c>
      <c r="H136" s="2" t="s">
        <v>270</v>
      </c>
      <c r="I136" s="6" t="str">
        <f t="shared" si="31"/>
        <v>May</v>
      </c>
      <c r="J136" s="2">
        <f t="shared" si="17"/>
        <v>5</v>
      </c>
      <c r="K136" s="6" t="str">
        <f t="shared" si="32"/>
        <v>13</v>
      </c>
      <c r="L136" s="6" t="str">
        <f t="shared" si="18"/>
        <v>2022</v>
      </c>
      <c r="M136" s="9">
        <f t="shared" si="30"/>
        <v>44694</v>
      </c>
      <c r="N136" s="1"/>
    </row>
    <row r="137" spans="1:14" x14ac:dyDescent="0.3">
      <c r="A137">
        <v>96</v>
      </c>
      <c r="B137" t="s">
        <v>271</v>
      </c>
      <c r="C137" t="s">
        <v>272</v>
      </c>
      <c r="D137">
        <v>4</v>
      </c>
      <c r="E137" t="s">
        <v>6</v>
      </c>
      <c r="F137" s="2" t="s">
        <v>273</v>
      </c>
      <c r="G137" t="s">
        <v>15</v>
      </c>
      <c r="H137" s="2" t="s">
        <v>274</v>
      </c>
      <c r="I137" s="6" t="str">
        <f t="shared" si="31"/>
        <v>May</v>
      </c>
      <c r="J137" s="2">
        <f t="shared" si="17"/>
        <v>5</v>
      </c>
      <c r="K137" s="6" t="str">
        <f t="shared" si="32"/>
        <v>11</v>
      </c>
      <c r="L137" s="6" t="str">
        <f t="shared" si="18"/>
        <v>2022</v>
      </c>
      <c r="M137" s="9">
        <f t="shared" si="30"/>
        <v>44692</v>
      </c>
      <c r="N137" s="1"/>
    </row>
    <row r="138" spans="1:14" x14ac:dyDescent="0.3">
      <c r="A138">
        <v>97</v>
      </c>
      <c r="B138" t="s">
        <v>275</v>
      </c>
      <c r="C138" t="s">
        <v>276</v>
      </c>
      <c r="D138">
        <v>4</v>
      </c>
      <c r="E138" t="s">
        <v>6</v>
      </c>
      <c r="F138" s="2" t="s">
        <v>45</v>
      </c>
      <c r="G138" t="s">
        <v>15</v>
      </c>
      <c r="H138" s="2" t="s">
        <v>277</v>
      </c>
      <c r="I138" s="6" t="str">
        <f t="shared" si="31"/>
        <v>May</v>
      </c>
      <c r="J138" s="2">
        <f t="shared" ref="J138:J201" si="33">IF(I138="Jan",1,IF(I138="Feb",2,IF(I138="Mar",3,IF(I138="Apr",4,IF(I138="May",5,IF(I138="Jun",6,IF(I138="Jul",7,IF(I138="Aug",8,IF(I138="Sep",9,IF(I138="Oct",10,IF(I138="Nov",11,IF(I138="Dec",12,0))))))))))))</f>
        <v>5</v>
      </c>
      <c r="K138" s="6" t="str">
        <f t="shared" si="32"/>
        <v>09</v>
      </c>
      <c r="L138" s="6" t="str">
        <f t="shared" si="18"/>
        <v>2022</v>
      </c>
      <c r="M138" s="9">
        <f t="shared" si="30"/>
        <v>44690</v>
      </c>
      <c r="N138" s="1"/>
    </row>
    <row r="139" spans="1:14" x14ac:dyDescent="0.3">
      <c r="A139">
        <v>98</v>
      </c>
      <c r="B139" t="s">
        <v>278</v>
      </c>
      <c r="C139" t="s">
        <v>279</v>
      </c>
      <c r="D139">
        <v>4</v>
      </c>
      <c r="E139" t="s">
        <v>6</v>
      </c>
      <c r="F139" s="2" t="s">
        <v>7</v>
      </c>
      <c r="G139" t="s">
        <v>15</v>
      </c>
      <c r="H139" s="2" t="s">
        <v>280</v>
      </c>
      <c r="I139" s="6" t="str">
        <f t="shared" si="31"/>
        <v>May</v>
      </c>
      <c r="J139" s="2">
        <f t="shared" si="33"/>
        <v>5</v>
      </c>
      <c r="K139" s="6" t="str">
        <f t="shared" si="32"/>
        <v>03</v>
      </c>
      <c r="L139" s="6" t="str">
        <f t="shared" si="18"/>
        <v>2022</v>
      </c>
      <c r="M139" s="9">
        <f t="shared" si="30"/>
        <v>44684</v>
      </c>
      <c r="N139" s="1"/>
    </row>
    <row r="140" spans="1:14" x14ac:dyDescent="0.3">
      <c r="A140">
        <v>99</v>
      </c>
      <c r="B140" t="s">
        <v>281</v>
      </c>
      <c r="C140" t="s">
        <v>282</v>
      </c>
      <c r="D140">
        <v>4</v>
      </c>
      <c r="E140" t="s">
        <v>6</v>
      </c>
      <c r="F140" s="2" t="s">
        <v>283</v>
      </c>
      <c r="G140" t="s">
        <v>15</v>
      </c>
      <c r="H140" s="2" t="s">
        <v>1217</v>
      </c>
      <c r="I140" s="6" t="str">
        <f>MID(H140,3,3)</f>
        <v>May</v>
      </c>
      <c r="J140" s="2">
        <f t="shared" si="33"/>
        <v>5</v>
      </c>
      <c r="K140" s="6" t="str">
        <f t="shared" ref="K140:K141" si="34">MID(H140,7,2)</f>
        <v>05</v>
      </c>
      <c r="L140" s="6" t="str">
        <f>MID(H140,10,4)</f>
        <v>2022</v>
      </c>
      <c r="M140" s="9">
        <f t="shared" si="30"/>
        <v>44686</v>
      </c>
      <c r="N140" s="1"/>
    </row>
    <row r="141" spans="1:14" x14ac:dyDescent="0.3">
      <c r="A141">
        <v>99</v>
      </c>
      <c r="B141" t="s">
        <v>281</v>
      </c>
      <c r="C141" t="s">
        <v>282</v>
      </c>
      <c r="D141">
        <v>4</v>
      </c>
      <c r="E141" t="s">
        <v>6</v>
      </c>
      <c r="F141" s="2" t="s">
        <v>68</v>
      </c>
      <c r="G141" t="s">
        <v>15</v>
      </c>
      <c r="H141" s="2" t="s">
        <v>1218</v>
      </c>
      <c r="I141" s="6" t="str">
        <f t="shared" ref="I141:I142" si="35">MID(H141,3,3)</f>
        <v>Mar</v>
      </c>
      <c r="J141" s="2">
        <f t="shared" si="33"/>
        <v>3</v>
      </c>
      <c r="K141" s="6" t="str">
        <f t="shared" si="34"/>
        <v>30</v>
      </c>
      <c r="L141" s="6" t="str">
        <f t="shared" ref="L141:L142" si="36">MID(H141,10,4)</f>
        <v>2022</v>
      </c>
      <c r="M141" s="9">
        <f t="shared" si="30"/>
        <v>44650</v>
      </c>
      <c r="N141" s="1"/>
    </row>
    <row r="142" spans="1:14" x14ac:dyDescent="0.3">
      <c r="A142">
        <v>99</v>
      </c>
      <c r="B142" t="s">
        <v>281</v>
      </c>
      <c r="C142" t="s">
        <v>282</v>
      </c>
      <c r="D142">
        <v>4</v>
      </c>
      <c r="E142" t="s">
        <v>6</v>
      </c>
      <c r="F142" s="2" t="s">
        <v>68</v>
      </c>
      <c r="G142" t="s">
        <v>15</v>
      </c>
      <c r="H142" s="2" t="s">
        <v>1219</v>
      </c>
      <c r="I142" s="6" t="str">
        <f t="shared" si="35"/>
        <v>May</v>
      </c>
      <c r="J142" s="2">
        <f t="shared" si="33"/>
        <v>5</v>
      </c>
      <c r="K142" s="6" t="str">
        <f>MID(H142,7,2)</f>
        <v>31</v>
      </c>
      <c r="L142" s="6" t="str">
        <f t="shared" si="36"/>
        <v>2022</v>
      </c>
      <c r="M142" s="9">
        <f t="shared" si="30"/>
        <v>44712</v>
      </c>
      <c r="N142" s="1"/>
    </row>
    <row r="143" spans="1:14" x14ac:dyDescent="0.3">
      <c r="A143">
        <v>99</v>
      </c>
      <c r="B143" t="s">
        <v>281</v>
      </c>
      <c r="C143" t="s">
        <v>282</v>
      </c>
      <c r="D143">
        <v>4</v>
      </c>
      <c r="E143" t="s">
        <v>6</v>
      </c>
      <c r="F143" s="2" t="s">
        <v>68</v>
      </c>
      <c r="G143" t="s">
        <v>15</v>
      </c>
      <c r="H143" s="2" t="s">
        <v>284</v>
      </c>
      <c r="I143" s="6" t="str">
        <f t="shared" si="31"/>
        <v>Apr</v>
      </c>
      <c r="J143" s="2">
        <f t="shared" si="33"/>
        <v>4</v>
      </c>
      <c r="K143" s="6" t="str">
        <f>MID(H143,8,2)</f>
        <v>29</v>
      </c>
      <c r="L143" s="6" t="str">
        <f t="shared" ref="L143:L203" si="37">MID(H143,11,4)</f>
        <v>2022</v>
      </c>
      <c r="M143" s="9">
        <f t="shared" si="30"/>
        <v>44680</v>
      </c>
      <c r="N143" s="1"/>
    </row>
    <row r="144" spans="1:14" x14ac:dyDescent="0.3">
      <c r="A144">
        <v>100</v>
      </c>
      <c r="B144" t="s">
        <v>285</v>
      </c>
      <c r="C144" t="s">
        <v>286</v>
      </c>
      <c r="D144">
        <v>4</v>
      </c>
      <c r="E144" t="s">
        <v>6</v>
      </c>
      <c r="F144" s="2" t="s">
        <v>34</v>
      </c>
      <c r="G144" t="s">
        <v>15</v>
      </c>
      <c r="H144" s="2" t="s">
        <v>284</v>
      </c>
      <c r="I144" s="6" t="str">
        <f t="shared" si="31"/>
        <v>Apr</v>
      </c>
      <c r="J144" s="2">
        <f t="shared" si="33"/>
        <v>4</v>
      </c>
      <c r="K144" s="6" t="str">
        <f>MID(H144,8,2)</f>
        <v>29</v>
      </c>
      <c r="L144" s="6" t="str">
        <f t="shared" si="37"/>
        <v>2022</v>
      </c>
      <c r="M144" s="9">
        <f t="shared" si="30"/>
        <v>44680</v>
      </c>
      <c r="N144" s="1"/>
    </row>
    <row r="145" spans="1:14" x14ac:dyDescent="0.3">
      <c r="A145">
        <v>101</v>
      </c>
      <c r="B145" t="s">
        <v>287</v>
      </c>
      <c r="C145" t="s">
        <v>288</v>
      </c>
      <c r="D145">
        <v>3</v>
      </c>
      <c r="E145" t="s">
        <v>6</v>
      </c>
      <c r="F145" s="2" t="s">
        <v>7</v>
      </c>
      <c r="G145" t="s">
        <v>15</v>
      </c>
      <c r="H145" s="2" t="s">
        <v>1225</v>
      </c>
      <c r="I145" s="6" t="str">
        <f>MID(H145,3,3)</f>
        <v>Apr</v>
      </c>
      <c r="J145" s="2">
        <f t="shared" si="33"/>
        <v>4</v>
      </c>
      <c r="K145" s="6" t="str">
        <f t="shared" ref="K145:K148" si="38">MID(H145,7,2)</f>
        <v>01</v>
      </c>
      <c r="L145" s="6" t="str">
        <f>MID(H145,10,4)</f>
        <v>2021</v>
      </c>
      <c r="M145" s="9">
        <f t="shared" si="30"/>
        <v>44287</v>
      </c>
      <c r="N145" s="1"/>
    </row>
    <row r="146" spans="1:14" x14ac:dyDescent="0.3">
      <c r="A146">
        <v>101</v>
      </c>
      <c r="B146" t="s">
        <v>287</v>
      </c>
      <c r="C146" t="s">
        <v>288</v>
      </c>
      <c r="D146">
        <v>4</v>
      </c>
      <c r="E146" t="s">
        <v>6</v>
      </c>
      <c r="F146" s="2" t="s">
        <v>7</v>
      </c>
      <c r="G146" t="s">
        <v>15</v>
      </c>
      <c r="H146" s="2" t="s">
        <v>1226</v>
      </c>
      <c r="I146" s="6" t="str">
        <f t="shared" ref="I146:I149" si="39">MID(H146,3,3)</f>
        <v>Feb</v>
      </c>
      <c r="J146" s="2">
        <f t="shared" si="33"/>
        <v>2</v>
      </c>
      <c r="K146" s="6" t="str">
        <f t="shared" si="38"/>
        <v>02</v>
      </c>
      <c r="L146" s="6" t="str">
        <f t="shared" ref="L146:L149" si="40">MID(H146,10,4)</f>
        <v>2022</v>
      </c>
      <c r="M146" s="9">
        <f t="shared" si="30"/>
        <v>44594</v>
      </c>
      <c r="N146" s="1"/>
    </row>
    <row r="147" spans="1:14" x14ac:dyDescent="0.3">
      <c r="A147">
        <v>101</v>
      </c>
      <c r="B147" t="s">
        <v>287</v>
      </c>
      <c r="C147" t="s">
        <v>288</v>
      </c>
      <c r="D147">
        <v>4</v>
      </c>
      <c r="E147" t="s">
        <v>6</v>
      </c>
      <c r="F147" s="2" t="s">
        <v>7</v>
      </c>
      <c r="G147" t="s">
        <v>15</v>
      </c>
      <c r="H147" s="2" t="s">
        <v>1226</v>
      </c>
      <c r="I147" s="6" t="str">
        <f t="shared" si="39"/>
        <v>Feb</v>
      </c>
      <c r="J147" s="2">
        <f t="shared" si="33"/>
        <v>2</v>
      </c>
      <c r="K147" s="6" t="str">
        <f t="shared" si="38"/>
        <v>02</v>
      </c>
      <c r="L147" s="6" t="str">
        <f t="shared" si="40"/>
        <v>2022</v>
      </c>
      <c r="M147" s="9">
        <f t="shared" si="30"/>
        <v>44594</v>
      </c>
      <c r="N147" s="1"/>
    </row>
    <row r="148" spans="1:14" x14ac:dyDescent="0.3">
      <c r="A148">
        <v>101</v>
      </c>
      <c r="B148" t="s">
        <v>287</v>
      </c>
      <c r="C148" t="s">
        <v>288</v>
      </c>
      <c r="D148">
        <v>3</v>
      </c>
      <c r="E148" t="s">
        <v>6</v>
      </c>
      <c r="F148" s="2" t="s">
        <v>7</v>
      </c>
      <c r="G148" t="s">
        <v>15</v>
      </c>
      <c r="H148" s="2" t="s">
        <v>1226</v>
      </c>
      <c r="I148" s="6" t="str">
        <f t="shared" si="39"/>
        <v>Feb</v>
      </c>
      <c r="J148" s="2">
        <f t="shared" si="33"/>
        <v>2</v>
      </c>
      <c r="K148" s="6" t="str">
        <f t="shared" si="38"/>
        <v>02</v>
      </c>
      <c r="L148" s="6" t="str">
        <f t="shared" si="40"/>
        <v>2022</v>
      </c>
      <c r="M148" s="9">
        <f t="shared" si="30"/>
        <v>44594</v>
      </c>
      <c r="N148" s="1"/>
    </row>
    <row r="149" spans="1:14" x14ac:dyDescent="0.3">
      <c r="A149">
        <v>101</v>
      </c>
      <c r="B149" t="s">
        <v>287</v>
      </c>
      <c r="C149" t="s">
        <v>288</v>
      </c>
      <c r="D149">
        <v>3</v>
      </c>
      <c r="E149" t="s">
        <v>6</v>
      </c>
      <c r="F149" s="2" t="s">
        <v>7</v>
      </c>
      <c r="G149" t="s">
        <v>15</v>
      </c>
      <c r="H149" s="2" t="s">
        <v>1092</v>
      </c>
      <c r="I149" s="6" t="str">
        <f t="shared" si="39"/>
        <v>Mar</v>
      </c>
      <c r="J149" s="2">
        <f t="shared" si="33"/>
        <v>3</v>
      </c>
      <c r="K149" s="6" t="str">
        <f>MID(H149,7,2)</f>
        <v>16</v>
      </c>
      <c r="L149" s="6" t="str">
        <f t="shared" si="40"/>
        <v>2022</v>
      </c>
      <c r="M149" s="9">
        <f t="shared" si="30"/>
        <v>44636</v>
      </c>
      <c r="N149" s="1"/>
    </row>
    <row r="150" spans="1:14" x14ac:dyDescent="0.3">
      <c r="A150">
        <v>101</v>
      </c>
      <c r="B150" t="s">
        <v>287</v>
      </c>
      <c r="C150" t="s">
        <v>288</v>
      </c>
      <c r="D150">
        <v>4</v>
      </c>
      <c r="E150" t="s">
        <v>6</v>
      </c>
      <c r="F150" s="2" t="s">
        <v>45</v>
      </c>
      <c r="G150" t="s">
        <v>15</v>
      </c>
      <c r="H150" s="2" t="s">
        <v>289</v>
      </c>
      <c r="I150" s="6" t="str">
        <f t="shared" si="31"/>
        <v>Apr</v>
      </c>
      <c r="J150" s="2">
        <f t="shared" si="33"/>
        <v>4</v>
      </c>
      <c r="K150" s="6" t="str">
        <f t="shared" ref="K150:K157" si="41">MID(H150,8,2)</f>
        <v>28</v>
      </c>
      <c r="L150" s="6" t="str">
        <f t="shared" si="37"/>
        <v>2022</v>
      </c>
      <c r="M150" s="9">
        <f t="shared" si="30"/>
        <v>44679</v>
      </c>
      <c r="N150" s="1"/>
    </row>
    <row r="151" spans="1:14" x14ac:dyDescent="0.3">
      <c r="A151">
        <v>102</v>
      </c>
      <c r="B151" t="s">
        <v>290</v>
      </c>
      <c r="C151" t="s">
        <v>291</v>
      </c>
      <c r="D151">
        <v>4</v>
      </c>
      <c r="E151" t="s">
        <v>6</v>
      </c>
      <c r="F151" s="2" t="s">
        <v>11</v>
      </c>
      <c r="G151" t="s">
        <v>15</v>
      </c>
      <c r="H151" s="2" t="s">
        <v>292</v>
      </c>
      <c r="I151" s="6" t="str">
        <f t="shared" si="31"/>
        <v>Apr</v>
      </c>
      <c r="J151" s="2">
        <f t="shared" si="33"/>
        <v>4</v>
      </c>
      <c r="K151" s="6" t="str">
        <f t="shared" si="41"/>
        <v>27</v>
      </c>
      <c r="L151" s="6" t="str">
        <f t="shared" si="37"/>
        <v>2022</v>
      </c>
      <c r="M151" s="9">
        <f t="shared" si="30"/>
        <v>44678</v>
      </c>
      <c r="N151" s="1"/>
    </row>
    <row r="152" spans="1:14" x14ac:dyDescent="0.3">
      <c r="A152">
        <v>103</v>
      </c>
      <c r="B152" t="s">
        <v>293</v>
      </c>
      <c r="C152" t="s">
        <v>294</v>
      </c>
      <c r="D152">
        <v>3</v>
      </c>
      <c r="E152" t="s">
        <v>6</v>
      </c>
      <c r="F152" s="2" t="s">
        <v>11</v>
      </c>
      <c r="G152" t="s">
        <v>15</v>
      </c>
      <c r="H152" s="2" t="s">
        <v>292</v>
      </c>
      <c r="I152" s="6" t="str">
        <f t="shared" si="31"/>
        <v>Apr</v>
      </c>
      <c r="J152" s="2">
        <f t="shared" si="33"/>
        <v>4</v>
      </c>
      <c r="K152" s="6" t="str">
        <f t="shared" si="41"/>
        <v>27</v>
      </c>
      <c r="L152" s="6" t="str">
        <f t="shared" si="37"/>
        <v>2022</v>
      </c>
      <c r="M152" s="9">
        <f t="shared" si="30"/>
        <v>44678</v>
      </c>
      <c r="N152" s="1"/>
    </row>
    <row r="153" spans="1:14" x14ac:dyDescent="0.3">
      <c r="A153">
        <v>104</v>
      </c>
      <c r="B153" t="s">
        <v>295</v>
      </c>
      <c r="C153" t="s">
        <v>296</v>
      </c>
      <c r="D153">
        <v>2</v>
      </c>
      <c r="E153" t="s">
        <v>6</v>
      </c>
      <c r="F153" s="2" t="s">
        <v>162</v>
      </c>
      <c r="G153" t="s">
        <v>15</v>
      </c>
      <c r="H153" s="2" t="s">
        <v>297</v>
      </c>
      <c r="I153" s="6" t="str">
        <f t="shared" si="31"/>
        <v>Apr</v>
      </c>
      <c r="J153" s="2">
        <f t="shared" si="33"/>
        <v>4</v>
      </c>
      <c r="K153" s="6" t="str">
        <f t="shared" si="41"/>
        <v>26</v>
      </c>
      <c r="L153" s="6" t="str">
        <f t="shared" si="37"/>
        <v>2022</v>
      </c>
      <c r="M153" s="9">
        <f t="shared" si="30"/>
        <v>44677</v>
      </c>
      <c r="N153" s="1"/>
    </row>
    <row r="154" spans="1:14" x14ac:dyDescent="0.3">
      <c r="A154">
        <v>105</v>
      </c>
      <c r="B154" t="s">
        <v>298</v>
      </c>
      <c r="C154" t="s">
        <v>299</v>
      </c>
      <c r="D154">
        <v>4</v>
      </c>
      <c r="E154" t="s">
        <v>6</v>
      </c>
      <c r="F154" s="2" t="s">
        <v>45</v>
      </c>
      <c r="G154" t="s">
        <v>15</v>
      </c>
      <c r="H154" s="2" t="s">
        <v>297</v>
      </c>
      <c r="I154" s="6" t="str">
        <f t="shared" si="31"/>
        <v>Apr</v>
      </c>
      <c r="J154" s="2">
        <f t="shared" si="33"/>
        <v>4</v>
      </c>
      <c r="K154" s="6" t="str">
        <f t="shared" si="41"/>
        <v>26</v>
      </c>
      <c r="L154" s="6" t="str">
        <f t="shared" si="37"/>
        <v>2022</v>
      </c>
      <c r="M154" s="9">
        <f t="shared" si="30"/>
        <v>44677</v>
      </c>
      <c r="N154" s="1"/>
    </row>
    <row r="155" spans="1:14" x14ac:dyDescent="0.3">
      <c r="A155">
        <v>106</v>
      </c>
      <c r="B155" t="s">
        <v>300</v>
      </c>
      <c r="C155" t="s">
        <v>301</v>
      </c>
      <c r="D155">
        <v>4</v>
      </c>
      <c r="E155" t="s">
        <v>6</v>
      </c>
      <c r="F155" s="2" t="s">
        <v>41</v>
      </c>
      <c r="G155" t="s">
        <v>15</v>
      </c>
      <c r="H155" s="2" t="s">
        <v>297</v>
      </c>
      <c r="I155" s="6" t="str">
        <f t="shared" si="31"/>
        <v>Apr</v>
      </c>
      <c r="J155" s="2">
        <f t="shared" si="33"/>
        <v>4</v>
      </c>
      <c r="K155" s="6" t="str">
        <f t="shared" si="41"/>
        <v>26</v>
      </c>
      <c r="L155" s="6" t="str">
        <f t="shared" si="37"/>
        <v>2022</v>
      </c>
      <c r="M155" s="9">
        <f t="shared" si="30"/>
        <v>44677</v>
      </c>
      <c r="N155" s="1"/>
    </row>
    <row r="156" spans="1:14" x14ac:dyDescent="0.3">
      <c r="A156">
        <v>107</v>
      </c>
      <c r="B156" t="s">
        <v>302</v>
      </c>
      <c r="C156" t="s">
        <v>303</v>
      </c>
      <c r="D156">
        <v>4</v>
      </c>
      <c r="E156" t="s">
        <v>6</v>
      </c>
      <c r="F156" s="2" t="s">
        <v>34</v>
      </c>
      <c r="G156" t="s">
        <v>15</v>
      </c>
      <c r="H156" s="2" t="s">
        <v>297</v>
      </c>
      <c r="I156" s="6" t="str">
        <f t="shared" si="31"/>
        <v>Apr</v>
      </c>
      <c r="J156" s="2">
        <f t="shared" si="33"/>
        <v>4</v>
      </c>
      <c r="K156" s="6" t="str">
        <f t="shared" si="41"/>
        <v>26</v>
      </c>
      <c r="L156" s="6" t="str">
        <f t="shared" si="37"/>
        <v>2022</v>
      </c>
      <c r="M156" s="9">
        <f t="shared" si="30"/>
        <v>44677</v>
      </c>
      <c r="N156" s="1"/>
    </row>
    <row r="157" spans="1:14" x14ac:dyDescent="0.3">
      <c r="A157">
        <v>108</v>
      </c>
      <c r="B157" t="s">
        <v>304</v>
      </c>
      <c r="C157" t="s">
        <v>305</v>
      </c>
      <c r="D157">
        <v>4</v>
      </c>
      <c r="E157" t="s">
        <v>6</v>
      </c>
      <c r="F157" s="2" t="s">
        <v>170</v>
      </c>
      <c r="G157" t="s">
        <v>15</v>
      </c>
      <c r="H157" s="2" t="s">
        <v>306</v>
      </c>
      <c r="I157" s="6" t="str">
        <f t="shared" si="31"/>
        <v>Apr</v>
      </c>
      <c r="J157" s="2">
        <f t="shared" si="33"/>
        <v>4</v>
      </c>
      <c r="K157" s="6" t="str">
        <f t="shared" si="41"/>
        <v>22</v>
      </c>
      <c r="L157" s="6" t="str">
        <f t="shared" si="37"/>
        <v>2022</v>
      </c>
      <c r="M157" s="9">
        <f t="shared" si="30"/>
        <v>44673</v>
      </c>
      <c r="N157" s="1"/>
    </row>
    <row r="158" spans="1:14" x14ac:dyDescent="0.3">
      <c r="A158">
        <v>109</v>
      </c>
      <c r="B158" t="s">
        <v>307</v>
      </c>
      <c r="C158" t="s">
        <v>308</v>
      </c>
      <c r="D158">
        <v>4</v>
      </c>
      <c r="E158" t="s">
        <v>6</v>
      </c>
      <c r="F158" s="2" t="s">
        <v>7</v>
      </c>
      <c r="G158" t="s">
        <v>15</v>
      </c>
      <c r="H158" s="2" t="s">
        <v>1240</v>
      </c>
      <c r="I158" s="6" t="str">
        <f>MID(H158,3,3)</f>
        <v>Jun</v>
      </c>
      <c r="J158" s="2">
        <f t="shared" si="33"/>
        <v>6</v>
      </c>
      <c r="K158" s="6" t="str">
        <f t="shared" ref="K158:K159" si="42">MID(H158,7,2)</f>
        <v>13</v>
      </c>
      <c r="L158" s="6" t="str">
        <f>MID(H158,10,4)</f>
        <v>2021</v>
      </c>
      <c r="M158" s="9">
        <f t="shared" si="30"/>
        <v>44360</v>
      </c>
      <c r="N158" s="1"/>
    </row>
    <row r="159" spans="1:14" x14ac:dyDescent="0.3">
      <c r="A159">
        <v>109</v>
      </c>
      <c r="B159" t="s">
        <v>307</v>
      </c>
      <c r="C159" t="s">
        <v>308</v>
      </c>
      <c r="D159">
        <v>3</v>
      </c>
      <c r="E159" t="s">
        <v>6</v>
      </c>
      <c r="F159" s="2" t="s">
        <v>11</v>
      </c>
      <c r="G159" t="s">
        <v>15</v>
      </c>
      <c r="H159" s="2" t="s">
        <v>1241</v>
      </c>
      <c r="I159" s="6" t="str">
        <f t="shared" ref="I159:I160" si="43">MID(H159,3,3)</f>
        <v>Sep</v>
      </c>
      <c r="J159" s="2">
        <f t="shared" si="33"/>
        <v>9</v>
      </c>
      <c r="K159" s="6" t="str">
        <f t="shared" si="42"/>
        <v>24</v>
      </c>
      <c r="L159" s="6" t="str">
        <f t="shared" ref="L159:L160" si="44">MID(H159,10,4)</f>
        <v>2021</v>
      </c>
      <c r="M159" s="9">
        <f t="shared" si="30"/>
        <v>44463</v>
      </c>
      <c r="N159" s="1"/>
    </row>
    <row r="160" spans="1:14" x14ac:dyDescent="0.3">
      <c r="A160">
        <v>109</v>
      </c>
      <c r="B160" t="s">
        <v>307</v>
      </c>
      <c r="C160" t="s">
        <v>308</v>
      </c>
      <c r="D160">
        <v>4</v>
      </c>
      <c r="E160" t="s">
        <v>6</v>
      </c>
      <c r="F160" s="2" t="s">
        <v>14</v>
      </c>
      <c r="G160" t="s">
        <v>15</v>
      </c>
      <c r="H160" s="2" t="s">
        <v>1242</v>
      </c>
      <c r="I160" s="6" t="str">
        <f t="shared" si="43"/>
        <v>Jan</v>
      </c>
      <c r="J160" s="2">
        <f t="shared" si="33"/>
        <v>1</v>
      </c>
      <c r="K160" s="6" t="str">
        <f>MID(H160,7,2)</f>
        <v>06</v>
      </c>
      <c r="L160" s="6" t="str">
        <f t="shared" si="44"/>
        <v>2022</v>
      </c>
      <c r="M160" s="9">
        <f t="shared" si="30"/>
        <v>44567</v>
      </c>
      <c r="N160" s="1"/>
    </row>
    <row r="161" spans="1:14" x14ac:dyDescent="0.3">
      <c r="A161">
        <v>109</v>
      </c>
      <c r="B161" t="s">
        <v>307</v>
      </c>
      <c r="C161" t="s">
        <v>308</v>
      </c>
      <c r="D161">
        <v>4</v>
      </c>
      <c r="E161" t="s">
        <v>6</v>
      </c>
      <c r="F161" s="2" t="s">
        <v>45</v>
      </c>
      <c r="G161" t="s">
        <v>15</v>
      </c>
      <c r="H161" s="2" t="s">
        <v>309</v>
      </c>
      <c r="I161" s="6" t="str">
        <f t="shared" si="31"/>
        <v>Apr</v>
      </c>
      <c r="J161" s="2">
        <f t="shared" si="33"/>
        <v>4</v>
      </c>
      <c r="K161" s="6" t="str">
        <f>MID(H161,8,2)</f>
        <v>20</v>
      </c>
      <c r="L161" s="6" t="str">
        <f t="shared" si="37"/>
        <v>2022</v>
      </c>
      <c r="M161" s="9">
        <f t="shared" si="30"/>
        <v>44671</v>
      </c>
      <c r="N161" s="1"/>
    </row>
    <row r="162" spans="1:14" x14ac:dyDescent="0.3">
      <c r="A162">
        <v>109</v>
      </c>
      <c r="B162" t="s">
        <v>307</v>
      </c>
      <c r="C162" t="s">
        <v>308</v>
      </c>
      <c r="D162">
        <v>4</v>
      </c>
      <c r="E162" t="s">
        <v>6</v>
      </c>
      <c r="F162" s="2" t="s">
        <v>11</v>
      </c>
      <c r="G162" t="s">
        <v>15</v>
      </c>
      <c r="H162" s="2" t="s">
        <v>309</v>
      </c>
      <c r="I162" s="6" t="str">
        <f t="shared" si="31"/>
        <v>Apr</v>
      </c>
      <c r="J162" s="2">
        <f t="shared" si="33"/>
        <v>4</v>
      </c>
      <c r="K162" s="6" t="str">
        <f>MID(H162,8,2)</f>
        <v>20</v>
      </c>
      <c r="L162" s="6" t="str">
        <f t="shared" si="37"/>
        <v>2022</v>
      </c>
      <c r="M162" s="9">
        <f t="shared" si="30"/>
        <v>44671</v>
      </c>
      <c r="N162" s="1"/>
    </row>
    <row r="163" spans="1:14" x14ac:dyDescent="0.3">
      <c r="A163">
        <v>110</v>
      </c>
      <c r="B163" t="s">
        <v>310</v>
      </c>
      <c r="C163" t="s">
        <v>311</v>
      </c>
      <c r="D163">
        <v>4</v>
      </c>
      <c r="E163" t="s">
        <v>6</v>
      </c>
      <c r="F163" s="2" t="s">
        <v>312</v>
      </c>
      <c r="G163" t="s">
        <v>15</v>
      </c>
      <c r="H163" s="2" t="s">
        <v>309</v>
      </c>
      <c r="I163" s="6" t="str">
        <f t="shared" si="31"/>
        <v>Apr</v>
      </c>
      <c r="J163" s="2">
        <f t="shared" si="33"/>
        <v>4</v>
      </c>
      <c r="K163" s="6" t="str">
        <f>MID(H163,8,2)</f>
        <v>20</v>
      </c>
      <c r="L163" s="6" t="str">
        <f t="shared" si="37"/>
        <v>2022</v>
      </c>
      <c r="M163" s="9">
        <f t="shared" si="30"/>
        <v>44671</v>
      </c>
      <c r="N163" s="1"/>
    </row>
    <row r="164" spans="1:14" x14ac:dyDescent="0.3">
      <c r="A164">
        <v>111</v>
      </c>
      <c r="B164" t="s">
        <v>313</v>
      </c>
      <c r="C164" t="s">
        <v>314</v>
      </c>
      <c r="D164">
        <v>2</v>
      </c>
      <c r="E164" t="s">
        <v>6</v>
      </c>
      <c r="F164" s="2" t="s">
        <v>11</v>
      </c>
      <c r="G164" t="s">
        <v>15</v>
      </c>
      <c r="H164" s="2" t="s">
        <v>315</v>
      </c>
      <c r="I164" s="6" t="str">
        <f t="shared" si="31"/>
        <v>Apr</v>
      </c>
      <c r="J164" s="2">
        <f t="shared" si="33"/>
        <v>4</v>
      </c>
      <c r="K164" s="6" t="str">
        <f>MID(H164,8,2)</f>
        <v>19</v>
      </c>
      <c r="L164" s="6" t="str">
        <f t="shared" si="37"/>
        <v>2022</v>
      </c>
      <c r="M164" s="9">
        <f t="shared" si="30"/>
        <v>44670</v>
      </c>
      <c r="N164" s="1"/>
    </row>
    <row r="165" spans="1:14" x14ac:dyDescent="0.3">
      <c r="A165">
        <v>112</v>
      </c>
      <c r="B165" t="s">
        <v>316</v>
      </c>
      <c r="C165" t="s">
        <v>317</v>
      </c>
      <c r="D165">
        <v>4</v>
      </c>
      <c r="E165" t="s">
        <v>6</v>
      </c>
      <c r="F165" s="2" t="s">
        <v>7</v>
      </c>
      <c r="G165" t="s">
        <v>15</v>
      </c>
      <c r="H165" s="2" t="s">
        <v>1250</v>
      </c>
      <c r="I165" s="6" t="str">
        <f>MID(H165,3,3)</f>
        <v>Nov</v>
      </c>
      <c r="J165" s="2">
        <f t="shared" si="33"/>
        <v>11</v>
      </c>
      <c r="K165" s="6" t="str">
        <f>MID(H165,7,2)</f>
        <v>04</v>
      </c>
      <c r="L165" s="6" t="str">
        <f>MID(H165,10,4)</f>
        <v>2021</v>
      </c>
      <c r="M165" s="9">
        <f t="shared" si="30"/>
        <v>44504</v>
      </c>
      <c r="N165" s="1"/>
    </row>
    <row r="166" spans="1:14" x14ac:dyDescent="0.3">
      <c r="A166">
        <v>112</v>
      </c>
      <c r="B166" t="s">
        <v>316</v>
      </c>
      <c r="C166" t="s">
        <v>317</v>
      </c>
      <c r="D166">
        <v>4</v>
      </c>
      <c r="E166" t="s">
        <v>6</v>
      </c>
      <c r="F166" s="2" t="s">
        <v>7</v>
      </c>
      <c r="G166" t="s">
        <v>15</v>
      </c>
      <c r="H166" s="2" t="s">
        <v>1094</v>
      </c>
      <c r="I166" s="6" t="str">
        <f>MID(H166,3,3)</f>
        <v>Dec</v>
      </c>
      <c r="J166" s="2">
        <f t="shared" si="33"/>
        <v>12</v>
      </c>
      <c r="K166" s="6" t="str">
        <f>MID(H166,7,2)</f>
        <v>15</v>
      </c>
      <c r="L166" s="6" t="str">
        <f>MID(H166,10,4)</f>
        <v>2021</v>
      </c>
      <c r="M166" s="9">
        <f t="shared" si="30"/>
        <v>44545</v>
      </c>
      <c r="N166" s="1"/>
    </row>
    <row r="167" spans="1:14" x14ac:dyDescent="0.3">
      <c r="A167">
        <v>112</v>
      </c>
      <c r="B167" t="s">
        <v>316</v>
      </c>
      <c r="C167" t="s">
        <v>317</v>
      </c>
      <c r="D167">
        <v>4</v>
      </c>
      <c r="E167" t="s">
        <v>6</v>
      </c>
      <c r="F167" s="2" t="s">
        <v>7</v>
      </c>
      <c r="G167" t="s">
        <v>15</v>
      </c>
      <c r="H167" s="2" t="s">
        <v>318</v>
      </c>
      <c r="I167" s="6" t="str">
        <f t="shared" si="31"/>
        <v>Apr</v>
      </c>
      <c r="J167" s="2">
        <f t="shared" si="33"/>
        <v>4</v>
      </c>
      <c r="K167" s="6" t="str">
        <f t="shared" ref="K167:K175" si="45">MID(H167,8,2)</f>
        <v>18</v>
      </c>
      <c r="L167" s="6" t="str">
        <f t="shared" si="37"/>
        <v>2022</v>
      </c>
      <c r="M167" s="9">
        <f t="shared" si="30"/>
        <v>44669</v>
      </c>
      <c r="N167" s="1"/>
    </row>
    <row r="168" spans="1:14" x14ac:dyDescent="0.3">
      <c r="A168">
        <v>113</v>
      </c>
      <c r="B168" t="s">
        <v>319</v>
      </c>
      <c r="C168" t="s">
        <v>320</v>
      </c>
      <c r="D168">
        <v>0</v>
      </c>
      <c r="E168" t="s">
        <v>6</v>
      </c>
      <c r="F168" s="2" t="s">
        <v>7</v>
      </c>
      <c r="G168" t="s">
        <v>168</v>
      </c>
      <c r="H168" s="2" t="s">
        <v>318</v>
      </c>
      <c r="I168" s="6" t="str">
        <f t="shared" si="31"/>
        <v>Apr</v>
      </c>
      <c r="J168" s="2">
        <f t="shared" si="33"/>
        <v>4</v>
      </c>
      <c r="K168" s="6" t="str">
        <f t="shared" si="45"/>
        <v>18</v>
      </c>
      <c r="L168" s="6" t="str">
        <f t="shared" si="37"/>
        <v>2022</v>
      </c>
      <c r="M168" s="9" t="str">
        <f t="shared" si="30"/>
        <v xml:space="preserve"> </v>
      </c>
      <c r="N168" s="1"/>
    </row>
    <row r="169" spans="1:14" x14ac:dyDescent="0.3">
      <c r="A169">
        <v>114</v>
      </c>
      <c r="B169" t="s">
        <v>321</v>
      </c>
      <c r="C169" t="s">
        <v>20</v>
      </c>
      <c r="D169">
        <v>4</v>
      </c>
      <c r="E169" t="s">
        <v>6</v>
      </c>
      <c r="F169" s="2" t="s">
        <v>34</v>
      </c>
      <c r="G169" t="s">
        <v>15</v>
      </c>
      <c r="H169" s="2" t="s">
        <v>322</v>
      </c>
      <c r="I169" s="6" t="str">
        <f t="shared" si="31"/>
        <v>Apr</v>
      </c>
      <c r="J169" s="2">
        <f t="shared" si="33"/>
        <v>4</v>
      </c>
      <c r="K169" s="6" t="str">
        <f t="shared" si="45"/>
        <v>15</v>
      </c>
      <c r="L169" s="6" t="str">
        <f t="shared" si="37"/>
        <v>2022</v>
      </c>
      <c r="M169" s="9">
        <f t="shared" si="30"/>
        <v>44666</v>
      </c>
      <c r="N169" s="1"/>
    </row>
    <row r="170" spans="1:14" x14ac:dyDescent="0.3">
      <c r="A170">
        <v>115</v>
      </c>
      <c r="B170" t="s">
        <v>323</v>
      </c>
      <c r="C170" t="s">
        <v>324</v>
      </c>
      <c r="D170">
        <v>4</v>
      </c>
      <c r="E170" t="s">
        <v>6</v>
      </c>
      <c r="F170" s="2" t="s">
        <v>34</v>
      </c>
      <c r="G170" t="s">
        <v>15</v>
      </c>
      <c r="H170" s="2" t="s">
        <v>325</v>
      </c>
      <c r="I170" s="6" t="str">
        <f t="shared" si="31"/>
        <v>Apr</v>
      </c>
      <c r="J170" s="2">
        <f t="shared" si="33"/>
        <v>4</v>
      </c>
      <c r="K170" s="6" t="str">
        <f t="shared" si="45"/>
        <v>14</v>
      </c>
      <c r="L170" s="6" t="str">
        <f t="shared" si="37"/>
        <v>2022</v>
      </c>
      <c r="M170" s="9">
        <f t="shared" si="30"/>
        <v>44665</v>
      </c>
      <c r="N170" s="1"/>
    </row>
    <row r="171" spans="1:14" x14ac:dyDescent="0.3">
      <c r="A171">
        <v>116</v>
      </c>
      <c r="B171" t="s">
        <v>326</v>
      </c>
      <c r="C171" t="s">
        <v>327</v>
      </c>
      <c r="D171">
        <v>4</v>
      </c>
      <c r="E171" t="s">
        <v>6</v>
      </c>
      <c r="F171" s="2" t="s">
        <v>7</v>
      </c>
      <c r="G171" t="s">
        <v>15</v>
      </c>
      <c r="H171" s="2" t="s">
        <v>328</v>
      </c>
      <c r="I171" s="6" t="str">
        <f t="shared" si="31"/>
        <v>Apr</v>
      </c>
      <c r="J171" s="2">
        <f t="shared" si="33"/>
        <v>4</v>
      </c>
      <c r="K171" s="6" t="str">
        <f t="shared" si="45"/>
        <v>13</v>
      </c>
      <c r="L171" s="6" t="str">
        <f t="shared" si="37"/>
        <v>2022</v>
      </c>
      <c r="M171" s="9">
        <f t="shared" si="30"/>
        <v>44664</v>
      </c>
      <c r="N171" s="1"/>
    </row>
    <row r="172" spans="1:14" x14ac:dyDescent="0.3">
      <c r="A172">
        <v>117</v>
      </c>
      <c r="B172" t="s">
        <v>329</v>
      </c>
      <c r="C172" t="s">
        <v>330</v>
      </c>
      <c r="D172">
        <v>4</v>
      </c>
      <c r="E172" t="s">
        <v>6</v>
      </c>
      <c r="F172" s="2" t="s">
        <v>11</v>
      </c>
      <c r="G172" t="s">
        <v>15</v>
      </c>
      <c r="H172" s="2" t="s">
        <v>328</v>
      </c>
      <c r="I172" s="6" t="str">
        <f t="shared" si="31"/>
        <v>Apr</v>
      </c>
      <c r="J172" s="2">
        <f t="shared" si="33"/>
        <v>4</v>
      </c>
      <c r="K172" s="6" t="str">
        <f t="shared" si="45"/>
        <v>13</v>
      </c>
      <c r="L172" s="6" t="str">
        <f t="shared" si="37"/>
        <v>2022</v>
      </c>
      <c r="M172" s="9">
        <f t="shared" si="30"/>
        <v>44664</v>
      </c>
      <c r="N172" s="1"/>
    </row>
    <row r="173" spans="1:14" x14ac:dyDescent="0.3">
      <c r="A173">
        <v>118</v>
      </c>
      <c r="B173" t="s">
        <v>331</v>
      </c>
      <c r="C173" t="s">
        <v>332</v>
      </c>
      <c r="D173">
        <v>4</v>
      </c>
      <c r="E173" t="s">
        <v>6</v>
      </c>
      <c r="F173" s="2" t="s">
        <v>11</v>
      </c>
      <c r="G173" t="s">
        <v>15</v>
      </c>
      <c r="H173" s="2" t="s">
        <v>328</v>
      </c>
      <c r="I173" s="6" t="str">
        <f t="shared" si="31"/>
        <v>Apr</v>
      </c>
      <c r="J173" s="2">
        <f t="shared" si="33"/>
        <v>4</v>
      </c>
      <c r="K173" s="6" t="str">
        <f t="shared" si="45"/>
        <v>13</v>
      </c>
      <c r="L173" s="6" t="str">
        <f t="shared" si="37"/>
        <v>2022</v>
      </c>
      <c r="M173" s="9">
        <f t="shared" si="30"/>
        <v>44664</v>
      </c>
      <c r="N173" s="1"/>
    </row>
    <row r="174" spans="1:14" x14ac:dyDescent="0.3">
      <c r="A174">
        <v>119</v>
      </c>
      <c r="B174" t="s">
        <v>333</v>
      </c>
      <c r="C174" t="s">
        <v>334</v>
      </c>
      <c r="D174">
        <v>4</v>
      </c>
      <c r="E174" t="s">
        <v>6</v>
      </c>
      <c r="F174" s="2" t="s">
        <v>11</v>
      </c>
      <c r="G174" t="s">
        <v>15</v>
      </c>
      <c r="H174" s="2" t="s">
        <v>328</v>
      </c>
      <c r="I174" s="6" t="str">
        <f t="shared" si="31"/>
        <v>Apr</v>
      </c>
      <c r="J174" s="2">
        <f t="shared" si="33"/>
        <v>4</v>
      </c>
      <c r="K174" s="6" t="str">
        <f t="shared" si="45"/>
        <v>13</v>
      </c>
      <c r="L174" s="6" t="str">
        <f t="shared" si="37"/>
        <v>2022</v>
      </c>
      <c r="M174" s="9">
        <f t="shared" si="30"/>
        <v>44664</v>
      </c>
      <c r="N174" s="1"/>
    </row>
    <row r="175" spans="1:14" x14ac:dyDescent="0.3">
      <c r="A175">
        <v>120</v>
      </c>
      <c r="B175" t="s">
        <v>335</v>
      </c>
      <c r="C175" t="s">
        <v>336</v>
      </c>
      <c r="D175">
        <v>4</v>
      </c>
      <c r="E175" t="s">
        <v>6</v>
      </c>
      <c r="F175" s="2" t="s">
        <v>34</v>
      </c>
      <c r="G175" t="s">
        <v>15</v>
      </c>
      <c r="H175" s="2" t="s">
        <v>337</v>
      </c>
      <c r="I175" s="6" t="str">
        <f t="shared" si="31"/>
        <v>Apr</v>
      </c>
      <c r="J175" s="2">
        <f t="shared" si="33"/>
        <v>4</v>
      </c>
      <c r="K175" s="6" t="str">
        <f t="shared" si="45"/>
        <v>07</v>
      </c>
      <c r="L175" s="6" t="str">
        <f t="shared" si="37"/>
        <v>2022</v>
      </c>
      <c r="M175" s="9">
        <f t="shared" si="30"/>
        <v>44658</v>
      </c>
      <c r="N175" s="1"/>
    </row>
    <row r="176" spans="1:14" x14ac:dyDescent="0.3">
      <c r="A176">
        <v>121</v>
      </c>
      <c r="B176" t="s">
        <v>338</v>
      </c>
      <c r="C176" t="s">
        <v>339</v>
      </c>
      <c r="D176">
        <v>4</v>
      </c>
      <c r="E176" t="s">
        <v>6</v>
      </c>
      <c r="F176" s="2" t="s">
        <v>7</v>
      </c>
      <c r="G176" t="s">
        <v>15</v>
      </c>
      <c r="H176" s="2" t="s">
        <v>1261</v>
      </c>
      <c r="I176" s="6" t="str">
        <f>MID(H176,3,3)</f>
        <v>Apr</v>
      </c>
      <c r="J176" s="2">
        <f t="shared" si="33"/>
        <v>4</v>
      </c>
      <c r="K176" s="6" t="str">
        <f>MID(H176,7,2)</f>
        <v>04</v>
      </c>
      <c r="L176" s="6" t="str">
        <f>MID(H176,10,4)</f>
        <v>2022</v>
      </c>
      <c r="M176" s="9">
        <f t="shared" si="30"/>
        <v>44655</v>
      </c>
      <c r="N176" s="1"/>
    </row>
    <row r="177" spans="1:14" x14ac:dyDescent="0.3">
      <c r="A177">
        <v>121</v>
      </c>
      <c r="B177" t="s">
        <v>338</v>
      </c>
      <c r="C177" t="s">
        <v>339</v>
      </c>
      <c r="D177">
        <v>4</v>
      </c>
      <c r="E177" t="s">
        <v>6</v>
      </c>
      <c r="F177" s="2" t="s">
        <v>7</v>
      </c>
      <c r="G177" t="s">
        <v>15</v>
      </c>
      <c r="H177" s="2" t="s">
        <v>1262</v>
      </c>
      <c r="I177" s="6" t="str">
        <f>MID(H177,3,3)</f>
        <v>Apr</v>
      </c>
      <c r="J177" s="2">
        <f t="shared" si="33"/>
        <v>4</v>
      </c>
      <c r="K177" s="6" t="str">
        <f>MID(H177,7,2)</f>
        <v>06</v>
      </c>
      <c r="L177" s="6" t="str">
        <f>MID(H177,10,4)</f>
        <v>2022</v>
      </c>
      <c r="M177" s="9">
        <f t="shared" si="30"/>
        <v>44657</v>
      </c>
      <c r="N177" s="1"/>
    </row>
    <row r="178" spans="1:14" x14ac:dyDescent="0.3">
      <c r="A178">
        <v>121</v>
      </c>
      <c r="B178" t="s">
        <v>338</v>
      </c>
      <c r="C178" t="s">
        <v>339</v>
      </c>
      <c r="D178">
        <v>4</v>
      </c>
      <c r="E178" t="s">
        <v>6</v>
      </c>
      <c r="F178" s="2" t="s">
        <v>7</v>
      </c>
      <c r="G178" t="s">
        <v>15</v>
      </c>
      <c r="H178" s="2" t="s">
        <v>337</v>
      </c>
      <c r="I178" s="6" t="str">
        <f t="shared" si="31"/>
        <v>Apr</v>
      </c>
      <c r="J178" s="2">
        <f t="shared" si="33"/>
        <v>4</v>
      </c>
      <c r="K178" s="6" t="str">
        <f t="shared" ref="K178:K189" si="46">MID(H178,8,2)</f>
        <v>07</v>
      </c>
      <c r="L178" s="6" t="str">
        <f t="shared" si="37"/>
        <v>2022</v>
      </c>
      <c r="M178" s="9">
        <f t="shared" si="30"/>
        <v>44658</v>
      </c>
      <c r="N178" s="1"/>
    </row>
    <row r="179" spans="1:14" x14ac:dyDescent="0.3">
      <c r="A179">
        <v>122</v>
      </c>
      <c r="B179" t="s">
        <v>340</v>
      </c>
      <c r="C179" t="s">
        <v>341</v>
      </c>
      <c r="D179">
        <v>4</v>
      </c>
      <c r="E179" t="s">
        <v>6</v>
      </c>
      <c r="F179" s="2" t="s">
        <v>11</v>
      </c>
      <c r="G179" t="s">
        <v>15</v>
      </c>
      <c r="H179" s="2" t="s">
        <v>342</v>
      </c>
      <c r="I179" s="6" t="str">
        <f t="shared" si="31"/>
        <v>Apr</v>
      </c>
      <c r="J179" s="2">
        <f t="shared" si="33"/>
        <v>4</v>
      </c>
      <c r="K179" s="6" t="str">
        <f t="shared" si="46"/>
        <v>06</v>
      </c>
      <c r="L179" s="6" t="str">
        <f t="shared" si="37"/>
        <v>2022</v>
      </c>
      <c r="M179" s="9">
        <f t="shared" si="30"/>
        <v>44657</v>
      </c>
      <c r="N179" s="1"/>
    </row>
    <row r="180" spans="1:14" x14ac:dyDescent="0.3">
      <c r="A180">
        <v>123</v>
      </c>
      <c r="B180" t="s">
        <v>343</v>
      </c>
      <c r="C180" t="s">
        <v>344</v>
      </c>
      <c r="D180">
        <v>4</v>
      </c>
      <c r="E180" t="s">
        <v>6</v>
      </c>
      <c r="F180" s="2" t="s">
        <v>11</v>
      </c>
      <c r="G180" t="s">
        <v>15</v>
      </c>
      <c r="H180" s="2" t="s">
        <v>342</v>
      </c>
      <c r="I180" s="6" t="str">
        <f t="shared" si="31"/>
        <v>Apr</v>
      </c>
      <c r="J180" s="2">
        <f t="shared" si="33"/>
        <v>4</v>
      </c>
      <c r="K180" s="6" t="str">
        <f t="shared" si="46"/>
        <v>06</v>
      </c>
      <c r="L180" s="6" t="str">
        <f t="shared" si="37"/>
        <v>2022</v>
      </c>
      <c r="M180" s="9">
        <f t="shared" si="30"/>
        <v>44657</v>
      </c>
      <c r="N180" s="1"/>
    </row>
    <row r="181" spans="1:14" x14ac:dyDescent="0.3">
      <c r="A181">
        <v>124</v>
      </c>
      <c r="B181" t="s">
        <v>345</v>
      </c>
      <c r="C181" t="s">
        <v>346</v>
      </c>
      <c r="D181">
        <v>4</v>
      </c>
      <c r="E181" t="s">
        <v>6</v>
      </c>
      <c r="F181" s="2" t="s">
        <v>45</v>
      </c>
      <c r="G181" t="s">
        <v>15</v>
      </c>
      <c r="H181" s="2" t="s">
        <v>342</v>
      </c>
      <c r="I181" s="6" t="str">
        <f t="shared" si="31"/>
        <v>Apr</v>
      </c>
      <c r="J181" s="2">
        <f t="shared" si="33"/>
        <v>4</v>
      </c>
      <c r="K181" s="6" t="str">
        <f t="shared" si="46"/>
        <v>06</v>
      </c>
      <c r="L181" s="6" t="str">
        <f t="shared" si="37"/>
        <v>2022</v>
      </c>
      <c r="M181" s="9">
        <f t="shared" si="30"/>
        <v>44657</v>
      </c>
      <c r="N181" s="1"/>
    </row>
    <row r="182" spans="1:14" x14ac:dyDescent="0.3">
      <c r="A182">
        <v>125</v>
      </c>
      <c r="B182" t="s">
        <v>347</v>
      </c>
      <c r="C182" t="s">
        <v>348</v>
      </c>
      <c r="D182">
        <v>4</v>
      </c>
      <c r="E182" t="s">
        <v>6</v>
      </c>
      <c r="F182" s="2" t="s">
        <v>7</v>
      </c>
      <c r="G182" t="s">
        <v>15</v>
      </c>
      <c r="H182" s="2" t="s">
        <v>342</v>
      </c>
      <c r="I182" s="6" t="str">
        <f t="shared" si="31"/>
        <v>Apr</v>
      </c>
      <c r="J182" s="2">
        <f t="shared" si="33"/>
        <v>4</v>
      </c>
      <c r="K182" s="6" t="str">
        <f t="shared" si="46"/>
        <v>06</v>
      </c>
      <c r="L182" s="6" t="str">
        <f t="shared" si="37"/>
        <v>2022</v>
      </c>
      <c r="M182" s="9">
        <f t="shared" si="30"/>
        <v>44657</v>
      </c>
      <c r="N182" s="1"/>
    </row>
    <row r="183" spans="1:14" x14ac:dyDescent="0.3">
      <c r="A183">
        <v>126</v>
      </c>
      <c r="B183" t="s">
        <v>349</v>
      </c>
      <c r="C183" t="s">
        <v>350</v>
      </c>
      <c r="D183">
        <v>4</v>
      </c>
      <c r="E183" t="s">
        <v>6</v>
      </c>
      <c r="F183" s="2" t="s">
        <v>34</v>
      </c>
      <c r="G183" t="s">
        <v>15</v>
      </c>
      <c r="H183" s="2" t="s">
        <v>342</v>
      </c>
      <c r="I183" s="6" t="str">
        <f t="shared" si="31"/>
        <v>Apr</v>
      </c>
      <c r="J183" s="2">
        <f t="shared" si="33"/>
        <v>4</v>
      </c>
      <c r="K183" s="6" t="str">
        <f t="shared" si="46"/>
        <v>06</v>
      </c>
      <c r="L183" s="6" t="str">
        <f t="shared" si="37"/>
        <v>2022</v>
      </c>
      <c r="M183" s="9">
        <f t="shared" si="30"/>
        <v>44657</v>
      </c>
      <c r="N183" s="1"/>
    </row>
    <row r="184" spans="1:14" x14ac:dyDescent="0.3">
      <c r="A184">
        <v>127</v>
      </c>
      <c r="B184" t="s">
        <v>351</v>
      </c>
      <c r="C184" t="s">
        <v>352</v>
      </c>
      <c r="D184">
        <v>4</v>
      </c>
      <c r="E184" t="s">
        <v>6</v>
      </c>
      <c r="F184" s="2" t="s">
        <v>34</v>
      </c>
      <c r="G184" t="s">
        <v>15</v>
      </c>
      <c r="H184" s="2" t="s">
        <v>342</v>
      </c>
      <c r="I184" s="6" t="str">
        <f t="shared" si="31"/>
        <v>Apr</v>
      </c>
      <c r="J184" s="2">
        <f t="shared" si="33"/>
        <v>4</v>
      </c>
      <c r="K184" s="6" t="str">
        <f t="shared" si="46"/>
        <v>06</v>
      </c>
      <c r="L184" s="6" t="str">
        <f t="shared" si="37"/>
        <v>2022</v>
      </c>
      <c r="M184" s="9">
        <f t="shared" si="30"/>
        <v>44657</v>
      </c>
      <c r="N184" s="1"/>
    </row>
    <row r="185" spans="1:14" x14ac:dyDescent="0.3">
      <c r="A185">
        <v>128</v>
      </c>
      <c r="B185" t="s">
        <v>353</v>
      </c>
      <c r="C185" t="s">
        <v>354</v>
      </c>
      <c r="D185">
        <v>4</v>
      </c>
      <c r="E185" t="s">
        <v>6</v>
      </c>
      <c r="F185" s="2" t="s">
        <v>34</v>
      </c>
      <c r="G185" t="s">
        <v>15</v>
      </c>
      <c r="H185" s="2" t="s">
        <v>355</v>
      </c>
      <c r="I185" s="6" t="str">
        <f t="shared" si="31"/>
        <v>Apr</v>
      </c>
      <c r="J185" s="2">
        <f t="shared" si="33"/>
        <v>4</v>
      </c>
      <c r="K185" s="6" t="str">
        <f t="shared" si="46"/>
        <v>05</v>
      </c>
      <c r="L185" s="6" t="str">
        <f t="shared" si="37"/>
        <v>2022</v>
      </c>
      <c r="M185" s="9">
        <f t="shared" si="30"/>
        <v>44656</v>
      </c>
      <c r="N185" s="1"/>
    </row>
    <row r="186" spans="1:14" x14ac:dyDescent="0.3">
      <c r="A186">
        <v>129</v>
      </c>
      <c r="B186" t="s">
        <v>356</v>
      </c>
      <c r="C186" t="s">
        <v>357</v>
      </c>
      <c r="D186">
        <v>4</v>
      </c>
      <c r="E186" t="s">
        <v>6</v>
      </c>
      <c r="F186" s="2" t="s">
        <v>170</v>
      </c>
      <c r="G186" t="s">
        <v>15</v>
      </c>
      <c r="H186" s="2" t="s">
        <v>355</v>
      </c>
      <c r="I186" s="6" t="str">
        <f t="shared" si="31"/>
        <v>Apr</v>
      </c>
      <c r="J186" s="2">
        <f t="shared" si="33"/>
        <v>4</v>
      </c>
      <c r="K186" s="6" t="str">
        <f t="shared" si="46"/>
        <v>05</v>
      </c>
      <c r="L186" s="6" t="str">
        <f t="shared" si="37"/>
        <v>2022</v>
      </c>
      <c r="M186" s="9">
        <f t="shared" si="30"/>
        <v>44656</v>
      </c>
      <c r="N186" s="1"/>
    </row>
    <row r="187" spans="1:14" x14ac:dyDescent="0.3">
      <c r="A187">
        <v>130</v>
      </c>
      <c r="B187" t="s">
        <v>358</v>
      </c>
      <c r="C187" t="s">
        <v>359</v>
      </c>
      <c r="D187">
        <v>4</v>
      </c>
      <c r="E187" t="s">
        <v>6</v>
      </c>
      <c r="F187" s="2" t="s">
        <v>34</v>
      </c>
      <c r="G187" t="s">
        <v>15</v>
      </c>
      <c r="H187" s="2" t="s">
        <v>355</v>
      </c>
      <c r="I187" s="6" t="str">
        <f t="shared" si="31"/>
        <v>Apr</v>
      </c>
      <c r="J187" s="2">
        <f t="shared" si="33"/>
        <v>4</v>
      </c>
      <c r="K187" s="6" t="str">
        <f t="shared" si="46"/>
        <v>05</v>
      </c>
      <c r="L187" s="6" t="str">
        <f t="shared" si="37"/>
        <v>2022</v>
      </c>
      <c r="M187" s="9">
        <f t="shared" si="30"/>
        <v>44656</v>
      </c>
      <c r="N187" s="1"/>
    </row>
    <row r="188" spans="1:14" x14ac:dyDescent="0.3">
      <c r="A188">
        <v>131</v>
      </c>
      <c r="B188" t="s">
        <v>360</v>
      </c>
      <c r="C188" t="s">
        <v>361</v>
      </c>
      <c r="D188">
        <v>3</v>
      </c>
      <c r="E188" t="s">
        <v>6</v>
      </c>
      <c r="F188" s="2" t="s">
        <v>14</v>
      </c>
      <c r="G188" t="s">
        <v>15</v>
      </c>
      <c r="H188" s="2" t="s">
        <v>362</v>
      </c>
      <c r="I188" s="6" t="str">
        <f t="shared" si="31"/>
        <v>Apr</v>
      </c>
      <c r="J188" s="2">
        <f t="shared" si="33"/>
        <v>4</v>
      </c>
      <c r="K188" s="6" t="str">
        <f t="shared" si="46"/>
        <v>04</v>
      </c>
      <c r="L188" s="6" t="str">
        <f t="shared" si="37"/>
        <v>2022</v>
      </c>
      <c r="M188" s="9">
        <f t="shared" si="30"/>
        <v>44655</v>
      </c>
      <c r="N188" s="1"/>
    </row>
    <row r="189" spans="1:14" x14ac:dyDescent="0.3">
      <c r="A189">
        <v>131</v>
      </c>
      <c r="B189" t="s">
        <v>360</v>
      </c>
      <c r="C189" t="s">
        <v>361</v>
      </c>
      <c r="D189">
        <v>3</v>
      </c>
      <c r="E189" t="s">
        <v>6</v>
      </c>
      <c r="F189" s="2" t="s">
        <v>68</v>
      </c>
      <c r="G189" t="s">
        <v>15</v>
      </c>
      <c r="H189" s="2" t="s">
        <v>362</v>
      </c>
      <c r="I189" s="6" t="str">
        <f t="shared" si="31"/>
        <v>Apr</v>
      </c>
      <c r="J189" s="2">
        <f t="shared" si="33"/>
        <v>4</v>
      </c>
      <c r="K189" s="6" t="str">
        <f t="shared" si="46"/>
        <v>04</v>
      </c>
      <c r="L189" s="6" t="str">
        <f t="shared" si="37"/>
        <v>2022</v>
      </c>
      <c r="M189" s="9">
        <f t="shared" si="30"/>
        <v>44655</v>
      </c>
      <c r="N189" s="1"/>
    </row>
    <row r="190" spans="1:14" x14ac:dyDescent="0.3">
      <c r="A190">
        <v>132</v>
      </c>
      <c r="B190" t="s">
        <v>363</v>
      </c>
      <c r="C190" t="s">
        <v>118</v>
      </c>
      <c r="D190">
        <v>3</v>
      </c>
      <c r="E190" t="s">
        <v>6</v>
      </c>
      <c r="F190" s="2" t="s">
        <v>7</v>
      </c>
      <c r="G190" t="s">
        <v>15</v>
      </c>
      <c r="H190" s="2" t="s">
        <v>1277</v>
      </c>
      <c r="I190" s="6" t="str">
        <f>MID(H190,3,3)</f>
        <v>Dec</v>
      </c>
      <c r="J190" s="2">
        <f t="shared" si="33"/>
        <v>12</v>
      </c>
      <c r="K190" s="6" t="str">
        <f>MID(H190,7,2)</f>
        <v>10</v>
      </c>
      <c r="L190" s="6" t="str">
        <f>MID(H190,10,4)</f>
        <v>2021</v>
      </c>
      <c r="M190" s="9">
        <f t="shared" si="30"/>
        <v>44540</v>
      </c>
      <c r="N190" s="1"/>
    </row>
    <row r="191" spans="1:14" x14ac:dyDescent="0.3">
      <c r="A191">
        <v>132</v>
      </c>
      <c r="B191" t="s">
        <v>363</v>
      </c>
      <c r="C191" t="s">
        <v>118</v>
      </c>
      <c r="D191">
        <v>3</v>
      </c>
      <c r="E191" t="s">
        <v>6</v>
      </c>
      <c r="F191" s="2"/>
      <c r="G191" t="s">
        <v>15</v>
      </c>
      <c r="H191" s="2" t="s">
        <v>1278</v>
      </c>
      <c r="I191" s="6" t="str">
        <f>MID(H191,3,3)</f>
        <v>Jan</v>
      </c>
      <c r="J191" s="2">
        <f t="shared" si="33"/>
        <v>1</v>
      </c>
      <c r="K191" s="6" t="str">
        <f>MID(H191,7,2)</f>
        <v>27</v>
      </c>
      <c r="L191" s="6" t="str">
        <f>MID(H191,10,4)</f>
        <v>2022</v>
      </c>
      <c r="M191" s="9">
        <f t="shared" si="30"/>
        <v>44588</v>
      </c>
      <c r="N191" s="1"/>
    </row>
    <row r="192" spans="1:14" x14ac:dyDescent="0.3">
      <c r="A192">
        <v>132</v>
      </c>
      <c r="B192" t="s">
        <v>363</v>
      </c>
      <c r="C192" t="s">
        <v>118</v>
      </c>
      <c r="D192">
        <v>4</v>
      </c>
      <c r="E192" t="s">
        <v>6</v>
      </c>
      <c r="F192" s="2" t="s">
        <v>7</v>
      </c>
      <c r="G192" t="s">
        <v>15</v>
      </c>
      <c r="H192" s="2" t="s">
        <v>364</v>
      </c>
      <c r="I192" s="6" t="str">
        <f t="shared" si="31"/>
        <v>Mar</v>
      </c>
      <c r="J192" s="2">
        <f t="shared" si="33"/>
        <v>3</v>
      </c>
      <c r="K192" s="6" t="str">
        <f t="shared" ref="K192:K197" si="47">MID(H192,8,2)</f>
        <v>31</v>
      </c>
      <c r="L192" s="6" t="str">
        <f t="shared" si="37"/>
        <v>2022</v>
      </c>
      <c r="M192" s="9">
        <f t="shared" si="30"/>
        <v>44651</v>
      </c>
      <c r="N192" s="1"/>
    </row>
    <row r="193" spans="1:14" x14ac:dyDescent="0.3">
      <c r="A193">
        <v>133</v>
      </c>
      <c r="B193" t="s">
        <v>365</v>
      </c>
      <c r="C193" t="s">
        <v>366</v>
      </c>
      <c r="D193">
        <v>3</v>
      </c>
      <c r="E193" t="s">
        <v>6</v>
      </c>
      <c r="F193" s="2" t="s">
        <v>41</v>
      </c>
      <c r="G193" t="s">
        <v>15</v>
      </c>
      <c r="H193" s="2" t="s">
        <v>367</v>
      </c>
      <c r="I193" s="6" t="str">
        <f t="shared" si="31"/>
        <v>Mar</v>
      </c>
      <c r="J193" s="2">
        <f t="shared" si="33"/>
        <v>3</v>
      </c>
      <c r="K193" s="6" t="str">
        <f t="shared" si="47"/>
        <v>30</v>
      </c>
      <c r="L193" s="6" t="str">
        <f t="shared" si="37"/>
        <v>2022</v>
      </c>
      <c r="M193" s="9">
        <f t="shared" si="30"/>
        <v>44650</v>
      </c>
      <c r="N193" s="1"/>
    </row>
    <row r="194" spans="1:14" x14ac:dyDescent="0.3">
      <c r="A194">
        <v>134</v>
      </c>
      <c r="B194" t="s">
        <v>368</v>
      </c>
      <c r="C194" t="s">
        <v>369</v>
      </c>
      <c r="D194">
        <v>4</v>
      </c>
      <c r="E194" t="s">
        <v>6</v>
      </c>
      <c r="F194" s="2" t="s">
        <v>261</v>
      </c>
      <c r="G194" t="s">
        <v>15</v>
      </c>
      <c r="H194" s="2" t="s">
        <v>370</v>
      </c>
      <c r="I194" s="6" t="str">
        <f t="shared" si="31"/>
        <v>Mar</v>
      </c>
      <c r="J194" s="2">
        <f t="shared" si="33"/>
        <v>3</v>
      </c>
      <c r="K194" s="6" t="str">
        <f t="shared" si="47"/>
        <v>29</v>
      </c>
      <c r="L194" s="6" t="str">
        <f t="shared" si="37"/>
        <v>2022</v>
      </c>
      <c r="M194" s="9">
        <f t="shared" si="30"/>
        <v>44649</v>
      </c>
      <c r="N194" s="1"/>
    </row>
    <row r="195" spans="1:14" x14ac:dyDescent="0.3">
      <c r="A195">
        <v>135</v>
      </c>
      <c r="B195" t="s">
        <v>371</v>
      </c>
      <c r="C195" t="s">
        <v>372</v>
      </c>
      <c r="D195">
        <v>3</v>
      </c>
      <c r="E195" t="s">
        <v>6</v>
      </c>
      <c r="F195" s="2" t="s">
        <v>41</v>
      </c>
      <c r="G195" t="s">
        <v>15</v>
      </c>
      <c r="H195" s="2" t="s">
        <v>370</v>
      </c>
      <c r="I195" s="6" t="str">
        <f t="shared" si="31"/>
        <v>Mar</v>
      </c>
      <c r="J195" s="2">
        <f t="shared" si="33"/>
        <v>3</v>
      </c>
      <c r="K195" s="6" t="str">
        <f t="shared" si="47"/>
        <v>29</v>
      </c>
      <c r="L195" s="6" t="str">
        <f t="shared" si="37"/>
        <v>2022</v>
      </c>
      <c r="M195" s="9">
        <f t="shared" si="30"/>
        <v>44649</v>
      </c>
      <c r="N195" s="1"/>
    </row>
    <row r="196" spans="1:14" x14ac:dyDescent="0.3">
      <c r="A196">
        <v>136</v>
      </c>
      <c r="B196" t="s">
        <v>373</v>
      </c>
      <c r="C196" t="s">
        <v>374</v>
      </c>
      <c r="D196">
        <v>4</v>
      </c>
      <c r="E196" t="s">
        <v>6</v>
      </c>
      <c r="F196" s="2" t="s">
        <v>34</v>
      </c>
      <c r="G196" t="s">
        <v>15</v>
      </c>
      <c r="H196" s="2" t="s">
        <v>370</v>
      </c>
      <c r="I196" s="6" t="str">
        <f t="shared" si="31"/>
        <v>Mar</v>
      </c>
      <c r="J196" s="2">
        <f t="shared" si="33"/>
        <v>3</v>
      </c>
      <c r="K196" s="6" t="str">
        <f t="shared" si="47"/>
        <v>29</v>
      </c>
      <c r="L196" s="6" t="str">
        <f t="shared" si="37"/>
        <v>2022</v>
      </c>
      <c r="M196" s="9">
        <f t="shared" si="30"/>
        <v>44649</v>
      </c>
      <c r="N196" s="1"/>
    </row>
    <row r="197" spans="1:14" x14ac:dyDescent="0.3">
      <c r="A197">
        <v>137</v>
      </c>
      <c r="B197" t="s">
        <v>375</v>
      </c>
      <c r="C197" t="s">
        <v>376</v>
      </c>
      <c r="D197">
        <v>4</v>
      </c>
      <c r="E197" t="s">
        <v>6</v>
      </c>
      <c r="F197" s="2" t="s">
        <v>11</v>
      </c>
      <c r="G197" t="s">
        <v>15</v>
      </c>
      <c r="H197" s="2" t="s">
        <v>370</v>
      </c>
      <c r="I197" s="6" t="str">
        <f t="shared" ref="I197:I260" si="48">MID(H197,4,3)</f>
        <v>Mar</v>
      </c>
      <c r="J197" s="2">
        <f t="shared" si="33"/>
        <v>3</v>
      </c>
      <c r="K197" s="6" t="str">
        <f t="shared" si="47"/>
        <v>29</v>
      </c>
      <c r="L197" s="6" t="str">
        <f t="shared" si="37"/>
        <v>2022</v>
      </c>
      <c r="M197" s="9">
        <f t="shared" ref="M197:M260" si="49">IF(G197="Audited",DATE(L197,J197,K197)," ")</f>
        <v>44649</v>
      </c>
      <c r="N197" s="1"/>
    </row>
    <row r="198" spans="1:14" x14ac:dyDescent="0.3">
      <c r="A198">
        <v>138</v>
      </c>
      <c r="B198" t="s">
        <v>377</v>
      </c>
      <c r="C198" t="s">
        <v>378</v>
      </c>
      <c r="D198">
        <v>4</v>
      </c>
      <c r="E198" t="s">
        <v>6</v>
      </c>
      <c r="F198" s="2" t="s">
        <v>7</v>
      </c>
      <c r="G198" t="s">
        <v>15</v>
      </c>
      <c r="H198" s="2" t="s">
        <v>1287</v>
      </c>
      <c r="I198" s="6" t="str">
        <f>MID(H198,3,3)</f>
        <v>Nov</v>
      </c>
      <c r="J198" s="2">
        <f t="shared" si="33"/>
        <v>11</v>
      </c>
      <c r="K198" s="6" t="str">
        <f t="shared" ref="K198:K199" si="50">MID(H198,7,2)</f>
        <v>23</v>
      </c>
      <c r="L198" s="6" t="str">
        <f>MID(H198,10,4)</f>
        <v>2021</v>
      </c>
      <c r="M198" s="9">
        <f t="shared" si="49"/>
        <v>44523</v>
      </c>
      <c r="N198" s="1"/>
    </row>
    <row r="199" spans="1:14" x14ac:dyDescent="0.3">
      <c r="A199">
        <v>138</v>
      </c>
      <c r="B199" t="s">
        <v>377</v>
      </c>
      <c r="C199" t="s">
        <v>378</v>
      </c>
      <c r="D199">
        <v>4</v>
      </c>
      <c r="E199" t="s">
        <v>6</v>
      </c>
      <c r="F199" s="2" t="s">
        <v>7</v>
      </c>
      <c r="G199" t="s">
        <v>15</v>
      </c>
      <c r="H199" s="2" t="s">
        <v>1288</v>
      </c>
      <c r="I199" s="6" t="str">
        <f t="shared" ref="I199:I200" si="51">MID(H199,3,3)</f>
        <v>Sep</v>
      </c>
      <c r="J199" s="2">
        <f t="shared" si="33"/>
        <v>9</v>
      </c>
      <c r="K199" s="6" t="str">
        <f t="shared" si="50"/>
        <v>18</v>
      </c>
      <c r="L199" s="6" t="str">
        <f t="shared" ref="L199:L200" si="52">MID(H199,10,4)</f>
        <v>2020</v>
      </c>
      <c r="M199" s="9">
        <f t="shared" si="49"/>
        <v>44092</v>
      </c>
      <c r="N199" s="1"/>
    </row>
    <row r="200" spans="1:14" x14ac:dyDescent="0.3">
      <c r="A200">
        <v>138</v>
      </c>
      <c r="B200" t="s">
        <v>377</v>
      </c>
      <c r="C200" t="s">
        <v>378</v>
      </c>
      <c r="D200">
        <v>4</v>
      </c>
      <c r="E200" t="s">
        <v>6</v>
      </c>
      <c r="F200" s="2" t="s">
        <v>7</v>
      </c>
      <c r="G200" t="s">
        <v>15</v>
      </c>
      <c r="H200" s="2" t="s">
        <v>1289</v>
      </c>
      <c r="I200" s="6" t="str">
        <f t="shared" si="51"/>
        <v>Dec</v>
      </c>
      <c r="J200" s="2">
        <f t="shared" si="33"/>
        <v>12</v>
      </c>
      <c r="K200" s="6" t="str">
        <f>MID(H200,7,2)</f>
        <v>08</v>
      </c>
      <c r="L200" s="6" t="str">
        <f t="shared" si="52"/>
        <v>2021</v>
      </c>
      <c r="M200" s="9">
        <f t="shared" si="49"/>
        <v>44538</v>
      </c>
      <c r="N200" s="1"/>
    </row>
    <row r="201" spans="1:14" x14ac:dyDescent="0.3">
      <c r="A201">
        <v>138</v>
      </c>
      <c r="B201" t="s">
        <v>377</v>
      </c>
      <c r="C201" t="s">
        <v>378</v>
      </c>
      <c r="D201">
        <v>4</v>
      </c>
      <c r="E201" t="s">
        <v>6</v>
      </c>
      <c r="F201" s="2" t="s">
        <v>7</v>
      </c>
      <c r="G201" t="s">
        <v>15</v>
      </c>
      <c r="H201" s="2" t="s">
        <v>379</v>
      </c>
      <c r="I201" s="6" t="str">
        <f t="shared" si="48"/>
        <v>Mar</v>
      </c>
      <c r="J201" s="2">
        <f t="shared" si="33"/>
        <v>3</v>
      </c>
      <c r="K201" s="6" t="str">
        <f t="shared" ref="K201:K238" si="53">MID(H201,8,2)</f>
        <v>25</v>
      </c>
      <c r="L201" s="6" t="str">
        <f t="shared" si="37"/>
        <v>2022</v>
      </c>
      <c r="M201" s="9">
        <f t="shared" si="49"/>
        <v>44645</v>
      </c>
      <c r="N201" s="1"/>
    </row>
    <row r="202" spans="1:14" x14ac:dyDescent="0.3">
      <c r="A202">
        <v>139</v>
      </c>
      <c r="B202" t="s">
        <v>380</v>
      </c>
      <c r="C202" t="s">
        <v>381</v>
      </c>
      <c r="D202">
        <v>4</v>
      </c>
      <c r="E202" t="s">
        <v>6</v>
      </c>
      <c r="F202" s="2" t="s">
        <v>11</v>
      </c>
      <c r="G202" t="s">
        <v>15</v>
      </c>
      <c r="H202" s="2" t="s">
        <v>379</v>
      </c>
      <c r="I202" s="6" t="str">
        <f t="shared" si="48"/>
        <v>Mar</v>
      </c>
      <c r="J202" s="2">
        <f t="shared" ref="J202:J265" si="54">IF(I202="Jan",1,IF(I202="Feb",2,IF(I202="Mar",3,IF(I202="Apr",4,IF(I202="May",5,IF(I202="Jun",6,IF(I202="Jul",7,IF(I202="Aug",8,IF(I202="Sep",9,IF(I202="Oct",10,IF(I202="Nov",11,IF(I202="Dec",12,0))))))))))))</f>
        <v>3</v>
      </c>
      <c r="K202" s="6" t="str">
        <f t="shared" si="53"/>
        <v>25</v>
      </c>
      <c r="L202" s="6" t="str">
        <f t="shared" si="37"/>
        <v>2022</v>
      </c>
      <c r="M202" s="9">
        <f t="shared" si="49"/>
        <v>44645</v>
      </c>
      <c r="N202" s="1"/>
    </row>
    <row r="203" spans="1:14" x14ac:dyDescent="0.3">
      <c r="A203">
        <v>140</v>
      </c>
      <c r="B203" t="s">
        <v>382</v>
      </c>
      <c r="C203" t="s">
        <v>383</v>
      </c>
      <c r="D203">
        <v>4</v>
      </c>
      <c r="E203" t="s">
        <v>6</v>
      </c>
      <c r="F203" s="2" t="s">
        <v>11</v>
      </c>
      <c r="G203" t="s">
        <v>15</v>
      </c>
      <c r="H203" s="2" t="s">
        <v>379</v>
      </c>
      <c r="I203" s="6" t="str">
        <f t="shared" si="48"/>
        <v>Mar</v>
      </c>
      <c r="J203" s="2">
        <f t="shared" si="54"/>
        <v>3</v>
      </c>
      <c r="K203" s="6" t="str">
        <f t="shared" si="53"/>
        <v>25</v>
      </c>
      <c r="L203" s="6" t="str">
        <f t="shared" si="37"/>
        <v>2022</v>
      </c>
      <c r="M203" s="9">
        <f t="shared" si="49"/>
        <v>44645</v>
      </c>
      <c r="N203" s="1"/>
    </row>
    <row r="204" spans="1:14" x14ac:dyDescent="0.3">
      <c r="A204">
        <v>141</v>
      </c>
      <c r="B204" t="s">
        <v>384</v>
      </c>
      <c r="C204" t="s">
        <v>385</v>
      </c>
      <c r="D204">
        <v>4</v>
      </c>
      <c r="E204" t="s">
        <v>6</v>
      </c>
      <c r="F204" s="2" t="s">
        <v>7</v>
      </c>
      <c r="G204" t="s">
        <v>15</v>
      </c>
      <c r="H204" s="2" t="s">
        <v>379</v>
      </c>
      <c r="I204" s="6" t="str">
        <f t="shared" si="48"/>
        <v>Mar</v>
      </c>
      <c r="J204" s="2">
        <f t="shared" si="54"/>
        <v>3</v>
      </c>
      <c r="K204" s="6" t="str">
        <f t="shared" si="53"/>
        <v>25</v>
      </c>
      <c r="L204" s="6" t="str">
        <f t="shared" ref="L204:L267" si="55">MID(H204,11,4)</f>
        <v>2022</v>
      </c>
      <c r="M204" s="9">
        <f t="shared" si="49"/>
        <v>44645</v>
      </c>
      <c r="N204" s="1"/>
    </row>
    <row r="205" spans="1:14" x14ac:dyDescent="0.3">
      <c r="A205">
        <v>142</v>
      </c>
      <c r="B205" t="s">
        <v>386</v>
      </c>
      <c r="C205" t="s">
        <v>387</v>
      </c>
      <c r="D205">
        <v>4</v>
      </c>
      <c r="E205" t="s">
        <v>6</v>
      </c>
      <c r="F205" s="2" t="s">
        <v>11</v>
      </c>
      <c r="G205" t="s">
        <v>15</v>
      </c>
      <c r="H205" s="2" t="s">
        <v>388</v>
      </c>
      <c r="I205" s="6" t="str">
        <f t="shared" si="48"/>
        <v>Mar</v>
      </c>
      <c r="J205" s="2">
        <f t="shared" si="54"/>
        <v>3</v>
      </c>
      <c r="K205" s="6" t="str">
        <f t="shared" si="53"/>
        <v>24</v>
      </c>
      <c r="L205" s="6" t="str">
        <f t="shared" si="55"/>
        <v>2022</v>
      </c>
      <c r="M205" s="9">
        <f t="shared" si="49"/>
        <v>44644</v>
      </c>
      <c r="N205" s="1"/>
    </row>
    <row r="206" spans="1:14" x14ac:dyDescent="0.3">
      <c r="A206">
        <v>143</v>
      </c>
      <c r="B206" t="s">
        <v>389</v>
      </c>
      <c r="C206" t="s">
        <v>390</v>
      </c>
      <c r="D206">
        <v>4</v>
      </c>
      <c r="E206" t="s">
        <v>6</v>
      </c>
      <c r="F206" s="2" t="s">
        <v>11</v>
      </c>
      <c r="G206" t="s">
        <v>15</v>
      </c>
      <c r="H206" s="2" t="s">
        <v>391</v>
      </c>
      <c r="I206" s="6" t="str">
        <f t="shared" si="48"/>
        <v>Mar</v>
      </c>
      <c r="J206" s="2">
        <f t="shared" si="54"/>
        <v>3</v>
      </c>
      <c r="K206" s="6" t="str">
        <f t="shared" si="53"/>
        <v>21</v>
      </c>
      <c r="L206" s="6" t="str">
        <f t="shared" si="55"/>
        <v>2022</v>
      </c>
      <c r="M206" s="9">
        <f t="shared" si="49"/>
        <v>44641</v>
      </c>
      <c r="N206" s="1"/>
    </row>
    <row r="207" spans="1:14" x14ac:dyDescent="0.3">
      <c r="A207">
        <v>144</v>
      </c>
      <c r="B207" t="s">
        <v>392</v>
      </c>
      <c r="C207" t="s">
        <v>393</v>
      </c>
      <c r="D207">
        <v>4</v>
      </c>
      <c r="E207" t="s">
        <v>6</v>
      </c>
      <c r="F207" s="2" t="s">
        <v>11</v>
      </c>
      <c r="G207" t="s">
        <v>15</v>
      </c>
      <c r="H207" s="2" t="s">
        <v>394</v>
      </c>
      <c r="I207" s="6" t="str">
        <f t="shared" si="48"/>
        <v>Mar</v>
      </c>
      <c r="J207" s="2">
        <f t="shared" si="54"/>
        <v>3</v>
      </c>
      <c r="K207" s="6" t="str">
        <f t="shared" si="53"/>
        <v>18</v>
      </c>
      <c r="L207" s="6" t="str">
        <f t="shared" si="55"/>
        <v>2022</v>
      </c>
      <c r="M207" s="9">
        <f t="shared" si="49"/>
        <v>44638</v>
      </c>
      <c r="N207" s="1"/>
    </row>
    <row r="208" spans="1:14" x14ac:dyDescent="0.3">
      <c r="A208">
        <v>145</v>
      </c>
      <c r="B208" t="s">
        <v>395</v>
      </c>
      <c r="C208" t="s">
        <v>396</v>
      </c>
      <c r="D208">
        <v>4</v>
      </c>
      <c r="E208" t="s">
        <v>6</v>
      </c>
      <c r="F208" s="2" t="s">
        <v>11</v>
      </c>
      <c r="G208" t="s">
        <v>15</v>
      </c>
      <c r="H208" s="2" t="s">
        <v>394</v>
      </c>
      <c r="I208" s="6" t="str">
        <f t="shared" si="48"/>
        <v>Mar</v>
      </c>
      <c r="J208" s="2">
        <f t="shared" si="54"/>
        <v>3</v>
      </c>
      <c r="K208" s="6" t="str">
        <f t="shared" si="53"/>
        <v>18</v>
      </c>
      <c r="L208" s="6" t="str">
        <f t="shared" si="55"/>
        <v>2022</v>
      </c>
      <c r="M208" s="9">
        <f t="shared" si="49"/>
        <v>44638</v>
      </c>
      <c r="N208" s="1"/>
    </row>
    <row r="209" spans="1:14" x14ac:dyDescent="0.3">
      <c r="A209">
        <v>146</v>
      </c>
      <c r="B209" t="s">
        <v>397</v>
      </c>
      <c r="C209" t="s">
        <v>398</v>
      </c>
      <c r="D209">
        <v>4</v>
      </c>
      <c r="E209" t="s">
        <v>6</v>
      </c>
      <c r="F209" s="2" t="s">
        <v>34</v>
      </c>
      <c r="G209" t="s">
        <v>15</v>
      </c>
      <c r="H209" s="2" t="s">
        <v>399</v>
      </c>
      <c r="I209" s="6" t="str">
        <f t="shared" si="48"/>
        <v>Mar</v>
      </c>
      <c r="J209" s="2">
        <f t="shared" si="54"/>
        <v>3</v>
      </c>
      <c r="K209" s="6" t="str">
        <f t="shared" si="53"/>
        <v>16</v>
      </c>
      <c r="L209" s="6" t="str">
        <f t="shared" si="55"/>
        <v>2022</v>
      </c>
      <c r="M209" s="9">
        <f t="shared" si="49"/>
        <v>44636</v>
      </c>
      <c r="N209" s="1"/>
    </row>
    <row r="210" spans="1:14" x14ac:dyDescent="0.3">
      <c r="A210">
        <v>147</v>
      </c>
      <c r="B210" t="s">
        <v>400</v>
      </c>
      <c r="C210" t="s">
        <v>401</v>
      </c>
      <c r="D210">
        <v>4</v>
      </c>
      <c r="E210" t="s">
        <v>6</v>
      </c>
      <c r="F210" s="2" t="s">
        <v>34</v>
      </c>
      <c r="G210" t="s">
        <v>15</v>
      </c>
      <c r="H210" s="2" t="s">
        <v>402</v>
      </c>
      <c r="I210" s="6" t="str">
        <f t="shared" si="48"/>
        <v>Mar</v>
      </c>
      <c r="J210" s="2">
        <f t="shared" si="54"/>
        <v>3</v>
      </c>
      <c r="K210" s="6" t="str">
        <f t="shared" si="53"/>
        <v>15</v>
      </c>
      <c r="L210" s="6" t="str">
        <f t="shared" si="55"/>
        <v>2022</v>
      </c>
      <c r="M210" s="9">
        <f t="shared" si="49"/>
        <v>44635</v>
      </c>
      <c r="N210" s="1"/>
    </row>
    <row r="211" spans="1:14" x14ac:dyDescent="0.3">
      <c r="A211">
        <v>148</v>
      </c>
      <c r="B211" t="s">
        <v>403</v>
      </c>
      <c r="C211" t="s">
        <v>404</v>
      </c>
      <c r="D211">
        <v>4</v>
      </c>
      <c r="E211" t="s">
        <v>6</v>
      </c>
      <c r="F211" s="2" t="s">
        <v>170</v>
      </c>
      <c r="G211" t="s">
        <v>15</v>
      </c>
      <c r="H211" s="2" t="s">
        <v>402</v>
      </c>
      <c r="I211" s="6" t="str">
        <f t="shared" si="48"/>
        <v>Mar</v>
      </c>
      <c r="J211" s="2">
        <f t="shared" si="54"/>
        <v>3</v>
      </c>
      <c r="K211" s="6" t="str">
        <f t="shared" si="53"/>
        <v>15</v>
      </c>
      <c r="L211" s="6" t="str">
        <f t="shared" si="55"/>
        <v>2022</v>
      </c>
      <c r="M211" s="9">
        <f t="shared" si="49"/>
        <v>44635</v>
      </c>
      <c r="N211" s="1"/>
    </row>
    <row r="212" spans="1:14" x14ac:dyDescent="0.3">
      <c r="A212">
        <v>149</v>
      </c>
      <c r="B212" t="s">
        <v>405</v>
      </c>
      <c r="C212" t="s">
        <v>406</v>
      </c>
      <c r="D212">
        <v>4</v>
      </c>
      <c r="E212" t="s">
        <v>6</v>
      </c>
      <c r="F212" s="2" t="s">
        <v>11</v>
      </c>
      <c r="G212" t="s">
        <v>15</v>
      </c>
      <c r="H212" s="2" t="s">
        <v>407</v>
      </c>
      <c r="I212" s="6" t="str">
        <f t="shared" si="48"/>
        <v>Mar</v>
      </c>
      <c r="J212" s="2">
        <f t="shared" si="54"/>
        <v>3</v>
      </c>
      <c r="K212" s="6" t="str">
        <f t="shared" si="53"/>
        <v>14</v>
      </c>
      <c r="L212" s="6" t="str">
        <f t="shared" si="55"/>
        <v>2022</v>
      </c>
      <c r="M212" s="9">
        <f t="shared" si="49"/>
        <v>44634</v>
      </c>
      <c r="N212" s="1"/>
    </row>
    <row r="213" spans="1:14" x14ac:dyDescent="0.3">
      <c r="A213">
        <v>150</v>
      </c>
      <c r="B213" t="s">
        <v>408</v>
      </c>
      <c r="C213" t="s">
        <v>409</v>
      </c>
      <c r="D213">
        <v>4</v>
      </c>
      <c r="E213" t="s">
        <v>6</v>
      </c>
      <c r="F213" s="2" t="s">
        <v>7</v>
      </c>
      <c r="G213" t="s">
        <v>15</v>
      </c>
      <c r="H213" s="2" t="s">
        <v>410</v>
      </c>
      <c r="I213" s="6" t="str">
        <f t="shared" si="48"/>
        <v>Mar</v>
      </c>
      <c r="J213" s="2">
        <f t="shared" si="54"/>
        <v>3</v>
      </c>
      <c r="K213" s="6" t="str">
        <f t="shared" si="53"/>
        <v>11</v>
      </c>
      <c r="L213" s="6" t="str">
        <f t="shared" si="55"/>
        <v>2022</v>
      </c>
      <c r="M213" s="9">
        <f t="shared" si="49"/>
        <v>44631</v>
      </c>
      <c r="N213" s="1"/>
    </row>
    <row r="214" spans="1:14" x14ac:dyDescent="0.3">
      <c r="A214">
        <v>151</v>
      </c>
      <c r="B214" t="s">
        <v>411</v>
      </c>
      <c r="C214" t="s">
        <v>412</v>
      </c>
      <c r="D214">
        <v>3</v>
      </c>
      <c r="E214" t="s">
        <v>6</v>
      </c>
      <c r="F214" s="2" t="s">
        <v>11</v>
      </c>
      <c r="G214" t="s">
        <v>15</v>
      </c>
      <c r="H214" s="2" t="s">
        <v>413</v>
      </c>
      <c r="I214" s="6" t="str">
        <f t="shared" si="48"/>
        <v>Mar</v>
      </c>
      <c r="J214" s="2">
        <f t="shared" si="54"/>
        <v>3</v>
      </c>
      <c r="K214" s="6" t="str">
        <f t="shared" si="53"/>
        <v>10</v>
      </c>
      <c r="L214" s="6" t="str">
        <f t="shared" si="55"/>
        <v>2022</v>
      </c>
      <c r="M214" s="9">
        <f t="shared" si="49"/>
        <v>44630</v>
      </c>
      <c r="N214" s="1"/>
    </row>
    <row r="215" spans="1:14" x14ac:dyDescent="0.3">
      <c r="A215">
        <v>152</v>
      </c>
      <c r="B215" t="s">
        <v>414</v>
      </c>
      <c r="C215" t="s">
        <v>415</v>
      </c>
      <c r="D215">
        <v>4</v>
      </c>
      <c r="E215" t="s">
        <v>6</v>
      </c>
      <c r="F215" s="2" t="s">
        <v>11</v>
      </c>
      <c r="G215" t="s">
        <v>15</v>
      </c>
      <c r="H215" s="2" t="s">
        <v>413</v>
      </c>
      <c r="I215" s="6" t="str">
        <f t="shared" si="48"/>
        <v>Mar</v>
      </c>
      <c r="J215" s="2">
        <f t="shared" si="54"/>
        <v>3</v>
      </c>
      <c r="K215" s="6" t="str">
        <f t="shared" si="53"/>
        <v>10</v>
      </c>
      <c r="L215" s="6" t="str">
        <f t="shared" si="55"/>
        <v>2022</v>
      </c>
      <c r="M215" s="9">
        <f t="shared" si="49"/>
        <v>44630</v>
      </c>
      <c r="N215" s="1"/>
    </row>
    <row r="216" spans="1:14" x14ac:dyDescent="0.3">
      <c r="A216">
        <v>153</v>
      </c>
      <c r="B216" t="s">
        <v>416</v>
      </c>
      <c r="C216" t="s">
        <v>417</v>
      </c>
      <c r="D216">
        <v>4</v>
      </c>
      <c r="E216" t="s">
        <v>6</v>
      </c>
      <c r="F216" s="2" t="s">
        <v>41</v>
      </c>
      <c r="G216" t="s">
        <v>15</v>
      </c>
      <c r="H216" s="2" t="s">
        <v>413</v>
      </c>
      <c r="I216" s="6" t="str">
        <f t="shared" si="48"/>
        <v>Mar</v>
      </c>
      <c r="J216" s="2">
        <f t="shared" si="54"/>
        <v>3</v>
      </c>
      <c r="K216" s="6" t="str">
        <f t="shared" si="53"/>
        <v>10</v>
      </c>
      <c r="L216" s="6" t="str">
        <f t="shared" si="55"/>
        <v>2022</v>
      </c>
      <c r="M216" s="9">
        <f t="shared" si="49"/>
        <v>44630</v>
      </c>
      <c r="N216" s="1"/>
    </row>
    <row r="217" spans="1:14" x14ac:dyDescent="0.3">
      <c r="A217">
        <v>154</v>
      </c>
      <c r="B217" t="s">
        <v>418</v>
      </c>
      <c r="C217" t="s">
        <v>419</v>
      </c>
      <c r="D217">
        <v>4</v>
      </c>
      <c r="E217" t="s">
        <v>6</v>
      </c>
      <c r="F217" s="2" t="s">
        <v>7</v>
      </c>
      <c r="G217" t="s">
        <v>15</v>
      </c>
      <c r="H217" s="2" t="s">
        <v>420</v>
      </c>
      <c r="I217" s="6" t="str">
        <f t="shared" si="48"/>
        <v>Mar</v>
      </c>
      <c r="J217" s="2">
        <f t="shared" si="54"/>
        <v>3</v>
      </c>
      <c r="K217" s="6" t="str">
        <f t="shared" si="53"/>
        <v>07</v>
      </c>
      <c r="L217" s="6" t="str">
        <f t="shared" si="55"/>
        <v>2022</v>
      </c>
      <c r="M217" s="9">
        <f t="shared" si="49"/>
        <v>44627</v>
      </c>
      <c r="N217" s="1"/>
    </row>
    <row r="218" spans="1:14" x14ac:dyDescent="0.3">
      <c r="A218">
        <v>155</v>
      </c>
      <c r="B218" t="s">
        <v>421</v>
      </c>
      <c r="C218" t="s">
        <v>422</v>
      </c>
      <c r="D218">
        <v>4</v>
      </c>
      <c r="E218" t="s">
        <v>6</v>
      </c>
      <c r="F218" s="2" t="s">
        <v>7</v>
      </c>
      <c r="G218" t="s">
        <v>15</v>
      </c>
      <c r="H218" s="2" t="s">
        <v>423</v>
      </c>
      <c r="I218" s="6" t="str">
        <f t="shared" si="48"/>
        <v>Mar</v>
      </c>
      <c r="J218" s="2">
        <f t="shared" si="54"/>
        <v>3</v>
      </c>
      <c r="K218" s="6" t="str">
        <f t="shared" si="53"/>
        <v>04</v>
      </c>
      <c r="L218" s="6" t="str">
        <f t="shared" si="55"/>
        <v>2022</v>
      </c>
      <c r="M218" s="9">
        <f t="shared" si="49"/>
        <v>44624</v>
      </c>
      <c r="N218" s="1"/>
    </row>
    <row r="219" spans="1:14" x14ac:dyDescent="0.3">
      <c r="A219">
        <v>156</v>
      </c>
      <c r="B219" t="s">
        <v>424</v>
      </c>
      <c r="C219" t="s">
        <v>425</v>
      </c>
      <c r="D219">
        <v>3</v>
      </c>
      <c r="E219" t="s">
        <v>6</v>
      </c>
      <c r="F219" s="2" t="s">
        <v>7</v>
      </c>
      <c r="G219" t="s">
        <v>15</v>
      </c>
      <c r="H219" s="2" t="s">
        <v>426</v>
      </c>
      <c r="I219" s="6" t="str">
        <f t="shared" si="48"/>
        <v>Mar</v>
      </c>
      <c r="J219" s="2">
        <f t="shared" si="54"/>
        <v>3</v>
      </c>
      <c r="K219" s="6" t="str">
        <f t="shared" si="53"/>
        <v>01</v>
      </c>
      <c r="L219" s="6" t="str">
        <f t="shared" si="55"/>
        <v>2022</v>
      </c>
      <c r="M219" s="9">
        <f t="shared" si="49"/>
        <v>44621</v>
      </c>
      <c r="N219" s="1"/>
    </row>
    <row r="220" spans="1:14" x14ac:dyDescent="0.3">
      <c r="A220">
        <v>157</v>
      </c>
      <c r="B220" t="s">
        <v>427</v>
      </c>
      <c r="C220" t="s">
        <v>428</v>
      </c>
      <c r="D220">
        <v>4</v>
      </c>
      <c r="E220" t="s">
        <v>6</v>
      </c>
      <c r="F220" s="2" t="s">
        <v>11</v>
      </c>
      <c r="G220" t="s">
        <v>15</v>
      </c>
      <c r="H220" s="2" t="s">
        <v>426</v>
      </c>
      <c r="I220" s="6" t="str">
        <f t="shared" si="48"/>
        <v>Mar</v>
      </c>
      <c r="J220" s="2">
        <f t="shared" si="54"/>
        <v>3</v>
      </c>
      <c r="K220" s="6" t="str">
        <f t="shared" si="53"/>
        <v>01</v>
      </c>
      <c r="L220" s="6" t="str">
        <f t="shared" si="55"/>
        <v>2022</v>
      </c>
      <c r="M220" s="9">
        <f t="shared" si="49"/>
        <v>44621</v>
      </c>
      <c r="N220" s="1"/>
    </row>
    <row r="221" spans="1:14" x14ac:dyDescent="0.3">
      <c r="A221">
        <v>158</v>
      </c>
      <c r="B221" t="s">
        <v>429</v>
      </c>
      <c r="C221" t="s">
        <v>430</v>
      </c>
      <c r="D221">
        <v>4</v>
      </c>
      <c r="E221" t="s">
        <v>6</v>
      </c>
      <c r="F221" s="2" t="s">
        <v>7</v>
      </c>
      <c r="G221" t="s">
        <v>15</v>
      </c>
      <c r="H221" s="2" t="s">
        <v>431</v>
      </c>
      <c r="I221" s="6" t="str">
        <f t="shared" si="48"/>
        <v>Feb</v>
      </c>
      <c r="J221" s="2">
        <f t="shared" si="54"/>
        <v>2</v>
      </c>
      <c r="K221" s="6" t="str">
        <f t="shared" si="53"/>
        <v>28</v>
      </c>
      <c r="L221" s="6" t="str">
        <f t="shared" si="55"/>
        <v>2022</v>
      </c>
      <c r="M221" s="9">
        <f t="shared" si="49"/>
        <v>44620</v>
      </c>
      <c r="N221" s="1"/>
    </row>
    <row r="222" spans="1:14" x14ac:dyDescent="0.3">
      <c r="A222">
        <v>159</v>
      </c>
      <c r="B222" t="s">
        <v>432</v>
      </c>
      <c r="C222" t="s">
        <v>433</v>
      </c>
      <c r="D222">
        <v>4</v>
      </c>
      <c r="E222" t="s">
        <v>6</v>
      </c>
      <c r="F222" s="2" t="s">
        <v>434</v>
      </c>
      <c r="G222" t="s">
        <v>15</v>
      </c>
      <c r="H222" s="2" t="s">
        <v>435</v>
      </c>
      <c r="I222" s="6" t="str">
        <f t="shared" si="48"/>
        <v>Feb</v>
      </c>
      <c r="J222" s="2">
        <f t="shared" si="54"/>
        <v>2</v>
      </c>
      <c r="K222" s="6" t="str">
        <f t="shared" si="53"/>
        <v>27</v>
      </c>
      <c r="L222" s="6" t="str">
        <f t="shared" si="55"/>
        <v>2022</v>
      </c>
      <c r="M222" s="9">
        <f t="shared" si="49"/>
        <v>44619</v>
      </c>
      <c r="N222" s="1"/>
    </row>
    <row r="223" spans="1:14" x14ac:dyDescent="0.3">
      <c r="A223">
        <v>160</v>
      </c>
      <c r="B223" t="s">
        <v>436</v>
      </c>
      <c r="C223" t="s">
        <v>437</v>
      </c>
      <c r="D223">
        <v>3</v>
      </c>
      <c r="E223" t="s">
        <v>6</v>
      </c>
      <c r="F223" s="2" t="s">
        <v>11</v>
      </c>
      <c r="G223" t="s">
        <v>15</v>
      </c>
      <c r="H223" s="2" t="s">
        <v>438</v>
      </c>
      <c r="I223" s="6" t="str">
        <f t="shared" si="48"/>
        <v>Feb</v>
      </c>
      <c r="J223" s="2">
        <f t="shared" si="54"/>
        <v>2</v>
      </c>
      <c r="K223" s="6" t="str">
        <f t="shared" si="53"/>
        <v>25</v>
      </c>
      <c r="L223" s="6" t="str">
        <f t="shared" si="55"/>
        <v>2022</v>
      </c>
      <c r="M223" s="9">
        <f t="shared" si="49"/>
        <v>44617</v>
      </c>
      <c r="N223" s="1"/>
    </row>
    <row r="224" spans="1:14" x14ac:dyDescent="0.3">
      <c r="A224">
        <v>161</v>
      </c>
      <c r="B224" t="s">
        <v>439</v>
      </c>
      <c r="C224" t="s">
        <v>440</v>
      </c>
      <c r="D224">
        <v>4</v>
      </c>
      <c r="E224" t="s">
        <v>6</v>
      </c>
      <c r="F224" s="2" t="s">
        <v>7</v>
      </c>
      <c r="G224" t="s">
        <v>15</v>
      </c>
      <c r="H224" s="2" t="s">
        <v>441</v>
      </c>
      <c r="I224" s="6" t="str">
        <f t="shared" si="48"/>
        <v>Feb</v>
      </c>
      <c r="J224" s="2">
        <f t="shared" si="54"/>
        <v>2</v>
      </c>
      <c r="K224" s="6" t="str">
        <f t="shared" si="53"/>
        <v>21</v>
      </c>
      <c r="L224" s="6" t="str">
        <f t="shared" si="55"/>
        <v>2022</v>
      </c>
      <c r="M224" s="9">
        <f t="shared" si="49"/>
        <v>44613</v>
      </c>
      <c r="N224" s="1"/>
    </row>
    <row r="225" spans="1:14" x14ac:dyDescent="0.3">
      <c r="A225">
        <v>161</v>
      </c>
      <c r="B225" t="s">
        <v>439</v>
      </c>
      <c r="C225" t="s">
        <v>440</v>
      </c>
      <c r="D225">
        <v>4</v>
      </c>
      <c r="E225" t="s">
        <v>6</v>
      </c>
      <c r="F225" s="2" t="s">
        <v>7</v>
      </c>
      <c r="G225" t="s">
        <v>15</v>
      </c>
      <c r="H225" s="2" t="s">
        <v>441</v>
      </c>
      <c r="I225" s="6" t="str">
        <f t="shared" si="48"/>
        <v>Feb</v>
      </c>
      <c r="J225" s="2">
        <f t="shared" si="54"/>
        <v>2</v>
      </c>
      <c r="K225" s="6" t="str">
        <f t="shared" si="53"/>
        <v>21</v>
      </c>
      <c r="L225" s="6" t="str">
        <f t="shared" si="55"/>
        <v>2022</v>
      </c>
      <c r="M225" s="9">
        <f t="shared" si="49"/>
        <v>44613</v>
      </c>
      <c r="N225" s="1"/>
    </row>
    <row r="226" spans="1:14" x14ac:dyDescent="0.3">
      <c r="A226">
        <v>162</v>
      </c>
      <c r="B226" t="s">
        <v>442</v>
      </c>
      <c r="C226" t="s">
        <v>443</v>
      </c>
      <c r="D226">
        <v>4</v>
      </c>
      <c r="E226" t="s">
        <v>6</v>
      </c>
      <c r="F226" s="2" t="s">
        <v>7</v>
      </c>
      <c r="G226" t="s">
        <v>15</v>
      </c>
      <c r="H226" s="2" t="s">
        <v>441</v>
      </c>
      <c r="I226" s="6" t="str">
        <f t="shared" si="48"/>
        <v>Feb</v>
      </c>
      <c r="J226" s="2">
        <f t="shared" si="54"/>
        <v>2</v>
      </c>
      <c r="K226" s="6" t="str">
        <f t="shared" si="53"/>
        <v>21</v>
      </c>
      <c r="L226" s="6" t="str">
        <f t="shared" si="55"/>
        <v>2022</v>
      </c>
      <c r="M226" s="9">
        <f t="shared" si="49"/>
        <v>44613</v>
      </c>
      <c r="N226" s="1"/>
    </row>
    <row r="227" spans="1:14" x14ac:dyDescent="0.3">
      <c r="A227">
        <v>163</v>
      </c>
      <c r="B227" t="s">
        <v>444</v>
      </c>
      <c r="C227" t="s">
        <v>445</v>
      </c>
      <c r="D227">
        <v>3</v>
      </c>
      <c r="E227" t="s">
        <v>6</v>
      </c>
      <c r="F227" s="2" t="s">
        <v>7</v>
      </c>
      <c r="G227" t="s">
        <v>15</v>
      </c>
      <c r="H227" s="2" t="s">
        <v>446</v>
      </c>
      <c r="I227" s="6" t="str">
        <f t="shared" si="48"/>
        <v>Feb</v>
      </c>
      <c r="J227" s="2">
        <f t="shared" si="54"/>
        <v>2</v>
      </c>
      <c r="K227" s="6" t="str">
        <f t="shared" si="53"/>
        <v>18</v>
      </c>
      <c r="L227" s="6" t="str">
        <f t="shared" si="55"/>
        <v>2022</v>
      </c>
      <c r="M227" s="9">
        <f t="shared" si="49"/>
        <v>44610</v>
      </c>
      <c r="N227" s="1"/>
    </row>
    <row r="228" spans="1:14" x14ac:dyDescent="0.3">
      <c r="A228">
        <v>164</v>
      </c>
      <c r="B228" t="s">
        <v>447</v>
      </c>
      <c r="C228" t="s">
        <v>448</v>
      </c>
      <c r="D228">
        <v>4</v>
      </c>
      <c r="E228" t="s">
        <v>6</v>
      </c>
      <c r="F228" s="2" t="s">
        <v>7</v>
      </c>
      <c r="G228" t="s">
        <v>15</v>
      </c>
      <c r="H228" s="2" t="s">
        <v>449</v>
      </c>
      <c r="I228" s="6" t="str">
        <f t="shared" si="48"/>
        <v>Feb</v>
      </c>
      <c r="J228" s="2">
        <f t="shared" si="54"/>
        <v>2</v>
      </c>
      <c r="K228" s="6" t="str">
        <f t="shared" si="53"/>
        <v>17</v>
      </c>
      <c r="L228" s="6" t="str">
        <f t="shared" si="55"/>
        <v>2022</v>
      </c>
      <c r="M228" s="9">
        <f t="shared" si="49"/>
        <v>44609</v>
      </c>
      <c r="N228" s="1"/>
    </row>
    <row r="229" spans="1:14" x14ac:dyDescent="0.3">
      <c r="A229">
        <v>165</v>
      </c>
      <c r="B229" t="s">
        <v>450</v>
      </c>
      <c r="C229" t="s">
        <v>451</v>
      </c>
      <c r="D229">
        <v>4</v>
      </c>
      <c r="E229" t="s">
        <v>6</v>
      </c>
      <c r="F229" s="2" t="s">
        <v>11</v>
      </c>
      <c r="G229" t="s">
        <v>15</v>
      </c>
      <c r="H229" s="2" t="s">
        <v>449</v>
      </c>
      <c r="I229" s="6" t="str">
        <f t="shared" si="48"/>
        <v>Feb</v>
      </c>
      <c r="J229" s="2">
        <f t="shared" si="54"/>
        <v>2</v>
      </c>
      <c r="K229" s="6" t="str">
        <f t="shared" si="53"/>
        <v>17</v>
      </c>
      <c r="L229" s="6" t="str">
        <f t="shared" si="55"/>
        <v>2022</v>
      </c>
      <c r="M229" s="9">
        <f t="shared" si="49"/>
        <v>44609</v>
      </c>
      <c r="N229" s="1"/>
    </row>
    <row r="230" spans="1:14" x14ac:dyDescent="0.3">
      <c r="A230">
        <v>166</v>
      </c>
      <c r="B230" t="s">
        <v>452</v>
      </c>
      <c r="C230" t="s">
        <v>453</v>
      </c>
      <c r="D230">
        <v>4</v>
      </c>
      <c r="E230" t="s">
        <v>6</v>
      </c>
      <c r="F230" s="2" t="s">
        <v>11</v>
      </c>
      <c r="G230" t="s">
        <v>15</v>
      </c>
      <c r="H230" s="2" t="s">
        <v>454</v>
      </c>
      <c r="I230" s="6" t="str">
        <f t="shared" si="48"/>
        <v>Feb</v>
      </c>
      <c r="J230" s="2">
        <f t="shared" si="54"/>
        <v>2</v>
      </c>
      <c r="K230" s="6" t="str">
        <f t="shared" si="53"/>
        <v>16</v>
      </c>
      <c r="L230" s="6" t="str">
        <f t="shared" si="55"/>
        <v>2022</v>
      </c>
      <c r="M230" s="9">
        <f t="shared" si="49"/>
        <v>44608</v>
      </c>
      <c r="N230" s="1"/>
    </row>
    <row r="231" spans="1:14" x14ac:dyDescent="0.3">
      <c r="A231">
        <v>167</v>
      </c>
      <c r="B231" t="s">
        <v>455</v>
      </c>
      <c r="C231" t="s">
        <v>456</v>
      </c>
      <c r="D231">
        <v>4</v>
      </c>
      <c r="E231" t="s">
        <v>6</v>
      </c>
      <c r="F231" s="2" t="s">
        <v>11</v>
      </c>
      <c r="G231" t="s">
        <v>15</v>
      </c>
      <c r="H231" s="2" t="s">
        <v>457</v>
      </c>
      <c r="I231" s="6" t="str">
        <f t="shared" si="48"/>
        <v>Feb</v>
      </c>
      <c r="J231" s="2">
        <f t="shared" si="54"/>
        <v>2</v>
      </c>
      <c r="K231" s="6" t="str">
        <f t="shared" si="53"/>
        <v>15</v>
      </c>
      <c r="L231" s="6" t="str">
        <f t="shared" si="55"/>
        <v>2022</v>
      </c>
      <c r="M231" s="9">
        <f t="shared" si="49"/>
        <v>44607</v>
      </c>
      <c r="N231" s="1"/>
    </row>
    <row r="232" spans="1:14" x14ac:dyDescent="0.3">
      <c r="A232">
        <v>168</v>
      </c>
      <c r="B232" t="s">
        <v>458</v>
      </c>
      <c r="C232" t="s">
        <v>459</v>
      </c>
      <c r="D232">
        <v>4</v>
      </c>
      <c r="E232" t="s">
        <v>6</v>
      </c>
      <c r="F232" s="2" t="s">
        <v>11</v>
      </c>
      <c r="G232" t="s">
        <v>15</v>
      </c>
      <c r="H232" s="2" t="s">
        <v>460</v>
      </c>
      <c r="I232" s="6" t="str">
        <f t="shared" si="48"/>
        <v>Feb</v>
      </c>
      <c r="J232" s="2">
        <f t="shared" si="54"/>
        <v>2</v>
      </c>
      <c r="K232" s="6" t="str">
        <f t="shared" si="53"/>
        <v>14</v>
      </c>
      <c r="L232" s="6" t="str">
        <f t="shared" si="55"/>
        <v>2022</v>
      </c>
      <c r="M232" s="9">
        <f t="shared" si="49"/>
        <v>44606</v>
      </c>
      <c r="N232" s="1"/>
    </row>
    <row r="233" spans="1:14" x14ac:dyDescent="0.3">
      <c r="A233">
        <v>169</v>
      </c>
      <c r="B233" t="s">
        <v>461</v>
      </c>
      <c r="C233" t="s">
        <v>462</v>
      </c>
      <c r="D233">
        <v>4</v>
      </c>
      <c r="E233" t="s">
        <v>6</v>
      </c>
      <c r="F233" s="2" t="s">
        <v>7</v>
      </c>
      <c r="G233" t="s">
        <v>15</v>
      </c>
      <c r="H233" s="2" t="s">
        <v>460</v>
      </c>
      <c r="I233" s="6" t="str">
        <f t="shared" si="48"/>
        <v>Feb</v>
      </c>
      <c r="J233" s="2">
        <f t="shared" si="54"/>
        <v>2</v>
      </c>
      <c r="K233" s="6" t="str">
        <f t="shared" si="53"/>
        <v>14</v>
      </c>
      <c r="L233" s="6" t="str">
        <f t="shared" si="55"/>
        <v>2022</v>
      </c>
      <c r="M233" s="9">
        <f t="shared" si="49"/>
        <v>44606</v>
      </c>
      <c r="N233" s="1"/>
    </row>
    <row r="234" spans="1:14" x14ac:dyDescent="0.3">
      <c r="A234">
        <v>170</v>
      </c>
      <c r="B234" t="s">
        <v>463</v>
      </c>
      <c r="C234" t="s">
        <v>464</v>
      </c>
      <c r="D234">
        <v>4</v>
      </c>
      <c r="E234" t="s">
        <v>6</v>
      </c>
      <c r="F234" s="2" t="s">
        <v>11</v>
      </c>
      <c r="G234" t="s">
        <v>15</v>
      </c>
      <c r="H234" s="2" t="s">
        <v>465</v>
      </c>
      <c r="I234" s="6" t="str">
        <f t="shared" si="48"/>
        <v>Feb</v>
      </c>
      <c r="J234" s="2">
        <f t="shared" si="54"/>
        <v>2</v>
      </c>
      <c r="K234" s="6" t="str">
        <f t="shared" si="53"/>
        <v>11</v>
      </c>
      <c r="L234" s="6" t="str">
        <f t="shared" si="55"/>
        <v>2022</v>
      </c>
      <c r="M234" s="9">
        <f t="shared" si="49"/>
        <v>44603</v>
      </c>
      <c r="N234" s="1"/>
    </row>
    <row r="235" spans="1:14" x14ac:dyDescent="0.3">
      <c r="A235">
        <v>171</v>
      </c>
      <c r="B235" t="s">
        <v>466</v>
      </c>
      <c r="C235" t="s">
        <v>467</v>
      </c>
      <c r="D235">
        <v>3</v>
      </c>
      <c r="E235" t="s">
        <v>6</v>
      </c>
      <c r="F235" s="2" t="s">
        <v>7</v>
      </c>
      <c r="G235" t="s">
        <v>15</v>
      </c>
      <c r="H235" s="2" t="s">
        <v>465</v>
      </c>
      <c r="I235" s="6" t="str">
        <f t="shared" si="48"/>
        <v>Feb</v>
      </c>
      <c r="J235" s="2">
        <f t="shared" si="54"/>
        <v>2</v>
      </c>
      <c r="K235" s="6" t="str">
        <f t="shared" si="53"/>
        <v>11</v>
      </c>
      <c r="L235" s="6" t="str">
        <f t="shared" si="55"/>
        <v>2022</v>
      </c>
      <c r="M235" s="9">
        <f t="shared" si="49"/>
        <v>44603</v>
      </c>
      <c r="N235" s="1"/>
    </row>
    <row r="236" spans="1:14" x14ac:dyDescent="0.3">
      <c r="A236">
        <v>172</v>
      </c>
      <c r="B236" t="s">
        <v>468</v>
      </c>
      <c r="C236" t="s">
        <v>469</v>
      </c>
      <c r="D236">
        <v>4</v>
      </c>
      <c r="E236" t="s">
        <v>6</v>
      </c>
      <c r="F236" s="2" t="s">
        <v>45</v>
      </c>
      <c r="G236" t="s">
        <v>15</v>
      </c>
      <c r="H236" s="2" t="s">
        <v>465</v>
      </c>
      <c r="I236" s="6" t="str">
        <f t="shared" si="48"/>
        <v>Feb</v>
      </c>
      <c r="J236" s="2">
        <f t="shared" si="54"/>
        <v>2</v>
      </c>
      <c r="K236" s="6" t="str">
        <f t="shared" si="53"/>
        <v>11</v>
      </c>
      <c r="L236" s="6" t="str">
        <f t="shared" si="55"/>
        <v>2022</v>
      </c>
      <c r="M236" s="9">
        <f t="shared" si="49"/>
        <v>44603</v>
      </c>
      <c r="N236" s="1"/>
    </row>
    <row r="237" spans="1:14" x14ac:dyDescent="0.3">
      <c r="A237">
        <v>173</v>
      </c>
      <c r="B237" t="s">
        <v>470</v>
      </c>
      <c r="C237" t="s">
        <v>471</v>
      </c>
      <c r="D237">
        <v>4</v>
      </c>
      <c r="E237" t="s">
        <v>6</v>
      </c>
      <c r="F237" s="2" t="s">
        <v>11</v>
      </c>
      <c r="G237" t="s">
        <v>15</v>
      </c>
      <c r="H237" s="2" t="s">
        <v>465</v>
      </c>
      <c r="I237" s="6" t="str">
        <f t="shared" si="48"/>
        <v>Feb</v>
      </c>
      <c r="J237" s="2">
        <f t="shared" si="54"/>
        <v>2</v>
      </c>
      <c r="K237" s="6" t="str">
        <f t="shared" si="53"/>
        <v>11</v>
      </c>
      <c r="L237" s="6" t="str">
        <f t="shared" si="55"/>
        <v>2022</v>
      </c>
      <c r="M237" s="9">
        <f t="shared" si="49"/>
        <v>44603</v>
      </c>
      <c r="N237" s="1"/>
    </row>
    <row r="238" spans="1:14" x14ac:dyDescent="0.3">
      <c r="A238">
        <v>174</v>
      </c>
      <c r="B238" t="s">
        <v>472</v>
      </c>
      <c r="C238" t="s">
        <v>473</v>
      </c>
      <c r="D238">
        <v>4</v>
      </c>
      <c r="E238" t="s">
        <v>6</v>
      </c>
      <c r="F238" s="2" t="s">
        <v>11</v>
      </c>
      <c r="G238" t="s">
        <v>15</v>
      </c>
      <c r="H238" s="2" t="s">
        <v>465</v>
      </c>
      <c r="I238" s="6" t="str">
        <f t="shared" si="48"/>
        <v>Feb</v>
      </c>
      <c r="J238" s="2">
        <f t="shared" si="54"/>
        <v>2</v>
      </c>
      <c r="K238" s="6" t="str">
        <f t="shared" si="53"/>
        <v>11</v>
      </c>
      <c r="L238" s="6" t="str">
        <f t="shared" si="55"/>
        <v>2022</v>
      </c>
      <c r="M238" s="9">
        <f t="shared" si="49"/>
        <v>44603</v>
      </c>
      <c r="N238" s="1"/>
    </row>
    <row r="239" spans="1:14" x14ac:dyDescent="0.3">
      <c r="A239">
        <v>175</v>
      </c>
      <c r="B239" t="s">
        <v>474</v>
      </c>
      <c r="C239" t="s">
        <v>475</v>
      </c>
      <c r="D239">
        <v>4</v>
      </c>
      <c r="E239" t="s">
        <v>6</v>
      </c>
      <c r="F239" s="2" t="s">
        <v>7</v>
      </c>
      <c r="G239" t="s">
        <v>15</v>
      </c>
      <c r="H239" s="2" t="s">
        <v>1331</v>
      </c>
      <c r="I239" s="6" t="str">
        <f>MID(H239,3,3)</f>
        <v>Feb</v>
      </c>
      <c r="J239" s="2">
        <f t="shared" si="54"/>
        <v>2</v>
      </c>
      <c r="K239" s="6" t="str">
        <f>MID(H239,7,2)</f>
        <v>07</v>
      </c>
      <c r="L239" s="6" t="str">
        <f>MID(H239,10,4)</f>
        <v>2022</v>
      </c>
      <c r="M239" s="9">
        <f t="shared" si="49"/>
        <v>44599</v>
      </c>
      <c r="N239" s="1"/>
    </row>
    <row r="240" spans="1:14" x14ac:dyDescent="0.3">
      <c r="A240">
        <v>175</v>
      </c>
      <c r="B240" t="s">
        <v>474</v>
      </c>
      <c r="C240" t="s">
        <v>475</v>
      </c>
      <c r="D240">
        <v>4</v>
      </c>
      <c r="E240" t="s">
        <v>6</v>
      </c>
      <c r="F240" s="2" t="s">
        <v>11</v>
      </c>
      <c r="G240" t="s">
        <v>15</v>
      </c>
      <c r="H240" s="2" t="s">
        <v>1331</v>
      </c>
      <c r="I240" s="6" t="str">
        <f>MID(H240,3,3)</f>
        <v>Feb</v>
      </c>
      <c r="J240" s="2">
        <f t="shared" si="54"/>
        <v>2</v>
      </c>
      <c r="K240" s="6" t="str">
        <f>MID(H240,7,2)</f>
        <v>07</v>
      </c>
      <c r="L240" s="6" t="str">
        <f>MID(H240,10,4)</f>
        <v>2022</v>
      </c>
      <c r="M240" s="9">
        <f t="shared" si="49"/>
        <v>44599</v>
      </c>
      <c r="N240" s="1"/>
    </row>
    <row r="241" spans="1:14" x14ac:dyDescent="0.3">
      <c r="A241">
        <v>175</v>
      </c>
      <c r="B241" t="s">
        <v>474</v>
      </c>
      <c r="C241" t="s">
        <v>475</v>
      </c>
      <c r="D241">
        <v>4</v>
      </c>
      <c r="E241" t="s">
        <v>6</v>
      </c>
      <c r="F241" s="2" t="s">
        <v>7</v>
      </c>
      <c r="G241" t="s">
        <v>15</v>
      </c>
      <c r="H241" s="2" t="s">
        <v>476</v>
      </c>
      <c r="I241" s="6" t="str">
        <f t="shared" si="48"/>
        <v>Feb</v>
      </c>
      <c r="J241" s="2">
        <f t="shared" si="54"/>
        <v>2</v>
      </c>
      <c r="K241" s="6" t="str">
        <f t="shared" ref="K241:K254" si="56">MID(H241,8,2)</f>
        <v>10</v>
      </c>
      <c r="L241" s="6" t="str">
        <f t="shared" si="55"/>
        <v>2022</v>
      </c>
      <c r="M241" s="9">
        <f t="shared" si="49"/>
        <v>44602</v>
      </c>
      <c r="N241" s="1"/>
    </row>
    <row r="242" spans="1:14" x14ac:dyDescent="0.3">
      <c r="A242">
        <v>176</v>
      </c>
      <c r="B242" t="s">
        <v>477</v>
      </c>
      <c r="C242" t="s">
        <v>478</v>
      </c>
      <c r="D242">
        <v>4</v>
      </c>
      <c r="E242" t="s">
        <v>6</v>
      </c>
      <c r="F242" s="2" t="s">
        <v>7</v>
      </c>
      <c r="G242" t="s">
        <v>15</v>
      </c>
      <c r="H242" s="2" t="s">
        <v>476</v>
      </c>
      <c r="I242" s="6" t="str">
        <f t="shared" si="48"/>
        <v>Feb</v>
      </c>
      <c r="J242" s="2">
        <f t="shared" si="54"/>
        <v>2</v>
      </c>
      <c r="K242" s="6" t="str">
        <f t="shared" si="56"/>
        <v>10</v>
      </c>
      <c r="L242" s="6" t="str">
        <f t="shared" si="55"/>
        <v>2022</v>
      </c>
      <c r="M242" s="9">
        <f t="shared" si="49"/>
        <v>44602</v>
      </c>
      <c r="N242" s="1"/>
    </row>
    <row r="243" spans="1:14" x14ac:dyDescent="0.3">
      <c r="A243">
        <v>177</v>
      </c>
      <c r="B243" t="s">
        <v>479</v>
      </c>
      <c r="C243" t="s">
        <v>20</v>
      </c>
      <c r="D243">
        <v>4</v>
      </c>
      <c r="E243" t="s">
        <v>6</v>
      </c>
      <c r="F243" s="2" t="s">
        <v>7</v>
      </c>
      <c r="G243" t="s">
        <v>15</v>
      </c>
      <c r="H243" s="2" t="s">
        <v>480</v>
      </c>
      <c r="I243" s="6" t="str">
        <f t="shared" si="48"/>
        <v>Feb</v>
      </c>
      <c r="J243" s="2">
        <f t="shared" si="54"/>
        <v>2</v>
      </c>
      <c r="K243" s="6" t="str">
        <f t="shared" si="56"/>
        <v>08</v>
      </c>
      <c r="L243" s="6" t="str">
        <f t="shared" si="55"/>
        <v>2022</v>
      </c>
      <c r="M243" s="9">
        <f t="shared" si="49"/>
        <v>44600</v>
      </c>
      <c r="N243" s="1"/>
    </row>
    <row r="244" spans="1:14" x14ac:dyDescent="0.3">
      <c r="A244">
        <v>178</v>
      </c>
      <c r="B244" t="s">
        <v>481</v>
      </c>
      <c r="C244" t="s">
        <v>482</v>
      </c>
      <c r="D244">
        <v>4</v>
      </c>
      <c r="E244" t="s">
        <v>6</v>
      </c>
      <c r="F244" s="2" t="s">
        <v>7</v>
      </c>
      <c r="G244" t="s">
        <v>15</v>
      </c>
      <c r="H244" s="2" t="s">
        <v>483</v>
      </c>
      <c r="I244" s="6" t="str">
        <f t="shared" si="48"/>
        <v>Feb</v>
      </c>
      <c r="J244" s="2">
        <f t="shared" si="54"/>
        <v>2</v>
      </c>
      <c r="K244" s="6" t="str">
        <f t="shared" si="56"/>
        <v>04</v>
      </c>
      <c r="L244" s="6" t="str">
        <f t="shared" si="55"/>
        <v>2022</v>
      </c>
      <c r="M244" s="9">
        <f t="shared" si="49"/>
        <v>44596</v>
      </c>
      <c r="N244" s="1"/>
    </row>
    <row r="245" spans="1:14" x14ac:dyDescent="0.3">
      <c r="A245">
        <v>179</v>
      </c>
      <c r="B245" t="s">
        <v>484</v>
      </c>
      <c r="C245" t="s">
        <v>485</v>
      </c>
      <c r="D245">
        <v>4</v>
      </c>
      <c r="E245" t="s">
        <v>6</v>
      </c>
      <c r="F245" s="2" t="s">
        <v>11</v>
      </c>
      <c r="G245" t="s">
        <v>15</v>
      </c>
      <c r="H245" s="2" t="s">
        <v>486</v>
      </c>
      <c r="I245" s="6" t="str">
        <f t="shared" si="48"/>
        <v>Feb</v>
      </c>
      <c r="J245" s="2">
        <f t="shared" si="54"/>
        <v>2</v>
      </c>
      <c r="K245" s="6" t="str">
        <f t="shared" si="56"/>
        <v>03</v>
      </c>
      <c r="L245" s="6" t="str">
        <f t="shared" si="55"/>
        <v>2022</v>
      </c>
      <c r="M245" s="9">
        <f t="shared" si="49"/>
        <v>44595</v>
      </c>
      <c r="N245" s="1"/>
    </row>
    <row r="246" spans="1:14" x14ac:dyDescent="0.3">
      <c r="A246">
        <v>180</v>
      </c>
      <c r="B246" t="s">
        <v>487</v>
      </c>
      <c r="C246" t="s">
        <v>488</v>
      </c>
      <c r="D246">
        <v>4</v>
      </c>
      <c r="E246" t="s">
        <v>6</v>
      </c>
      <c r="F246" s="2" t="s">
        <v>7</v>
      </c>
      <c r="G246" t="s">
        <v>15</v>
      </c>
      <c r="H246" s="2" t="s">
        <v>486</v>
      </c>
      <c r="I246" s="6" t="str">
        <f t="shared" si="48"/>
        <v>Feb</v>
      </c>
      <c r="J246" s="2">
        <f t="shared" si="54"/>
        <v>2</v>
      </c>
      <c r="K246" s="6" t="str">
        <f t="shared" si="56"/>
        <v>03</v>
      </c>
      <c r="L246" s="6" t="str">
        <f t="shared" si="55"/>
        <v>2022</v>
      </c>
      <c r="M246" s="9">
        <f t="shared" si="49"/>
        <v>44595</v>
      </c>
      <c r="N246" s="1"/>
    </row>
    <row r="247" spans="1:14" x14ac:dyDescent="0.3">
      <c r="A247">
        <v>181</v>
      </c>
      <c r="B247" t="s">
        <v>489</v>
      </c>
      <c r="C247" t="s">
        <v>490</v>
      </c>
      <c r="D247">
        <v>3</v>
      </c>
      <c r="E247" t="s">
        <v>6</v>
      </c>
      <c r="F247" s="2" t="s">
        <v>45</v>
      </c>
      <c r="G247" t="s">
        <v>15</v>
      </c>
      <c r="H247" s="2" t="s">
        <v>486</v>
      </c>
      <c r="I247" s="6" t="str">
        <f t="shared" si="48"/>
        <v>Feb</v>
      </c>
      <c r="J247" s="2">
        <f t="shared" si="54"/>
        <v>2</v>
      </c>
      <c r="K247" s="6" t="str">
        <f t="shared" si="56"/>
        <v>03</v>
      </c>
      <c r="L247" s="6" t="str">
        <f t="shared" si="55"/>
        <v>2022</v>
      </c>
      <c r="M247" s="9">
        <f t="shared" si="49"/>
        <v>44595</v>
      </c>
      <c r="N247" s="1"/>
    </row>
    <row r="248" spans="1:14" x14ac:dyDescent="0.3">
      <c r="A248">
        <v>182</v>
      </c>
      <c r="B248" t="s">
        <v>491</v>
      </c>
      <c r="C248" t="s">
        <v>492</v>
      </c>
      <c r="D248">
        <v>4</v>
      </c>
      <c r="E248" t="s">
        <v>6</v>
      </c>
      <c r="F248" s="2" t="s">
        <v>11</v>
      </c>
      <c r="G248" t="s">
        <v>15</v>
      </c>
      <c r="H248" s="2" t="s">
        <v>493</v>
      </c>
      <c r="I248" s="6" t="str">
        <f t="shared" si="48"/>
        <v>Jan</v>
      </c>
      <c r="J248" s="2">
        <f t="shared" si="54"/>
        <v>1</v>
      </c>
      <c r="K248" s="6" t="str">
        <f t="shared" si="56"/>
        <v>27</v>
      </c>
      <c r="L248" s="6" t="str">
        <f t="shared" si="55"/>
        <v>2022</v>
      </c>
      <c r="M248" s="9">
        <f t="shared" si="49"/>
        <v>44588</v>
      </c>
      <c r="N248" s="1"/>
    </row>
    <row r="249" spans="1:14" x14ac:dyDescent="0.3">
      <c r="A249">
        <v>183</v>
      </c>
      <c r="B249" t="s">
        <v>494</v>
      </c>
      <c r="C249" t="s">
        <v>495</v>
      </c>
      <c r="D249">
        <v>4</v>
      </c>
      <c r="E249" t="s">
        <v>6</v>
      </c>
      <c r="F249" s="2" t="s">
        <v>7</v>
      </c>
      <c r="G249" t="s">
        <v>15</v>
      </c>
      <c r="H249" s="2" t="s">
        <v>496</v>
      </c>
      <c r="I249" s="6" t="str">
        <f t="shared" si="48"/>
        <v>Jan</v>
      </c>
      <c r="J249" s="2">
        <f t="shared" si="54"/>
        <v>1</v>
      </c>
      <c r="K249" s="6" t="str">
        <f t="shared" si="56"/>
        <v>26</v>
      </c>
      <c r="L249" s="6" t="str">
        <f t="shared" si="55"/>
        <v>2022</v>
      </c>
      <c r="M249" s="9">
        <f t="shared" si="49"/>
        <v>44587</v>
      </c>
      <c r="N249" s="1"/>
    </row>
    <row r="250" spans="1:14" x14ac:dyDescent="0.3">
      <c r="A250">
        <v>184</v>
      </c>
      <c r="B250" t="s">
        <v>497</v>
      </c>
      <c r="C250" t="s">
        <v>498</v>
      </c>
      <c r="D250">
        <v>4</v>
      </c>
      <c r="E250" t="s">
        <v>6</v>
      </c>
      <c r="F250" s="2" t="s">
        <v>56</v>
      </c>
      <c r="G250" t="s">
        <v>15</v>
      </c>
      <c r="H250" s="2" t="s">
        <v>499</v>
      </c>
      <c r="I250" s="6" t="str">
        <f t="shared" si="48"/>
        <v>Jan</v>
      </c>
      <c r="J250" s="2">
        <f t="shared" si="54"/>
        <v>1</v>
      </c>
      <c r="K250" s="6" t="str">
        <f t="shared" si="56"/>
        <v>25</v>
      </c>
      <c r="L250" s="6" t="str">
        <f t="shared" si="55"/>
        <v>2022</v>
      </c>
      <c r="M250" s="9">
        <f t="shared" si="49"/>
        <v>44586</v>
      </c>
      <c r="N250" s="1"/>
    </row>
    <row r="251" spans="1:14" x14ac:dyDescent="0.3">
      <c r="A251">
        <v>185</v>
      </c>
      <c r="B251" t="s">
        <v>500</v>
      </c>
      <c r="C251" t="s">
        <v>501</v>
      </c>
      <c r="D251">
        <v>4</v>
      </c>
      <c r="E251" t="s">
        <v>6</v>
      </c>
      <c r="F251" s="2" t="s">
        <v>7</v>
      </c>
      <c r="G251" t="s">
        <v>15</v>
      </c>
      <c r="H251" s="2" t="s">
        <v>502</v>
      </c>
      <c r="I251" s="6" t="str">
        <f t="shared" si="48"/>
        <v>Jan</v>
      </c>
      <c r="J251" s="2">
        <f t="shared" si="54"/>
        <v>1</v>
      </c>
      <c r="K251" s="6" t="str">
        <f t="shared" si="56"/>
        <v>24</v>
      </c>
      <c r="L251" s="6" t="str">
        <f t="shared" si="55"/>
        <v>2022</v>
      </c>
      <c r="M251" s="9">
        <f t="shared" si="49"/>
        <v>44585</v>
      </c>
      <c r="N251" s="1"/>
    </row>
    <row r="252" spans="1:14" x14ac:dyDescent="0.3">
      <c r="A252">
        <v>186</v>
      </c>
      <c r="B252" t="s">
        <v>503</v>
      </c>
      <c r="C252" t="s">
        <v>504</v>
      </c>
      <c r="D252">
        <v>4</v>
      </c>
      <c r="E252" t="s">
        <v>6</v>
      </c>
      <c r="F252" s="2" t="s">
        <v>7</v>
      </c>
      <c r="G252" t="s">
        <v>15</v>
      </c>
      <c r="H252" s="2" t="s">
        <v>505</v>
      </c>
      <c r="I252" s="6" t="str">
        <f t="shared" si="48"/>
        <v>Jan</v>
      </c>
      <c r="J252" s="2">
        <f t="shared" si="54"/>
        <v>1</v>
      </c>
      <c r="K252" s="6" t="str">
        <f t="shared" si="56"/>
        <v>21</v>
      </c>
      <c r="L252" s="6" t="str">
        <f t="shared" si="55"/>
        <v>2022</v>
      </c>
      <c r="M252" s="9">
        <f t="shared" si="49"/>
        <v>44582</v>
      </c>
      <c r="N252" s="1"/>
    </row>
    <row r="253" spans="1:14" x14ac:dyDescent="0.3">
      <c r="A253">
        <v>187</v>
      </c>
      <c r="B253" t="s">
        <v>506</v>
      </c>
      <c r="C253" t="s">
        <v>507</v>
      </c>
      <c r="D253">
        <v>4</v>
      </c>
      <c r="E253" t="s">
        <v>6</v>
      </c>
      <c r="F253" s="2" t="s">
        <v>508</v>
      </c>
      <c r="G253" t="s">
        <v>15</v>
      </c>
      <c r="H253" s="2" t="s">
        <v>509</v>
      </c>
      <c r="I253" s="6" t="str">
        <f t="shared" si="48"/>
        <v>Jan</v>
      </c>
      <c r="J253" s="2">
        <f t="shared" si="54"/>
        <v>1</v>
      </c>
      <c r="K253" s="6" t="str">
        <f t="shared" si="56"/>
        <v>17</v>
      </c>
      <c r="L253" s="6" t="str">
        <f t="shared" si="55"/>
        <v>2022</v>
      </c>
      <c r="M253" s="9">
        <f t="shared" si="49"/>
        <v>44578</v>
      </c>
      <c r="N253" s="1"/>
    </row>
    <row r="254" spans="1:14" x14ac:dyDescent="0.3">
      <c r="A254">
        <v>188</v>
      </c>
      <c r="B254" t="s">
        <v>510</v>
      </c>
      <c r="C254" t="s">
        <v>511</v>
      </c>
      <c r="D254">
        <v>3</v>
      </c>
      <c r="E254" t="s">
        <v>6</v>
      </c>
      <c r="F254" s="2" t="s">
        <v>7</v>
      </c>
      <c r="G254" t="s">
        <v>15</v>
      </c>
      <c r="H254" s="2" t="s">
        <v>509</v>
      </c>
      <c r="I254" s="6" t="str">
        <f t="shared" si="48"/>
        <v>Jan</v>
      </c>
      <c r="J254" s="2">
        <f t="shared" si="54"/>
        <v>1</v>
      </c>
      <c r="K254" s="6" t="str">
        <f t="shared" si="56"/>
        <v>17</v>
      </c>
      <c r="L254" s="6" t="str">
        <f t="shared" si="55"/>
        <v>2022</v>
      </c>
      <c r="M254" s="9">
        <f t="shared" si="49"/>
        <v>44578</v>
      </c>
      <c r="N254" s="1"/>
    </row>
    <row r="255" spans="1:14" x14ac:dyDescent="0.3">
      <c r="A255">
        <v>189</v>
      </c>
      <c r="B255" t="s">
        <v>512</v>
      </c>
      <c r="C255" t="s">
        <v>513</v>
      </c>
      <c r="D255">
        <v>3</v>
      </c>
      <c r="E255" t="s">
        <v>6</v>
      </c>
      <c r="F255" s="2" t="s">
        <v>7</v>
      </c>
      <c r="G255" t="s">
        <v>15</v>
      </c>
      <c r="H255" s="2" t="s">
        <v>1348</v>
      </c>
      <c r="I255" s="6" t="str">
        <f>MID(H255,3,3)</f>
        <v>Jul</v>
      </c>
      <c r="J255" s="2">
        <f t="shared" si="54"/>
        <v>7</v>
      </c>
      <c r="K255" s="6" t="str">
        <f>MID(H255,7,2)</f>
        <v>05</v>
      </c>
      <c r="L255" s="6" t="str">
        <f>MID(H255,10,4)</f>
        <v>2021</v>
      </c>
      <c r="M255" s="9">
        <f t="shared" si="49"/>
        <v>44382</v>
      </c>
      <c r="N255" s="1"/>
    </row>
    <row r="256" spans="1:14" x14ac:dyDescent="0.3">
      <c r="A256">
        <v>189</v>
      </c>
      <c r="B256" t="s">
        <v>512</v>
      </c>
      <c r="C256" t="s">
        <v>513</v>
      </c>
      <c r="D256">
        <v>4</v>
      </c>
      <c r="E256" t="s">
        <v>6</v>
      </c>
      <c r="F256" s="2" t="s">
        <v>7</v>
      </c>
      <c r="G256" t="s">
        <v>15</v>
      </c>
      <c r="H256" s="2" t="s">
        <v>1349</v>
      </c>
      <c r="I256" s="6" t="str">
        <f>MID(H256,3,3)</f>
        <v>Oct</v>
      </c>
      <c r="J256" s="2">
        <f t="shared" si="54"/>
        <v>10</v>
      </c>
      <c r="K256" s="6" t="str">
        <f>MID(H256,7,2)</f>
        <v>14</v>
      </c>
      <c r="L256" s="6" t="str">
        <f>MID(H256,10,4)</f>
        <v>2021</v>
      </c>
      <c r="M256" s="9">
        <f t="shared" si="49"/>
        <v>44483</v>
      </c>
      <c r="N256" s="1"/>
    </row>
    <row r="257" spans="1:14" x14ac:dyDescent="0.3">
      <c r="A257">
        <v>189</v>
      </c>
      <c r="B257" t="s">
        <v>512</v>
      </c>
      <c r="C257" t="s">
        <v>513</v>
      </c>
      <c r="D257">
        <v>4</v>
      </c>
      <c r="E257" t="s">
        <v>6</v>
      </c>
      <c r="F257" s="2" t="s">
        <v>7</v>
      </c>
      <c r="G257" t="s">
        <v>15</v>
      </c>
      <c r="H257" s="2" t="s">
        <v>514</v>
      </c>
      <c r="I257" s="6" t="str">
        <f t="shared" si="48"/>
        <v>Jan</v>
      </c>
      <c r="J257" s="2">
        <f t="shared" si="54"/>
        <v>1</v>
      </c>
      <c r="K257" s="6" t="str">
        <f t="shared" ref="K257:K270" si="57">MID(H257,8,2)</f>
        <v>14</v>
      </c>
      <c r="L257" s="6" t="str">
        <f t="shared" si="55"/>
        <v>2022</v>
      </c>
      <c r="M257" s="9">
        <f t="shared" si="49"/>
        <v>44575</v>
      </c>
      <c r="N257" s="1"/>
    </row>
    <row r="258" spans="1:14" x14ac:dyDescent="0.3">
      <c r="A258">
        <v>190</v>
      </c>
      <c r="B258" t="s">
        <v>515</v>
      </c>
      <c r="C258" t="s">
        <v>20</v>
      </c>
      <c r="D258">
        <v>3</v>
      </c>
      <c r="E258" t="s">
        <v>6</v>
      </c>
      <c r="F258" s="2" t="s">
        <v>7</v>
      </c>
      <c r="G258" t="s">
        <v>15</v>
      </c>
      <c r="H258" s="2" t="s">
        <v>514</v>
      </c>
      <c r="I258" s="6" t="str">
        <f t="shared" si="48"/>
        <v>Jan</v>
      </c>
      <c r="J258" s="2">
        <f t="shared" si="54"/>
        <v>1</v>
      </c>
      <c r="K258" s="6" t="str">
        <f t="shared" si="57"/>
        <v>14</v>
      </c>
      <c r="L258" s="6" t="str">
        <f t="shared" si="55"/>
        <v>2022</v>
      </c>
      <c r="M258" s="9">
        <f t="shared" si="49"/>
        <v>44575</v>
      </c>
      <c r="N258" s="1"/>
    </row>
    <row r="259" spans="1:14" x14ac:dyDescent="0.3">
      <c r="A259">
        <v>191</v>
      </c>
      <c r="B259" t="s">
        <v>516</v>
      </c>
      <c r="C259" t="s">
        <v>37</v>
      </c>
      <c r="D259">
        <v>3</v>
      </c>
      <c r="E259" t="s">
        <v>6</v>
      </c>
      <c r="F259" s="2" t="s">
        <v>68</v>
      </c>
      <c r="G259" t="s">
        <v>15</v>
      </c>
      <c r="H259" s="2" t="s">
        <v>514</v>
      </c>
      <c r="I259" s="6" t="str">
        <f t="shared" si="48"/>
        <v>Jan</v>
      </c>
      <c r="J259" s="2">
        <f t="shared" si="54"/>
        <v>1</v>
      </c>
      <c r="K259" s="6" t="str">
        <f t="shared" si="57"/>
        <v>14</v>
      </c>
      <c r="L259" s="6" t="str">
        <f t="shared" si="55"/>
        <v>2022</v>
      </c>
      <c r="M259" s="9">
        <f t="shared" si="49"/>
        <v>44575</v>
      </c>
      <c r="N259" s="1"/>
    </row>
    <row r="260" spans="1:14" x14ac:dyDescent="0.3">
      <c r="A260">
        <v>192</v>
      </c>
      <c r="B260" t="s">
        <v>517</v>
      </c>
      <c r="C260" t="s">
        <v>518</v>
      </c>
      <c r="D260">
        <v>4</v>
      </c>
      <c r="E260" t="s">
        <v>6</v>
      </c>
      <c r="F260" s="2" t="s">
        <v>7</v>
      </c>
      <c r="G260" t="s">
        <v>15</v>
      </c>
      <c r="H260" s="2" t="s">
        <v>519</v>
      </c>
      <c r="I260" s="6" t="str">
        <f t="shared" si="48"/>
        <v>Jan</v>
      </c>
      <c r="J260" s="2">
        <f t="shared" si="54"/>
        <v>1</v>
      </c>
      <c r="K260" s="6" t="str">
        <f t="shared" si="57"/>
        <v>12</v>
      </c>
      <c r="L260" s="6" t="str">
        <f t="shared" si="55"/>
        <v>2022</v>
      </c>
      <c r="M260" s="9">
        <f t="shared" si="49"/>
        <v>44573</v>
      </c>
      <c r="N260" s="1"/>
    </row>
    <row r="261" spans="1:14" x14ac:dyDescent="0.3">
      <c r="A261">
        <v>193</v>
      </c>
      <c r="B261" t="s">
        <v>520</v>
      </c>
      <c r="C261" t="s">
        <v>521</v>
      </c>
      <c r="D261">
        <v>4</v>
      </c>
      <c r="E261" t="s">
        <v>6</v>
      </c>
      <c r="F261" s="2" t="s">
        <v>7</v>
      </c>
      <c r="G261" t="s">
        <v>15</v>
      </c>
      <c r="H261" s="2" t="s">
        <v>522</v>
      </c>
      <c r="I261" s="6" t="str">
        <f t="shared" ref="I261:I324" si="58">MID(H261,4,3)</f>
        <v>Jan</v>
      </c>
      <c r="J261" s="2">
        <f t="shared" si="54"/>
        <v>1</v>
      </c>
      <c r="K261" s="6" t="str">
        <f t="shared" si="57"/>
        <v>11</v>
      </c>
      <c r="L261" s="6" t="str">
        <f t="shared" si="55"/>
        <v>2022</v>
      </c>
      <c r="M261" s="9">
        <f t="shared" ref="M261:M324" si="59">IF(G261="Audited",DATE(L261,J261,K261)," ")</f>
        <v>44572</v>
      </c>
      <c r="N261" s="1"/>
    </row>
    <row r="262" spans="1:14" x14ac:dyDescent="0.3">
      <c r="A262">
        <v>194</v>
      </c>
      <c r="B262" t="s">
        <v>523</v>
      </c>
      <c r="C262" t="s">
        <v>524</v>
      </c>
      <c r="D262">
        <v>3</v>
      </c>
      <c r="E262" t="s">
        <v>6</v>
      </c>
      <c r="F262" s="2" t="s">
        <v>7</v>
      </c>
      <c r="G262" t="s">
        <v>15</v>
      </c>
      <c r="H262" s="2" t="s">
        <v>522</v>
      </c>
      <c r="I262" s="6" t="str">
        <f t="shared" si="58"/>
        <v>Jan</v>
      </c>
      <c r="J262" s="2">
        <f t="shared" si="54"/>
        <v>1</v>
      </c>
      <c r="K262" s="6" t="str">
        <f t="shared" si="57"/>
        <v>11</v>
      </c>
      <c r="L262" s="6" t="str">
        <f t="shared" si="55"/>
        <v>2022</v>
      </c>
      <c r="M262" s="9">
        <f t="shared" si="59"/>
        <v>44572</v>
      </c>
      <c r="N262" s="1"/>
    </row>
    <row r="263" spans="1:14" x14ac:dyDescent="0.3">
      <c r="A263">
        <v>195</v>
      </c>
      <c r="B263" t="s">
        <v>525</v>
      </c>
      <c r="C263" t="s">
        <v>526</v>
      </c>
      <c r="D263">
        <v>4</v>
      </c>
      <c r="E263" t="s">
        <v>6</v>
      </c>
      <c r="F263" s="2" t="s">
        <v>7</v>
      </c>
      <c r="G263" t="s">
        <v>15</v>
      </c>
      <c r="H263" s="2" t="s">
        <v>527</v>
      </c>
      <c r="I263" s="6" t="str">
        <f t="shared" si="58"/>
        <v>Jan</v>
      </c>
      <c r="J263" s="2">
        <f t="shared" si="54"/>
        <v>1</v>
      </c>
      <c r="K263" s="6" t="str">
        <f t="shared" si="57"/>
        <v>10</v>
      </c>
      <c r="L263" s="6" t="str">
        <f t="shared" si="55"/>
        <v>2022</v>
      </c>
      <c r="M263" s="9">
        <f t="shared" si="59"/>
        <v>44571</v>
      </c>
      <c r="N263" s="1"/>
    </row>
    <row r="264" spans="1:14" x14ac:dyDescent="0.3">
      <c r="A264">
        <v>196</v>
      </c>
      <c r="B264" t="s">
        <v>528</v>
      </c>
      <c r="C264" t="s">
        <v>529</v>
      </c>
      <c r="D264">
        <v>4</v>
      </c>
      <c r="E264" t="s">
        <v>6</v>
      </c>
      <c r="F264" s="2" t="s">
        <v>11</v>
      </c>
      <c r="G264" t="s">
        <v>15</v>
      </c>
      <c r="H264" s="2" t="s">
        <v>527</v>
      </c>
      <c r="I264" s="6" t="str">
        <f t="shared" si="58"/>
        <v>Jan</v>
      </c>
      <c r="J264" s="2">
        <f t="shared" si="54"/>
        <v>1</v>
      </c>
      <c r="K264" s="6" t="str">
        <f t="shared" si="57"/>
        <v>10</v>
      </c>
      <c r="L264" s="6" t="str">
        <f t="shared" si="55"/>
        <v>2022</v>
      </c>
      <c r="M264" s="9">
        <f t="shared" si="59"/>
        <v>44571</v>
      </c>
      <c r="N264" s="1"/>
    </row>
    <row r="265" spans="1:14" x14ac:dyDescent="0.3">
      <c r="A265">
        <v>197</v>
      </c>
      <c r="B265" t="s">
        <v>194</v>
      </c>
      <c r="C265" t="s">
        <v>530</v>
      </c>
      <c r="D265">
        <v>4</v>
      </c>
      <c r="E265" t="s">
        <v>6</v>
      </c>
      <c r="F265" s="2" t="s">
        <v>11</v>
      </c>
      <c r="G265" t="s">
        <v>15</v>
      </c>
      <c r="H265" s="2" t="s">
        <v>531</v>
      </c>
      <c r="I265" s="6" t="str">
        <f t="shared" si="58"/>
        <v>Jan</v>
      </c>
      <c r="J265" s="2">
        <f t="shared" si="54"/>
        <v>1</v>
      </c>
      <c r="K265" s="6" t="str">
        <f t="shared" si="57"/>
        <v>05</v>
      </c>
      <c r="L265" s="6" t="str">
        <f t="shared" si="55"/>
        <v>2022</v>
      </c>
      <c r="M265" s="9">
        <f t="shared" si="59"/>
        <v>44566</v>
      </c>
      <c r="N265" s="1"/>
    </row>
    <row r="266" spans="1:14" x14ac:dyDescent="0.3">
      <c r="A266">
        <v>198</v>
      </c>
      <c r="B266" t="s">
        <v>532</v>
      </c>
      <c r="C266" t="s">
        <v>533</v>
      </c>
      <c r="D266">
        <v>4</v>
      </c>
      <c r="E266" t="s">
        <v>6</v>
      </c>
      <c r="F266" s="2" t="s">
        <v>7</v>
      </c>
      <c r="G266" t="s">
        <v>15</v>
      </c>
      <c r="H266" s="2" t="s">
        <v>534</v>
      </c>
      <c r="I266" s="6" t="str">
        <f t="shared" si="58"/>
        <v>Jan</v>
      </c>
      <c r="J266" s="2">
        <f t="shared" ref="J266:J329" si="60">IF(I266="Jan",1,IF(I266="Feb",2,IF(I266="Mar",3,IF(I266="Apr",4,IF(I266="May",5,IF(I266="Jun",6,IF(I266="Jul",7,IF(I266="Aug",8,IF(I266="Sep",9,IF(I266="Oct",10,IF(I266="Nov",11,IF(I266="Dec",12,0))))))))))))</f>
        <v>1</v>
      </c>
      <c r="K266" s="6" t="str">
        <f t="shared" si="57"/>
        <v>04</v>
      </c>
      <c r="L266" s="6" t="str">
        <f t="shared" si="55"/>
        <v>2022</v>
      </c>
      <c r="M266" s="9">
        <f t="shared" si="59"/>
        <v>44565</v>
      </c>
      <c r="N266" s="1"/>
    </row>
    <row r="267" spans="1:14" x14ac:dyDescent="0.3">
      <c r="A267">
        <v>199</v>
      </c>
      <c r="B267" t="s">
        <v>535</v>
      </c>
      <c r="C267" t="s">
        <v>536</v>
      </c>
      <c r="D267">
        <v>4</v>
      </c>
      <c r="E267" t="s">
        <v>6</v>
      </c>
      <c r="F267" s="2" t="s">
        <v>7</v>
      </c>
      <c r="G267" t="s">
        <v>15</v>
      </c>
      <c r="H267" s="2" t="s">
        <v>537</v>
      </c>
      <c r="I267" s="6" t="str">
        <f t="shared" si="58"/>
        <v>Dec</v>
      </c>
      <c r="J267" s="2">
        <f t="shared" si="60"/>
        <v>12</v>
      </c>
      <c r="K267" s="6" t="str">
        <f t="shared" si="57"/>
        <v>30</v>
      </c>
      <c r="L267" s="6" t="str">
        <f t="shared" si="55"/>
        <v>2021</v>
      </c>
      <c r="M267" s="9">
        <f t="shared" si="59"/>
        <v>44560</v>
      </c>
      <c r="N267" s="1"/>
    </row>
    <row r="268" spans="1:14" x14ac:dyDescent="0.3">
      <c r="A268">
        <v>200</v>
      </c>
      <c r="B268" t="s">
        <v>538</v>
      </c>
      <c r="C268" t="s">
        <v>539</v>
      </c>
      <c r="D268">
        <v>4</v>
      </c>
      <c r="E268" t="s">
        <v>6</v>
      </c>
      <c r="F268" s="2" t="s">
        <v>11</v>
      </c>
      <c r="G268" t="s">
        <v>15</v>
      </c>
      <c r="H268" s="2" t="s">
        <v>537</v>
      </c>
      <c r="I268" s="6" t="str">
        <f t="shared" si="58"/>
        <v>Dec</v>
      </c>
      <c r="J268" s="2">
        <f t="shared" si="60"/>
        <v>12</v>
      </c>
      <c r="K268" s="6" t="str">
        <f t="shared" si="57"/>
        <v>30</v>
      </c>
      <c r="L268" s="6" t="str">
        <f t="shared" ref="L268:L331" si="61">MID(H268,11,4)</f>
        <v>2021</v>
      </c>
      <c r="M268" s="9">
        <f t="shared" si="59"/>
        <v>44560</v>
      </c>
      <c r="N268" s="1"/>
    </row>
    <row r="269" spans="1:14" x14ac:dyDescent="0.3">
      <c r="A269">
        <v>201</v>
      </c>
      <c r="B269" t="s">
        <v>540</v>
      </c>
      <c r="C269" t="s">
        <v>541</v>
      </c>
      <c r="D269">
        <v>4</v>
      </c>
      <c r="E269" t="s">
        <v>6</v>
      </c>
      <c r="F269" s="2" t="s">
        <v>7</v>
      </c>
      <c r="G269" t="s">
        <v>15</v>
      </c>
      <c r="H269" s="2" t="s">
        <v>537</v>
      </c>
      <c r="I269" s="6" t="str">
        <f t="shared" si="58"/>
        <v>Dec</v>
      </c>
      <c r="J269" s="2">
        <f t="shared" si="60"/>
        <v>12</v>
      </c>
      <c r="K269" s="6" t="str">
        <f t="shared" si="57"/>
        <v>30</v>
      </c>
      <c r="L269" s="6" t="str">
        <f t="shared" si="61"/>
        <v>2021</v>
      </c>
      <c r="M269" s="9">
        <f t="shared" si="59"/>
        <v>44560</v>
      </c>
      <c r="N269" s="1"/>
    </row>
    <row r="270" spans="1:14" x14ac:dyDescent="0.3">
      <c r="A270">
        <v>202</v>
      </c>
      <c r="B270" t="s">
        <v>542</v>
      </c>
      <c r="C270" t="s">
        <v>543</v>
      </c>
      <c r="D270">
        <v>3</v>
      </c>
      <c r="E270" t="s">
        <v>6</v>
      </c>
      <c r="F270" s="2" t="s">
        <v>11</v>
      </c>
      <c r="G270" t="s">
        <v>15</v>
      </c>
      <c r="H270" s="2" t="s">
        <v>537</v>
      </c>
      <c r="I270" s="6" t="str">
        <f t="shared" si="58"/>
        <v>Dec</v>
      </c>
      <c r="J270" s="2">
        <f t="shared" si="60"/>
        <v>12</v>
      </c>
      <c r="K270" s="6" t="str">
        <f t="shared" si="57"/>
        <v>30</v>
      </c>
      <c r="L270" s="6" t="str">
        <f t="shared" si="61"/>
        <v>2021</v>
      </c>
      <c r="M270" s="9">
        <f t="shared" si="59"/>
        <v>44560</v>
      </c>
      <c r="N270" s="1"/>
    </row>
    <row r="271" spans="1:14" x14ac:dyDescent="0.3">
      <c r="A271">
        <v>203</v>
      </c>
      <c r="B271" t="s">
        <v>544</v>
      </c>
      <c r="C271" t="s">
        <v>545</v>
      </c>
      <c r="D271">
        <v>3</v>
      </c>
      <c r="E271" t="s">
        <v>6</v>
      </c>
      <c r="F271" s="2" t="s">
        <v>11</v>
      </c>
      <c r="G271" t="s">
        <v>15</v>
      </c>
      <c r="H271" s="2" t="s">
        <v>1366</v>
      </c>
      <c r="I271" s="6" t="str">
        <f>MID(H271,3,3)</f>
        <v>Oct</v>
      </c>
      <c r="J271" s="2">
        <f t="shared" si="60"/>
        <v>10</v>
      </c>
      <c r="K271" s="6" t="str">
        <f>MID(H271,7,2)</f>
        <v>21</v>
      </c>
      <c r="L271" s="6" t="str">
        <f>MID(H271,10,4)</f>
        <v>2021</v>
      </c>
      <c r="M271" s="9">
        <f t="shared" si="59"/>
        <v>44490</v>
      </c>
      <c r="N271" s="1"/>
    </row>
    <row r="272" spans="1:14" x14ac:dyDescent="0.3">
      <c r="A272">
        <v>203</v>
      </c>
      <c r="B272" t="s">
        <v>544</v>
      </c>
      <c r="C272" t="s">
        <v>545</v>
      </c>
      <c r="D272">
        <v>4</v>
      </c>
      <c r="E272" t="s">
        <v>6</v>
      </c>
      <c r="F272" s="2" t="s">
        <v>7</v>
      </c>
      <c r="G272" t="s">
        <v>15</v>
      </c>
      <c r="H272" s="2" t="s">
        <v>546</v>
      </c>
      <c r="I272" s="6" t="str">
        <f t="shared" si="58"/>
        <v>Dec</v>
      </c>
      <c r="J272" s="2">
        <f t="shared" si="60"/>
        <v>12</v>
      </c>
      <c r="K272" s="6" t="str">
        <f>MID(H272,8,2)</f>
        <v>24</v>
      </c>
      <c r="L272" s="6" t="str">
        <f t="shared" si="61"/>
        <v>2021</v>
      </c>
      <c r="M272" s="9">
        <f t="shared" si="59"/>
        <v>44554</v>
      </c>
      <c r="N272" s="1"/>
    </row>
    <row r="273" spans="1:14" x14ac:dyDescent="0.3">
      <c r="A273">
        <v>204</v>
      </c>
      <c r="B273" t="s">
        <v>547</v>
      </c>
      <c r="C273" t="s">
        <v>548</v>
      </c>
      <c r="D273">
        <v>4</v>
      </c>
      <c r="E273" t="s">
        <v>6</v>
      </c>
      <c r="F273" s="2" t="s">
        <v>7</v>
      </c>
      <c r="G273" t="s">
        <v>15</v>
      </c>
      <c r="H273" s="2" t="s">
        <v>549</v>
      </c>
      <c r="I273" s="6" t="str">
        <f t="shared" si="58"/>
        <v>Dec</v>
      </c>
      <c r="J273" s="2">
        <f t="shared" si="60"/>
        <v>12</v>
      </c>
      <c r="K273" s="6" t="str">
        <f>MID(H273,8,2)</f>
        <v>22</v>
      </c>
      <c r="L273" s="6" t="str">
        <f t="shared" si="61"/>
        <v>2021</v>
      </c>
      <c r="M273" s="9">
        <f t="shared" si="59"/>
        <v>44552</v>
      </c>
      <c r="N273" s="1"/>
    </row>
    <row r="274" spans="1:14" x14ac:dyDescent="0.3">
      <c r="A274">
        <v>205</v>
      </c>
      <c r="B274" t="s">
        <v>550</v>
      </c>
      <c r="C274" t="s">
        <v>551</v>
      </c>
      <c r="D274">
        <v>4</v>
      </c>
      <c r="E274" t="s">
        <v>6</v>
      </c>
      <c r="F274" s="2" t="s">
        <v>11</v>
      </c>
      <c r="G274" t="s">
        <v>15</v>
      </c>
      <c r="H274" s="2" t="s">
        <v>549</v>
      </c>
      <c r="I274" s="6" t="str">
        <f t="shared" si="58"/>
        <v>Dec</v>
      </c>
      <c r="J274" s="2">
        <f t="shared" si="60"/>
        <v>12</v>
      </c>
      <c r="K274" s="6" t="str">
        <f>MID(H274,8,2)</f>
        <v>22</v>
      </c>
      <c r="L274" s="6" t="str">
        <f t="shared" si="61"/>
        <v>2021</v>
      </c>
      <c r="M274" s="9">
        <f t="shared" si="59"/>
        <v>44552</v>
      </c>
      <c r="N274" s="1"/>
    </row>
    <row r="275" spans="1:14" x14ac:dyDescent="0.3">
      <c r="A275">
        <v>206</v>
      </c>
      <c r="B275" t="s">
        <v>552</v>
      </c>
      <c r="C275" t="s">
        <v>553</v>
      </c>
      <c r="D275">
        <v>4</v>
      </c>
      <c r="E275" t="s">
        <v>6</v>
      </c>
      <c r="F275" s="2" t="s">
        <v>7</v>
      </c>
      <c r="G275" t="s">
        <v>15</v>
      </c>
      <c r="H275" s="2" t="s">
        <v>549</v>
      </c>
      <c r="I275" s="6" t="str">
        <f t="shared" si="58"/>
        <v>Dec</v>
      </c>
      <c r="J275" s="2">
        <f t="shared" si="60"/>
        <v>12</v>
      </c>
      <c r="K275" s="6" t="str">
        <f>MID(H275,8,2)</f>
        <v>22</v>
      </c>
      <c r="L275" s="6" t="str">
        <f t="shared" si="61"/>
        <v>2021</v>
      </c>
      <c r="M275" s="9">
        <f t="shared" si="59"/>
        <v>44552</v>
      </c>
      <c r="N275" s="1"/>
    </row>
    <row r="276" spans="1:14" x14ac:dyDescent="0.3">
      <c r="A276">
        <v>207</v>
      </c>
      <c r="B276" t="s">
        <v>554</v>
      </c>
      <c r="C276" t="s">
        <v>555</v>
      </c>
      <c r="D276">
        <v>4</v>
      </c>
      <c r="E276" t="s">
        <v>6</v>
      </c>
      <c r="F276" s="2" t="s">
        <v>11</v>
      </c>
      <c r="G276" t="s">
        <v>15</v>
      </c>
      <c r="H276" s="2" t="s">
        <v>549</v>
      </c>
      <c r="I276" s="6" t="str">
        <f t="shared" si="58"/>
        <v>Dec</v>
      </c>
      <c r="J276" s="2">
        <f t="shared" si="60"/>
        <v>12</v>
      </c>
      <c r="K276" s="6" t="str">
        <f>MID(H276,8,2)</f>
        <v>22</v>
      </c>
      <c r="L276" s="6" t="str">
        <f t="shared" si="61"/>
        <v>2021</v>
      </c>
      <c r="M276" s="9">
        <f t="shared" si="59"/>
        <v>44552</v>
      </c>
      <c r="N276" s="1"/>
    </row>
    <row r="277" spans="1:14" x14ac:dyDescent="0.3">
      <c r="A277">
        <v>208</v>
      </c>
      <c r="B277" t="s">
        <v>556</v>
      </c>
      <c r="C277" t="s">
        <v>557</v>
      </c>
      <c r="D277">
        <v>4</v>
      </c>
      <c r="E277" t="s">
        <v>6</v>
      </c>
      <c r="F277" s="2" t="s">
        <v>11</v>
      </c>
      <c r="G277" t="s">
        <v>15</v>
      </c>
      <c r="H277" s="2" t="s">
        <v>1373</v>
      </c>
      <c r="I277" s="6" t="str">
        <f>MID(H277,3,3)</f>
        <v>Aug</v>
      </c>
      <c r="J277" s="2">
        <f t="shared" si="60"/>
        <v>8</v>
      </c>
      <c r="K277" s="6" t="str">
        <f>MID(H277,7,2)</f>
        <v>10</v>
      </c>
      <c r="L277" s="6" t="str">
        <f>MID(H277,10,4)</f>
        <v>2021</v>
      </c>
      <c r="M277" s="9">
        <f t="shared" si="59"/>
        <v>44418</v>
      </c>
      <c r="N277" s="1"/>
    </row>
    <row r="278" spans="1:14" x14ac:dyDescent="0.3">
      <c r="A278">
        <v>208</v>
      </c>
      <c r="B278" t="s">
        <v>556</v>
      </c>
      <c r="C278" t="s">
        <v>557</v>
      </c>
      <c r="D278">
        <v>4</v>
      </c>
      <c r="E278" t="s">
        <v>6</v>
      </c>
      <c r="F278" s="2" t="s">
        <v>7</v>
      </c>
      <c r="G278" t="s">
        <v>15</v>
      </c>
      <c r="H278" s="2" t="s">
        <v>558</v>
      </c>
      <c r="I278" s="6" t="str">
        <f t="shared" si="58"/>
        <v>Dec</v>
      </c>
      <c r="J278" s="2">
        <f t="shared" si="60"/>
        <v>12</v>
      </c>
      <c r="K278" s="6" t="str">
        <f>MID(H278,8,2)</f>
        <v>21</v>
      </c>
      <c r="L278" s="6" t="str">
        <f t="shared" si="61"/>
        <v>2021</v>
      </c>
      <c r="M278" s="9">
        <f t="shared" si="59"/>
        <v>44551</v>
      </c>
      <c r="N278" s="1"/>
    </row>
    <row r="279" spans="1:14" x14ac:dyDescent="0.3">
      <c r="A279">
        <v>209</v>
      </c>
      <c r="B279" t="s">
        <v>559</v>
      </c>
      <c r="C279" t="s">
        <v>560</v>
      </c>
      <c r="D279">
        <v>4</v>
      </c>
      <c r="E279" t="s">
        <v>6</v>
      </c>
      <c r="F279" s="2" t="s">
        <v>11</v>
      </c>
      <c r="G279" t="s">
        <v>15</v>
      </c>
      <c r="H279" s="2" t="s">
        <v>1376</v>
      </c>
      <c r="I279" s="6" t="str">
        <f>MID(H279,3,3)</f>
        <v>Nov</v>
      </c>
      <c r="J279" s="2">
        <f t="shared" si="60"/>
        <v>11</v>
      </c>
      <c r="K279" s="6" t="str">
        <f>MID(H279,7,2)</f>
        <v>16</v>
      </c>
      <c r="L279" s="6" t="str">
        <f>MID(H279,10,4)</f>
        <v>2021</v>
      </c>
      <c r="M279" s="9">
        <f t="shared" si="59"/>
        <v>44516</v>
      </c>
      <c r="N279" s="1"/>
    </row>
    <row r="280" spans="1:14" x14ac:dyDescent="0.3">
      <c r="A280">
        <v>209</v>
      </c>
      <c r="B280" t="s">
        <v>559</v>
      </c>
      <c r="C280" t="s">
        <v>560</v>
      </c>
      <c r="D280">
        <v>4</v>
      </c>
      <c r="E280" t="s">
        <v>6</v>
      </c>
      <c r="F280" s="2" t="s">
        <v>7</v>
      </c>
      <c r="G280" t="s">
        <v>15</v>
      </c>
      <c r="H280" s="2" t="s">
        <v>1277</v>
      </c>
      <c r="I280" s="6" t="str">
        <f>MID(H280,3,3)</f>
        <v>Dec</v>
      </c>
      <c r="J280" s="2">
        <f t="shared" si="60"/>
        <v>12</v>
      </c>
      <c r="K280" s="6" t="str">
        <f>MID(H280,7,2)</f>
        <v>10</v>
      </c>
      <c r="L280" s="6" t="str">
        <f>MID(H280,10,4)</f>
        <v>2021</v>
      </c>
      <c r="M280" s="9">
        <f t="shared" si="59"/>
        <v>44540</v>
      </c>
      <c r="N280" s="1"/>
    </row>
    <row r="281" spans="1:14" x14ac:dyDescent="0.3">
      <c r="A281">
        <v>209</v>
      </c>
      <c r="B281" t="s">
        <v>559</v>
      </c>
      <c r="C281" t="s">
        <v>560</v>
      </c>
      <c r="D281">
        <v>4</v>
      </c>
      <c r="E281" t="s">
        <v>6</v>
      </c>
      <c r="F281" s="2" t="s">
        <v>11</v>
      </c>
      <c r="G281" t="s">
        <v>15</v>
      </c>
      <c r="H281" s="2" t="s">
        <v>561</v>
      </c>
      <c r="I281" s="6" t="str">
        <f t="shared" si="58"/>
        <v>Dec</v>
      </c>
      <c r="J281" s="2">
        <f t="shared" si="60"/>
        <v>12</v>
      </c>
      <c r="K281" s="6" t="str">
        <f t="shared" ref="K281:K299" si="62">MID(H281,8,2)</f>
        <v>20</v>
      </c>
      <c r="L281" s="6" t="str">
        <f t="shared" si="61"/>
        <v>2021</v>
      </c>
      <c r="M281" s="9">
        <f t="shared" si="59"/>
        <v>44550</v>
      </c>
      <c r="N281" s="1"/>
    </row>
    <row r="282" spans="1:14" x14ac:dyDescent="0.3">
      <c r="A282">
        <v>210</v>
      </c>
      <c r="B282" t="s">
        <v>562</v>
      </c>
      <c r="C282" t="s">
        <v>563</v>
      </c>
      <c r="D282">
        <v>4</v>
      </c>
      <c r="E282" t="s">
        <v>6</v>
      </c>
      <c r="F282" s="2" t="s">
        <v>11</v>
      </c>
      <c r="G282" t="s">
        <v>15</v>
      </c>
      <c r="H282" s="2" t="s">
        <v>561</v>
      </c>
      <c r="I282" s="6" t="str">
        <f t="shared" si="58"/>
        <v>Dec</v>
      </c>
      <c r="J282" s="2">
        <f t="shared" si="60"/>
        <v>12</v>
      </c>
      <c r="K282" s="6" t="str">
        <f t="shared" si="62"/>
        <v>20</v>
      </c>
      <c r="L282" s="6" t="str">
        <f t="shared" si="61"/>
        <v>2021</v>
      </c>
      <c r="M282" s="9">
        <f t="shared" si="59"/>
        <v>44550</v>
      </c>
      <c r="N282" s="1"/>
    </row>
    <row r="283" spans="1:14" x14ac:dyDescent="0.3">
      <c r="A283">
        <v>211</v>
      </c>
      <c r="B283" t="s">
        <v>564</v>
      </c>
      <c r="C283" t="s">
        <v>565</v>
      </c>
      <c r="D283">
        <v>4</v>
      </c>
      <c r="E283" t="s">
        <v>6</v>
      </c>
      <c r="F283" s="2" t="s">
        <v>11</v>
      </c>
      <c r="G283" t="s">
        <v>15</v>
      </c>
      <c r="H283" s="2" t="s">
        <v>561</v>
      </c>
      <c r="I283" s="6" t="str">
        <f t="shared" si="58"/>
        <v>Dec</v>
      </c>
      <c r="J283" s="2">
        <f t="shared" si="60"/>
        <v>12</v>
      </c>
      <c r="K283" s="6" t="str">
        <f t="shared" si="62"/>
        <v>20</v>
      </c>
      <c r="L283" s="6" t="str">
        <f t="shared" si="61"/>
        <v>2021</v>
      </c>
      <c r="M283" s="9">
        <f t="shared" si="59"/>
        <v>44550</v>
      </c>
      <c r="N283" s="1"/>
    </row>
    <row r="284" spans="1:14" x14ac:dyDescent="0.3">
      <c r="A284">
        <v>212</v>
      </c>
      <c r="B284" t="s">
        <v>566</v>
      </c>
      <c r="C284" t="s">
        <v>567</v>
      </c>
      <c r="D284">
        <v>3</v>
      </c>
      <c r="E284" t="s">
        <v>6</v>
      </c>
      <c r="F284" s="2" t="s">
        <v>7</v>
      </c>
      <c r="G284" t="s">
        <v>15</v>
      </c>
      <c r="H284" s="2" t="s">
        <v>561</v>
      </c>
      <c r="I284" s="6" t="str">
        <f t="shared" si="58"/>
        <v>Dec</v>
      </c>
      <c r="J284" s="2">
        <f t="shared" si="60"/>
        <v>12</v>
      </c>
      <c r="K284" s="6" t="str">
        <f t="shared" si="62"/>
        <v>20</v>
      </c>
      <c r="L284" s="6" t="str">
        <f t="shared" si="61"/>
        <v>2021</v>
      </c>
      <c r="M284" s="9">
        <f t="shared" si="59"/>
        <v>44550</v>
      </c>
      <c r="N284" s="1"/>
    </row>
    <row r="285" spans="1:14" x14ac:dyDescent="0.3">
      <c r="A285">
        <v>213</v>
      </c>
      <c r="B285" t="s">
        <v>568</v>
      </c>
      <c r="C285" t="s">
        <v>569</v>
      </c>
      <c r="D285">
        <v>4</v>
      </c>
      <c r="E285" t="s">
        <v>6</v>
      </c>
      <c r="F285" s="2" t="s">
        <v>7</v>
      </c>
      <c r="G285" t="s">
        <v>15</v>
      </c>
      <c r="H285" s="2" t="s">
        <v>570</v>
      </c>
      <c r="I285" s="6" t="str">
        <f t="shared" si="58"/>
        <v>Dec</v>
      </c>
      <c r="J285" s="2">
        <f t="shared" si="60"/>
        <v>12</v>
      </c>
      <c r="K285" s="6" t="str">
        <f t="shared" si="62"/>
        <v>17</v>
      </c>
      <c r="L285" s="6" t="str">
        <f t="shared" si="61"/>
        <v>2021</v>
      </c>
      <c r="M285" s="9">
        <f t="shared" si="59"/>
        <v>44547</v>
      </c>
      <c r="N285" s="1"/>
    </row>
    <row r="286" spans="1:14" x14ac:dyDescent="0.3">
      <c r="A286">
        <v>214</v>
      </c>
      <c r="B286" t="s">
        <v>571</v>
      </c>
      <c r="C286" t="s">
        <v>572</v>
      </c>
      <c r="D286">
        <v>3</v>
      </c>
      <c r="E286" t="s">
        <v>6</v>
      </c>
      <c r="F286" s="2" t="s">
        <v>7</v>
      </c>
      <c r="G286" t="s">
        <v>15</v>
      </c>
      <c r="H286" s="2" t="s">
        <v>570</v>
      </c>
      <c r="I286" s="6" t="str">
        <f t="shared" si="58"/>
        <v>Dec</v>
      </c>
      <c r="J286" s="2">
        <f t="shared" si="60"/>
        <v>12</v>
      </c>
      <c r="K286" s="6" t="str">
        <f t="shared" si="62"/>
        <v>17</v>
      </c>
      <c r="L286" s="6" t="str">
        <f t="shared" si="61"/>
        <v>2021</v>
      </c>
      <c r="M286" s="9">
        <f t="shared" si="59"/>
        <v>44547</v>
      </c>
      <c r="N286" s="1"/>
    </row>
    <row r="287" spans="1:14" x14ac:dyDescent="0.3">
      <c r="A287">
        <v>215</v>
      </c>
      <c r="B287" t="s">
        <v>573</v>
      </c>
      <c r="C287" t="s">
        <v>574</v>
      </c>
      <c r="D287">
        <v>4</v>
      </c>
      <c r="E287" t="s">
        <v>6</v>
      </c>
      <c r="F287" s="2" t="s">
        <v>11</v>
      </c>
      <c r="G287" t="s">
        <v>15</v>
      </c>
      <c r="H287" s="2" t="s">
        <v>570</v>
      </c>
      <c r="I287" s="6" t="str">
        <f t="shared" si="58"/>
        <v>Dec</v>
      </c>
      <c r="J287" s="2">
        <f t="shared" si="60"/>
        <v>12</v>
      </c>
      <c r="K287" s="6" t="str">
        <f t="shared" si="62"/>
        <v>17</v>
      </c>
      <c r="L287" s="6" t="str">
        <f t="shared" si="61"/>
        <v>2021</v>
      </c>
      <c r="M287" s="9">
        <f t="shared" si="59"/>
        <v>44547</v>
      </c>
      <c r="N287" s="1"/>
    </row>
    <row r="288" spans="1:14" x14ac:dyDescent="0.3">
      <c r="A288">
        <v>216</v>
      </c>
      <c r="B288" t="s">
        <v>575</v>
      </c>
      <c r="C288" t="s">
        <v>254</v>
      </c>
      <c r="D288">
        <v>4</v>
      </c>
      <c r="E288" t="s">
        <v>6</v>
      </c>
      <c r="F288" s="2" t="s">
        <v>7</v>
      </c>
      <c r="G288" t="s">
        <v>15</v>
      </c>
      <c r="H288" s="2" t="s">
        <v>570</v>
      </c>
      <c r="I288" s="6" t="str">
        <f t="shared" si="58"/>
        <v>Dec</v>
      </c>
      <c r="J288" s="2">
        <f t="shared" si="60"/>
        <v>12</v>
      </c>
      <c r="K288" s="6" t="str">
        <f t="shared" si="62"/>
        <v>17</v>
      </c>
      <c r="L288" s="6" t="str">
        <f t="shared" si="61"/>
        <v>2021</v>
      </c>
      <c r="M288" s="9">
        <f t="shared" si="59"/>
        <v>44547</v>
      </c>
      <c r="N288" s="1"/>
    </row>
    <row r="289" spans="1:14" x14ac:dyDescent="0.3">
      <c r="A289">
        <v>217</v>
      </c>
      <c r="B289" t="s">
        <v>576</v>
      </c>
      <c r="C289" t="s">
        <v>577</v>
      </c>
      <c r="D289">
        <v>4</v>
      </c>
      <c r="E289" t="s">
        <v>6</v>
      </c>
      <c r="F289" s="2" t="s">
        <v>11</v>
      </c>
      <c r="G289" t="s">
        <v>15</v>
      </c>
      <c r="H289" s="2" t="s">
        <v>578</v>
      </c>
      <c r="I289" s="6" t="str">
        <f t="shared" si="58"/>
        <v>Dec</v>
      </c>
      <c r="J289" s="2">
        <f t="shared" si="60"/>
        <v>12</v>
      </c>
      <c r="K289" s="6" t="str">
        <f t="shared" si="62"/>
        <v>16</v>
      </c>
      <c r="L289" s="6" t="str">
        <f t="shared" si="61"/>
        <v>2021</v>
      </c>
      <c r="M289" s="9">
        <f t="shared" si="59"/>
        <v>44546</v>
      </c>
      <c r="N289" s="1"/>
    </row>
    <row r="290" spans="1:14" x14ac:dyDescent="0.3">
      <c r="A290">
        <v>218</v>
      </c>
      <c r="B290" t="s">
        <v>579</v>
      </c>
      <c r="C290" t="s">
        <v>580</v>
      </c>
      <c r="D290">
        <v>4</v>
      </c>
      <c r="E290" t="s">
        <v>6</v>
      </c>
      <c r="F290" s="2" t="s">
        <v>11</v>
      </c>
      <c r="G290" t="s">
        <v>15</v>
      </c>
      <c r="H290" s="2" t="s">
        <v>578</v>
      </c>
      <c r="I290" s="6" t="str">
        <f t="shared" si="58"/>
        <v>Dec</v>
      </c>
      <c r="J290" s="2">
        <f t="shared" si="60"/>
        <v>12</v>
      </c>
      <c r="K290" s="6" t="str">
        <f t="shared" si="62"/>
        <v>16</v>
      </c>
      <c r="L290" s="6" t="str">
        <f t="shared" si="61"/>
        <v>2021</v>
      </c>
      <c r="M290" s="9">
        <f t="shared" si="59"/>
        <v>44546</v>
      </c>
      <c r="N290" s="1"/>
    </row>
    <row r="291" spans="1:14" x14ac:dyDescent="0.3">
      <c r="A291">
        <v>219</v>
      </c>
      <c r="B291" t="s">
        <v>581</v>
      </c>
      <c r="C291" t="s">
        <v>582</v>
      </c>
      <c r="D291">
        <v>4</v>
      </c>
      <c r="E291" t="s">
        <v>6</v>
      </c>
      <c r="F291" s="2" t="s">
        <v>7</v>
      </c>
      <c r="G291" t="s">
        <v>15</v>
      </c>
      <c r="H291" s="2" t="s">
        <v>583</v>
      </c>
      <c r="I291" s="6" t="str">
        <f t="shared" si="58"/>
        <v>Dec</v>
      </c>
      <c r="J291" s="2">
        <f t="shared" si="60"/>
        <v>12</v>
      </c>
      <c r="K291" s="6" t="str">
        <f t="shared" si="62"/>
        <v>15</v>
      </c>
      <c r="L291" s="6" t="str">
        <f t="shared" si="61"/>
        <v>2021</v>
      </c>
      <c r="M291" s="9">
        <f t="shared" si="59"/>
        <v>44545</v>
      </c>
      <c r="N291" s="1"/>
    </row>
    <row r="292" spans="1:14" x14ac:dyDescent="0.3">
      <c r="A292">
        <v>220</v>
      </c>
      <c r="B292" t="s">
        <v>584</v>
      </c>
      <c r="C292" t="s">
        <v>585</v>
      </c>
      <c r="D292">
        <v>4</v>
      </c>
      <c r="E292" t="s">
        <v>6</v>
      </c>
      <c r="F292" s="2" t="s">
        <v>7</v>
      </c>
      <c r="G292" t="s">
        <v>15</v>
      </c>
      <c r="H292" s="2" t="s">
        <v>583</v>
      </c>
      <c r="I292" s="6" t="str">
        <f t="shared" si="58"/>
        <v>Dec</v>
      </c>
      <c r="J292" s="2">
        <f t="shared" si="60"/>
        <v>12</v>
      </c>
      <c r="K292" s="6" t="str">
        <f t="shared" si="62"/>
        <v>15</v>
      </c>
      <c r="L292" s="6" t="str">
        <f t="shared" si="61"/>
        <v>2021</v>
      </c>
      <c r="M292" s="9">
        <f t="shared" si="59"/>
        <v>44545</v>
      </c>
      <c r="N292" s="1"/>
    </row>
    <row r="293" spans="1:14" x14ac:dyDescent="0.3">
      <c r="A293">
        <v>221</v>
      </c>
      <c r="B293" t="s">
        <v>586</v>
      </c>
      <c r="C293" t="s">
        <v>587</v>
      </c>
      <c r="D293">
        <v>4</v>
      </c>
      <c r="E293" t="s">
        <v>6</v>
      </c>
      <c r="F293" s="2" t="s">
        <v>14</v>
      </c>
      <c r="G293" t="s">
        <v>15</v>
      </c>
      <c r="H293" s="2" t="s">
        <v>583</v>
      </c>
      <c r="I293" s="6" t="str">
        <f t="shared" si="58"/>
        <v>Dec</v>
      </c>
      <c r="J293" s="2">
        <f t="shared" si="60"/>
        <v>12</v>
      </c>
      <c r="K293" s="6" t="str">
        <f t="shared" si="62"/>
        <v>15</v>
      </c>
      <c r="L293" s="6" t="str">
        <f t="shared" si="61"/>
        <v>2021</v>
      </c>
      <c r="M293" s="9">
        <f t="shared" si="59"/>
        <v>44545</v>
      </c>
      <c r="N293" s="1"/>
    </row>
    <row r="294" spans="1:14" x14ac:dyDescent="0.3">
      <c r="A294">
        <v>222</v>
      </c>
      <c r="B294" t="s">
        <v>588</v>
      </c>
      <c r="C294" t="s">
        <v>589</v>
      </c>
      <c r="D294">
        <v>4</v>
      </c>
      <c r="E294" t="s">
        <v>6</v>
      </c>
      <c r="F294" s="2" t="s">
        <v>7</v>
      </c>
      <c r="G294" t="s">
        <v>15</v>
      </c>
      <c r="H294" s="2" t="s">
        <v>590</v>
      </c>
      <c r="I294" s="6" t="str">
        <f t="shared" si="58"/>
        <v>Dec</v>
      </c>
      <c r="J294" s="2">
        <f t="shared" si="60"/>
        <v>12</v>
      </c>
      <c r="K294" s="6" t="str">
        <f t="shared" si="62"/>
        <v>13</v>
      </c>
      <c r="L294" s="6" t="str">
        <f t="shared" si="61"/>
        <v>2021</v>
      </c>
      <c r="M294" s="9">
        <f t="shared" si="59"/>
        <v>44543</v>
      </c>
      <c r="N294" s="1"/>
    </row>
    <row r="295" spans="1:14" x14ac:dyDescent="0.3">
      <c r="A295">
        <v>223</v>
      </c>
      <c r="B295" t="s">
        <v>591</v>
      </c>
      <c r="C295" t="s">
        <v>592</v>
      </c>
      <c r="D295">
        <v>4</v>
      </c>
      <c r="E295" t="s">
        <v>6</v>
      </c>
      <c r="F295" s="2" t="s">
        <v>11</v>
      </c>
      <c r="G295" t="s">
        <v>15</v>
      </c>
      <c r="H295" s="2" t="s">
        <v>590</v>
      </c>
      <c r="I295" s="6" t="str">
        <f t="shared" si="58"/>
        <v>Dec</v>
      </c>
      <c r="J295" s="2">
        <f t="shared" si="60"/>
        <v>12</v>
      </c>
      <c r="K295" s="6" t="str">
        <f t="shared" si="62"/>
        <v>13</v>
      </c>
      <c r="L295" s="6" t="str">
        <f t="shared" si="61"/>
        <v>2021</v>
      </c>
      <c r="M295" s="9">
        <f t="shared" si="59"/>
        <v>44543</v>
      </c>
      <c r="N295" s="1"/>
    </row>
    <row r="296" spans="1:14" x14ac:dyDescent="0.3">
      <c r="A296">
        <v>224</v>
      </c>
      <c r="B296" t="s">
        <v>593</v>
      </c>
      <c r="C296" t="s">
        <v>594</v>
      </c>
      <c r="D296">
        <v>4</v>
      </c>
      <c r="E296" t="s">
        <v>6</v>
      </c>
      <c r="F296" s="2" t="s">
        <v>11</v>
      </c>
      <c r="G296" t="s">
        <v>15</v>
      </c>
      <c r="H296" s="2" t="s">
        <v>595</v>
      </c>
      <c r="I296" s="6" t="str">
        <f t="shared" si="58"/>
        <v>Dec</v>
      </c>
      <c r="J296" s="2">
        <f t="shared" si="60"/>
        <v>12</v>
      </c>
      <c r="K296" s="6" t="str">
        <f t="shared" si="62"/>
        <v>10</v>
      </c>
      <c r="L296" s="6" t="str">
        <f t="shared" si="61"/>
        <v>2021</v>
      </c>
      <c r="M296" s="9">
        <f t="shared" si="59"/>
        <v>44540</v>
      </c>
      <c r="N296" s="1"/>
    </row>
    <row r="297" spans="1:14" x14ac:dyDescent="0.3">
      <c r="A297">
        <v>225</v>
      </c>
      <c r="B297" t="s">
        <v>596</v>
      </c>
      <c r="C297" t="s">
        <v>597</v>
      </c>
      <c r="D297">
        <v>4</v>
      </c>
      <c r="E297" t="s">
        <v>6</v>
      </c>
      <c r="F297" s="2" t="s">
        <v>7</v>
      </c>
      <c r="G297" t="s">
        <v>15</v>
      </c>
      <c r="H297" s="2" t="s">
        <v>595</v>
      </c>
      <c r="I297" s="6" t="str">
        <f t="shared" si="58"/>
        <v>Dec</v>
      </c>
      <c r="J297" s="2">
        <f t="shared" si="60"/>
        <v>12</v>
      </c>
      <c r="K297" s="6" t="str">
        <f t="shared" si="62"/>
        <v>10</v>
      </c>
      <c r="L297" s="6" t="str">
        <f t="shared" si="61"/>
        <v>2021</v>
      </c>
      <c r="M297" s="9">
        <f t="shared" si="59"/>
        <v>44540</v>
      </c>
      <c r="N297" s="1"/>
    </row>
    <row r="298" spans="1:14" x14ac:dyDescent="0.3">
      <c r="A298">
        <v>226</v>
      </c>
      <c r="B298" t="s">
        <v>598</v>
      </c>
      <c r="C298" t="s">
        <v>599</v>
      </c>
      <c r="D298">
        <v>4</v>
      </c>
      <c r="E298" t="s">
        <v>6</v>
      </c>
      <c r="F298" s="2" t="s">
        <v>11</v>
      </c>
      <c r="G298" t="s">
        <v>15</v>
      </c>
      <c r="H298" s="2" t="s">
        <v>595</v>
      </c>
      <c r="I298" s="6" t="str">
        <f t="shared" si="58"/>
        <v>Dec</v>
      </c>
      <c r="J298" s="2">
        <f t="shared" si="60"/>
        <v>12</v>
      </c>
      <c r="K298" s="6" t="str">
        <f t="shared" si="62"/>
        <v>10</v>
      </c>
      <c r="L298" s="6" t="str">
        <f t="shared" si="61"/>
        <v>2021</v>
      </c>
      <c r="M298" s="9">
        <f t="shared" si="59"/>
        <v>44540</v>
      </c>
      <c r="N298" s="1"/>
    </row>
    <row r="299" spans="1:14" x14ac:dyDescent="0.3">
      <c r="A299">
        <v>227</v>
      </c>
      <c r="B299" t="s">
        <v>600</v>
      </c>
      <c r="C299" t="s">
        <v>601</v>
      </c>
      <c r="D299">
        <v>4</v>
      </c>
      <c r="E299" t="s">
        <v>6</v>
      </c>
      <c r="F299" s="2" t="s">
        <v>11</v>
      </c>
      <c r="G299" t="s">
        <v>15</v>
      </c>
      <c r="H299" s="2" t="s">
        <v>595</v>
      </c>
      <c r="I299" s="6" t="str">
        <f t="shared" si="58"/>
        <v>Dec</v>
      </c>
      <c r="J299" s="2">
        <f t="shared" si="60"/>
        <v>12</v>
      </c>
      <c r="K299" s="6" t="str">
        <f t="shared" si="62"/>
        <v>10</v>
      </c>
      <c r="L299" s="6" t="str">
        <f t="shared" si="61"/>
        <v>2021</v>
      </c>
      <c r="M299" s="9">
        <f t="shared" si="59"/>
        <v>44540</v>
      </c>
      <c r="N299" s="1"/>
    </row>
    <row r="300" spans="1:14" x14ac:dyDescent="0.3">
      <c r="A300">
        <v>228</v>
      </c>
      <c r="B300" t="s">
        <v>602</v>
      </c>
      <c r="C300" t="s">
        <v>603</v>
      </c>
      <c r="D300">
        <v>4</v>
      </c>
      <c r="E300" t="s">
        <v>6</v>
      </c>
      <c r="F300" s="2" t="s">
        <v>7</v>
      </c>
      <c r="G300" t="s">
        <v>15</v>
      </c>
      <c r="H300" s="2" t="s">
        <v>1398</v>
      </c>
      <c r="I300" s="6" t="str">
        <f>MID(H300,3,3)</f>
        <v>Nov</v>
      </c>
      <c r="J300" s="2">
        <f t="shared" si="60"/>
        <v>11</v>
      </c>
      <c r="K300" s="6" t="str">
        <f>MID(H300,7,2)</f>
        <v>24</v>
      </c>
      <c r="L300" s="6" t="str">
        <f>MID(H300,10,4)</f>
        <v>2021</v>
      </c>
      <c r="M300" s="9">
        <f t="shared" si="59"/>
        <v>44524</v>
      </c>
      <c r="N300" s="1"/>
    </row>
    <row r="301" spans="1:14" x14ac:dyDescent="0.3">
      <c r="A301">
        <v>228</v>
      </c>
      <c r="B301" t="s">
        <v>602</v>
      </c>
      <c r="C301" t="s">
        <v>603</v>
      </c>
      <c r="D301">
        <v>3</v>
      </c>
      <c r="E301" t="s">
        <v>6</v>
      </c>
      <c r="F301" s="2" t="s">
        <v>11</v>
      </c>
      <c r="G301" t="s">
        <v>15</v>
      </c>
      <c r="H301" s="2" t="s">
        <v>595</v>
      </c>
      <c r="I301" s="6" t="str">
        <f t="shared" si="58"/>
        <v>Dec</v>
      </c>
      <c r="J301" s="2">
        <f t="shared" si="60"/>
        <v>12</v>
      </c>
      <c r="K301" s="6" t="str">
        <f t="shared" ref="K301:K311" si="63">MID(H301,8,2)</f>
        <v>10</v>
      </c>
      <c r="L301" s="6" t="str">
        <f t="shared" si="61"/>
        <v>2021</v>
      </c>
      <c r="M301" s="9">
        <f t="shared" si="59"/>
        <v>44540</v>
      </c>
      <c r="N301" s="1"/>
    </row>
    <row r="302" spans="1:14" x14ac:dyDescent="0.3">
      <c r="A302">
        <v>229</v>
      </c>
      <c r="B302" t="s">
        <v>604</v>
      </c>
      <c r="C302" t="s">
        <v>605</v>
      </c>
      <c r="D302">
        <v>4</v>
      </c>
      <c r="E302" t="s">
        <v>6</v>
      </c>
      <c r="F302" s="2" t="s">
        <v>7</v>
      </c>
      <c r="G302" t="s">
        <v>15</v>
      </c>
      <c r="H302" s="2" t="s">
        <v>595</v>
      </c>
      <c r="I302" s="6" t="str">
        <f t="shared" si="58"/>
        <v>Dec</v>
      </c>
      <c r="J302" s="2">
        <f t="shared" si="60"/>
        <v>12</v>
      </c>
      <c r="K302" s="6" t="str">
        <f t="shared" si="63"/>
        <v>10</v>
      </c>
      <c r="L302" s="6" t="str">
        <f t="shared" si="61"/>
        <v>2021</v>
      </c>
      <c r="M302" s="9">
        <f t="shared" si="59"/>
        <v>44540</v>
      </c>
      <c r="N302" s="1"/>
    </row>
    <row r="303" spans="1:14" x14ac:dyDescent="0.3">
      <c r="A303">
        <v>230</v>
      </c>
      <c r="B303" t="s">
        <v>606</v>
      </c>
      <c r="C303" t="s">
        <v>607</v>
      </c>
      <c r="D303">
        <v>3</v>
      </c>
      <c r="E303" t="s">
        <v>6</v>
      </c>
      <c r="F303" s="2" t="s">
        <v>11</v>
      </c>
      <c r="G303" t="s">
        <v>15</v>
      </c>
      <c r="H303" s="2" t="s">
        <v>608</v>
      </c>
      <c r="I303" s="6" t="str">
        <f t="shared" si="58"/>
        <v>Dec</v>
      </c>
      <c r="J303" s="2">
        <f t="shared" si="60"/>
        <v>12</v>
      </c>
      <c r="K303" s="6" t="str">
        <f t="shared" si="63"/>
        <v>09</v>
      </c>
      <c r="L303" s="6" t="str">
        <f t="shared" si="61"/>
        <v>2021</v>
      </c>
      <c r="M303" s="9">
        <f t="shared" si="59"/>
        <v>44539</v>
      </c>
      <c r="N303" s="1"/>
    </row>
    <row r="304" spans="1:14" x14ac:dyDescent="0.3">
      <c r="A304">
        <v>231</v>
      </c>
      <c r="B304" t="s">
        <v>609</v>
      </c>
      <c r="C304" t="s">
        <v>610</v>
      </c>
      <c r="D304">
        <v>3</v>
      </c>
      <c r="E304" t="s">
        <v>6</v>
      </c>
      <c r="F304" s="2" t="s">
        <v>11</v>
      </c>
      <c r="G304" t="s">
        <v>15</v>
      </c>
      <c r="H304" s="2" t="s">
        <v>611</v>
      </c>
      <c r="I304" s="6" t="str">
        <f t="shared" si="58"/>
        <v>Dec</v>
      </c>
      <c r="J304" s="2">
        <f t="shared" si="60"/>
        <v>12</v>
      </c>
      <c r="K304" s="6" t="str">
        <f t="shared" si="63"/>
        <v>08</v>
      </c>
      <c r="L304" s="6" t="str">
        <f t="shared" si="61"/>
        <v>2021</v>
      </c>
      <c r="M304" s="9">
        <f t="shared" si="59"/>
        <v>44538</v>
      </c>
      <c r="N304" s="1"/>
    </row>
    <row r="305" spans="1:14" x14ac:dyDescent="0.3">
      <c r="A305">
        <v>232</v>
      </c>
      <c r="B305" t="s">
        <v>612</v>
      </c>
      <c r="C305" t="s">
        <v>613</v>
      </c>
      <c r="D305">
        <v>4</v>
      </c>
      <c r="E305" t="s">
        <v>6</v>
      </c>
      <c r="F305" s="2" t="s">
        <v>508</v>
      </c>
      <c r="G305" t="s">
        <v>15</v>
      </c>
      <c r="H305" s="2" t="s">
        <v>614</v>
      </c>
      <c r="I305" s="6" t="str">
        <f t="shared" si="58"/>
        <v>Dec</v>
      </c>
      <c r="J305" s="2">
        <f t="shared" si="60"/>
        <v>12</v>
      </c>
      <c r="K305" s="6" t="str">
        <f t="shared" si="63"/>
        <v>07</v>
      </c>
      <c r="L305" s="6" t="str">
        <f t="shared" si="61"/>
        <v>2021</v>
      </c>
      <c r="M305" s="9">
        <f t="shared" si="59"/>
        <v>44537</v>
      </c>
      <c r="N305" s="1"/>
    </row>
    <row r="306" spans="1:14" x14ac:dyDescent="0.3">
      <c r="A306">
        <v>233</v>
      </c>
      <c r="B306" t="s">
        <v>615</v>
      </c>
      <c r="C306" t="s">
        <v>616</v>
      </c>
      <c r="D306">
        <v>4</v>
      </c>
      <c r="E306" t="s">
        <v>6</v>
      </c>
      <c r="F306" s="2" t="s">
        <v>7</v>
      </c>
      <c r="G306" t="s">
        <v>15</v>
      </c>
      <c r="H306" s="2" t="s">
        <v>614</v>
      </c>
      <c r="I306" s="6" t="str">
        <f t="shared" si="58"/>
        <v>Dec</v>
      </c>
      <c r="J306" s="2">
        <f t="shared" si="60"/>
        <v>12</v>
      </c>
      <c r="K306" s="6" t="str">
        <f t="shared" si="63"/>
        <v>07</v>
      </c>
      <c r="L306" s="6" t="str">
        <f t="shared" si="61"/>
        <v>2021</v>
      </c>
      <c r="M306" s="9">
        <f t="shared" si="59"/>
        <v>44537</v>
      </c>
      <c r="N306" s="1"/>
    </row>
    <row r="307" spans="1:14" x14ac:dyDescent="0.3">
      <c r="A307">
        <v>234</v>
      </c>
      <c r="B307" t="s">
        <v>617</v>
      </c>
      <c r="C307" t="s">
        <v>618</v>
      </c>
      <c r="D307">
        <v>4</v>
      </c>
      <c r="E307" t="s">
        <v>6</v>
      </c>
      <c r="F307" s="2" t="s">
        <v>11</v>
      </c>
      <c r="G307" t="s">
        <v>15</v>
      </c>
      <c r="H307" s="2" t="s">
        <v>614</v>
      </c>
      <c r="I307" s="6" t="str">
        <f t="shared" si="58"/>
        <v>Dec</v>
      </c>
      <c r="J307" s="2">
        <f t="shared" si="60"/>
        <v>12</v>
      </c>
      <c r="K307" s="6" t="str">
        <f t="shared" si="63"/>
        <v>07</v>
      </c>
      <c r="L307" s="6" t="str">
        <f t="shared" si="61"/>
        <v>2021</v>
      </c>
      <c r="M307" s="9">
        <f t="shared" si="59"/>
        <v>44537</v>
      </c>
      <c r="N307" s="1"/>
    </row>
    <row r="308" spans="1:14" x14ac:dyDescent="0.3">
      <c r="A308">
        <v>235</v>
      </c>
      <c r="B308" t="s">
        <v>619</v>
      </c>
      <c r="C308" t="s">
        <v>620</v>
      </c>
      <c r="D308">
        <v>4</v>
      </c>
      <c r="E308" t="s">
        <v>6</v>
      </c>
      <c r="F308" s="2" t="s">
        <v>11</v>
      </c>
      <c r="G308" t="s">
        <v>15</v>
      </c>
      <c r="H308" s="2" t="s">
        <v>614</v>
      </c>
      <c r="I308" s="6" t="str">
        <f t="shared" si="58"/>
        <v>Dec</v>
      </c>
      <c r="J308" s="2">
        <f t="shared" si="60"/>
        <v>12</v>
      </c>
      <c r="K308" s="6" t="str">
        <f t="shared" si="63"/>
        <v>07</v>
      </c>
      <c r="L308" s="6" t="str">
        <f t="shared" si="61"/>
        <v>2021</v>
      </c>
      <c r="M308" s="9">
        <f t="shared" si="59"/>
        <v>44537</v>
      </c>
      <c r="N308" s="1"/>
    </row>
    <row r="309" spans="1:14" x14ac:dyDescent="0.3">
      <c r="A309">
        <v>236</v>
      </c>
      <c r="B309" t="s">
        <v>621</v>
      </c>
      <c r="C309" t="s">
        <v>622</v>
      </c>
      <c r="D309">
        <v>4</v>
      </c>
      <c r="E309" t="s">
        <v>6</v>
      </c>
      <c r="F309" s="2" t="s">
        <v>11</v>
      </c>
      <c r="G309" t="s">
        <v>15</v>
      </c>
      <c r="H309" s="2" t="s">
        <v>614</v>
      </c>
      <c r="I309" s="6" t="str">
        <f t="shared" si="58"/>
        <v>Dec</v>
      </c>
      <c r="J309" s="2">
        <f t="shared" si="60"/>
        <v>12</v>
      </c>
      <c r="K309" s="6" t="str">
        <f t="shared" si="63"/>
        <v>07</v>
      </c>
      <c r="L309" s="6" t="str">
        <f t="shared" si="61"/>
        <v>2021</v>
      </c>
      <c r="M309" s="9">
        <f t="shared" si="59"/>
        <v>44537</v>
      </c>
      <c r="N309" s="1"/>
    </row>
    <row r="310" spans="1:14" x14ac:dyDescent="0.3">
      <c r="A310">
        <v>237</v>
      </c>
      <c r="B310" t="s">
        <v>623</v>
      </c>
      <c r="C310" t="s">
        <v>624</v>
      </c>
      <c r="D310">
        <v>4</v>
      </c>
      <c r="E310" t="s">
        <v>6</v>
      </c>
      <c r="F310" s="2" t="s">
        <v>11</v>
      </c>
      <c r="G310" t="s">
        <v>15</v>
      </c>
      <c r="H310" s="2" t="s">
        <v>625</v>
      </c>
      <c r="I310" s="6" t="str">
        <f t="shared" si="58"/>
        <v>Dec</v>
      </c>
      <c r="J310" s="2">
        <f t="shared" si="60"/>
        <v>12</v>
      </c>
      <c r="K310" s="6" t="str">
        <f t="shared" si="63"/>
        <v>06</v>
      </c>
      <c r="L310" s="6" t="str">
        <f t="shared" si="61"/>
        <v>2021</v>
      </c>
      <c r="M310" s="9">
        <f t="shared" si="59"/>
        <v>44536</v>
      </c>
      <c r="N310" s="1"/>
    </row>
    <row r="311" spans="1:14" x14ac:dyDescent="0.3">
      <c r="A311">
        <v>238</v>
      </c>
      <c r="B311" t="s">
        <v>626</v>
      </c>
      <c r="C311" t="s">
        <v>627</v>
      </c>
      <c r="D311">
        <v>4</v>
      </c>
      <c r="E311" t="s">
        <v>6</v>
      </c>
      <c r="F311" s="2" t="s">
        <v>7</v>
      </c>
      <c r="G311" t="s">
        <v>15</v>
      </c>
      <c r="H311" s="2" t="s">
        <v>625</v>
      </c>
      <c r="I311" s="6" t="str">
        <f t="shared" si="58"/>
        <v>Dec</v>
      </c>
      <c r="J311" s="2">
        <f t="shared" si="60"/>
        <v>12</v>
      </c>
      <c r="K311" s="6" t="str">
        <f t="shared" si="63"/>
        <v>06</v>
      </c>
      <c r="L311" s="6" t="str">
        <f t="shared" si="61"/>
        <v>2021</v>
      </c>
      <c r="M311" s="9">
        <f t="shared" si="59"/>
        <v>44536</v>
      </c>
      <c r="N311" s="1"/>
    </row>
    <row r="312" spans="1:14" x14ac:dyDescent="0.3">
      <c r="A312">
        <v>239</v>
      </c>
      <c r="B312" t="s">
        <v>628</v>
      </c>
      <c r="C312" t="s">
        <v>629</v>
      </c>
      <c r="D312">
        <v>4</v>
      </c>
      <c r="E312" t="s">
        <v>6</v>
      </c>
      <c r="F312" s="2" t="s">
        <v>11</v>
      </c>
      <c r="G312" t="s">
        <v>15</v>
      </c>
      <c r="H312" s="2" t="s">
        <v>1411</v>
      </c>
      <c r="I312" s="6" t="str">
        <f>MID(H312,3,3)</f>
        <v>Jul</v>
      </c>
      <c r="J312" s="2">
        <f t="shared" si="60"/>
        <v>7</v>
      </c>
      <c r="K312" s="6" t="str">
        <f>MID(H312,7,2)</f>
        <v>19</v>
      </c>
      <c r="L312" s="6" t="str">
        <f>MID(H312,10,4)</f>
        <v>2021</v>
      </c>
      <c r="M312" s="9">
        <f t="shared" si="59"/>
        <v>44396</v>
      </c>
      <c r="N312" s="1"/>
    </row>
    <row r="313" spans="1:14" x14ac:dyDescent="0.3">
      <c r="A313">
        <v>239</v>
      </c>
      <c r="B313" t="s">
        <v>628</v>
      </c>
      <c r="C313" t="s">
        <v>629</v>
      </c>
      <c r="D313">
        <v>4</v>
      </c>
      <c r="E313" t="s">
        <v>6</v>
      </c>
      <c r="F313" s="2" t="s">
        <v>7</v>
      </c>
      <c r="G313" t="s">
        <v>15</v>
      </c>
      <c r="H313" s="2" t="s">
        <v>1412</v>
      </c>
      <c r="I313" s="6" t="str">
        <f>MID(H313,3,3)</f>
        <v>Nov</v>
      </c>
      <c r="J313" s="2">
        <f t="shared" si="60"/>
        <v>11</v>
      </c>
      <c r="K313" s="6" t="str">
        <f>MID(H313,7,2)</f>
        <v>03</v>
      </c>
      <c r="L313" s="6" t="str">
        <f>MID(H313,10,4)</f>
        <v>2021</v>
      </c>
      <c r="M313" s="9">
        <f t="shared" si="59"/>
        <v>44503</v>
      </c>
      <c r="N313" s="1"/>
    </row>
    <row r="314" spans="1:14" x14ac:dyDescent="0.3">
      <c r="A314">
        <v>239</v>
      </c>
      <c r="B314" t="s">
        <v>628</v>
      </c>
      <c r="C314" t="s">
        <v>629</v>
      </c>
      <c r="D314">
        <v>4</v>
      </c>
      <c r="E314" t="s">
        <v>6</v>
      </c>
      <c r="F314" s="2" t="s">
        <v>7</v>
      </c>
      <c r="G314" t="s">
        <v>15</v>
      </c>
      <c r="H314" s="2" t="s">
        <v>625</v>
      </c>
      <c r="I314" s="6" t="str">
        <f t="shared" si="58"/>
        <v>Dec</v>
      </c>
      <c r="J314" s="2">
        <f t="shared" si="60"/>
        <v>12</v>
      </c>
      <c r="K314" s="6" t="str">
        <f t="shared" ref="K314:K343" si="64">MID(H314,8,2)</f>
        <v>06</v>
      </c>
      <c r="L314" s="6" t="str">
        <f t="shared" si="61"/>
        <v>2021</v>
      </c>
      <c r="M314" s="9">
        <f t="shared" si="59"/>
        <v>44536</v>
      </c>
      <c r="N314" s="1"/>
    </row>
    <row r="315" spans="1:14" x14ac:dyDescent="0.3">
      <c r="A315">
        <v>240</v>
      </c>
      <c r="B315" t="s">
        <v>630</v>
      </c>
      <c r="C315" t="s">
        <v>631</v>
      </c>
      <c r="D315">
        <v>4</v>
      </c>
      <c r="E315" t="s">
        <v>6</v>
      </c>
      <c r="F315" s="2" t="s">
        <v>7</v>
      </c>
      <c r="G315" t="s">
        <v>15</v>
      </c>
      <c r="H315" s="2" t="s">
        <v>632</v>
      </c>
      <c r="I315" s="6" t="str">
        <f t="shared" si="58"/>
        <v>Dec</v>
      </c>
      <c r="J315" s="2">
        <f t="shared" si="60"/>
        <v>12</v>
      </c>
      <c r="K315" s="6" t="str">
        <f t="shared" si="64"/>
        <v>02</v>
      </c>
      <c r="L315" s="6" t="str">
        <f t="shared" si="61"/>
        <v>2021</v>
      </c>
      <c r="M315" s="9">
        <f t="shared" si="59"/>
        <v>44532</v>
      </c>
      <c r="N315" s="1"/>
    </row>
    <row r="316" spans="1:14" x14ac:dyDescent="0.3">
      <c r="A316">
        <v>241</v>
      </c>
      <c r="B316" t="s">
        <v>633</v>
      </c>
      <c r="C316" t="s">
        <v>634</v>
      </c>
      <c r="D316">
        <v>4</v>
      </c>
      <c r="E316" t="s">
        <v>6</v>
      </c>
      <c r="F316" s="2" t="s">
        <v>11</v>
      </c>
      <c r="G316" t="s">
        <v>15</v>
      </c>
      <c r="H316" s="2" t="s">
        <v>632</v>
      </c>
      <c r="I316" s="6" t="str">
        <f t="shared" si="58"/>
        <v>Dec</v>
      </c>
      <c r="J316" s="2">
        <f t="shared" si="60"/>
        <v>12</v>
      </c>
      <c r="K316" s="6" t="str">
        <f t="shared" si="64"/>
        <v>02</v>
      </c>
      <c r="L316" s="6" t="str">
        <f t="shared" si="61"/>
        <v>2021</v>
      </c>
      <c r="M316" s="9">
        <f t="shared" si="59"/>
        <v>44532</v>
      </c>
      <c r="N316" s="1"/>
    </row>
    <row r="317" spans="1:14" x14ac:dyDescent="0.3">
      <c r="A317">
        <v>242</v>
      </c>
      <c r="B317" t="s">
        <v>635</v>
      </c>
      <c r="C317" t="s">
        <v>636</v>
      </c>
      <c r="D317">
        <v>4</v>
      </c>
      <c r="E317" t="s">
        <v>6</v>
      </c>
      <c r="F317" s="2" t="s">
        <v>11</v>
      </c>
      <c r="G317" t="s">
        <v>15</v>
      </c>
      <c r="H317" s="2" t="s">
        <v>637</v>
      </c>
      <c r="I317" s="6" t="str">
        <f t="shared" si="58"/>
        <v>Dec</v>
      </c>
      <c r="J317" s="2">
        <f t="shared" si="60"/>
        <v>12</v>
      </c>
      <c r="K317" s="6" t="str">
        <f t="shared" si="64"/>
        <v>01</v>
      </c>
      <c r="L317" s="6" t="str">
        <f t="shared" si="61"/>
        <v>2021</v>
      </c>
      <c r="M317" s="9">
        <f t="shared" si="59"/>
        <v>44531</v>
      </c>
      <c r="N317" s="1"/>
    </row>
    <row r="318" spans="1:14" x14ac:dyDescent="0.3">
      <c r="A318">
        <v>243</v>
      </c>
      <c r="B318" t="s">
        <v>638</v>
      </c>
      <c r="C318" t="s">
        <v>639</v>
      </c>
      <c r="D318">
        <v>4</v>
      </c>
      <c r="E318" t="s">
        <v>6</v>
      </c>
      <c r="F318" s="2" t="s">
        <v>7</v>
      </c>
      <c r="G318" t="s">
        <v>15</v>
      </c>
      <c r="H318" s="2" t="s">
        <v>637</v>
      </c>
      <c r="I318" s="6" t="str">
        <f t="shared" si="58"/>
        <v>Dec</v>
      </c>
      <c r="J318" s="2">
        <f t="shared" si="60"/>
        <v>12</v>
      </c>
      <c r="K318" s="6" t="str">
        <f t="shared" si="64"/>
        <v>01</v>
      </c>
      <c r="L318" s="6" t="str">
        <f t="shared" si="61"/>
        <v>2021</v>
      </c>
      <c r="M318" s="9">
        <f t="shared" si="59"/>
        <v>44531</v>
      </c>
      <c r="N318" s="1"/>
    </row>
    <row r="319" spans="1:14" x14ac:dyDescent="0.3">
      <c r="A319">
        <v>244</v>
      </c>
      <c r="B319" t="s">
        <v>640</v>
      </c>
      <c r="C319" t="s">
        <v>641</v>
      </c>
      <c r="D319">
        <v>3</v>
      </c>
      <c r="E319" t="s">
        <v>6</v>
      </c>
      <c r="F319" s="2" t="s">
        <v>7</v>
      </c>
      <c r="G319" t="s">
        <v>15</v>
      </c>
      <c r="H319" s="2" t="s">
        <v>637</v>
      </c>
      <c r="I319" s="6" t="str">
        <f t="shared" si="58"/>
        <v>Dec</v>
      </c>
      <c r="J319" s="2">
        <f t="shared" si="60"/>
        <v>12</v>
      </c>
      <c r="K319" s="6" t="str">
        <f t="shared" si="64"/>
        <v>01</v>
      </c>
      <c r="L319" s="6" t="str">
        <f t="shared" si="61"/>
        <v>2021</v>
      </c>
      <c r="M319" s="9">
        <f t="shared" si="59"/>
        <v>44531</v>
      </c>
      <c r="N319" s="1"/>
    </row>
    <row r="320" spans="1:14" x14ac:dyDescent="0.3">
      <c r="A320">
        <v>245</v>
      </c>
      <c r="B320" t="s">
        <v>642</v>
      </c>
      <c r="C320" t="s">
        <v>643</v>
      </c>
      <c r="D320">
        <v>4</v>
      </c>
      <c r="E320" t="s">
        <v>6</v>
      </c>
      <c r="F320" s="2" t="s">
        <v>11</v>
      </c>
      <c r="G320" t="s">
        <v>15</v>
      </c>
      <c r="H320" s="2" t="s">
        <v>637</v>
      </c>
      <c r="I320" s="6" t="str">
        <f t="shared" si="58"/>
        <v>Dec</v>
      </c>
      <c r="J320" s="2">
        <f t="shared" si="60"/>
        <v>12</v>
      </c>
      <c r="K320" s="6" t="str">
        <f t="shared" si="64"/>
        <v>01</v>
      </c>
      <c r="L320" s="6" t="str">
        <f t="shared" si="61"/>
        <v>2021</v>
      </c>
      <c r="M320" s="9">
        <f t="shared" si="59"/>
        <v>44531</v>
      </c>
      <c r="N320" s="1"/>
    </row>
    <row r="321" spans="1:14" x14ac:dyDescent="0.3">
      <c r="A321">
        <v>246</v>
      </c>
      <c r="B321" t="s">
        <v>644</v>
      </c>
      <c r="C321" t="s">
        <v>645</v>
      </c>
      <c r="D321">
        <v>3</v>
      </c>
      <c r="E321" t="s">
        <v>6</v>
      </c>
      <c r="F321" s="2" t="s">
        <v>11</v>
      </c>
      <c r="G321" t="s">
        <v>15</v>
      </c>
      <c r="H321" s="2" t="s">
        <v>637</v>
      </c>
      <c r="I321" s="6" t="str">
        <f t="shared" si="58"/>
        <v>Dec</v>
      </c>
      <c r="J321" s="2">
        <f t="shared" si="60"/>
        <v>12</v>
      </c>
      <c r="K321" s="6" t="str">
        <f t="shared" si="64"/>
        <v>01</v>
      </c>
      <c r="L321" s="6" t="str">
        <f t="shared" si="61"/>
        <v>2021</v>
      </c>
      <c r="M321" s="9">
        <f t="shared" si="59"/>
        <v>44531</v>
      </c>
      <c r="N321" s="1"/>
    </row>
    <row r="322" spans="1:14" x14ac:dyDescent="0.3">
      <c r="A322">
        <v>247</v>
      </c>
      <c r="B322" t="s">
        <v>646</v>
      </c>
      <c r="C322" t="s">
        <v>647</v>
      </c>
      <c r="D322">
        <v>4</v>
      </c>
      <c r="E322" t="s">
        <v>6</v>
      </c>
      <c r="F322" s="2" t="s">
        <v>11</v>
      </c>
      <c r="G322" t="s">
        <v>15</v>
      </c>
      <c r="H322" s="2" t="s">
        <v>637</v>
      </c>
      <c r="I322" s="6" t="str">
        <f t="shared" si="58"/>
        <v>Dec</v>
      </c>
      <c r="J322" s="2">
        <f t="shared" si="60"/>
        <v>12</v>
      </c>
      <c r="K322" s="6" t="str">
        <f t="shared" si="64"/>
        <v>01</v>
      </c>
      <c r="L322" s="6" t="str">
        <f t="shared" si="61"/>
        <v>2021</v>
      </c>
      <c r="M322" s="9">
        <f t="shared" si="59"/>
        <v>44531</v>
      </c>
      <c r="N322" s="1"/>
    </row>
    <row r="323" spans="1:14" x14ac:dyDescent="0.3">
      <c r="A323">
        <v>248</v>
      </c>
      <c r="B323" t="s">
        <v>648</v>
      </c>
      <c r="C323" t="s">
        <v>649</v>
      </c>
      <c r="D323">
        <v>4</v>
      </c>
      <c r="E323" t="s">
        <v>6</v>
      </c>
      <c r="F323" s="2" t="s">
        <v>11</v>
      </c>
      <c r="G323" t="s">
        <v>15</v>
      </c>
      <c r="H323" s="2" t="s">
        <v>650</v>
      </c>
      <c r="I323" s="6" t="str">
        <f t="shared" si="58"/>
        <v>Nov</v>
      </c>
      <c r="J323" s="2">
        <f t="shared" si="60"/>
        <v>11</v>
      </c>
      <c r="K323" s="6" t="str">
        <f t="shared" si="64"/>
        <v>25</v>
      </c>
      <c r="L323" s="6" t="str">
        <f t="shared" si="61"/>
        <v>2021</v>
      </c>
      <c r="M323" s="9">
        <f t="shared" si="59"/>
        <v>44525</v>
      </c>
      <c r="N323" s="1"/>
    </row>
    <row r="324" spans="1:14" x14ac:dyDescent="0.3">
      <c r="A324">
        <v>249</v>
      </c>
      <c r="B324" t="s">
        <v>651</v>
      </c>
      <c r="C324" t="s">
        <v>652</v>
      </c>
      <c r="D324">
        <v>4</v>
      </c>
      <c r="E324" t="s">
        <v>6</v>
      </c>
      <c r="F324" s="2" t="s">
        <v>11</v>
      </c>
      <c r="G324" t="s">
        <v>15</v>
      </c>
      <c r="H324" s="2" t="s">
        <v>650</v>
      </c>
      <c r="I324" s="6" t="str">
        <f t="shared" si="58"/>
        <v>Nov</v>
      </c>
      <c r="J324" s="2">
        <f t="shared" si="60"/>
        <v>11</v>
      </c>
      <c r="K324" s="6" t="str">
        <f t="shared" si="64"/>
        <v>25</v>
      </c>
      <c r="L324" s="6" t="str">
        <f t="shared" si="61"/>
        <v>2021</v>
      </c>
      <c r="M324" s="9">
        <f t="shared" si="59"/>
        <v>44525</v>
      </c>
      <c r="N324" s="1"/>
    </row>
    <row r="325" spans="1:14" x14ac:dyDescent="0.3">
      <c r="A325">
        <v>250</v>
      </c>
      <c r="B325" t="s">
        <v>653</v>
      </c>
      <c r="C325" t="s">
        <v>654</v>
      </c>
      <c r="D325">
        <v>4</v>
      </c>
      <c r="E325" t="s">
        <v>6</v>
      </c>
      <c r="F325" s="2" t="s">
        <v>11</v>
      </c>
      <c r="G325" t="s">
        <v>15</v>
      </c>
      <c r="H325" s="2" t="s">
        <v>655</v>
      </c>
      <c r="I325" s="6" t="str">
        <f t="shared" ref="I325:I388" si="65">MID(H325,4,3)</f>
        <v>Nov</v>
      </c>
      <c r="J325" s="2">
        <f t="shared" si="60"/>
        <v>11</v>
      </c>
      <c r="K325" s="6" t="str">
        <f t="shared" si="64"/>
        <v>24</v>
      </c>
      <c r="L325" s="6" t="str">
        <f t="shared" si="61"/>
        <v>2021</v>
      </c>
      <c r="M325" s="9">
        <f t="shared" ref="M325:M388" si="66">IF(G325="Audited",DATE(L325,J325,K325)," ")</f>
        <v>44524</v>
      </c>
      <c r="N325" s="1"/>
    </row>
    <row r="326" spans="1:14" x14ac:dyDescent="0.3">
      <c r="A326">
        <v>251</v>
      </c>
      <c r="B326" t="s">
        <v>656</v>
      </c>
      <c r="C326" t="s">
        <v>657</v>
      </c>
      <c r="D326">
        <v>4</v>
      </c>
      <c r="E326" t="s">
        <v>6</v>
      </c>
      <c r="F326" s="2" t="s">
        <v>7</v>
      </c>
      <c r="G326" t="s">
        <v>15</v>
      </c>
      <c r="H326" s="2" t="s">
        <v>658</v>
      </c>
      <c r="I326" s="6" t="str">
        <f t="shared" si="65"/>
        <v>Nov</v>
      </c>
      <c r="J326" s="2">
        <f t="shared" si="60"/>
        <v>11</v>
      </c>
      <c r="K326" s="6" t="str">
        <f t="shared" si="64"/>
        <v>23</v>
      </c>
      <c r="L326" s="6" t="str">
        <f t="shared" si="61"/>
        <v>2021</v>
      </c>
      <c r="M326" s="9">
        <f t="shared" si="66"/>
        <v>44523</v>
      </c>
      <c r="N326" s="1"/>
    </row>
    <row r="327" spans="1:14" x14ac:dyDescent="0.3">
      <c r="A327">
        <v>252</v>
      </c>
      <c r="B327" t="s">
        <v>659</v>
      </c>
      <c r="C327" t="s">
        <v>660</v>
      </c>
      <c r="D327">
        <v>4</v>
      </c>
      <c r="E327" t="s">
        <v>6</v>
      </c>
      <c r="F327" s="2" t="s">
        <v>7</v>
      </c>
      <c r="G327" t="s">
        <v>15</v>
      </c>
      <c r="H327" s="2" t="s">
        <v>658</v>
      </c>
      <c r="I327" s="6" t="str">
        <f t="shared" si="65"/>
        <v>Nov</v>
      </c>
      <c r="J327" s="2">
        <f t="shared" si="60"/>
        <v>11</v>
      </c>
      <c r="K327" s="6" t="str">
        <f t="shared" si="64"/>
        <v>23</v>
      </c>
      <c r="L327" s="6" t="str">
        <f t="shared" si="61"/>
        <v>2021</v>
      </c>
      <c r="M327" s="9">
        <f t="shared" si="66"/>
        <v>44523</v>
      </c>
      <c r="N327" s="1"/>
    </row>
    <row r="328" spans="1:14" x14ac:dyDescent="0.3">
      <c r="A328">
        <v>253</v>
      </c>
      <c r="B328" t="s">
        <v>403</v>
      </c>
      <c r="C328" t="s">
        <v>404</v>
      </c>
      <c r="D328">
        <v>4</v>
      </c>
      <c r="E328" t="s">
        <v>6</v>
      </c>
      <c r="F328" s="2" t="s">
        <v>11</v>
      </c>
      <c r="G328" t="s">
        <v>15</v>
      </c>
      <c r="H328" s="2" t="s">
        <v>661</v>
      </c>
      <c r="I328" s="6" t="str">
        <f t="shared" si="65"/>
        <v>Nov</v>
      </c>
      <c r="J328" s="2">
        <f t="shared" si="60"/>
        <v>11</v>
      </c>
      <c r="K328" s="6" t="str">
        <f t="shared" si="64"/>
        <v>22</v>
      </c>
      <c r="L328" s="6" t="str">
        <f t="shared" si="61"/>
        <v>2021</v>
      </c>
      <c r="M328" s="9">
        <f t="shared" si="66"/>
        <v>44522</v>
      </c>
      <c r="N328" s="1"/>
    </row>
    <row r="329" spans="1:14" x14ac:dyDescent="0.3">
      <c r="A329">
        <v>254</v>
      </c>
      <c r="B329" t="s">
        <v>662</v>
      </c>
      <c r="C329" t="s">
        <v>663</v>
      </c>
      <c r="D329">
        <v>4</v>
      </c>
      <c r="E329" t="s">
        <v>6</v>
      </c>
      <c r="F329" s="2" t="s">
        <v>7</v>
      </c>
      <c r="G329" t="s">
        <v>15</v>
      </c>
      <c r="H329" s="2" t="s">
        <v>661</v>
      </c>
      <c r="I329" s="6" t="str">
        <f t="shared" si="65"/>
        <v>Nov</v>
      </c>
      <c r="J329" s="2">
        <f t="shared" si="60"/>
        <v>11</v>
      </c>
      <c r="K329" s="6" t="str">
        <f t="shared" si="64"/>
        <v>22</v>
      </c>
      <c r="L329" s="6" t="str">
        <f t="shared" si="61"/>
        <v>2021</v>
      </c>
      <c r="M329" s="9">
        <f t="shared" si="66"/>
        <v>44522</v>
      </c>
      <c r="N329" s="1"/>
    </row>
    <row r="330" spans="1:14" x14ac:dyDescent="0.3">
      <c r="A330">
        <v>255</v>
      </c>
      <c r="B330" t="s">
        <v>664</v>
      </c>
      <c r="C330" t="s">
        <v>665</v>
      </c>
      <c r="D330">
        <v>4</v>
      </c>
      <c r="E330" t="s">
        <v>6</v>
      </c>
      <c r="F330" s="2" t="s">
        <v>11</v>
      </c>
      <c r="G330" t="s">
        <v>15</v>
      </c>
      <c r="H330" s="2" t="s">
        <v>666</v>
      </c>
      <c r="I330" s="6" t="str">
        <f t="shared" si="65"/>
        <v>Nov</v>
      </c>
      <c r="J330" s="2">
        <f t="shared" ref="J330:J393" si="67">IF(I330="Jan",1,IF(I330="Feb",2,IF(I330="Mar",3,IF(I330="Apr",4,IF(I330="May",5,IF(I330="Jun",6,IF(I330="Jul",7,IF(I330="Aug",8,IF(I330="Sep",9,IF(I330="Oct",10,IF(I330="Nov",11,IF(I330="Dec",12,0))))))))))))</f>
        <v>11</v>
      </c>
      <c r="K330" s="6" t="str">
        <f t="shared" si="64"/>
        <v>19</v>
      </c>
      <c r="L330" s="6" t="str">
        <f t="shared" si="61"/>
        <v>2021</v>
      </c>
      <c r="M330" s="9">
        <f t="shared" si="66"/>
        <v>44519</v>
      </c>
      <c r="N330" s="1"/>
    </row>
    <row r="331" spans="1:14" x14ac:dyDescent="0.3">
      <c r="A331">
        <v>256</v>
      </c>
      <c r="B331" t="s">
        <v>667</v>
      </c>
      <c r="C331" t="s">
        <v>668</v>
      </c>
      <c r="D331">
        <v>4</v>
      </c>
      <c r="E331" t="s">
        <v>6</v>
      </c>
      <c r="F331" s="2" t="s">
        <v>11</v>
      </c>
      <c r="G331" t="s">
        <v>15</v>
      </c>
      <c r="H331" s="2" t="s">
        <v>666</v>
      </c>
      <c r="I331" s="6" t="str">
        <f t="shared" si="65"/>
        <v>Nov</v>
      </c>
      <c r="J331" s="2">
        <f t="shared" si="67"/>
        <v>11</v>
      </c>
      <c r="K331" s="6" t="str">
        <f t="shared" si="64"/>
        <v>19</v>
      </c>
      <c r="L331" s="6" t="str">
        <f t="shared" si="61"/>
        <v>2021</v>
      </c>
      <c r="M331" s="9">
        <f t="shared" si="66"/>
        <v>44519</v>
      </c>
      <c r="N331" s="1"/>
    </row>
    <row r="332" spans="1:14" x14ac:dyDescent="0.3">
      <c r="A332">
        <v>257</v>
      </c>
      <c r="B332" t="s">
        <v>669</v>
      </c>
      <c r="C332" t="s">
        <v>670</v>
      </c>
      <c r="D332">
        <v>4</v>
      </c>
      <c r="E332" t="s">
        <v>6</v>
      </c>
      <c r="F332" s="2" t="s">
        <v>11</v>
      </c>
      <c r="G332" t="s">
        <v>15</v>
      </c>
      <c r="H332" s="2" t="s">
        <v>666</v>
      </c>
      <c r="I332" s="6" t="str">
        <f t="shared" si="65"/>
        <v>Nov</v>
      </c>
      <c r="J332" s="2">
        <f t="shared" si="67"/>
        <v>11</v>
      </c>
      <c r="K332" s="6" t="str">
        <f t="shared" si="64"/>
        <v>19</v>
      </c>
      <c r="L332" s="6" t="str">
        <f t="shared" ref="L332:L395" si="68">MID(H332,11,4)</f>
        <v>2021</v>
      </c>
      <c r="M332" s="9">
        <f t="shared" si="66"/>
        <v>44519</v>
      </c>
      <c r="N332" s="1"/>
    </row>
    <row r="333" spans="1:14" x14ac:dyDescent="0.3">
      <c r="A333">
        <v>258</v>
      </c>
      <c r="B333" t="s">
        <v>671</v>
      </c>
      <c r="C333" t="s">
        <v>672</v>
      </c>
      <c r="D333">
        <v>4</v>
      </c>
      <c r="E333" t="s">
        <v>6</v>
      </c>
      <c r="F333" s="2" t="s">
        <v>11</v>
      </c>
      <c r="G333" t="s">
        <v>15</v>
      </c>
      <c r="H333" s="2" t="s">
        <v>673</v>
      </c>
      <c r="I333" s="6" t="str">
        <f t="shared" si="65"/>
        <v>Nov</v>
      </c>
      <c r="J333" s="2">
        <f t="shared" si="67"/>
        <v>11</v>
      </c>
      <c r="K333" s="6" t="str">
        <f t="shared" si="64"/>
        <v>17</v>
      </c>
      <c r="L333" s="6" t="str">
        <f t="shared" si="68"/>
        <v>2021</v>
      </c>
      <c r="M333" s="9">
        <f t="shared" si="66"/>
        <v>44517</v>
      </c>
      <c r="N333" s="1"/>
    </row>
    <row r="334" spans="1:14" x14ac:dyDescent="0.3">
      <c r="A334">
        <v>259</v>
      </c>
      <c r="B334" t="s">
        <v>674</v>
      </c>
      <c r="C334" t="s">
        <v>675</v>
      </c>
      <c r="D334">
        <v>4</v>
      </c>
      <c r="E334" t="s">
        <v>6</v>
      </c>
      <c r="F334" s="2" t="s">
        <v>11</v>
      </c>
      <c r="G334" t="s">
        <v>15</v>
      </c>
      <c r="H334" s="2" t="s">
        <v>676</v>
      </c>
      <c r="I334" s="6" t="str">
        <f t="shared" si="65"/>
        <v>Nov</v>
      </c>
      <c r="J334" s="2">
        <f t="shared" si="67"/>
        <v>11</v>
      </c>
      <c r="K334" s="6" t="str">
        <f t="shared" si="64"/>
        <v>16</v>
      </c>
      <c r="L334" s="6" t="str">
        <f t="shared" si="68"/>
        <v>2021</v>
      </c>
      <c r="M334" s="9">
        <f t="shared" si="66"/>
        <v>44516</v>
      </c>
      <c r="N334" s="1"/>
    </row>
    <row r="335" spans="1:14" x14ac:dyDescent="0.3">
      <c r="A335">
        <v>260</v>
      </c>
      <c r="B335" t="s">
        <v>677</v>
      </c>
      <c r="C335" t="s">
        <v>678</v>
      </c>
      <c r="D335">
        <v>4</v>
      </c>
      <c r="E335" t="s">
        <v>6</v>
      </c>
      <c r="F335" s="2" t="s">
        <v>508</v>
      </c>
      <c r="G335" t="s">
        <v>15</v>
      </c>
      <c r="H335" s="2" t="s">
        <v>679</v>
      </c>
      <c r="I335" s="6" t="str">
        <f t="shared" si="65"/>
        <v>Nov</v>
      </c>
      <c r="J335" s="2">
        <f t="shared" si="67"/>
        <v>11</v>
      </c>
      <c r="K335" s="6" t="str">
        <f t="shared" si="64"/>
        <v>15</v>
      </c>
      <c r="L335" s="6" t="str">
        <f t="shared" si="68"/>
        <v>2021</v>
      </c>
      <c r="M335" s="9">
        <f t="shared" si="66"/>
        <v>44515</v>
      </c>
      <c r="N335" s="1"/>
    </row>
    <row r="336" spans="1:14" x14ac:dyDescent="0.3">
      <c r="A336">
        <v>261</v>
      </c>
      <c r="B336" t="s">
        <v>680</v>
      </c>
      <c r="C336" t="s">
        <v>681</v>
      </c>
      <c r="D336">
        <v>4</v>
      </c>
      <c r="E336" t="s">
        <v>6</v>
      </c>
      <c r="F336" s="2" t="s">
        <v>11</v>
      </c>
      <c r="G336" t="s">
        <v>15</v>
      </c>
      <c r="H336" s="2" t="s">
        <v>679</v>
      </c>
      <c r="I336" s="6" t="str">
        <f t="shared" si="65"/>
        <v>Nov</v>
      </c>
      <c r="J336" s="2">
        <f t="shared" si="67"/>
        <v>11</v>
      </c>
      <c r="K336" s="6" t="str">
        <f t="shared" si="64"/>
        <v>15</v>
      </c>
      <c r="L336" s="6" t="str">
        <f t="shared" si="68"/>
        <v>2021</v>
      </c>
      <c r="M336" s="9">
        <f t="shared" si="66"/>
        <v>44515</v>
      </c>
      <c r="N336" s="1"/>
    </row>
    <row r="337" spans="1:14" x14ac:dyDescent="0.3">
      <c r="A337">
        <v>262</v>
      </c>
      <c r="B337" t="s">
        <v>682</v>
      </c>
      <c r="C337" t="s">
        <v>683</v>
      </c>
      <c r="D337">
        <v>4</v>
      </c>
      <c r="E337" t="s">
        <v>6</v>
      </c>
      <c r="F337" s="2" t="s">
        <v>11</v>
      </c>
      <c r="G337" t="s">
        <v>15</v>
      </c>
      <c r="H337" s="2" t="s">
        <v>679</v>
      </c>
      <c r="I337" s="6" t="str">
        <f t="shared" si="65"/>
        <v>Nov</v>
      </c>
      <c r="J337" s="2">
        <f t="shared" si="67"/>
        <v>11</v>
      </c>
      <c r="K337" s="6" t="str">
        <f t="shared" si="64"/>
        <v>15</v>
      </c>
      <c r="L337" s="6" t="str">
        <f t="shared" si="68"/>
        <v>2021</v>
      </c>
      <c r="M337" s="9">
        <f t="shared" si="66"/>
        <v>44515</v>
      </c>
      <c r="N337" s="1"/>
    </row>
    <row r="338" spans="1:14" x14ac:dyDescent="0.3">
      <c r="A338">
        <v>263</v>
      </c>
      <c r="B338" t="s">
        <v>684</v>
      </c>
      <c r="C338" t="s">
        <v>685</v>
      </c>
      <c r="D338">
        <v>3</v>
      </c>
      <c r="E338" t="s">
        <v>6</v>
      </c>
      <c r="F338" s="2" t="s">
        <v>11</v>
      </c>
      <c r="G338" t="s">
        <v>15</v>
      </c>
      <c r="H338" s="2" t="s">
        <v>686</v>
      </c>
      <c r="I338" s="6" t="str">
        <f t="shared" si="65"/>
        <v>Nov</v>
      </c>
      <c r="J338" s="2">
        <f t="shared" si="67"/>
        <v>11</v>
      </c>
      <c r="K338" s="6" t="str">
        <f t="shared" si="64"/>
        <v>12</v>
      </c>
      <c r="L338" s="6" t="str">
        <f t="shared" si="68"/>
        <v>2021</v>
      </c>
      <c r="M338" s="9">
        <f t="shared" si="66"/>
        <v>44512</v>
      </c>
      <c r="N338" s="1"/>
    </row>
    <row r="339" spans="1:14" x14ac:dyDescent="0.3">
      <c r="A339">
        <v>264</v>
      </c>
      <c r="B339" t="s">
        <v>687</v>
      </c>
      <c r="C339" t="s">
        <v>688</v>
      </c>
      <c r="D339">
        <v>4</v>
      </c>
      <c r="E339" t="s">
        <v>6</v>
      </c>
      <c r="F339" s="2" t="s">
        <v>11</v>
      </c>
      <c r="G339" t="s">
        <v>15</v>
      </c>
      <c r="H339" s="2" t="s">
        <v>689</v>
      </c>
      <c r="I339" s="6" t="str">
        <f t="shared" si="65"/>
        <v>Nov</v>
      </c>
      <c r="J339" s="2">
        <f t="shared" si="67"/>
        <v>11</v>
      </c>
      <c r="K339" s="6" t="str">
        <f t="shared" si="64"/>
        <v>11</v>
      </c>
      <c r="L339" s="6" t="str">
        <f t="shared" si="68"/>
        <v>2021</v>
      </c>
      <c r="M339" s="9">
        <f t="shared" si="66"/>
        <v>44511</v>
      </c>
      <c r="N339" s="1"/>
    </row>
    <row r="340" spans="1:14" x14ac:dyDescent="0.3">
      <c r="A340">
        <v>265</v>
      </c>
      <c r="B340" t="s">
        <v>690</v>
      </c>
      <c r="C340" t="s">
        <v>691</v>
      </c>
      <c r="D340">
        <v>3</v>
      </c>
      <c r="E340" t="s">
        <v>6</v>
      </c>
      <c r="F340" s="2" t="s">
        <v>7</v>
      </c>
      <c r="G340" t="s">
        <v>15</v>
      </c>
      <c r="H340" s="2" t="s">
        <v>689</v>
      </c>
      <c r="I340" s="6" t="str">
        <f t="shared" si="65"/>
        <v>Nov</v>
      </c>
      <c r="J340" s="2">
        <f t="shared" si="67"/>
        <v>11</v>
      </c>
      <c r="K340" s="6" t="str">
        <f t="shared" si="64"/>
        <v>11</v>
      </c>
      <c r="L340" s="6" t="str">
        <f t="shared" si="68"/>
        <v>2021</v>
      </c>
      <c r="M340" s="9">
        <f t="shared" si="66"/>
        <v>44511</v>
      </c>
      <c r="N340" s="1"/>
    </row>
    <row r="341" spans="1:14" x14ac:dyDescent="0.3">
      <c r="A341">
        <v>266</v>
      </c>
      <c r="B341" t="s">
        <v>692</v>
      </c>
      <c r="C341" t="s">
        <v>693</v>
      </c>
      <c r="D341">
        <v>4</v>
      </c>
      <c r="E341" t="s">
        <v>6</v>
      </c>
      <c r="F341" s="2" t="s">
        <v>11</v>
      </c>
      <c r="G341" t="s">
        <v>15</v>
      </c>
      <c r="H341" s="2" t="s">
        <v>694</v>
      </c>
      <c r="I341" s="6" t="str">
        <f t="shared" si="65"/>
        <v>Nov</v>
      </c>
      <c r="J341" s="2">
        <f t="shared" si="67"/>
        <v>11</v>
      </c>
      <c r="K341" s="6" t="str">
        <f t="shared" si="64"/>
        <v>10</v>
      </c>
      <c r="L341" s="6" t="str">
        <f t="shared" si="68"/>
        <v>2021</v>
      </c>
      <c r="M341" s="9">
        <f t="shared" si="66"/>
        <v>44510</v>
      </c>
      <c r="N341" s="1"/>
    </row>
    <row r="342" spans="1:14" x14ac:dyDescent="0.3">
      <c r="A342">
        <v>267</v>
      </c>
      <c r="B342" t="s">
        <v>695</v>
      </c>
      <c r="C342" t="s">
        <v>696</v>
      </c>
      <c r="D342">
        <v>4</v>
      </c>
      <c r="E342" t="s">
        <v>6</v>
      </c>
      <c r="F342" s="2" t="s">
        <v>11</v>
      </c>
      <c r="G342" t="s">
        <v>15</v>
      </c>
      <c r="H342" s="2" t="s">
        <v>694</v>
      </c>
      <c r="I342" s="6" t="str">
        <f t="shared" si="65"/>
        <v>Nov</v>
      </c>
      <c r="J342" s="2">
        <f t="shared" si="67"/>
        <v>11</v>
      </c>
      <c r="K342" s="6" t="str">
        <f t="shared" si="64"/>
        <v>10</v>
      </c>
      <c r="L342" s="6" t="str">
        <f t="shared" si="68"/>
        <v>2021</v>
      </c>
      <c r="M342" s="9">
        <f t="shared" si="66"/>
        <v>44510</v>
      </c>
      <c r="N342" s="1"/>
    </row>
    <row r="343" spans="1:14" x14ac:dyDescent="0.3">
      <c r="A343">
        <v>268</v>
      </c>
      <c r="B343" t="s">
        <v>697</v>
      </c>
      <c r="C343" t="s">
        <v>698</v>
      </c>
      <c r="D343">
        <v>4</v>
      </c>
      <c r="E343" t="s">
        <v>6</v>
      </c>
      <c r="F343" s="2" t="s">
        <v>11</v>
      </c>
      <c r="G343" t="s">
        <v>15</v>
      </c>
      <c r="H343" s="2" t="s">
        <v>694</v>
      </c>
      <c r="I343" s="6" t="str">
        <f t="shared" si="65"/>
        <v>Nov</v>
      </c>
      <c r="J343" s="2">
        <f t="shared" si="67"/>
        <v>11</v>
      </c>
      <c r="K343" s="6" t="str">
        <f t="shared" si="64"/>
        <v>10</v>
      </c>
      <c r="L343" s="6" t="str">
        <f t="shared" si="68"/>
        <v>2021</v>
      </c>
      <c r="M343" s="9">
        <f t="shared" si="66"/>
        <v>44510</v>
      </c>
      <c r="N343" s="1"/>
    </row>
    <row r="344" spans="1:14" x14ac:dyDescent="0.3">
      <c r="A344">
        <v>269</v>
      </c>
      <c r="B344" t="s">
        <v>699</v>
      </c>
      <c r="C344" t="s">
        <v>700</v>
      </c>
      <c r="D344">
        <v>4</v>
      </c>
      <c r="E344" t="s">
        <v>6</v>
      </c>
      <c r="F344" s="2" t="s">
        <v>7</v>
      </c>
      <c r="G344" t="s">
        <v>15</v>
      </c>
      <c r="H344" s="2" t="s">
        <v>1445</v>
      </c>
      <c r="I344" s="6" t="str">
        <f>MID(H344,3,3)</f>
        <v>Oct</v>
      </c>
      <c r="J344" s="2">
        <f t="shared" si="67"/>
        <v>10</v>
      </c>
      <c r="K344" s="6" t="str">
        <f>MID(H344,7,2)</f>
        <v>07</v>
      </c>
      <c r="L344" s="6" t="str">
        <f>MID(H344,10,4)</f>
        <v>2021</v>
      </c>
      <c r="M344" s="9">
        <f t="shared" si="66"/>
        <v>44476</v>
      </c>
      <c r="N344" s="1"/>
    </row>
    <row r="345" spans="1:14" x14ac:dyDescent="0.3">
      <c r="A345">
        <v>269</v>
      </c>
      <c r="B345" t="s">
        <v>699</v>
      </c>
      <c r="C345" t="s">
        <v>700</v>
      </c>
      <c r="D345">
        <v>4</v>
      </c>
      <c r="E345" t="s">
        <v>6</v>
      </c>
      <c r="F345" s="2" t="s">
        <v>7</v>
      </c>
      <c r="G345" t="s">
        <v>15</v>
      </c>
      <c r="H345" s="2" t="s">
        <v>694</v>
      </c>
      <c r="I345" s="6" t="str">
        <f t="shared" si="65"/>
        <v>Nov</v>
      </c>
      <c r="J345" s="2">
        <f t="shared" si="67"/>
        <v>11</v>
      </c>
      <c r="K345" s="6" t="str">
        <f t="shared" ref="K345:K367" si="69">MID(H345,8,2)</f>
        <v>10</v>
      </c>
      <c r="L345" s="6" t="str">
        <f t="shared" si="68"/>
        <v>2021</v>
      </c>
      <c r="M345" s="9">
        <f t="shared" si="66"/>
        <v>44510</v>
      </c>
      <c r="N345" s="1"/>
    </row>
    <row r="346" spans="1:14" x14ac:dyDescent="0.3">
      <c r="A346">
        <v>270</v>
      </c>
      <c r="B346" t="s">
        <v>701</v>
      </c>
      <c r="C346" t="s">
        <v>702</v>
      </c>
      <c r="D346">
        <v>4</v>
      </c>
      <c r="E346" t="s">
        <v>6</v>
      </c>
      <c r="F346" s="2" t="s">
        <v>7</v>
      </c>
      <c r="G346" t="s">
        <v>15</v>
      </c>
      <c r="H346" s="2" t="s">
        <v>703</v>
      </c>
      <c r="I346" s="6" t="str">
        <f t="shared" si="65"/>
        <v>Nov</v>
      </c>
      <c r="J346" s="2">
        <f t="shared" si="67"/>
        <v>11</v>
      </c>
      <c r="K346" s="6" t="str">
        <f t="shared" si="69"/>
        <v>09</v>
      </c>
      <c r="L346" s="6" t="str">
        <f t="shared" si="68"/>
        <v>2021</v>
      </c>
      <c r="M346" s="9">
        <f t="shared" si="66"/>
        <v>44509</v>
      </c>
      <c r="N346" s="1"/>
    </row>
    <row r="347" spans="1:14" x14ac:dyDescent="0.3">
      <c r="A347">
        <v>271</v>
      </c>
      <c r="B347" t="s">
        <v>704</v>
      </c>
      <c r="C347" t="s">
        <v>705</v>
      </c>
      <c r="D347">
        <v>4</v>
      </c>
      <c r="E347" t="s">
        <v>6</v>
      </c>
      <c r="F347" s="2" t="s">
        <v>7</v>
      </c>
      <c r="G347" t="s">
        <v>15</v>
      </c>
      <c r="H347" s="2" t="s">
        <v>703</v>
      </c>
      <c r="I347" s="6" t="str">
        <f t="shared" si="65"/>
        <v>Nov</v>
      </c>
      <c r="J347" s="2">
        <f t="shared" si="67"/>
        <v>11</v>
      </c>
      <c r="K347" s="6" t="str">
        <f t="shared" si="69"/>
        <v>09</v>
      </c>
      <c r="L347" s="6" t="str">
        <f t="shared" si="68"/>
        <v>2021</v>
      </c>
      <c r="M347" s="9">
        <f t="shared" si="66"/>
        <v>44509</v>
      </c>
      <c r="N347" s="1"/>
    </row>
    <row r="348" spans="1:14" x14ac:dyDescent="0.3">
      <c r="A348">
        <v>272</v>
      </c>
      <c r="B348" t="s">
        <v>706</v>
      </c>
      <c r="C348" t="s">
        <v>707</v>
      </c>
      <c r="D348">
        <v>4</v>
      </c>
      <c r="E348" t="s">
        <v>6</v>
      </c>
      <c r="F348" s="2" t="s">
        <v>11</v>
      </c>
      <c r="G348" t="s">
        <v>15</v>
      </c>
      <c r="H348" s="2" t="s">
        <v>703</v>
      </c>
      <c r="I348" s="6" t="str">
        <f t="shared" si="65"/>
        <v>Nov</v>
      </c>
      <c r="J348" s="2">
        <f t="shared" si="67"/>
        <v>11</v>
      </c>
      <c r="K348" s="6" t="str">
        <f t="shared" si="69"/>
        <v>09</v>
      </c>
      <c r="L348" s="6" t="str">
        <f t="shared" si="68"/>
        <v>2021</v>
      </c>
      <c r="M348" s="9">
        <f t="shared" si="66"/>
        <v>44509</v>
      </c>
      <c r="N348" s="1"/>
    </row>
    <row r="349" spans="1:14" x14ac:dyDescent="0.3">
      <c r="A349">
        <v>273</v>
      </c>
      <c r="B349" t="s">
        <v>708</v>
      </c>
      <c r="C349" t="s">
        <v>709</v>
      </c>
      <c r="D349">
        <v>4</v>
      </c>
      <c r="E349" t="s">
        <v>6</v>
      </c>
      <c r="F349" s="2" t="s">
        <v>11</v>
      </c>
      <c r="G349" t="s">
        <v>15</v>
      </c>
      <c r="H349" s="2" t="s">
        <v>710</v>
      </c>
      <c r="I349" s="6" t="str">
        <f t="shared" si="65"/>
        <v>Nov</v>
      </c>
      <c r="J349" s="2">
        <f t="shared" si="67"/>
        <v>11</v>
      </c>
      <c r="K349" s="6" t="str">
        <f t="shared" si="69"/>
        <v>05</v>
      </c>
      <c r="L349" s="6" t="str">
        <f t="shared" si="68"/>
        <v>2021</v>
      </c>
      <c r="M349" s="9">
        <f t="shared" si="66"/>
        <v>44505</v>
      </c>
      <c r="N349" s="1"/>
    </row>
    <row r="350" spans="1:14" x14ac:dyDescent="0.3">
      <c r="A350">
        <v>274</v>
      </c>
      <c r="B350" t="s">
        <v>711</v>
      </c>
      <c r="C350" t="s">
        <v>712</v>
      </c>
      <c r="D350">
        <v>4</v>
      </c>
      <c r="E350" t="s">
        <v>6</v>
      </c>
      <c r="F350" s="2" t="s">
        <v>11</v>
      </c>
      <c r="G350" t="s">
        <v>15</v>
      </c>
      <c r="H350" s="2" t="s">
        <v>713</v>
      </c>
      <c r="I350" s="6" t="str">
        <f t="shared" si="65"/>
        <v>Nov</v>
      </c>
      <c r="J350" s="2">
        <f t="shared" si="67"/>
        <v>11</v>
      </c>
      <c r="K350" s="6" t="str">
        <f t="shared" si="69"/>
        <v>04</v>
      </c>
      <c r="L350" s="6" t="str">
        <f t="shared" si="68"/>
        <v>2021</v>
      </c>
      <c r="M350" s="9">
        <f t="shared" si="66"/>
        <v>44504</v>
      </c>
      <c r="N350" s="1"/>
    </row>
    <row r="351" spans="1:14" x14ac:dyDescent="0.3">
      <c r="A351">
        <v>275</v>
      </c>
      <c r="B351" t="s">
        <v>714</v>
      </c>
      <c r="C351" t="s">
        <v>715</v>
      </c>
      <c r="D351">
        <v>4</v>
      </c>
      <c r="E351" t="s">
        <v>6</v>
      </c>
      <c r="F351" s="2" t="s">
        <v>7</v>
      </c>
      <c r="G351" t="s">
        <v>15</v>
      </c>
      <c r="H351" s="2" t="s">
        <v>716</v>
      </c>
      <c r="I351" s="6" t="str">
        <f t="shared" si="65"/>
        <v>Nov</v>
      </c>
      <c r="J351" s="2">
        <f t="shared" si="67"/>
        <v>11</v>
      </c>
      <c r="K351" s="6" t="str">
        <f t="shared" si="69"/>
        <v>01</v>
      </c>
      <c r="L351" s="6" t="str">
        <f t="shared" si="68"/>
        <v>2021</v>
      </c>
      <c r="M351" s="9">
        <f t="shared" si="66"/>
        <v>44501</v>
      </c>
      <c r="N351" s="1"/>
    </row>
    <row r="352" spans="1:14" x14ac:dyDescent="0.3">
      <c r="A352">
        <v>276</v>
      </c>
      <c r="B352" t="s">
        <v>717</v>
      </c>
      <c r="C352" t="s">
        <v>718</v>
      </c>
      <c r="D352">
        <v>4</v>
      </c>
      <c r="E352" t="s">
        <v>6</v>
      </c>
      <c r="F352" s="2" t="s">
        <v>11</v>
      </c>
      <c r="G352" t="s">
        <v>15</v>
      </c>
      <c r="H352" s="2" t="s">
        <v>719</v>
      </c>
      <c r="I352" s="6" t="str">
        <f t="shared" si="65"/>
        <v>Oct</v>
      </c>
      <c r="J352" s="2">
        <f t="shared" si="67"/>
        <v>10</v>
      </c>
      <c r="K352" s="6" t="str">
        <f t="shared" si="69"/>
        <v>29</v>
      </c>
      <c r="L352" s="6" t="str">
        <f t="shared" si="68"/>
        <v>2021</v>
      </c>
      <c r="M352" s="9">
        <f t="shared" si="66"/>
        <v>44498</v>
      </c>
      <c r="N352" s="1"/>
    </row>
    <row r="353" spans="1:14" x14ac:dyDescent="0.3">
      <c r="A353">
        <v>277</v>
      </c>
      <c r="B353" t="s">
        <v>720</v>
      </c>
      <c r="C353" t="s">
        <v>721</v>
      </c>
      <c r="D353">
        <v>4</v>
      </c>
      <c r="E353" t="s">
        <v>6</v>
      </c>
      <c r="F353" s="2" t="s">
        <v>7</v>
      </c>
      <c r="G353" t="s">
        <v>15</v>
      </c>
      <c r="H353" s="2" t="s">
        <v>719</v>
      </c>
      <c r="I353" s="6" t="str">
        <f t="shared" si="65"/>
        <v>Oct</v>
      </c>
      <c r="J353" s="2">
        <f t="shared" si="67"/>
        <v>10</v>
      </c>
      <c r="K353" s="6" t="str">
        <f t="shared" si="69"/>
        <v>29</v>
      </c>
      <c r="L353" s="6" t="str">
        <f t="shared" si="68"/>
        <v>2021</v>
      </c>
      <c r="M353" s="9">
        <f t="shared" si="66"/>
        <v>44498</v>
      </c>
      <c r="N353" s="1"/>
    </row>
    <row r="354" spans="1:14" x14ac:dyDescent="0.3">
      <c r="A354">
        <v>278</v>
      </c>
      <c r="B354" t="s">
        <v>722</v>
      </c>
      <c r="C354" t="s">
        <v>723</v>
      </c>
      <c r="D354">
        <v>4</v>
      </c>
      <c r="E354" t="s">
        <v>6</v>
      </c>
      <c r="F354" s="2" t="s">
        <v>7</v>
      </c>
      <c r="G354" t="s">
        <v>15</v>
      </c>
      <c r="H354" s="2" t="s">
        <v>724</v>
      </c>
      <c r="I354" s="6" t="str">
        <f t="shared" si="65"/>
        <v>Oct</v>
      </c>
      <c r="J354" s="2">
        <f t="shared" si="67"/>
        <v>10</v>
      </c>
      <c r="K354" s="6" t="str">
        <f t="shared" si="69"/>
        <v>28</v>
      </c>
      <c r="L354" s="6" t="str">
        <f t="shared" si="68"/>
        <v>2021</v>
      </c>
      <c r="M354" s="9">
        <f t="shared" si="66"/>
        <v>44497</v>
      </c>
      <c r="N354" s="1"/>
    </row>
    <row r="355" spans="1:14" x14ac:dyDescent="0.3">
      <c r="A355">
        <v>279</v>
      </c>
      <c r="B355" t="s">
        <v>725</v>
      </c>
      <c r="C355" t="s">
        <v>726</v>
      </c>
      <c r="D355">
        <v>4</v>
      </c>
      <c r="E355" t="s">
        <v>6</v>
      </c>
      <c r="F355" s="2" t="s">
        <v>11</v>
      </c>
      <c r="G355" t="s">
        <v>15</v>
      </c>
      <c r="H355" s="2" t="s">
        <v>727</v>
      </c>
      <c r="I355" s="6" t="str">
        <f t="shared" si="65"/>
        <v>Oct</v>
      </c>
      <c r="J355" s="2">
        <f t="shared" si="67"/>
        <v>10</v>
      </c>
      <c r="K355" s="6" t="str">
        <f t="shared" si="69"/>
        <v>27</v>
      </c>
      <c r="L355" s="6" t="str">
        <f t="shared" si="68"/>
        <v>2021</v>
      </c>
      <c r="M355" s="9">
        <f t="shared" si="66"/>
        <v>44496</v>
      </c>
      <c r="N355" s="1"/>
    </row>
    <row r="356" spans="1:14" x14ac:dyDescent="0.3">
      <c r="A356">
        <v>280</v>
      </c>
      <c r="B356" t="s">
        <v>728</v>
      </c>
      <c r="C356" t="s">
        <v>729</v>
      </c>
      <c r="D356">
        <v>4</v>
      </c>
      <c r="E356" t="s">
        <v>6</v>
      </c>
      <c r="F356" s="2" t="s">
        <v>11</v>
      </c>
      <c r="G356" t="s">
        <v>15</v>
      </c>
      <c r="H356" s="2" t="s">
        <v>730</v>
      </c>
      <c r="I356" s="6" t="str">
        <f t="shared" si="65"/>
        <v>Oct</v>
      </c>
      <c r="J356" s="2">
        <f t="shared" si="67"/>
        <v>10</v>
      </c>
      <c r="K356" s="6" t="str">
        <f t="shared" si="69"/>
        <v>26</v>
      </c>
      <c r="L356" s="6" t="str">
        <f t="shared" si="68"/>
        <v>2021</v>
      </c>
      <c r="M356" s="9">
        <f t="shared" si="66"/>
        <v>44495</v>
      </c>
      <c r="N356" s="1"/>
    </row>
    <row r="357" spans="1:14" x14ac:dyDescent="0.3">
      <c r="A357">
        <v>281</v>
      </c>
      <c r="B357" t="s">
        <v>731</v>
      </c>
      <c r="C357" t="s">
        <v>732</v>
      </c>
      <c r="D357">
        <v>4</v>
      </c>
      <c r="E357" t="s">
        <v>6</v>
      </c>
      <c r="F357" s="2" t="s">
        <v>11</v>
      </c>
      <c r="G357" t="s">
        <v>15</v>
      </c>
      <c r="H357" s="2" t="s">
        <v>730</v>
      </c>
      <c r="I357" s="6" t="str">
        <f t="shared" si="65"/>
        <v>Oct</v>
      </c>
      <c r="J357" s="2">
        <f t="shared" si="67"/>
        <v>10</v>
      </c>
      <c r="K357" s="6" t="str">
        <f t="shared" si="69"/>
        <v>26</v>
      </c>
      <c r="L357" s="6" t="str">
        <f t="shared" si="68"/>
        <v>2021</v>
      </c>
      <c r="M357" s="9">
        <f t="shared" si="66"/>
        <v>44495</v>
      </c>
      <c r="N357" s="1"/>
    </row>
    <row r="358" spans="1:14" x14ac:dyDescent="0.3">
      <c r="A358">
        <v>282</v>
      </c>
      <c r="B358" t="s">
        <v>733</v>
      </c>
      <c r="C358" t="s">
        <v>734</v>
      </c>
      <c r="D358">
        <v>4</v>
      </c>
      <c r="E358" t="s">
        <v>6</v>
      </c>
      <c r="F358" s="2" t="s">
        <v>11</v>
      </c>
      <c r="G358" t="s">
        <v>15</v>
      </c>
      <c r="H358" s="2" t="s">
        <v>735</v>
      </c>
      <c r="I358" s="6" t="str">
        <f t="shared" si="65"/>
        <v>Oct</v>
      </c>
      <c r="J358" s="2">
        <f t="shared" si="67"/>
        <v>10</v>
      </c>
      <c r="K358" s="6" t="str">
        <f t="shared" si="69"/>
        <v>25</v>
      </c>
      <c r="L358" s="6" t="str">
        <f t="shared" si="68"/>
        <v>2021</v>
      </c>
      <c r="M358" s="9">
        <f t="shared" si="66"/>
        <v>44494</v>
      </c>
      <c r="N358" s="1"/>
    </row>
    <row r="359" spans="1:14" x14ac:dyDescent="0.3">
      <c r="A359">
        <v>283</v>
      </c>
      <c r="B359" t="s">
        <v>736</v>
      </c>
      <c r="C359" t="s">
        <v>737</v>
      </c>
      <c r="D359">
        <v>4</v>
      </c>
      <c r="E359" t="s">
        <v>6</v>
      </c>
      <c r="F359" s="2" t="s">
        <v>11</v>
      </c>
      <c r="G359" t="s">
        <v>15</v>
      </c>
      <c r="H359" s="2" t="s">
        <v>735</v>
      </c>
      <c r="I359" s="6" t="str">
        <f t="shared" si="65"/>
        <v>Oct</v>
      </c>
      <c r="J359" s="2">
        <f t="shared" si="67"/>
        <v>10</v>
      </c>
      <c r="K359" s="6" t="str">
        <f t="shared" si="69"/>
        <v>25</v>
      </c>
      <c r="L359" s="6" t="str">
        <f t="shared" si="68"/>
        <v>2021</v>
      </c>
      <c r="M359" s="9">
        <f t="shared" si="66"/>
        <v>44494</v>
      </c>
      <c r="N359" s="1"/>
    </row>
    <row r="360" spans="1:14" x14ac:dyDescent="0.3">
      <c r="A360">
        <v>284</v>
      </c>
      <c r="B360" t="s">
        <v>738</v>
      </c>
      <c r="C360" t="s">
        <v>739</v>
      </c>
      <c r="D360">
        <v>4</v>
      </c>
      <c r="E360" t="s">
        <v>6</v>
      </c>
      <c r="F360" s="2" t="s">
        <v>11</v>
      </c>
      <c r="G360" t="s">
        <v>15</v>
      </c>
      <c r="H360" s="2" t="s">
        <v>740</v>
      </c>
      <c r="I360" s="6" t="str">
        <f t="shared" si="65"/>
        <v>Oct</v>
      </c>
      <c r="J360" s="2">
        <f t="shared" si="67"/>
        <v>10</v>
      </c>
      <c r="K360" s="6" t="str">
        <f t="shared" si="69"/>
        <v>22</v>
      </c>
      <c r="L360" s="6" t="str">
        <f t="shared" si="68"/>
        <v>2021</v>
      </c>
      <c r="M360" s="9">
        <f t="shared" si="66"/>
        <v>44491</v>
      </c>
      <c r="N360" s="1"/>
    </row>
    <row r="361" spans="1:14" x14ac:dyDescent="0.3">
      <c r="A361">
        <v>285</v>
      </c>
      <c r="B361" t="s">
        <v>741</v>
      </c>
      <c r="C361" t="s">
        <v>742</v>
      </c>
      <c r="D361">
        <v>4</v>
      </c>
      <c r="E361" t="s">
        <v>6</v>
      </c>
      <c r="F361" s="2" t="s">
        <v>11</v>
      </c>
      <c r="G361" t="s">
        <v>15</v>
      </c>
      <c r="H361" s="2" t="s">
        <v>740</v>
      </c>
      <c r="I361" s="6" t="str">
        <f t="shared" si="65"/>
        <v>Oct</v>
      </c>
      <c r="J361" s="2">
        <f t="shared" si="67"/>
        <v>10</v>
      </c>
      <c r="K361" s="6" t="str">
        <f t="shared" si="69"/>
        <v>22</v>
      </c>
      <c r="L361" s="6" t="str">
        <f t="shared" si="68"/>
        <v>2021</v>
      </c>
      <c r="M361" s="9">
        <f t="shared" si="66"/>
        <v>44491</v>
      </c>
      <c r="N361" s="1"/>
    </row>
    <row r="362" spans="1:14" x14ac:dyDescent="0.3">
      <c r="A362">
        <v>286</v>
      </c>
      <c r="B362" t="s">
        <v>743</v>
      </c>
      <c r="C362" t="s">
        <v>20</v>
      </c>
      <c r="D362">
        <v>4</v>
      </c>
      <c r="E362" t="s">
        <v>6</v>
      </c>
      <c r="F362" s="2" t="s">
        <v>7</v>
      </c>
      <c r="G362" t="s">
        <v>15</v>
      </c>
      <c r="H362" s="2" t="s">
        <v>740</v>
      </c>
      <c r="I362" s="6" t="str">
        <f t="shared" si="65"/>
        <v>Oct</v>
      </c>
      <c r="J362" s="2">
        <f t="shared" si="67"/>
        <v>10</v>
      </c>
      <c r="K362" s="6" t="str">
        <f t="shared" si="69"/>
        <v>22</v>
      </c>
      <c r="L362" s="6" t="str">
        <f t="shared" si="68"/>
        <v>2021</v>
      </c>
      <c r="M362" s="9">
        <f t="shared" si="66"/>
        <v>44491</v>
      </c>
      <c r="N362" s="1"/>
    </row>
    <row r="363" spans="1:14" x14ac:dyDescent="0.3">
      <c r="A363">
        <v>287</v>
      </c>
      <c r="B363" t="s">
        <v>744</v>
      </c>
      <c r="C363" t="s">
        <v>745</v>
      </c>
      <c r="D363">
        <v>3</v>
      </c>
      <c r="E363" t="s">
        <v>6</v>
      </c>
      <c r="F363" s="2" t="s">
        <v>7</v>
      </c>
      <c r="G363" t="s">
        <v>15</v>
      </c>
      <c r="H363" s="2" t="s">
        <v>746</v>
      </c>
      <c r="I363" s="6" t="str">
        <f t="shared" si="65"/>
        <v>Oct</v>
      </c>
      <c r="J363" s="2">
        <f t="shared" si="67"/>
        <v>10</v>
      </c>
      <c r="K363" s="6" t="str">
        <f t="shared" si="69"/>
        <v>20</v>
      </c>
      <c r="L363" s="6" t="str">
        <f t="shared" si="68"/>
        <v>2021</v>
      </c>
      <c r="M363" s="9">
        <f t="shared" si="66"/>
        <v>44489</v>
      </c>
      <c r="N363" s="1"/>
    </row>
    <row r="364" spans="1:14" x14ac:dyDescent="0.3">
      <c r="A364">
        <v>288</v>
      </c>
      <c r="B364" t="s">
        <v>747</v>
      </c>
      <c r="C364" t="s">
        <v>748</v>
      </c>
      <c r="D364">
        <v>4</v>
      </c>
      <c r="E364" t="s">
        <v>6</v>
      </c>
      <c r="F364" s="2" t="s">
        <v>11</v>
      </c>
      <c r="G364" t="s">
        <v>15</v>
      </c>
      <c r="H364" s="2" t="s">
        <v>746</v>
      </c>
      <c r="I364" s="6" t="str">
        <f t="shared" si="65"/>
        <v>Oct</v>
      </c>
      <c r="J364" s="2">
        <f t="shared" si="67"/>
        <v>10</v>
      </c>
      <c r="K364" s="6" t="str">
        <f t="shared" si="69"/>
        <v>20</v>
      </c>
      <c r="L364" s="6" t="str">
        <f t="shared" si="68"/>
        <v>2021</v>
      </c>
      <c r="M364" s="9">
        <f t="shared" si="66"/>
        <v>44489</v>
      </c>
      <c r="N364" s="1"/>
    </row>
    <row r="365" spans="1:14" x14ac:dyDescent="0.3">
      <c r="A365">
        <v>289</v>
      </c>
      <c r="B365" t="s">
        <v>749</v>
      </c>
      <c r="C365" t="s">
        <v>750</v>
      </c>
      <c r="D365">
        <v>3</v>
      </c>
      <c r="E365" t="s">
        <v>6</v>
      </c>
      <c r="F365" s="2" t="s">
        <v>11</v>
      </c>
      <c r="G365" t="s">
        <v>15</v>
      </c>
      <c r="H365" s="2" t="s">
        <v>746</v>
      </c>
      <c r="I365" s="6" t="str">
        <f t="shared" si="65"/>
        <v>Oct</v>
      </c>
      <c r="J365" s="2">
        <f t="shared" si="67"/>
        <v>10</v>
      </c>
      <c r="K365" s="6" t="str">
        <f t="shared" si="69"/>
        <v>20</v>
      </c>
      <c r="L365" s="6" t="str">
        <f t="shared" si="68"/>
        <v>2021</v>
      </c>
      <c r="M365" s="9">
        <f t="shared" si="66"/>
        <v>44489</v>
      </c>
      <c r="N365" s="1"/>
    </row>
    <row r="366" spans="1:14" x14ac:dyDescent="0.3">
      <c r="A366">
        <v>290</v>
      </c>
      <c r="B366" t="s">
        <v>751</v>
      </c>
      <c r="C366" t="s">
        <v>752</v>
      </c>
      <c r="D366">
        <v>4</v>
      </c>
      <c r="E366" t="s">
        <v>6</v>
      </c>
      <c r="F366" s="2" t="s">
        <v>11</v>
      </c>
      <c r="G366" t="s">
        <v>15</v>
      </c>
      <c r="H366" s="2" t="s">
        <v>753</v>
      </c>
      <c r="I366" s="6" t="str">
        <f t="shared" si="65"/>
        <v>Oct</v>
      </c>
      <c r="J366" s="2">
        <f t="shared" si="67"/>
        <v>10</v>
      </c>
      <c r="K366" s="6" t="str">
        <f t="shared" si="69"/>
        <v>18</v>
      </c>
      <c r="L366" s="6" t="str">
        <f t="shared" si="68"/>
        <v>2021</v>
      </c>
      <c r="M366" s="9">
        <f t="shared" si="66"/>
        <v>44487</v>
      </c>
      <c r="N366" s="1"/>
    </row>
    <row r="367" spans="1:14" x14ac:dyDescent="0.3">
      <c r="A367">
        <v>291</v>
      </c>
      <c r="B367" t="s">
        <v>754</v>
      </c>
      <c r="C367" t="s">
        <v>755</v>
      </c>
      <c r="D367">
        <v>4</v>
      </c>
      <c r="E367" t="s">
        <v>6</v>
      </c>
      <c r="F367" s="2" t="s">
        <v>11</v>
      </c>
      <c r="G367" t="s">
        <v>15</v>
      </c>
      <c r="H367" s="2" t="s">
        <v>756</v>
      </c>
      <c r="I367" s="6" t="str">
        <f t="shared" si="65"/>
        <v>Oct</v>
      </c>
      <c r="J367" s="2">
        <f t="shared" si="67"/>
        <v>10</v>
      </c>
      <c r="K367" s="6" t="str">
        <f t="shared" si="69"/>
        <v>15</v>
      </c>
      <c r="L367" s="6" t="str">
        <f t="shared" si="68"/>
        <v>2021</v>
      </c>
      <c r="M367" s="9">
        <f t="shared" si="66"/>
        <v>44484</v>
      </c>
      <c r="N367" s="1"/>
    </row>
    <row r="368" spans="1:14" x14ac:dyDescent="0.3">
      <c r="A368">
        <v>292</v>
      </c>
      <c r="B368" t="s">
        <v>757</v>
      </c>
      <c r="C368" t="s">
        <v>758</v>
      </c>
      <c r="D368">
        <v>4</v>
      </c>
      <c r="E368" t="s">
        <v>6</v>
      </c>
      <c r="F368" s="2" t="s">
        <v>7</v>
      </c>
      <c r="G368" t="s">
        <v>15</v>
      </c>
      <c r="H368" s="2" t="s">
        <v>1470</v>
      </c>
      <c r="I368" s="6" t="str">
        <f>MID(H368,3,3)</f>
        <v>Sep</v>
      </c>
      <c r="J368" s="2">
        <f t="shared" si="67"/>
        <v>9</v>
      </c>
      <c r="K368" s="6" t="str">
        <f>MID(H368,7,2)</f>
        <v>16</v>
      </c>
      <c r="L368" s="6" t="str">
        <f>MID(H368,10,4)</f>
        <v>2021</v>
      </c>
      <c r="M368" s="9">
        <f t="shared" si="66"/>
        <v>44455</v>
      </c>
      <c r="N368" s="1"/>
    </row>
    <row r="369" spans="1:14" x14ac:dyDescent="0.3">
      <c r="A369">
        <v>292</v>
      </c>
      <c r="B369" t="s">
        <v>757</v>
      </c>
      <c r="C369" t="s">
        <v>758</v>
      </c>
      <c r="D369">
        <v>4</v>
      </c>
      <c r="E369" t="s">
        <v>6</v>
      </c>
      <c r="F369" s="2" t="s">
        <v>7</v>
      </c>
      <c r="G369" t="s">
        <v>15</v>
      </c>
      <c r="H369" s="2" t="s">
        <v>756</v>
      </c>
      <c r="I369" s="6" t="str">
        <f t="shared" si="65"/>
        <v>Oct</v>
      </c>
      <c r="J369" s="2">
        <f t="shared" si="67"/>
        <v>10</v>
      </c>
      <c r="K369" s="6" t="str">
        <f t="shared" ref="K369:K432" si="70">MID(H369,8,2)</f>
        <v>15</v>
      </c>
      <c r="L369" s="6" t="str">
        <f t="shared" si="68"/>
        <v>2021</v>
      </c>
      <c r="M369" s="9">
        <f t="shared" si="66"/>
        <v>44484</v>
      </c>
      <c r="N369" s="1"/>
    </row>
    <row r="370" spans="1:14" x14ac:dyDescent="0.3">
      <c r="A370">
        <v>293</v>
      </c>
      <c r="B370" t="s">
        <v>759</v>
      </c>
      <c r="C370" t="s">
        <v>760</v>
      </c>
      <c r="D370">
        <v>4</v>
      </c>
      <c r="E370" t="s">
        <v>6</v>
      </c>
      <c r="F370" s="2" t="s">
        <v>7</v>
      </c>
      <c r="G370" t="s">
        <v>15</v>
      </c>
      <c r="H370" s="2" t="s">
        <v>761</v>
      </c>
      <c r="I370" s="6" t="str">
        <f t="shared" si="65"/>
        <v>Oct</v>
      </c>
      <c r="J370" s="2">
        <f t="shared" si="67"/>
        <v>10</v>
      </c>
      <c r="K370" s="6" t="str">
        <f t="shared" si="70"/>
        <v>14</v>
      </c>
      <c r="L370" s="6" t="str">
        <f t="shared" si="68"/>
        <v>2021</v>
      </c>
      <c r="M370" s="9">
        <f t="shared" si="66"/>
        <v>44483</v>
      </c>
      <c r="N370" s="1"/>
    </row>
    <row r="371" spans="1:14" x14ac:dyDescent="0.3">
      <c r="A371">
        <v>294</v>
      </c>
      <c r="B371" t="s">
        <v>762</v>
      </c>
      <c r="C371" t="s">
        <v>763</v>
      </c>
      <c r="D371">
        <v>4</v>
      </c>
      <c r="E371" t="s">
        <v>6</v>
      </c>
      <c r="F371" s="2" t="s">
        <v>7</v>
      </c>
      <c r="G371" t="s">
        <v>15</v>
      </c>
      <c r="H371" s="2" t="s">
        <v>764</v>
      </c>
      <c r="I371" s="6" t="str">
        <f t="shared" si="65"/>
        <v>Oct</v>
      </c>
      <c r="J371" s="2">
        <f t="shared" si="67"/>
        <v>10</v>
      </c>
      <c r="K371" s="6" t="str">
        <f t="shared" si="70"/>
        <v>13</v>
      </c>
      <c r="L371" s="6" t="str">
        <f t="shared" si="68"/>
        <v>2021</v>
      </c>
      <c r="M371" s="9">
        <f t="shared" si="66"/>
        <v>44482</v>
      </c>
      <c r="N371" s="1"/>
    </row>
    <row r="372" spans="1:14" x14ac:dyDescent="0.3">
      <c r="A372">
        <v>295</v>
      </c>
      <c r="B372" t="s">
        <v>765</v>
      </c>
      <c r="C372" t="s">
        <v>114</v>
      </c>
      <c r="D372">
        <v>4</v>
      </c>
      <c r="E372" t="s">
        <v>6</v>
      </c>
      <c r="F372" s="2" t="s">
        <v>11</v>
      </c>
      <c r="G372" t="s">
        <v>15</v>
      </c>
      <c r="H372" s="2" t="s">
        <v>766</v>
      </c>
      <c r="I372" s="6" t="str">
        <f t="shared" si="65"/>
        <v>Oct</v>
      </c>
      <c r="J372" s="2">
        <f t="shared" si="67"/>
        <v>10</v>
      </c>
      <c r="K372" s="6" t="str">
        <f t="shared" si="70"/>
        <v>12</v>
      </c>
      <c r="L372" s="6" t="str">
        <f t="shared" si="68"/>
        <v>2021</v>
      </c>
      <c r="M372" s="9">
        <f t="shared" si="66"/>
        <v>44481</v>
      </c>
      <c r="N372" s="1"/>
    </row>
    <row r="373" spans="1:14" x14ac:dyDescent="0.3">
      <c r="A373">
        <v>296</v>
      </c>
      <c r="B373" t="s">
        <v>767</v>
      </c>
      <c r="C373" t="s">
        <v>768</v>
      </c>
      <c r="D373">
        <v>4</v>
      </c>
      <c r="E373" t="s">
        <v>6</v>
      </c>
      <c r="F373" s="2" t="s">
        <v>11</v>
      </c>
      <c r="G373" t="s">
        <v>15</v>
      </c>
      <c r="H373" s="2" t="s">
        <v>769</v>
      </c>
      <c r="I373" s="6" t="str">
        <f t="shared" si="65"/>
        <v>Oct</v>
      </c>
      <c r="J373" s="2">
        <f t="shared" si="67"/>
        <v>10</v>
      </c>
      <c r="K373" s="6" t="str">
        <f t="shared" si="70"/>
        <v>11</v>
      </c>
      <c r="L373" s="6" t="str">
        <f t="shared" si="68"/>
        <v>2021</v>
      </c>
      <c r="M373" s="9">
        <f t="shared" si="66"/>
        <v>44480</v>
      </c>
      <c r="N373" s="1"/>
    </row>
    <row r="374" spans="1:14" x14ac:dyDescent="0.3">
      <c r="A374">
        <v>296</v>
      </c>
      <c r="B374" t="s">
        <v>767</v>
      </c>
      <c r="C374" t="s">
        <v>768</v>
      </c>
      <c r="D374">
        <v>3</v>
      </c>
      <c r="E374" t="s">
        <v>6</v>
      </c>
      <c r="F374" s="2" t="s">
        <v>7</v>
      </c>
      <c r="G374" t="s">
        <v>15</v>
      </c>
      <c r="H374" s="2" t="s">
        <v>769</v>
      </c>
      <c r="I374" s="6" t="str">
        <f t="shared" si="65"/>
        <v>Oct</v>
      </c>
      <c r="J374" s="2">
        <f t="shared" si="67"/>
        <v>10</v>
      </c>
      <c r="K374" s="6" t="str">
        <f t="shared" si="70"/>
        <v>11</v>
      </c>
      <c r="L374" s="6" t="str">
        <f t="shared" si="68"/>
        <v>2021</v>
      </c>
      <c r="M374" s="9">
        <f t="shared" si="66"/>
        <v>44480</v>
      </c>
      <c r="N374" s="1"/>
    </row>
    <row r="375" spans="1:14" x14ac:dyDescent="0.3">
      <c r="A375">
        <v>297</v>
      </c>
      <c r="B375" t="s">
        <v>770</v>
      </c>
      <c r="C375" t="s">
        <v>771</v>
      </c>
      <c r="D375">
        <v>4</v>
      </c>
      <c r="E375" t="s">
        <v>6</v>
      </c>
      <c r="F375" s="2" t="s">
        <v>11</v>
      </c>
      <c r="G375" t="s">
        <v>15</v>
      </c>
      <c r="H375" s="2" t="s">
        <v>769</v>
      </c>
      <c r="I375" s="6" t="str">
        <f t="shared" si="65"/>
        <v>Oct</v>
      </c>
      <c r="J375" s="2">
        <f t="shared" si="67"/>
        <v>10</v>
      </c>
      <c r="K375" s="6" t="str">
        <f t="shared" si="70"/>
        <v>11</v>
      </c>
      <c r="L375" s="6" t="str">
        <f t="shared" si="68"/>
        <v>2021</v>
      </c>
      <c r="M375" s="9">
        <f t="shared" si="66"/>
        <v>44480</v>
      </c>
      <c r="N375" s="1"/>
    </row>
    <row r="376" spans="1:14" x14ac:dyDescent="0.3">
      <c r="A376">
        <v>298</v>
      </c>
      <c r="B376" t="s">
        <v>772</v>
      </c>
      <c r="C376" t="s">
        <v>773</v>
      </c>
      <c r="D376">
        <v>3</v>
      </c>
      <c r="E376" t="s">
        <v>6</v>
      </c>
      <c r="F376" s="2" t="s">
        <v>7</v>
      </c>
      <c r="G376" t="s">
        <v>15</v>
      </c>
      <c r="H376" s="2" t="s">
        <v>769</v>
      </c>
      <c r="I376" s="6" t="str">
        <f t="shared" si="65"/>
        <v>Oct</v>
      </c>
      <c r="J376" s="2">
        <f t="shared" si="67"/>
        <v>10</v>
      </c>
      <c r="K376" s="6" t="str">
        <f t="shared" si="70"/>
        <v>11</v>
      </c>
      <c r="L376" s="6" t="str">
        <f t="shared" si="68"/>
        <v>2021</v>
      </c>
      <c r="M376" s="9">
        <f t="shared" si="66"/>
        <v>44480</v>
      </c>
      <c r="N376" s="1"/>
    </row>
    <row r="377" spans="1:14" x14ac:dyDescent="0.3">
      <c r="A377">
        <v>299</v>
      </c>
      <c r="B377" t="s">
        <v>774</v>
      </c>
      <c r="C377" t="s">
        <v>775</v>
      </c>
      <c r="D377">
        <v>3</v>
      </c>
      <c r="E377" t="s">
        <v>6</v>
      </c>
      <c r="F377" s="2" t="s">
        <v>7</v>
      </c>
      <c r="G377" t="s">
        <v>15</v>
      </c>
      <c r="H377" s="2" t="s">
        <v>769</v>
      </c>
      <c r="I377" s="6" t="str">
        <f t="shared" si="65"/>
        <v>Oct</v>
      </c>
      <c r="J377" s="2">
        <f t="shared" si="67"/>
        <v>10</v>
      </c>
      <c r="K377" s="6" t="str">
        <f t="shared" si="70"/>
        <v>11</v>
      </c>
      <c r="L377" s="6" t="str">
        <f t="shared" si="68"/>
        <v>2021</v>
      </c>
      <c r="M377" s="9">
        <f t="shared" si="66"/>
        <v>44480</v>
      </c>
      <c r="N377" s="1"/>
    </row>
    <row r="378" spans="1:14" x14ac:dyDescent="0.3">
      <c r="A378">
        <v>300</v>
      </c>
      <c r="B378" t="s">
        <v>776</v>
      </c>
      <c r="C378" t="s">
        <v>777</v>
      </c>
      <c r="D378">
        <v>4</v>
      </c>
      <c r="E378" t="s">
        <v>6</v>
      </c>
      <c r="F378" s="2" t="s">
        <v>11</v>
      </c>
      <c r="G378" t="s">
        <v>15</v>
      </c>
      <c r="H378" s="2" t="s">
        <v>778</v>
      </c>
      <c r="I378" s="6" t="str">
        <f t="shared" si="65"/>
        <v>Oct</v>
      </c>
      <c r="J378" s="2">
        <f t="shared" si="67"/>
        <v>10</v>
      </c>
      <c r="K378" s="6" t="str">
        <f t="shared" si="70"/>
        <v>08</v>
      </c>
      <c r="L378" s="6" t="str">
        <f t="shared" si="68"/>
        <v>2021</v>
      </c>
      <c r="M378" s="9">
        <f t="shared" si="66"/>
        <v>44477</v>
      </c>
      <c r="N378" s="1"/>
    </row>
    <row r="379" spans="1:14" x14ac:dyDescent="0.3">
      <c r="A379">
        <v>301</v>
      </c>
      <c r="B379" t="s">
        <v>779</v>
      </c>
      <c r="C379" t="s">
        <v>780</v>
      </c>
      <c r="D379">
        <v>4</v>
      </c>
      <c r="E379" t="s">
        <v>6</v>
      </c>
      <c r="F379" s="2" t="s">
        <v>7</v>
      </c>
      <c r="G379" t="s">
        <v>15</v>
      </c>
      <c r="H379" s="2" t="s">
        <v>778</v>
      </c>
      <c r="I379" s="6" t="str">
        <f t="shared" si="65"/>
        <v>Oct</v>
      </c>
      <c r="J379" s="2">
        <f t="shared" si="67"/>
        <v>10</v>
      </c>
      <c r="K379" s="6" t="str">
        <f t="shared" si="70"/>
        <v>08</v>
      </c>
      <c r="L379" s="6" t="str">
        <f t="shared" si="68"/>
        <v>2021</v>
      </c>
      <c r="M379" s="9">
        <f t="shared" si="66"/>
        <v>44477</v>
      </c>
      <c r="N379" s="1"/>
    </row>
    <row r="380" spans="1:14" x14ac:dyDescent="0.3">
      <c r="A380">
        <v>302</v>
      </c>
      <c r="B380" t="s">
        <v>781</v>
      </c>
      <c r="C380" t="s">
        <v>782</v>
      </c>
      <c r="D380">
        <v>4</v>
      </c>
      <c r="E380" t="s">
        <v>6</v>
      </c>
      <c r="F380" s="2" t="s">
        <v>7</v>
      </c>
      <c r="G380" t="s">
        <v>15</v>
      </c>
      <c r="H380" s="2" t="s">
        <v>778</v>
      </c>
      <c r="I380" s="6" t="str">
        <f t="shared" si="65"/>
        <v>Oct</v>
      </c>
      <c r="J380" s="2">
        <f t="shared" si="67"/>
        <v>10</v>
      </c>
      <c r="K380" s="6" t="str">
        <f t="shared" si="70"/>
        <v>08</v>
      </c>
      <c r="L380" s="6" t="str">
        <f t="shared" si="68"/>
        <v>2021</v>
      </c>
      <c r="M380" s="9">
        <f t="shared" si="66"/>
        <v>44477</v>
      </c>
      <c r="N380" s="1"/>
    </row>
    <row r="381" spans="1:14" x14ac:dyDescent="0.3">
      <c r="A381">
        <v>303</v>
      </c>
      <c r="B381" t="s">
        <v>783</v>
      </c>
      <c r="C381" t="s">
        <v>784</v>
      </c>
      <c r="D381">
        <v>4</v>
      </c>
      <c r="E381" t="s">
        <v>6</v>
      </c>
      <c r="F381" s="2" t="s">
        <v>7</v>
      </c>
      <c r="G381" t="s">
        <v>15</v>
      </c>
      <c r="H381" s="2" t="s">
        <v>785</v>
      </c>
      <c r="I381" s="6" t="str">
        <f t="shared" si="65"/>
        <v>Oct</v>
      </c>
      <c r="J381" s="2">
        <f t="shared" si="67"/>
        <v>10</v>
      </c>
      <c r="K381" s="6" t="str">
        <f t="shared" si="70"/>
        <v>07</v>
      </c>
      <c r="L381" s="6" t="str">
        <f t="shared" si="68"/>
        <v>2021</v>
      </c>
      <c r="M381" s="9">
        <f t="shared" si="66"/>
        <v>44476</v>
      </c>
      <c r="N381" s="1"/>
    </row>
    <row r="382" spans="1:14" x14ac:dyDescent="0.3">
      <c r="A382">
        <v>304</v>
      </c>
      <c r="B382" t="s">
        <v>786</v>
      </c>
      <c r="C382" t="s">
        <v>787</v>
      </c>
      <c r="D382">
        <v>4</v>
      </c>
      <c r="E382" t="s">
        <v>6</v>
      </c>
      <c r="F382" s="2" t="s">
        <v>11</v>
      </c>
      <c r="G382" t="s">
        <v>15</v>
      </c>
      <c r="H382" s="2" t="s">
        <v>785</v>
      </c>
      <c r="I382" s="6" t="str">
        <f t="shared" si="65"/>
        <v>Oct</v>
      </c>
      <c r="J382" s="2">
        <f t="shared" si="67"/>
        <v>10</v>
      </c>
      <c r="K382" s="6" t="str">
        <f t="shared" si="70"/>
        <v>07</v>
      </c>
      <c r="L382" s="6" t="str">
        <f t="shared" si="68"/>
        <v>2021</v>
      </c>
      <c r="M382" s="9">
        <f t="shared" si="66"/>
        <v>44476</v>
      </c>
      <c r="N382" s="1"/>
    </row>
    <row r="383" spans="1:14" x14ac:dyDescent="0.3">
      <c r="A383">
        <v>305</v>
      </c>
      <c r="B383" t="s">
        <v>788</v>
      </c>
      <c r="C383" t="s">
        <v>789</v>
      </c>
      <c r="D383">
        <v>4</v>
      </c>
      <c r="E383" t="s">
        <v>6</v>
      </c>
      <c r="F383" s="2" t="s">
        <v>7</v>
      </c>
      <c r="G383" t="s">
        <v>15</v>
      </c>
      <c r="H383" s="2" t="s">
        <v>790</v>
      </c>
      <c r="I383" s="6" t="str">
        <f t="shared" si="65"/>
        <v>Oct</v>
      </c>
      <c r="J383" s="2">
        <f t="shared" si="67"/>
        <v>10</v>
      </c>
      <c r="K383" s="6" t="str">
        <f t="shared" si="70"/>
        <v>06</v>
      </c>
      <c r="L383" s="6" t="str">
        <f t="shared" si="68"/>
        <v>2021</v>
      </c>
      <c r="M383" s="9">
        <f t="shared" si="66"/>
        <v>44475</v>
      </c>
      <c r="N383" s="1"/>
    </row>
    <row r="384" spans="1:14" x14ac:dyDescent="0.3">
      <c r="A384">
        <v>306</v>
      </c>
      <c r="B384" t="s">
        <v>791</v>
      </c>
      <c r="C384" t="s">
        <v>792</v>
      </c>
      <c r="D384">
        <v>4</v>
      </c>
      <c r="E384" t="s">
        <v>6</v>
      </c>
      <c r="F384" s="2" t="s">
        <v>7</v>
      </c>
      <c r="G384" t="s">
        <v>15</v>
      </c>
      <c r="H384" s="2" t="s">
        <v>793</v>
      </c>
      <c r="I384" s="6" t="str">
        <f t="shared" si="65"/>
        <v>Oct</v>
      </c>
      <c r="J384" s="2">
        <f t="shared" si="67"/>
        <v>10</v>
      </c>
      <c r="K384" s="6" t="str">
        <f t="shared" si="70"/>
        <v>04</v>
      </c>
      <c r="L384" s="6" t="str">
        <f t="shared" si="68"/>
        <v>2021</v>
      </c>
      <c r="M384" s="9">
        <f t="shared" si="66"/>
        <v>44473</v>
      </c>
      <c r="N384" s="1"/>
    </row>
    <row r="385" spans="1:14" x14ac:dyDescent="0.3">
      <c r="A385">
        <v>307</v>
      </c>
      <c r="B385" t="s">
        <v>794</v>
      </c>
      <c r="C385" t="s">
        <v>795</v>
      </c>
      <c r="D385">
        <v>4</v>
      </c>
      <c r="E385" t="s">
        <v>6</v>
      </c>
      <c r="F385" s="2" t="s">
        <v>7</v>
      </c>
      <c r="G385" t="s">
        <v>15</v>
      </c>
      <c r="H385" s="2" t="s">
        <v>793</v>
      </c>
      <c r="I385" s="6" t="str">
        <f t="shared" si="65"/>
        <v>Oct</v>
      </c>
      <c r="J385" s="2">
        <f t="shared" si="67"/>
        <v>10</v>
      </c>
      <c r="K385" s="6" t="str">
        <f t="shared" si="70"/>
        <v>04</v>
      </c>
      <c r="L385" s="6" t="str">
        <f t="shared" si="68"/>
        <v>2021</v>
      </c>
      <c r="M385" s="9">
        <f t="shared" si="66"/>
        <v>44473</v>
      </c>
      <c r="N385" s="1"/>
    </row>
    <row r="386" spans="1:14" x14ac:dyDescent="0.3">
      <c r="A386">
        <v>308</v>
      </c>
      <c r="B386" t="s">
        <v>796</v>
      </c>
      <c r="C386" t="s">
        <v>797</v>
      </c>
      <c r="D386">
        <v>4</v>
      </c>
      <c r="E386" t="s">
        <v>6</v>
      </c>
      <c r="F386" s="2" t="s">
        <v>7</v>
      </c>
      <c r="G386" t="s">
        <v>15</v>
      </c>
      <c r="H386" s="2" t="s">
        <v>793</v>
      </c>
      <c r="I386" s="6" t="str">
        <f t="shared" si="65"/>
        <v>Oct</v>
      </c>
      <c r="J386" s="2">
        <f t="shared" si="67"/>
        <v>10</v>
      </c>
      <c r="K386" s="6" t="str">
        <f t="shared" si="70"/>
        <v>04</v>
      </c>
      <c r="L386" s="6" t="str">
        <f t="shared" si="68"/>
        <v>2021</v>
      </c>
      <c r="M386" s="9">
        <f t="shared" si="66"/>
        <v>44473</v>
      </c>
      <c r="N386" s="1"/>
    </row>
    <row r="387" spans="1:14" x14ac:dyDescent="0.3">
      <c r="A387">
        <v>309</v>
      </c>
      <c r="B387" t="s">
        <v>798</v>
      </c>
      <c r="C387" t="s">
        <v>799</v>
      </c>
      <c r="D387">
        <v>4</v>
      </c>
      <c r="E387" t="s">
        <v>6</v>
      </c>
      <c r="F387" s="2" t="s">
        <v>7</v>
      </c>
      <c r="G387" t="s">
        <v>15</v>
      </c>
      <c r="H387" s="2" t="s">
        <v>793</v>
      </c>
      <c r="I387" s="6" t="str">
        <f t="shared" si="65"/>
        <v>Oct</v>
      </c>
      <c r="J387" s="2">
        <f t="shared" si="67"/>
        <v>10</v>
      </c>
      <c r="K387" s="6" t="str">
        <f t="shared" si="70"/>
        <v>04</v>
      </c>
      <c r="L387" s="6" t="str">
        <f t="shared" si="68"/>
        <v>2021</v>
      </c>
      <c r="M387" s="9">
        <f t="shared" si="66"/>
        <v>44473</v>
      </c>
      <c r="N387" s="1"/>
    </row>
    <row r="388" spans="1:14" x14ac:dyDescent="0.3">
      <c r="A388">
        <v>310</v>
      </c>
      <c r="B388" t="s">
        <v>800</v>
      </c>
      <c r="C388" t="s">
        <v>801</v>
      </c>
      <c r="D388">
        <v>4</v>
      </c>
      <c r="E388" t="s">
        <v>6</v>
      </c>
      <c r="F388" s="2" t="s">
        <v>7</v>
      </c>
      <c r="G388" t="s">
        <v>15</v>
      </c>
      <c r="H388" s="2" t="s">
        <v>802</v>
      </c>
      <c r="I388" s="6" t="str">
        <f t="shared" si="65"/>
        <v>Oct</v>
      </c>
      <c r="J388" s="2">
        <f t="shared" si="67"/>
        <v>10</v>
      </c>
      <c r="K388" s="6" t="str">
        <f t="shared" si="70"/>
        <v>01</v>
      </c>
      <c r="L388" s="6" t="str">
        <f t="shared" si="68"/>
        <v>2021</v>
      </c>
      <c r="M388" s="9">
        <f t="shared" si="66"/>
        <v>44470</v>
      </c>
      <c r="N388" s="1"/>
    </row>
    <row r="389" spans="1:14" x14ac:dyDescent="0.3">
      <c r="A389">
        <v>311</v>
      </c>
      <c r="B389" t="s">
        <v>803</v>
      </c>
      <c r="C389" t="s">
        <v>804</v>
      </c>
      <c r="D389">
        <v>3</v>
      </c>
      <c r="E389" t="s">
        <v>6</v>
      </c>
      <c r="F389" s="2" t="s">
        <v>7</v>
      </c>
      <c r="G389" t="s">
        <v>15</v>
      </c>
      <c r="H389" s="2" t="s">
        <v>802</v>
      </c>
      <c r="I389" s="6" t="str">
        <f t="shared" ref="I389:I451" si="71">MID(H389,4,3)</f>
        <v>Oct</v>
      </c>
      <c r="J389" s="2">
        <f t="shared" si="67"/>
        <v>10</v>
      </c>
      <c r="K389" s="6" t="str">
        <f t="shared" si="70"/>
        <v>01</v>
      </c>
      <c r="L389" s="6" t="str">
        <f t="shared" si="68"/>
        <v>2021</v>
      </c>
      <c r="M389" s="9">
        <f t="shared" ref="M389:M452" si="72">IF(G389="Audited",DATE(L389,J389,K389)," ")</f>
        <v>44470</v>
      </c>
      <c r="N389" s="1"/>
    </row>
    <row r="390" spans="1:14" x14ac:dyDescent="0.3">
      <c r="A390">
        <v>312</v>
      </c>
      <c r="B390" t="s">
        <v>805</v>
      </c>
      <c r="C390" t="s">
        <v>806</v>
      </c>
      <c r="D390">
        <v>4</v>
      </c>
      <c r="E390" t="s">
        <v>6</v>
      </c>
      <c r="F390" s="2" t="s">
        <v>7</v>
      </c>
      <c r="G390" t="s">
        <v>15</v>
      </c>
      <c r="H390" s="2" t="s">
        <v>807</v>
      </c>
      <c r="I390" s="6" t="str">
        <f t="shared" si="71"/>
        <v>Sep</v>
      </c>
      <c r="J390" s="2">
        <f t="shared" si="67"/>
        <v>9</v>
      </c>
      <c r="K390" s="6" t="str">
        <f t="shared" si="70"/>
        <v>29</v>
      </c>
      <c r="L390" s="6" t="str">
        <f t="shared" si="68"/>
        <v>2021</v>
      </c>
      <c r="M390" s="9">
        <f t="shared" si="72"/>
        <v>44468</v>
      </c>
      <c r="N390" s="1"/>
    </row>
    <row r="391" spans="1:14" x14ac:dyDescent="0.3">
      <c r="A391">
        <v>313</v>
      </c>
      <c r="B391" t="s">
        <v>808</v>
      </c>
      <c r="C391" t="s">
        <v>809</v>
      </c>
      <c r="D391">
        <v>3</v>
      </c>
      <c r="E391" t="s">
        <v>6</v>
      </c>
      <c r="F391" s="2" t="s">
        <v>7</v>
      </c>
      <c r="G391" t="s">
        <v>15</v>
      </c>
      <c r="H391" s="2" t="s">
        <v>810</v>
      </c>
      <c r="I391" s="6" t="str">
        <f t="shared" si="71"/>
        <v>Sep</v>
      </c>
      <c r="J391" s="2">
        <f t="shared" si="67"/>
        <v>9</v>
      </c>
      <c r="K391" s="6" t="str">
        <f t="shared" si="70"/>
        <v>28</v>
      </c>
      <c r="L391" s="6" t="str">
        <f t="shared" si="68"/>
        <v>2021</v>
      </c>
      <c r="M391" s="9">
        <f t="shared" si="72"/>
        <v>44467</v>
      </c>
      <c r="N391" s="1"/>
    </row>
    <row r="392" spans="1:14" x14ac:dyDescent="0.3">
      <c r="A392">
        <v>314</v>
      </c>
      <c r="B392" t="s">
        <v>811</v>
      </c>
      <c r="C392" t="s">
        <v>812</v>
      </c>
      <c r="D392">
        <v>3</v>
      </c>
      <c r="E392" t="s">
        <v>6</v>
      </c>
      <c r="F392" s="2" t="s">
        <v>11</v>
      </c>
      <c r="G392" t="s">
        <v>15</v>
      </c>
      <c r="H392" s="2" t="s">
        <v>813</v>
      </c>
      <c r="I392" s="6" t="str">
        <f t="shared" si="71"/>
        <v>Sep</v>
      </c>
      <c r="J392" s="2">
        <f t="shared" si="67"/>
        <v>9</v>
      </c>
      <c r="K392" s="6" t="str">
        <f t="shared" si="70"/>
        <v>24</v>
      </c>
      <c r="L392" s="6" t="str">
        <f t="shared" si="68"/>
        <v>2021</v>
      </c>
      <c r="M392" s="9">
        <f t="shared" si="72"/>
        <v>44463</v>
      </c>
      <c r="N392" s="1"/>
    </row>
    <row r="393" spans="1:14" x14ac:dyDescent="0.3">
      <c r="A393">
        <v>315</v>
      </c>
      <c r="B393" t="s">
        <v>814</v>
      </c>
      <c r="C393" t="s">
        <v>815</v>
      </c>
      <c r="D393">
        <v>3</v>
      </c>
      <c r="E393" t="s">
        <v>6</v>
      </c>
      <c r="F393" s="2" t="s">
        <v>7</v>
      </c>
      <c r="G393" t="s">
        <v>15</v>
      </c>
      <c r="H393" s="2" t="s">
        <v>816</v>
      </c>
      <c r="I393" s="6" t="str">
        <f t="shared" si="71"/>
        <v>Sep</v>
      </c>
      <c r="J393" s="2">
        <f t="shared" si="67"/>
        <v>9</v>
      </c>
      <c r="K393" s="6" t="str">
        <f t="shared" si="70"/>
        <v>23</v>
      </c>
      <c r="L393" s="6" t="str">
        <f t="shared" si="68"/>
        <v>2021</v>
      </c>
      <c r="M393" s="9">
        <f t="shared" si="72"/>
        <v>44462</v>
      </c>
      <c r="N393" s="1"/>
    </row>
    <row r="394" spans="1:14" x14ac:dyDescent="0.3">
      <c r="A394">
        <v>316</v>
      </c>
      <c r="B394" t="s">
        <v>817</v>
      </c>
      <c r="C394" t="s">
        <v>818</v>
      </c>
      <c r="D394">
        <v>3</v>
      </c>
      <c r="E394" t="s">
        <v>6</v>
      </c>
      <c r="F394" s="2" t="s">
        <v>7</v>
      </c>
      <c r="G394" t="s">
        <v>15</v>
      </c>
      <c r="H394" s="2" t="s">
        <v>819</v>
      </c>
      <c r="I394" s="6" t="str">
        <f t="shared" si="71"/>
        <v>Sep</v>
      </c>
      <c r="J394" s="2">
        <f t="shared" ref="J394:J457" si="73">IF(I394="Jan",1,IF(I394="Feb",2,IF(I394="Mar",3,IF(I394="Apr",4,IF(I394="May",5,IF(I394="Jun",6,IF(I394="Jul",7,IF(I394="Aug",8,IF(I394="Sep",9,IF(I394="Oct",10,IF(I394="Nov",11,IF(I394="Dec",12,0))))))))))))</f>
        <v>9</v>
      </c>
      <c r="K394" s="6" t="str">
        <f t="shared" si="70"/>
        <v>20</v>
      </c>
      <c r="L394" s="6" t="str">
        <f t="shared" si="68"/>
        <v>2021</v>
      </c>
      <c r="M394" s="9">
        <f t="shared" si="72"/>
        <v>44459</v>
      </c>
      <c r="N394" s="1"/>
    </row>
    <row r="395" spans="1:14" x14ac:dyDescent="0.3">
      <c r="A395">
        <v>317</v>
      </c>
      <c r="B395" t="s">
        <v>820</v>
      </c>
      <c r="C395" t="s">
        <v>821</v>
      </c>
      <c r="D395">
        <v>3</v>
      </c>
      <c r="E395" t="s">
        <v>6</v>
      </c>
      <c r="F395" s="2" t="s">
        <v>7</v>
      </c>
      <c r="G395" t="s">
        <v>15</v>
      </c>
      <c r="H395" s="2" t="s">
        <v>822</v>
      </c>
      <c r="I395" s="6" t="str">
        <f t="shared" si="71"/>
        <v>Sep</v>
      </c>
      <c r="J395" s="2">
        <f t="shared" si="73"/>
        <v>9</v>
      </c>
      <c r="K395" s="6" t="str">
        <f t="shared" si="70"/>
        <v>17</v>
      </c>
      <c r="L395" s="6" t="str">
        <f t="shared" si="68"/>
        <v>2021</v>
      </c>
      <c r="M395" s="9">
        <f t="shared" si="72"/>
        <v>44456</v>
      </c>
      <c r="N395" s="1"/>
    </row>
    <row r="396" spans="1:14" x14ac:dyDescent="0.3">
      <c r="A396">
        <v>318</v>
      </c>
      <c r="B396" t="s">
        <v>823</v>
      </c>
      <c r="C396" t="s">
        <v>824</v>
      </c>
      <c r="D396">
        <v>4</v>
      </c>
      <c r="E396" t="s">
        <v>6</v>
      </c>
      <c r="F396" s="2" t="s">
        <v>11</v>
      </c>
      <c r="G396" t="s">
        <v>15</v>
      </c>
      <c r="H396" s="2" t="s">
        <v>825</v>
      </c>
      <c r="I396" s="6" t="str">
        <f t="shared" si="71"/>
        <v>Sep</v>
      </c>
      <c r="J396" s="2">
        <f t="shared" si="73"/>
        <v>9</v>
      </c>
      <c r="K396" s="6" t="str">
        <f t="shared" si="70"/>
        <v>16</v>
      </c>
      <c r="L396" s="6" t="str">
        <f t="shared" ref="L396:L459" si="74">MID(H396,11,4)</f>
        <v>2021</v>
      </c>
      <c r="M396" s="9">
        <f t="shared" si="72"/>
        <v>44455</v>
      </c>
      <c r="N396" s="1"/>
    </row>
    <row r="397" spans="1:14" x14ac:dyDescent="0.3">
      <c r="A397">
        <v>319</v>
      </c>
      <c r="B397" t="s">
        <v>826</v>
      </c>
      <c r="C397" t="s">
        <v>827</v>
      </c>
      <c r="D397">
        <v>4</v>
      </c>
      <c r="E397" t="s">
        <v>6</v>
      </c>
      <c r="F397" s="2" t="s">
        <v>7</v>
      </c>
      <c r="G397" t="s">
        <v>15</v>
      </c>
      <c r="H397" s="2" t="s">
        <v>828</v>
      </c>
      <c r="I397" s="6" t="str">
        <f t="shared" si="71"/>
        <v>Sep</v>
      </c>
      <c r="J397" s="2">
        <f t="shared" si="73"/>
        <v>9</v>
      </c>
      <c r="K397" s="6" t="str">
        <f t="shared" si="70"/>
        <v>15</v>
      </c>
      <c r="L397" s="6" t="str">
        <f t="shared" si="74"/>
        <v>2021</v>
      </c>
      <c r="M397" s="9">
        <f t="shared" si="72"/>
        <v>44454</v>
      </c>
      <c r="N397" s="1"/>
    </row>
    <row r="398" spans="1:14" x14ac:dyDescent="0.3">
      <c r="A398">
        <v>320</v>
      </c>
      <c r="B398" t="s">
        <v>829</v>
      </c>
      <c r="C398" t="s">
        <v>830</v>
      </c>
      <c r="D398">
        <v>4</v>
      </c>
      <c r="E398" t="s">
        <v>6</v>
      </c>
      <c r="F398" s="2" t="s">
        <v>11</v>
      </c>
      <c r="G398" t="s">
        <v>15</v>
      </c>
      <c r="H398" s="2" t="s">
        <v>828</v>
      </c>
      <c r="I398" s="6" t="str">
        <f t="shared" si="71"/>
        <v>Sep</v>
      </c>
      <c r="J398" s="2">
        <f t="shared" si="73"/>
        <v>9</v>
      </c>
      <c r="K398" s="6" t="str">
        <f t="shared" si="70"/>
        <v>15</v>
      </c>
      <c r="L398" s="6" t="str">
        <f t="shared" si="74"/>
        <v>2021</v>
      </c>
      <c r="M398" s="9">
        <f t="shared" si="72"/>
        <v>44454</v>
      </c>
      <c r="N398" s="1"/>
    </row>
    <row r="399" spans="1:14" x14ac:dyDescent="0.3">
      <c r="A399">
        <v>321</v>
      </c>
      <c r="B399" t="s">
        <v>831</v>
      </c>
      <c r="C399" t="s">
        <v>832</v>
      </c>
      <c r="D399">
        <v>3</v>
      </c>
      <c r="E399" t="s">
        <v>6</v>
      </c>
      <c r="F399" s="2" t="s">
        <v>7</v>
      </c>
      <c r="G399" t="s">
        <v>15</v>
      </c>
      <c r="H399" s="2" t="s">
        <v>833</v>
      </c>
      <c r="I399" s="6" t="str">
        <f t="shared" si="71"/>
        <v>Sep</v>
      </c>
      <c r="J399" s="2">
        <f t="shared" si="73"/>
        <v>9</v>
      </c>
      <c r="K399" s="6" t="str">
        <f t="shared" si="70"/>
        <v>09</v>
      </c>
      <c r="L399" s="6" t="str">
        <f t="shared" si="74"/>
        <v>2021</v>
      </c>
      <c r="M399" s="9">
        <f t="shared" si="72"/>
        <v>44448</v>
      </c>
      <c r="N399" s="1"/>
    </row>
    <row r="400" spans="1:14" x14ac:dyDescent="0.3">
      <c r="A400">
        <v>322</v>
      </c>
      <c r="B400" t="s">
        <v>834</v>
      </c>
      <c r="C400" t="s">
        <v>835</v>
      </c>
      <c r="D400">
        <v>4</v>
      </c>
      <c r="E400" t="s">
        <v>6</v>
      </c>
      <c r="F400" s="2" t="s">
        <v>7</v>
      </c>
      <c r="G400" t="s">
        <v>15</v>
      </c>
      <c r="H400" s="2" t="s">
        <v>833</v>
      </c>
      <c r="I400" s="6" t="str">
        <f t="shared" si="71"/>
        <v>Sep</v>
      </c>
      <c r="J400" s="2">
        <f t="shared" si="73"/>
        <v>9</v>
      </c>
      <c r="K400" s="6" t="str">
        <f t="shared" si="70"/>
        <v>09</v>
      </c>
      <c r="L400" s="6" t="str">
        <f t="shared" si="74"/>
        <v>2021</v>
      </c>
      <c r="M400" s="9">
        <f t="shared" si="72"/>
        <v>44448</v>
      </c>
      <c r="N400" s="1"/>
    </row>
    <row r="401" spans="1:14" x14ac:dyDescent="0.3">
      <c r="A401">
        <v>323</v>
      </c>
      <c r="B401" t="s">
        <v>836</v>
      </c>
      <c r="C401" t="s">
        <v>837</v>
      </c>
      <c r="D401">
        <v>4</v>
      </c>
      <c r="E401" t="s">
        <v>6</v>
      </c>
      <c r="F401" s="2" t="s">
        <v>11</v>
      </c>
      <c r="G401" t="s">
        <v>15</v>
      </c>
      <c r="H401" s="2" t="s">
        <v>838</v>
      </c>
      <c r="I401" s="6" t="str">
        <f t="shared" si="71"/>
        <v>Sep</v>
      </c>
      <c r="J401" s="2">
        <f t="shared" si="73"/>
        <v>9</v>
      </c>
      <c r="K401" s="6" t="str">
        <f t="shared" si="70"/>
        <v>08</v>
      </c>
      <c r="L401" s="6" t="str">
        <f t="shared" si="74"/>
        <v>2021</v>
      </c>
      <c r="M401" s="9">
        <f t="shared" si="72"/>
        <v>44447</v>
      </c>
      <c r="N401" s="1"/>
    </row>
    <row r="402" spans="1:14" x14ac:dyDescent="0.3">
      <c r="A402">
        <v>324</v>
      </c>
      <c r="B402" t="s">
        <v>839</v>
      </c>
      <c r="C402" t="s">
        <v>840</v>
      </c>
      <c r="D402">
        <v>4</v>
      </c>
      <c r="E402" t="s">
        <v>6</v>
      </c>
      <c r="F402" s="2" t="s">
        <v>7</v>
      </c>
      <c r="G402" t="s">
        <v>15</v>
      </c>
      <c r="H402" s="2" t="s">
        <v>841</v>
      </c>
      <c r="I402" s="6" t="str">
        <f t="shared" si="71"/>
        <v>Sep</v>
      </c>
      <c r="J402" s="2">
        <f t="shared" si="73"/>
        <v>9</v>
      </c>
      <c r="K402" s="6" t="str">
        <f t="shared" si="70"/>
        <v>06</v>
      </c>
      <c r="L402" s="6" t="str">
        <f t="shared" si="74"/>
        <v>2021</v>
      </c>
      <c r="M402" s="9">
        <f t="shared" si="72"/>
        <v>44445</v>
      </c>
      <c r="N402" s="1"/>
    </row>
    <row r="403" spans="1:14" x14ac:dyDescent="0.3">
      <c r="A403">
        <v>325</v>
      </c>
      <c r="B403" t="s">
        <v>842</v>
      </c>
      <c r="C403" t="s">
        <v>843</v>
      </c>
      <c r="D403">
        <v>4</v>
      </c>
      <c r="E403" t="s">
        <v>6</v>
      </c>
      <c r="F403" s="2" t="s">
        <v>7</v>
      </c>
      <c r="G403" t="s">
        <v>15</v>
      </c>
      <c r="H403" s="2" t="s">
        <v>841</v>
      </c>
      <c r="I403" s="6" t="str">
        <f t="shared" si="71"/>
        <v>Sep</v>
      </c>
      <c r="J403" s="2">
        <f t="shared" si="73"/>
        <v>9</v>
      </c>
      <c r="K403" s="6" t="str">
        <f t="shared" si="70"/>
        <v>06</v>
      </c>
      <c r="L403" s="6" t="str">
        <f t="shared" si="74"/>
        <v>2021</v>
      </c>
      <c r="M403" s="9">
        <f t="shared" si="72"/>
        <v>44445</v>
      </c>
      <c r="N403" s="1"/>
    </row>
    <row r="404" spans="1:14" x14ac:dyDescent="0.3">
      <c r="A404">
        <v>326</v>
      </c>
      <c r="B404" t="s">
        <v>844</v>
      </c>
      <c r="C404" t="s">
        <v>845</v>
      </c>
      <c r="D404">
        <v>3</v>
      </c>
      <c r="E404" t="s">
        <v>6</v>
      </c>
      <c r="F404" s="2" t="s">
        <v>7</v>
      </c>
      <c r="G404" t="s">
        <v>15</v>
      </c>
      <c r="H404" s="2" t="s">
        <v>846</v>
      </c>
      <c r="I404" s="6" t="str">
        <f t="shared" si="71"/>
        <v>Sep</v>
      </c>
      <c r="J404" s="2">
        <f t="shared" si="73"/>
        <v>9</v>
      </c>
      <c r="K404" s="6" t="str">
        <f t="shared" si="70"/>
        <v>03</v>
      </c>
      <c r="L404" s="6" t="str">
        <f t="shared" si="74"/>
        <v>2021</v>
      </c>
      <c r="M404" s="9">
        <f t="shared" si="72"/>
        <v>44442</v>
      </c>
      <c r="N404" s="1"/>
    </row>
    <row r="405" spans="1:14" x14ac:dyDescent="0.3">
      <c r="A405">
        <v>327</v>
      </c>
      <c r="B405" t="s">
        <v>847</v>
      </c>
      <c r="C405" t="s">
        <v>848</v>
      </c>
      <c r="D405">
        <v>4</v>
      </c>
      <c r="E405" t="s">
        <v>6</v>
      </c>
      <c r="F405" s="2" t="s">
        <v>7</v>
      </c>
      <c r="G405" t="s">
        <v>15</v>
      </c>
      <c r="H405" s="2" t="s">
        <v>846</v>
      </c>
      <c r="I405" s="6" t="str">
        <f t="shared" si="71"/>
        <v>Sep</v>
      </c>
      <c r="J405" s="2">
        <f t="shared" si="73"/>
        <v>9</v>
      </c>
      <c r="K405" s="6" t="str">
        <f t="shared" si="70"/>
        <v>03</v>
      </c>
      <c r="L405" s="6" t="str">
        <f t="shared" si="74"/>
        <v>2021</v>
      </c>
      <c r="M405" s="9">
        <f t="shared" si="72"/>
        <v>44442</v>
      </c>
      <c r="N405" s="1"/>
    </row>
    <row r="406" spans="1:14" x14ac:dyDescent="0.3">
      <c r="A406">
        <v>328</v>
      </c>
      <c r="B406" t="s">
        <v>849</v>
      </c>
      <c r="C406" t="s">
        <v>850</v>
      </c>
      <c r="D406">
        <v>4</v>
      </c>
      <c r="E406" t="s">
        <v>6</v>
      </c>
      <c r="F406" s="2" t="s">
        <v>7</v>
      </c>
      <c r="G406" t="s">
        <v>15</v>
      </c>
      <c r="H406" s="2" t="s">
        <v>846</v>
      </c>
      <c r="I406" s="6" t="str">
        <f t="shared" si="71"/>
        <v>Sep</v>
      </c>
      <c r="J406" s="2">
        <f t="shared" si="73"/>
        <v>9</v>
      </c>
      <c r="K406" s="6" t="str">
        <f t="shared" si="70"/>
        <v>03</v>
      </c>
      <c r="L406" s="6" t="str">
        <f t="shared" si="74"/>
        <v>2021</v>
      </c>
      <c r="M406" s="9">
        <f t="shared" si="72"/>
        <v>44442</v>
      </c>
      <c r="N406" s="1"/>
    </row>
    <row r="407" spans="1:14" x14ac:dyDescent="0.3">
      <c r="A407">
        <v>329</v>
      </c>
      <c r="B407" t="s">
        <v>851</v>
      </c>
      <c r="C407" t="s">
        <v>852</v>
      </c>
      <c r="D407">
        <v>4</v>
      </c>
      <c r="E407" t="s">
        <v>6</v>
      </c>
      <c r="F407" s="2" t="s">
        <v>7</v>
      </c>
      <c r="G407" t="s">
        <v>15</v>
      </c>
      <c r="H407" s="2" t="s">
        <v>853</v>
      </c>
      <c r="I407" s="6" t="str">
        <f t="shared" si="71"/>
        <v>Aug</v>
      </c>
      <c r="J407" s="2">
        <f t="shared" si="73"/>
        <v>8</v>
      </c>
      <c r="K407" s="6" t="str">
        <f t="shared" si="70"/>
        <v>31</v>
      </c>
      <c r="L407" s="6" t="str">
        <f t="shared" si="74"/>
        <v>2021</v>
      </c>
      <c r="M407" s="9">
        <f t="shared" si="72"/>
        <v>44439</v>
      </c>
      <c r="N407" s="1"/>
    </row>
    <row r="408" spans="1:14" x14ac:dyDescent="0.3">
      <c r="A408">
        <v>330</v>
      </c>
      <c r="B408" t="s">
        <v>854</v>
      </c>
      <c r="C408" t="s">
        <v>855</v>
      </c>
      <c r="D408">
        <v>4</v>
      </c>
      <c r="E408" t="s">
        <v>6</v>
      </c>
      <c r="F408" s="2" t="s">
        <v>7</v>
      </c>
      <c r="G408" t="s">
        <v>15</v>
      </c>
      <c r="H408" s="2" t="s">
        <v>856</v>
      </c>
      <c r="I408" s="6" t="str">
        <f t="shared" si="71"/>
        <v>Aug</v>
      </c>
      <c r="J408" s="2">
        <f t="shared" si="73"/>
        <v>8</v>
      </c>
      <c r="K408" s="6" t="str">
        <f t="shared" si="70"/>
        <v>28</v>
      </c>
      <c r="L408" s="6" t="str">
        <f t="shared" si="74"/>
        <v>2021</v>
      </c>
      <c r="M408" s="9">
        <f t="shared" si="72"/>
        <v>44436</v>
      </c>
      <c r="N408" s="1"/>
    </row>
    <row r="409" spans="1:14" x14ac:dyDescent="0.3">
      <c r="A409">
        <v>331</v>
      </c>
      <c r="B409" t="s">
        <v>857</v>
      </c>
      <c r="C409" t="s">
        <v>858</v>
      </c>
      <c r="D409">
        <v>4</v>
      </c>
      <c r="E409" t="s">
        <v>6</v>
      </c>
      <c r="F409" s="2" t="s">
        <v>11</v>
      </c>
      <c r="G409" t="s">
        <v>15</v>
      </c>
      <c r="H409" s="2" t="s">
        <v>859</v>
      </c>
      <c r="I409" s="6" t="str">
        <f t="shared" si="71"/>
        <v>Aug</v>
      </c>
      <c r="J409" s="2">
        <f t="shared" si="73"/>
        <v>8</v>
      </c>
      <c r="K409" s="6" t="str">
        <f t="shared" si="70"/>
        <v>24</v>
      </c>
      <c r="L409" s="6" t="str">
        <f t="shared" si="74"/>
        <v>2021</v>
      </c>
      <c r="M409" s="9">
        <f t="shared" si="72"/>
        <v>44432</v>
      </c>
      <c r="N409" s="1"/>
    </row>
    <row r="410" spans="1:14" x14ac:dyDescent="0.3">
      <c r="A410">
        <v>332</v>
      </c>
      <c r="B410" t="s">
        <v>860</v>
      </c>
      <c r="C410" t="s">
        <v>861</v>
      </c>
      <c r="D410">
        <v>4</v>
      </c>
      <c r="E410" t="s">
        <v>6</v>
      </c>
      <c r="F410" s="2" t="s">
        <v>7</v>
      </c>
      <c r="G410" t="s">
        <v>15</v>
      </c>
      <c r="H410" s="2" t="s">
        <v>862</v>
      </c>
      <c r="I410" s="6" t="str">
        <f t="shared" si="71"/>
        <v>Aug</v>
      </c>
      <c r="J410" s="2">
        <f t="shared" si="73"/>
        <v>8</v>
      </c>
      <c r="K410" s="6" t="str">
        <f t="shared" si="70"/>
        <v>23</v>
      </c>
      <c r="L410" s="6" t="str">
        <f t="shared" si="74"/>
        <v>2021</v>
      </c>
      <c r="M410" s="9">
        <f t="shared" si="72"/>
        <v>44431</v>
      </c>
      <c r="N410" s="1"/>
    </row>
    <row r="411" spans="1:14" x14ac:dyDescent="0.3">
      <c r="A411">
        <v>333</v>
      </c>
      <c r="B411" t="s">
        <v>863</v>
      </c>
      <c r="C411" t="s">
        <v>864</v>
      </c>
      <c r="D411">
        <v>3</v>
      </c>
      <c r="E411" t="s">
        <v>6</v>
      </c>
      <c r="F411" s="2" t="s">
        <v>7</v>
      </c>
      <c r="G411" t="s">
        <v>15</v>
      </c>
      <c r="H411" s="2" t="s">
        <v>862</v>
      </c>
      <c r="I411" s="6" t="str">
        <f t="shared" si="71"/>
        <v>Aug</v>
      </c>
      <c r="J411" s="2">
        <f t="shared" si="73"/>
        <v>8</v>
      </c>
      <c r="K411" s="6" t="str">
        <f t="shared" si="70"/>
        <v>23</v>
      </c>
      <c r="L411" s="6" t="str">
        <f t="shared" si="74"/>
        <v>2021</v>
      </c>
      <c r="M411" s="9">
        <f t="shared" si="72"/>
        <v>44431</v>
      </c>
      <c r="N411" s="1"/>
    </row>
    <row r="412" spans="1:14" x14ac:dyDescent="0.3">
      <c r="A412">
        <v>334</v>
      </c>
      <c r="B412" t="s">
        <v>865</v>
      </c>
      <c r="C412" t="s">
        <v>866</v>
      </c>
      <c r="D412">
        <v>4</v>
      </c>
      <c r="E412" t="s">
        <v>6</v>
      </c>
      <c r="F412" s="2" t="s">
        <v>11</v>
      </c>
      <c r="G412" t="s">
        <v>15</v>
      </c>
      <c r="H412" s="2" t="s">
        <v>867</v>
      </c>
      <c r="I412" s="6" t="str">
        <f t="shared" si="71"/>
        <v>Aug</v>
      </c>
      <c r="J412" s="2">
        <f t="shared" si="73"/>
        <v>8</v>
      </c>
      <c r="K412" s="6" t="str">
        <f t="shared" si="70"/>
        <v>20</v>
      </c>
      <c r="L412" s="6" t="str">
        <f t="shared" si="74"/>
        <v>2021</v>
      </c>
      <c r="M412" s="9">
        <f t="shared" si="72"/>
        <v>44428</v>
      </c>
      <c r="N412" s="1"/>
    </row>
    <row r="413" spans="1:14" x14ac:dyDescent="0.3">
      <c r="A413">
        <v>335</v>
      </c>
      <c r="B413" t="s">
        <v>868</v>
      </c>
      <c r="C413" t="s">
        <v>869</v>
      </c>
      <c r="D413">
        <v>4</v>
      </c>
      <c r="E413" t="s">
        <v>6</v>
      </c>
      <c r="F413" s="2" t="s">
        <v>7</v>
      </c>
      <c r="G413" t="s">
        <v>15</v>
      </c>
      <c r="H413" s="2" t="s">
        <v>867</v>
      </c>
      <c r="I413" s="6" t="str">
        <f t="shared" si="71"/>
        <v>Aug</v>
      </c>
      <c r="J413" s="2">
        <f t="shared" si="73"/>
        <v>8</v>
      </c>
      <c r="K413" s="6" t="str">
        <f t="shared" si="70"/>
        <v>20</v>
      </c>
      <c r="L413" s="6" t="str">
        <f t="shared" si="74"/>
        <v>2021</v>
      </c>
      <c r="M413" s="9">
        <f t="shared" si="72"/>
        <v>44428</v>
      </c>
      <c r="N413" s="1"/>
    </row>
    <row r="414" spans="1:14" x14ac:dyDescent="0.3">
      <c r="A414">
        <v>336</v>
      </c>
      <c r="B414" t="s">
        <v>870</v>
      </c>
      <c r="C414" t="s">
        <v>871</v>
      </c>
      <c r="D414">
        <v>4</v>
      </c>
      <c r="E414" t="s">
        <v>6</v>
      </c>
      <c r="F414" s="2" t="s">
        <v>11</v>
      </c>
      <c r="G414" t="s">
        <v>15</v>
      </c>
      <c r="H414" s="2" t="s">
        <v>867</v>
      </c>
      <c r="I414" s="6" t="str">
        <f t="shared" si="71"/>
        <v>Aug</v>
      </c>
      <c r="J414" s="2">
        <f t="shared" si="73"/>
        <v>8</v>
      </c>
      <c r="K414" s="6" t="str">
        <f t="shared" si="70"/>
        <v>20</v>
      </c>
      <c r="L414" s="6" t="str">
        <f t="shared" si="74"/>
        <v>2021</v>
      </c>
      <c r="M414" s="9">
        <f t="shared" si="72"/>
        <v>44428</v>
      </c>
      <c r="N414" s="1"/>
    </row>
    <row r="415" spans="1:14" x14ac:dyDescent="0.3">
      <c r="A415">
        <v>337</v>
      </c>
      <c r="B415" t="s">
        <v>872</v>
      </c>
      <c r="C415" t="s">
        <v>873</v>
      </c>
      <c r="D415">
        <v>3</v>
      </c>
      <c r="E415" t="s">
        <v>6</v>
      </c>
      <c r="F415" s="2" t="s">
        <v>7</v>
      </c>
      <c r="G415" t="s">
        <v>15</v>
      </c>
      <c r="H415" s="2" t="s">
        <v>874</v>
      </c>
      <c r="I415" s="6" t="str">
        <f t="shared" si="71"/>
        <v>Aug</v>
      </c>
      <c r="J415" s="2">
        <f t="shared" si="73"/>
        <v>8</v>
      </c>
      <c r="K415" s="6" t="str">
        <f t="shared" si="70"/>
        <v>18</v>
      </c>
      <c r="L415" s="6" t="str">
        <f t="shared" si="74"/>
        <v>2021</v>
      </c>
      <c r="M415" s="9">
        <f t="shared" si="72"/>
        <v>44426</v>
      </c>
      <c r="N415" s="1"/>
    </row>
    <row r="416" spans="1:14" x14ac:dyDescent="0.3">
      <c r="A416">
        <v>338</v>
      </c>
      <c r="B416" t="s">
        <v>875</v>
      </c>
      <c r="C416" t="s">
        <v>876</v>
      </c>
      <c r="D416">
        <v>3</v>
      </c>
      <c r="E416" t="s">
        <v>6</v>
      </c>
      <c r="F416" s="2" t="s">
        <v>7</v>
      </c>
      <c r="G416" t="s">
        <v>15</v>
      </c>
      <c r="H416" s="2" t="s">
        <v>877</v>
      </c>
      <c r="I416" s="6" t="str">
        <f t="shared" si="71"/>
        <v>Aug</v>
      </c>
      <c r="J416" s="2">
        <f t="shared" si="73"/>
        <v>8</v>
      </c>
      <c r="K416" s="6" t="str">
        <f t="shared" si="70"/>
        <v>17</v>
      </c>
      <c r="L416" s="6" t="str">
        <f t="shared" si="74"/>
        <v>2021</v>
      </c>
      <c r="M416" s="9">
        <f t="shared" si="72"/>
        <v>44425</v>
      </c>
      <c r="N416" s="1"/>
    </row>
    <row r="417" spans="1:14" x14ac:dyDescent="0.3">
      <c r="A417">
        <v>339</v>
      </c>
      <c r="B417" t="s">
        <v>878</v>
      </c>
      <c r="C417" t="s">
        <v>879</v>
      </c>
      <c r="D417">
        <v>3</v>
      </c>
      <c r="E417" t="s">
        <v>6</v>
      </c>
      <c r="F417" s="2" t="s">
        <v>7</v>
      </c>
      <c r="G417" t="s">
        <v>15</v>
      </c>
      <c r="H417" s="2" t="s">
        <v>877</v>
      </c>
      <c r="I417" s="6" t="str">
        <f t="shared" si="71"/>
        <v>Aug</v>
      </c>
      <c r="J417" s="2">
        <f t="shared" si="73"/>
        <v>8</v>
      </c>
      <c r="K417" s="6" t="str">
        <f t="shared" si="70"/>
        <v>17</v>
      </c>
      <c r="L417" s="6" t="str">
        <f t="shared" si="74"/>
        <v>2021</v>
      </c>
      <c r="M417" s="9">
        <f t="shared" si="72"/>
        <v>44425</v>
      </c>
      <c r="N417" s="1"/>
    </row>
    <row r="418" spans="1:14" x14ac:dyDescent="0.3">
      <c r="A418">
        <v>340</v>
      </c>
      <c r="B418" t="s">
        <v>880</v>
      </c>
      <c r="C418" t="s">
        <v>881</v>
      </c>
      <c r="D418">
        <v>4</v>
      </c>
      <c r="E418" t="s">
        <v>6</v>
      </c>
      <c r="F418" s="2" t="s">
        <v>7</v>
      </c>
      <c r="G418" t="s">
        <v>15</v>
      </c>
      <c r="H418" s="2" t="s">
        <v>882</v>
      </c>
      <c r="I418" s="6" t="str">
        <f t="shared" si="71"/>
        <v>Aug</v>
      </c>
      <c r="J418" s="2">
        <f t="shared" si="73"/>
        <v>8</v>
      </c>
      <c r="K418" s="6" t="str">
        <f t="shared" si="70"/>
        <v>16</v>
      </c>
      <c r="L418" s="6" t="str">
        <f t="shared" si="74"/>
        <v>2021</v>
      </c>
      <c r="M418" s="9">
        <f t="shared" si="72"/>
        <v>44424</v>
      </c>
      <c r="N418" s="1"/>
    </row>
    <row r="419" spans="1:14" x14ac:dyDescent="0.3">
      <c r="A419">
        <v>341</v>
      </c>
      <c r="B419" t="s">
        <v>883</v>
      </c>
      <c r="C419" t="s">
        <v>884</v>
      </c>
      <c r="D419">
        <v>3</v>
      </c>
      <c r="E419" t="s">
        <v>6</v>
      </c>
      <c r="F419" s="2" t="s">
        <v>11</v>
      </c>
      <c r="G419" t="s">
        <v>15</v>
      </c>
      <c r="H419" s="2" t="s">
        <v>885</v>
      </c>
      <c r="I419" s="6" t="str">
        <f t="shared" si="71"/>
        <v>Aug</v>
      </c>
      <c r="J419" s="2">
        <f t="shared" si="73"/>
        <v>8</v>
      </c>
      <c r="K419" s="6" t="str">
        <f t="shared" si="70"/>
        <v>02</v>
      </c>
      <c r="L419" s="6" t="str">
        <f t="shared" si="74"/>
        <v>2021</v>
      </c>
      <c r="M419" s="9">
        <f t="shared" si="72"/>
        <v>44410</v>
      </c>
      <c r="N419" s="1"/>
    </row>
    <row r="420" spans="1:14" x14ac:dyDescent="0.3">
      <c r="A420">
        <v>342</v>
      </c>
      <c r="B420" t="s">
        <v>886</v>
      </c>
      <c r="C420" t="s">
        <v>887</v>
      </c>
      <c r="D420">
        <v>4</v>
      </c>
      <c r="E420" t="s">
        <v>6</v>
      </c>
      <c r="F420" s="2" t="s">
        <v>11</v>
      </c>
      <c r="G420" t="s">
        <v>15</v>
      </c>
      <c r="H420" s="2" t="s">
        <v>888</v>
      </c>
      <c r="I420" s="6" t="str">
        <f t="shared" si="71"/>
        <v>Jul</v>
      </c>
      <c r="J420" s="2">
        <f t="shared" si="73"/>
        <v>7</v>
      </c>
      <c r="K420" s="6" t="str">
        <f t="shared" si="70"/>
        <v>26</v>
      </c>
      <c r="L420" s="6" t="str">
        <f t="shared" si="74"/>
        <v>2021</v>
      </c>
      <c r="M420" s="9">
        <f t="shared" si="72"/>
        <v>44403</v>
      </c>
      <c r="N420" s="1"/>
    </row>
    <row r="421" spans="1:14" x14ac:dyDescent="0.3">
      <c r="A421">
        <v>343</v>
      </c>
      <c r="B421" t="s">
        <v>889</v>
      </c>
      <c r="C421" t="s">
        <v>890</v>
      </c>
      <c r="D421">
        <v>4</v>
      </c>
      <c r="E421" t="s">
        <v>6</v>
      </c>
      <c r="F421" s="2" t="s">
        <v>11</v>
      </c>
      <c r="G421" t="s">
        <v>15</v>
      </c>
      <c r="H421" s="2" t="s">
        <v>891</v>
      </c>
      <c r="I421" s="6" t="str">
        <f t="shared" si="71"/>
        <v>Jul</v>
      </c>
      <c r="J421" s="2">
        <f t="shared" si="73"/>
        <v>7</v>
      </c>
      <c r="K421" s="6" t="str">
        <f t="shared" si="70"/>
        <v>21</v>
      </c>
      <c r="L421" s="6" t="str">
        <f t="shared" si="74"/>
        <v>2021</v>
      </c>
      <c r="M421" s="9">
        <f t="shared" si="72"/>
        <v>44398</v>
      </c>
      <c r="N421" s="1"/>
    </row>
    <row r="422" spans="1:14" x14ac:dyDescent="0.3">
      <c r="A422">
        <v>344</v>
      </c>
      <c r="B422" t="s">
        <v>892</v>
      </c>
      <c r="C422" t="s">
        <v>893</v>
      </c>
      <c r="D422">
        <v>4</v>
      </c>
      <c r="E422" t="s">
        <v>894</v>
      </c>
      <c r="F422" s="2" t="s">
        <v>11</v>
      </c>
      <c r="G422" t="s">
        <v>15</v>
      </c>
      <c r="H422" s="2" t="s">
        <v>895</v>
      </c>
      <c r="I422" s="6" t="str">
        <f t="shared" si="71"/>
        <v>Jul</v>
      </c>
      <c r="J422" s="2">
        <f t="shared" si="73"/>
        <v>7</v>
      </c>
      <c r="K422" s="6" t="str">
        <f t="shared" si="70"/>
        <v>14</v>
      </c>
      <c r="L422" s="6" t="str">
        <f t="shared" si="74"/>
        <v>2021</v>
      </c>
      <c r="M422" s="9">
        <f t="shared" si="72"/>
        <v>44391</v>
      </c>
      <c r="N422" s="1"/>
    </row>
    <row r="423" spans="1:14" x14ac:dyDescent="0.3">
      <c r="A423">
        <v>345</v>
      </c>
      <c r="B423" t="s">
        <v>896</v>
      </c>
      <c r="C423" t="s">
        <v>897</v>
      </c>
      <c r="D423">
        <v>4</v>
      </c>
      <c r="E423" t="s">
        <v>894</v>
      </c>
      <c r="F423" s="2" t="s">
        <v>11</v>
      </c>
      <c r="G423" t="s">
        <v>15</v>
      </c>
      <c r="H423" s="2" t="s">
        <v>895</v>
      </c>
      <c r="I423" s="6" t="str">
        <f t="shared" si="71"/>
        <v>Jul</v>
      </c>
      <c r="J423" s="2">
        <f t="shared" si="73"/>
        <v>7</v>
      </c>
      <c r="K423" s="6" t="str">
        <f t="shared" si="70"/>
        <v>14</v>
      </c>
      <c r="L423" s="6" t="str">
        <f t="shared" si="74"/>
        <v>2021</v>
      </c>
      <c r="M423" s="9">
        <f t="shared" si="72"/>
        <v>44391</v>
      </c>
      <c r="N423" s="1"/>
    </row>
    <row r="424" spans="1:14" x14ac:dyDescent="0.3">
      <c r="A424">
        <v>346</v>
      </c>
      <c r="B424" t="s">
        <v>898</v>
      </c>
      <c r="C424" t="s">
        <v>899</v>
      </c>
      <c r="D424">
        <v>4</v>
      </c>
      <c r="E424" t="s">
        <v>6</v>
      </c>
      <c r="F424" s="2" t="s">
        <v>7</v>
      </c>
      <c r="G424" t="s">
        <v>15</v>
      </c>
      <c r="H424" s="2" t="s">
        <v>900</v>
      </c>
      <c r="I424" s="6" t="str">
        <f t="shared" si="71"/>
        <v>Jul</v>
      </c>
      <c r="J424" s="2">
        <f t="shared" si="73"/>
        <v>7</v>
      </c>
      <c r="K424" s="6" t="str">
        <f t="shared" si="70"/>
        <v>12</v>
      </c>
      <c r="L424" s="6" t="str">
        <f t="shared" si="74"/>
        <v>2021</v>
      </c>
      <c r="M424" s="9">
        <f t="shared" si="72"/>
        <v>44389</v>
      </c>
      <c r="N424" s="1"/>
    </row>
    <row r="425" spans="1:14" x14ac:dyDescent="0.3">
      <c r="A425">
        <v>347</v>
      </c>
      <c r="B425" t="s">
        <v>901</v>
      </c>
      <c r="C425" t="s">
        <v>902</v>
      </c>
      <c r="D425">
        <v>3</v>
      </c>
      <c r="E425" t="s">
        <v>6</v>
      </c>
      <c r="F425" s="2" t="s">
        <v>7</v>
      </c>
      <c r="G425" t="s">
        <v>15</v>
      </c>
      <c r="H425" s="2" t="s">
        <v>903</v>
      </c>
      <c r="I425" s="6" t="str">
        <f t="shared" si="71"/>
        <v>Jul</v>
      </c>
      <c r="J425" s="2">
        <f t="shared" si="73"/>
        <v>7</v>
      </c>
      <c r="K425" s="6" t="str">
        <f t="shared" si="70"/>
        <v>09</v>
      </c>
      <c r="L425" s="6" t="str">
        <f t="shared" si="74"/>
        <v>2021</v>
      </c>
      <c r="M425" s="9">
        <f t="shared" si="72"/>
        <v>44386</v>
      </c>
      <c r="N425" s="1"/>
    </row>
    <row r="426" spans="1:14" x14ac:dyDescent="0.3">
      <c r="A426">
        <v>348</v>
      </c>
      <c r="B426" t="s">
        <v>904</v>
      </c>
      <c r="C426" t="s">
        <v>905</v>
      </c>
      <c r="D426">
        <v>3</v>
      </c>
      <c r="E426" t="s">
        <v>6</v>
      </c>
      <c r="F426" s="2" t="s">
        <v>7</v>
      </c>
      <c r="G426" t="s">
        <v>15</v>
      </c>
      <c r="H426" s="2" t="s">
        <v>906</v>
      </c>
      <c r="I426" s="6" t="str">
        <f t="shared" si="71"/>
        <v>Jul</v>
      </c>
      <c r="J426" s="2">
        <f t="shared" si="73"/>
        <v>7</v>
      </c>
      <c r="K426" s="6" t="str">
        <f t="shared" si="70"/>
        <v>07</v>
      </c>
      <c r="L426" s="6" t="str">
        <f t="shared" si="74"/>
        <v>2021</v>
      </c>
      <c r="M426" s="9">
        <f t="shared" si="72"/>
        <v>44384</v>
      </c>
      <c r="N426" s="1"/>
    </row>
    <row r="427" spans="1:14" x14ac:dyDescent="0.3">
      <c r="A427">
        <v>349</v>
      </c>
      <c r="B427" t="s">
        <v>907</v>
      </c>
      <c r="C427" t="s">
        <v>908</v>
      </c>
      <c r="D427">
        <v>4</v>
      </c>
      <c r="E427" t="s">
        <v>6</v>
      </c>
      <c r="F427" s="2" t="s">
        <v>7</v>
      </c>
      <c r="G427" t="s">
        <v>15</v>
      </c>
      <c r="H427" s="2" t="s">
        <v>906</v>
      </c>
      <c r="I427" s="6" t="str">
        <f t="shared" si="71"/>
        <v>Jul</v>
      </c>
      <c r="J427" s="2">
        <f t="shared" si="73"/>
        <v>7</v>
      </c>
      <c r="K427" s="6" t="str">
        <f t="shared" si="70"/>
        <v>07</v>
      </c>
      <c r="L427" s="6" t="str">
        <f t="shared" si="74"/>
        <v>2021</v>
      </c>
      <c r="M427" s="9">
        <f t="shared" si="72"/>
        <v>44384</v>
      </c>
      <c r="N427" s="1"/>
    </row>
    <row r="428" spans="1:14" x14ac:dyDescent="0.3">
      <c r="A428">
        <v>350</v>
      </c>
      <c r="B428" t="s">
        <v>909</v>
      </c>
      <c r="C428" t="s">
        <v>910</v>
      </c>
      <c r="D428">
        <v>4</v>
      </c>
      <c r="E428" t="s">
        <v>894</v>
      </c>
      <c r="F428" s="2" t="s">
        <v>11</v>
      </c>
      <c r="G428" t="s">
        <v>15</v>
      </c>
      <c r="H428" s="2" t="s">
        <v>911</v>
      </c>
      <c r="I428" s="6" t="str">
        <f t="shared" si="71"/>
        <v>Jun</v>
      </c>
      <c r="J428" s="2">
        <f t="shared" si="73"/>
        <v>6</v>
      </c>
      <c r="K428" s="6" t="str">
        <f t="shared" si="70"/>
        <v>30</v>
      </c>
      <c r="L428" s="6" t="str">
        <f t="shared" si="74"/>
        <v>2021</v>
      </c>
      <c r="M428" s="9">
        <f t="shared" si="72"/>
        <v>44377</v>
      </c>
      <c r="N428" s="1"/>
    </row>
    <row r="429" spans="1:14" x14ac:dyDescent="0.3">
      <c r="A429">
        <v>351</v>
      </c>
      <c r="B429" t="s">
        <v>912</v>
      </c>
      <c r="C429" t="s">
        <v>913</v>
      </c>
      <c r="D429">
        <v>3</v>
      </c>
      <c r="E429" t="s">
        <v>6</v>
      </c>
      <c r="F429" s="2" t="s">
        <v>7</v>
      </c>
      <c r="G429" t="s">
        <v>15</v>
      </c>
      <c r="H429" s="2" t="s">
        <v>914</v>
      </c>
      <c r="I429" s="6" t="str">
        <f t="shared" si="71"/>
        <v>Jun</v>
      </c>
      <c r="J429" s="2">
        <f t="shared" si="73"/>
        <v>6</v>
      </c>
      <c r="K429" s="6" t="str">
        <f t="shared" si="70"/>
        <v>25</v>
      </c>
      <c r="L429" s="6" t="str">
        <f t="shared" si="74"/>
        <v>2021</v>
      </c>
      <c r="M429" s="9">
        <f t="shared" si="72"/>
        <v>44372</v>
      </c>
      <c r="N429" s="1"/>
    </row>
    <row r="430" spans="1:14" x14ac:dyDescent="0.3">
      <c r="A430">
        <v>352</v>
      </c>
      <c r="B430" t="s">
        <v>915</v>
      </c>
      <c r="C430" t="s">
        <v>916</v>
      </c>
      <c r="D430">
        <v>4</v>
      </c>
      <c r="E430" t="s">
        <v>6</v>
      </c>
      <c r="F430" s="2" t="s">
        <v>7</v>
      </c>
      <c r="G430" t="s">
        <v>15</v>
      </c>
      <c r="H430" s="2" t="s">
        <v>917</v>
      </c>
      <c r="I430" s="6" t="str">
        <f t="shared" si="71"/>
        <v>Jun</v>
      </c>
      <c r="J430" s="2">
        <f t="shared" si="73"/>
        <v>6</v>
      </c>
      <c r="K430" s="6" t="str">
        <f t="shared" si="70"/>
        <v>24</v>
      </c>
      <c r="L430" s="6" t="str">
        <f t="shared" si="74"/>
        <v>2021</v>
      </c>
      <c r="M430" s="9">
        <f t="shared" si="72"/>
        <v>44371</v>
      </c>
      <c r="N430" s="1"/>
    </row>
    <row r="431" spans="1:14" x14ac:dyDescent="0.3">
      <c r="A431">
        <v>353</v>
      </c>
      <c r="B431" t="s">
        <v>918</v>
      </c>
      <c r="C431" t="s">
        <v>919</v>
      </c>
      <c r="D431">
        <v>3</v>
      </c>
      <c r="E431" t="s">
        <v>6</v>
      </c>
      <c r="F431" s="2" t="s">
        <v>7</v>
      </c>
      <c r="G431" t="s">
        <v>15</v>
      </c>
      <c r="H431" s="2" t="s">
        <v>920</v>
      </c>
      <c r="I431" s="6" t="str">
        <f t="shared" si="71"/>
        <v>Jun</v>
      </c>
      <c r="J431" s="2">
        <f t="shared" si="73"/>
        <v>6</v>
      </c>
      <c r="K431" s="6" t="str">
        <f t="shared" si="70"/>
        <v>23</v>
      </c>
      <c r="L431" s="6" t="str">
        <f t="shared" si="74"/>
        <v>2021</v>
      </c>
      <c r="M431" s="9">
        <f t="shared" si="72"/>
        <v>44370</v>
      </c>
      <c r="N431" s="1"/>
    </row>
    <row r="432" spans="1:14" x14ac:dyDescent="0.3">
      <c r="A432">
        <v>354</v>
      </c>
      <c r="B432" t="s">
        <v>921</v>
      </c>
      <c r="C432" t="s">
        <v>922</v>
      </c>
      <c r="D432">
        <v>4</v>
      </c>
      <c r="E432" t="s">
        <v>6</v>
      </c>
      <c r="F432" s="2" t="s">
        <v>7</v>
      </c>
      <c r="G432" t="s">
        <v>15</v>
      </c>
      <c r="H432" s="2" t="s">
        <v>923</v>
      </c>
      <c r="I432" s="6" t="str">
        <f t="shared" si="71"/>
        <v>Jun</v>
      </c>
      <c r="J432" s="2">
        <f t="shared" si="73"/>
        <v>6</v>
      </c>
      <c r="K432" s="6" t="str">
        <f t="shared" si="70"/>
        <v>22</v>
      </c>
      <c r="L432" s="6" t="str">
        <f t="shared" si="74"/>
        <v>2021</v>
      </c>
      <c r="M432" s="9">
        <f t="shared" si="72"/>
        <v>44369</v>
      </c>
      <c r="N432" s="1"/>
    </row>
    <row r="433" spans="1:14" x14ac:dyDescent="0.3">
      <c r="A433">
        <v>355</v>
      </c>
      <c r="B433" t="s">
        <v>924</v>
      </c>
      <c r="C433" t="s">
        <v>925</v>
      </c>
      <c r="D433">
        <v>4</v>
      </c>
      <c r="E433" t="s">
        <v>6</v>
      </c>
      <c r="F433" s="2" t="s">
        <v>11</v>
      </c>
      <c r="G433" t="s">
        <v>15</v>
      </c>
      <c r="H433" s="2" t="s">
        <v>1536</v>
      </c>
      <c r="I433" s="6" t="str">
        <f>MID(H433,3,3)</f>
        <v>Jun</v>
      </c>
      <c r="J433" s="2">
        <f t="shared" si="73"/>
        <v>6</v>
      </c>
      <c r="K433" s="6" t="str">
        <f>MID(H433,7,2)</f>
        <v>14</v>
      </c>
      <c r="L433" s="6" t="str">
        <f>MID(H433,10,4)</f>
        <v>2021</v>
      </c>
      <c r="M433" s="9">
        <f t="shared" si="72"/>
        <v>44361</v>
      </c>
      <c r="N433" s="1"/>
    </row>
    <row r="434" spans="1:14" x14ac:dyDescent="0.3">
      <c r="A434">
        <v>355</v>
      </c>
      <c r="B434" t="s">
        <v>924</v>
      </c>
      <c r="C434" t="s">
        <v>925</v>
      </c>
      <c r="D434">
        <v>3</v>
      </c>
      <c r="E434" t="s">
        <v>6</v>
      </c>
      <c r="F434" s="2" t="s">
        <v>11</v>
      </c>
      <c r="G434" t="s">
        <v>15</v>
      </c>
      <c r="H434" s="2" t="s">
        <v>926</v>
      </c>
      <c r="I434" s="6" t="str">
        <f t="shared" si="71"/>
        <v>Jun</v>
      </c>
      <c r="J434" s="2">
        <f t="shared" si="73"/>
        <v>6</v>
      </c>
      <c r="K434" s="6" t="str">
        <f>MID(H434,8,2)</f>
        <v>16</v>
      </c>
      <c r="L434" s="6" t="str">
        <f t="shared" si="74"/>
        <v>2021</v>
      </c>
      <c r="M434" s="9">
        <f t="shared" si="72"/>
        <v>44363</v>
      </c>
      <c r="N434" s="1"/>
    </row>
    <row r="435" spans="1:14" x14ac:dyDescent="0.3">
      <c r="A435">
        <v>356</v>
      </c>
      <c r="B435" t="s">
        <v>927</v>
      </c>
      <c r="C435" t="s">
        <v>928</v>
      </c>
      <c r="D435">
        <v>4</v>
      </c>
      <c r="E435" t="s">
        <v>6</v>
      </c>
      <c r="F435" s="2" t="s">
        <v>7</v>
      </c>
      <c r="G435" t="s">
        <v>15</v>
      </c>
      <c r="H435" s="2" t="s">
        <v>926</v>
      </c>
      <c r="I435" s="6" t="str">
        <f t="shared" si="71"/>
        <v>Jun</v>
      </c>
      <c r="J435" s="2">
        <f t="shared" si="73"/>
        <v>6</v>
      </c>
      <c r="K435" s="6" t="str">
        <f>MID(H435,8,2)</f>
        <v>16</v>
      </c>
      <c r="L435" s="6" t="str">
        <f t="shared" si="74"/>
        <v>2021</v>
      </c>
      <c r="M435" s="9">
        <f t="shared" si="72"/>
        <v>44363</v>
      </c>
      <c r="N435" s="1"/>
    </row>
    <row r="436" spans="1:14" x14ac:dyDescent="0.3">
      <c r="A436">
        <v>357</v>
      </c>
      <c r="B436" t="s">
        <v>929</v>
      </c>
      <c r="C436" t="s">
        <v>930</v>
      </c>
      <c r="D436">
        <v>4</v>
      </c>
      <c r="E436" t="s">
        <v>6</v>
      </c>
      <c r="F436" s="2" t="s">
        <v>7</v>
      </c>
      <c r="G436" t="s">
        <v>15</v>
      </c>
      <c r="H436" s="2" t="s">
        <v>931</v>
      </c>
      <c r="I436" s="6" t="str">
        <f t="shared" si="71"/>
        <v>Jun</v>
      </c>
      <c r="J436" s="2">
        <f t="shared" si="73"/>
        <v>6</v>
      </c>
      <c r="K436" s="6" t="str">
        <f>MID(H436,8,2)</f>
        <v>15</v>
      </c>
      <c r="L436" s="6" t="str">
        <f t="shared" si="74"/>
        <v>2021</v>
      </c>
      <c r="M436" s="9">
        <f t="shared" si="72"/>
        <v>44362</v>
      </c>
      <c r="N436" s="1"/>
    </row>
    <row r="437" spans="1:14" x14ac:dyDescent="0.3">
      <c r="A437">
        <v>358</v>
      </c>
      <c r="B437" t="s">
        <v>932</v>
      </c>
      <c r="C437" t="s">
        <v>933</v>
      </c>
      <c r="D437">
        <v>4</v>
      </c>
      <c r="E437" t="s">
        <v>6</v>
      </c>
      <c r="F437" s="2" t="s">
        <v>7</v>
      </c>
      <c r="G437" t="s">
        <v>15</v>
      </c>
      <c r="H437" s="2" t="s">
        <v>1541</v>
      </c>
      <c r="I437" s="6" t="str">
        <f>MID(H437,3,3)</f>
        <v>May</v>
      </c>
      <c r="J437" s="2">
        <f t="shared" si="73"/>
        <v>5</v>
      </c>
      <c r="K437" s="6" t="str">
        <f>MID(H437,7,2)</f>
        <v>03</v>
      </c>
      <c r="L437" s="6" t="str">
        <f>MID(H437,10,4)</f>
        <v>2021</v>
      </c>
      <c r="M437" s="9">
        <f t="shared" si="72"/>
        <v>44319</v>
      </c>
      <c r="N437" s="1"/>
    </row>
    <row r="438" spans="1:14" x14ac:dyDescent="0.3">
      <c r="A438">
        <v>358</v>
      </c>
      <c r="B438" t="s">
        <v>932</v>
      </c>
      <c r="C438" t="s">
        <v>933</v>
      </c>
      <c r="D438">
        <v>3</v>
      </c>
      <c r="E438" t="s">
        <v>6</v>
      </c>
      <c r="F438" s="2" t="s">
        <v>7</v>
      </c>
      <c r="G438" t="s">
        <v>15</v>
      </c>
      <c r="H438" s="2" t="s">
        <v>934</v>
      </c>
      <c r="I438" s="6" t="str">
        <f t="shared" si="71"/>
        <v>Jun</v>
      </c>
      <c r="J438" s="2">
        <f t="shared" si="73"/>
        <v>6</v>
      </c>
      <c r="K438" s="6" t="str">
        <f t="shared" ref="K438:K451" si="75">MID(H438,8,2)</f>
        <v>11</v>
      </c>
      <c r="L438" s="6" t="str">
        <f t="shared" si="74"/>
        <v>2021</v>
      </c>
      <c r="M438" s="9">
        <f t="shared" si="72"/>
        <v>44358</v>
      </c>
      <c r="N438" s="1"/>
    </row>
    <row r="439" spans="1:14" x14ac:dyDescent="0.3">
      <c r="A439">
        <v>359</v>
      </c>
      <c r="B439" t="s">
        <v>935</v>
      </c>
      <c r="C439" t="s">
        <v>936</v>
      </c>
      <c r="D439">
        <v>3</v>
      </c>
      <c r="E439" t="s">
        <v>6</v>
      </c>
      <c r="F439" s="2" t="s">
        <v>7</v>
      </c>
      <c r="G439" t="s">
        <v>15</v>
      </c>
      <c r="H439" s="2" t="s">
        <v>937</v>
      </c>
      <c r="I439" s="6" t="str">
        <f t="shared" si="71"/>
        <v>Jun</v>
      </c>
      <c r="J439" s="2">
        <f t="shared" si="73"/>
        <v>6</v>
      </c>
      <c r="K439" s="6" t="str">
        <f t="shared" si="75"/>
        <v>10</v>
      </c>
      <c r="L439" s="6" t="str">
        <f t="shared" si="74"/>
        <v>2021</v>
      </c>
      <c r="M439" s="9">
        <f t="shared" si="72"/>
        <v>44357</v>
      </c>
      <c r="N439" s="1"/>
    </row>
    <row r="440" spans="1:14" x14ac:dyDescent="0.3">
      <c r="A440">
        <v>360</v>
      </c>
      <c r="B440" t="s">
        <v>938</v>
      </c>
      <c r="C440" t="s">
        <v>939</v>
      </c>
      <c r="D440">
        <v>4</v>
      </c>
      <c r="E440" t="s">
        <v>6</v>
      </c>
      <c r="F440" s="2" t="s">
        <v>7</v>
      </c>
      <c r="G440" t="s">
        <v>15</v>
      </c>
      <c r="H440" s="2" t="s">
        <v>940</v>
      </c>
      <c r="I440" s="6" t="str">
        <f t="shared" si="71"/>
        <v>Jun</v>
      </c>
      <c r="J440" s="2">
        <f t="shared" si="73"/>
        <v>6</v>
      </c>
      <c r="K440" s="6" t="str">
        <f t="shared" si="75"/>
        <v>08</v>
      </c>
      <c r="L440" s="6" t="str">
        <f t="shared" si="74"/>
        <v>2021</v>
      </c>
      <c r="M440" s="9">
        <f t="shared" si="72"/>
        <v>44355</v>
      </c>
      <c r="N440" s="1"/>
    </row>
    <row r="441" spans="1:14" x14ac:dyDescent="0.3">
      <c r="A441">
        <v>361</v>
      </c>
      <c r="B441" t="s">
        <v>941</v>
      </c>
      <c r="C441" t="s">
        <v>942</v>
      </c>
      <c r="D441">
        <v>3</v>
      </c>
      <c r="E441" t="s">
        <v>6</v>
      </c>
      <c r="F441" s="2" t="s">
        <v>7</v>
      </c>
      <c r="G441" t="s">
        <v>15</v>
      </c>
      <c r="H441" s="2" t="s">
        <v>940</v>
      </c>
      <c r="I441" s="6" t="str">
        <f t="shared" si="71"/>
        <v>Jun</v>
      </c>
      <c r="J441" s="2">
        <f t="shared" si="73"/>
        <v>6</v>
      </c>
      <c r="K441" s="6" t="str">
        <f t="shared" si="75"/>
        <v>08</v>
      </c>
      <c r="L441" s="6" t="str">
        <f t="shared" si="74"/>
        <v>2021</v>
      </c>
      <c r="M441" s="9">
        <f t="shared" si="72"/>
        <v>44355</v>
      </c>
      <c r="N441" s="1"/>
    </row>
    <row r="442" spans="1:14" x14ac:dyDescent="0.3">
      <c r="A442">
        <v>362</v>
      </c>
      <c r="B442" t="s">
        <v>943</v>
      </c>
      <c r="C442" t="s">
        <v>944</v>
      </c>
      <c r="D442">
        <v>4</v>
      </c>
      <c r="E442" t="s">
        <v>6</v>
      </c>
      <c r="F442" s="2" t="s">
        <v>11</v>
      </c>
      <c r="G442" t="s">
        <v>15</v>
      </c>
      <c r="H442" s="2" t="s">
        <v>945</v>
      </c>
      <c r="I442" s="6" t="str">
        <f t="shared" si="71"/>
        <v>Jun</v>
      </c>
      <c r="J442" s="2">
        <f t="shared" si="73"/>
        <v>6</v>
      </c>
      <c r="K442" s="6" t="str">
        <f t="shared" si="75"/>
        <v>06</v>
      </c>
      <c r="L442" s="6" t="str">
        <f t="shared" si="74"/>
        <v>2021</v>
      </c>
      <c r="M442" s="9">
        <f t="shared" si="72"/>
        <v>44353</v>
      </c>
      <c r="N442" s="1"/>
    </row>
    <row r="443" spans="1:14" x14ac:dyDescent="0.3">
      <c r="A443">
        <v>363</v>
      </c>
      <c r="B443" t="s">
        <v>946</v>
      </c>
      <c r="C443" t="s">
        <v>947</v>
      </c>
      <c r="D443">
        <v>3</v>
      </c>
      <c r="E443" t="s">
        <v>6</v>
      </c>
      <c r="F443" s="2" t="s">
        <v>7</v>
      </c>
      <c r="G443" t="s">
        <v>15</v>
      </c>
      <c r="H443" s="2" t="s">
        <v>948</v>
      </c>
      <c r="I443" s="6" t="str">
        <f t="shared" si="71"/>
        <v>Jun</v>
      </c>
      <c r="J443" s="2">
        <f t="shared" si="73"/>
        <v>6</v>
      </c>
      <c r="K443" s="6" t="str">
        <f t="shared" si="75"/>
        <v>01</v>
      </c>
      <c r="L443" s="6" t="str">
        <f t="shared" si="74"/>
        <v>2021</v>
      </c>
      <c r="M443" s="9">
        <f t="shared" si="72"/>
        <v>44348</v>
      </c>
      <c r="N443" s="1"/>
    </row>
    <row r="444" spans="1:14" x14ac:dyDescent="0.3">
      <c r="A444">
        <v>364</v>
      </c>
      <c r="B444" t="s">
        <v>949</v>
      </c>
      <c r="C444" t="s">
        <v>950</v>
      </c>
      <c r="D444">
        <v>4</v>
      </c>
      <c r="E444" t="s">
        <v>6</v>
      </c>
      <c r="F444" s="2" t="s">
        <v>7</v>
      </c>
      <c r="G444" t="s">
        <v>15</v>
      </c>
      <c r="H444" s="2" t="s">
        <v>948</v>
      </c>
      <c r="I444" s="6" t="str">
        <f t="shared" si="71"/>
        <v>Jun</v>
      </c>
      <c r="J444" s="2">
        <f t="shared" si="73"/>
        <v>6</v>
      </c>
      <c r="K444" s="6" t="str">
        <f t="shared" si="75"/>
        <v>01</v>
      </c>
      <c r="L444" s="6" t="str">
        <f t="shared" si="74"/>
        <v>2021</v>
      </c>
      <c r="M444" s="9">
        <f t="shared" si="72"/>
        <v>44348</v>
      </c>
      <c r="N444" s="1"/>
    </row>
    <row r="445" spans="1:14" x14ac:dyDescent="0.3">
      <c r="A445">
        <v>365</v>
      </c>
      <c r="B445" t="s">
        <v>951</v>
      </c>
      <c r="C445" t="s">
        <v>952</v>
      </c>
      <c r="D445">
        <v>0</v>
      </c>
      <c r="E445" t="s">
        <v>6</v>
      </c>
      <c r="F445" s="2" t="s">
        <v>7</v>
      </c>
      <c r="G445" t="s">
        <v>15</v>
      </c>
      <c r="H445" s="2" t="s">
        <v>948</v>
      </c>
      <c r="I445" s="6" t="str">
        <f t="shared" si="71"/>
        <v>Jun</v>
      </c>
      <c r="J445" s="2">
        <f t="shared" si="73"/>
        <v>6</v>
      </c>
      <c r="K445" s="6" t="str">
        <f t="shared" si="75"/>
        <v>01</v>
      </c>
      <c r="L445" s="6" t="str">
        <f t="shared" si="74"/>
        <v>2021</v>
      </c>
      <c r="M445" s="9">
        <f t="shared" si="72"/>
        <v>44348</v>
      </c>
      <c r="N445" s="1"/>
    </row>
    <row r="446" spans="1:14" x14ac:dyDescent="0.3">
      <c r="A446">
        <v>366</v>
      </c>
      <c r="B446" t="s">
        <v>953</v>
      </c>
      <c r="C446" t="s">
        <v>954</v>
      </c>
      <c r="D446">
        <v>4</v>
      </c>
      <c r="E446" t="s">
        <v>6</v>
      </c>
      <c r="F446" s="2" t="s">
        <v>7</v>
      </c>
      <c r="G446" t="s">
        <v>15</v>
      </c>
      <c r="H446" s="2" t="s">
        <v>955</v>
      </c>
      <c r="I446" s="6" t="str">
        <f t="shared" si="71"/>
        <v>May</v>
      </c>
      <c r="J446" s="2">
        <f t="shared" si="73"/>
        <v>5</v>
      </c>
      <c r="K446" s="6" t="str">
        <f t="shared" si="75"/>
        <v>30</v>
      </c>
      <c r="L446" s="6" t="str">
        <f t="shared" si="74"/>
        <v>2021</v>
      </c>
      <c r="M446" s="9">
        <f t="shared" si="72"/>
        <v>44346</v>
      </c>
      <c r="N446" s="1"/>
    </row>
    <row r="447" spans="1:14" x14ac:dyDescent="0.3">
      <c r="A447">
        <v>366</v>
      </c>
      <c r="B447" t="s">
        <v>953</v>
      </c>
      <c r="C447" t="s">
        <v>954</v>
      </c>
      <c r="D447">
        <v>4</v>
      </c>
      <c r="E447" t="s">
        <v>6</v>
      </c>
      <c r="F447" s="2" t="s">
        <v>7</v>
      </c>
      <c r="G447" t="s">
        <v>15</v>
      </c>
      <c r="H447" s="2" t="s">
        <v>955</v>
      </c>
      <c r="I447" s="6" t="str">
        <f t="shared" si="71"/>
        <v>May</v>
      </c>
      <c r="J447" s="2">
        <f t="shared" si="73"/>
        <v>5</v>
      </c>
      <c r="K447" s="6" t="str">
        <f t="shared" si="75"/>
        <v>30</v>
      </c>
      <c r="L447" s="6" t="str">
        <f t="shared" si="74"/>
        <v>2021</v>
      </c>
      <c r="M447" s="9">
        <f t="shared" si="72"/>
        <v>44346</v>
      </c>
      <c r="N447" s="1"/>
    </row>
    <row r="448" spans="1:14" x14ac:dyDescent="0.3">
      <c r="A448">
        <v>366</v>
      </c>
      <c r="B448" t="s">
        <v>953</v>
      </c>
      <c r="C448" t="s">
        <v>954</v>
      </c>
      <c r="D448">
        <v>4</v>
      </c>
      <c r="E448" t="s">
        <v>6</v>
      </c>
      <c r="F448" s="2" t="s">
        <v>7</v>
      </c>
      <c r="G448" t="s">
        <v>15</v>
      </c>
      <c r="H448" s="2" t="s">
        <v>955</v>
      </c>
      <c r="I448" s="6" t="str">
        <f t="shared" si="71"/>
        <v>May</v>
      </c>
      <c r="J448" s="2">
        <f t="shared" si="73"/>
        <v>5</v>
      </c>
      <c r="K448" s="6" t="str">
        <f t="shared" si="75"/>
        <v>30</v>
      </c>
      <c r="L448" s="6" t="str">
        <f t="shared" si="74"/>
        <v>2021</v>
      </c>
      <c r="M448" s="9">
        <f t="shared" si="72"/>
        <v>44346</v>
      </c>
      <c r="N448" s="1"/>
    </row>
    <row r="449" spans="1:14" x14ac:dyDescent="0.3">
      <c r="A449">
        <v>366</v>
      </c>
      <c r="B449" t="s">
        <v>953</v>
      </c>
      <c r="C449" t="s">
        <v>954</v>
      </c>
      <c r="D449">
        <v>4</v>
      </c>
      <c r="E449" t="s">
        <v>6</v>
      </c>
      <c r="F449" s="2" t="s">
        <v>7</v>
      </c>
      <c r="G449" t="s">
        <v>15</v>
      </c>
      <c r="H449" s="2" t="s">
        <v>955</v>
      </c>
      <c r="I449" s="6" t="str">
        <f t="shared" si="71"/>
        <v>May</v>
      </c>
      <c r="J449" s="2">
        <f t="shared" si="73"/>
        <v>5</v>
      </c>
      <c r="K449" s="6" t="str">
        <f t="shared" si="75"/>
        <v>30</v>
      </c>
      <c r="L449" s="6" t="str">
        <f t="shared" si="74"/>
        <v>2021</v>
      </c>
      <c r="M449" s="9">
        <f t="shared" si="72"/>
        <v>44346</v>
      </c>
      <c r="N449" s="1"/>
    </row>
    <row r="450" spans="1:14" x14ac:dyDescent="0.3">
      <c r="A450">
        <v>366</v>
      </c>
      <c r="B450" t="s">
        <v>953</v>
      </c>
      <c r="C450" t="s">
        <v>954</v>
      </c>
      <c r="D450">
        <v>4</v>
      </c>
      <c r="E450" t="s">
        <v>6</v>
      </c>
      <c r="F450" s="2" t="s">
        <v>7</v>
      </c>
      <c r="G450" t="s">
        <v>15</v>
      </c>
      <c r="H450" s="2" t="s">
        <v>955</v>
      </c>
      <c r="I450" s="6" t="str">
        <f t="shared" si="71"/>
        <v>May</v>
      </c>
      <c r="J450" s="2">
        <f t="shared" si="73"/>
        <v>5</v>
      </c>
      <c r="K450" s="6" t="str">
        <f t="shared" si="75"/>
        <v>30</v>
      </c>
      <c r="L450" s="6" t="str">
        <f t="shared" si="74"/>
        <v>2021</v>
      </c>
      <c r="M450" s="9">
        <f t="shared" si="72"/>
        <v>44346</v>
      </c>
      <c r="N450" s="1"/>
    </row>
    <row r="451" spans="1:14" x14ac:dyDescent="0.3">
      <c r="A451">
        <v>366</v>
      </c>
      <c r="B451" t="s">
        <v>953</v>
      </c>
      <c r="C451" t="s">
        <v>954</v>
      </c>
      <c r="D451">
        <v>4</v>
      </c>
      <c r="E451" t="s">
        <v>6</v>
      </c>
      <c r="F451" s="2" t="s">
        <v>7</v>
      </c>
      <c r="G451" t="s">
        <v>15</v>
      </c>
      <c r="H451" s="2" t="s">
        <v>955</v>
      </c>
      <c r="I451" s="6" t="str">
        <f t="shared" si="71"/>
        <v>May</v>
      </c>
      <c r="J451" s="2">
        <f t="shared" si="73"/>
        <v>5</v>
      </c>
      <c r="K451" s="6" t="str">
        <f t="shared" si="75"/>
        <v>30</v>
      </c>
      <c r="L451" s="6" t="str">
        <f t="shared" si="74"/>
        <v>2021</v>
      </c>
      <c r="M451" s="9">
        <f t="shared" si="72"/>
        <v>44346</v>
      </c>
      <c r="N451" s="1"/>
    </row>
    <row r="452" spans="1:14" x14ac:dyDescent="0.3">
      <c r="A452">
        <v>367</v>
      </c>
      <c r="B452" t="s">
        <v>956</v>
      </c>
      <c r="C452" t="s">
        <v>957</v>
      </c>
      <c r="D452">
        <v>4</v>
      </c>
      <c r="E452" t="s">
        <v>6</v>
      </c>
      <c r="F452" s="2" t="s">
        <v>7</v>
      </c>
      <c r="G452" t="s">
        <v>15</v>
      </c>
      <c r="H452" s="2" t="s">
        <v>1557</v>
      </c>
      <c r="I452" s="6" t="str">
        <f>MID(H452,3,3)</f>
        <v>Apr</v>
      </c>
      <c r="J452" s="2">
        <f t="shared" si="73"/>
        <v>4</v>
      </c>
      <c r="K452" s="6" t="str">
        <f>MID(H452,7,2)</f>
        <v>23</v>
      </c>
      <c r="L452" s="6" t="str">
        <f>MID(H452,10,4)</f>
        <v>2021</v>
      </c>
      <c r="M452" s="9">
        <f t="shared" si="72"/>
        <v>44309</v>
      </c>
      <c r="N452" s="1"/>
    </row>
    <row r="453" spans="1:14" x14ac:dyDescent="0.3">
      <c r="A453">
        <v>367</v>
      </c>
      <c r="B453" t="s">
        <v>956</v>
      </c>
      <c r="C453" t="s">
        <v>957</v>
      </c>
      <c r="D453">
        <v>4</v>
      </c>
      <c r="E453" t="s">
        <v>6</v>
      </c>
      <c r="F453" s="2" t="s">
        <v>7</v>
      </c>
      <c r="G453" t="s">
        <v>15</v>
      </c>
      <c r="H453" s="2" t="s">
        <v>955</v>
      </c>
      <c r="I453" s="6" t="str">
        <f t="shared" ref="I453:I491" si="76">MID(H453,4,3)</f>
        <v>May</v>
      </c>
      <c r="J453" s="2">
        <f t="shared" si="73"/>
        <v>5</v>
      </c>
      <c r="K453" s="6" t="str">
        <f>MID(H453,8,2)</f>
        <v>30</v>
      </c>
      <c r="L453" s="6" t="str">
        <f t="shared" si="74"/>
        <v>2021</v>
      </c>
      <c r="M453" s="9">
        <f t="shared" ref="M453:M491" si="77">IF(G453="Audited",DATE(L453,J453,K453)," ")</f>
        <v>44346</v>
      </c>
      <c r="N453" s="1"/>
    </row>
    <row r="454" spans="1:14" x14ac:dyDescent="0.3">
      <c r="A454">
        <v>368</v>
      </c>
      <c r="B454" t="s">
        <v>958</v>
      </c>
      <c r="C454" t="s">
        <v>959</v>
      </c>
      <c r="D454">
        <v>4</v>
      </c>
      <c r="E454" t="s">
        <v>6</v>
      </c>
      <c r="F454" s="2" t="s">
        <v>7</v>
      </c>
      <c r="G454" t="s">
        <v>15</v>
      </c>
      <c r="H454" s="2" t="s">
        <v>960</v>
      </c>
      <c r="I454" s="6" t="str">
        <f t="shared" si="76"/>
        <v>May</v>
      </c>
      <c r="J454" s="2">
        <f t="shared" si="73"/>
        <v>5</v>
      </c>
      <c r="K454" s="6" t="str">
        <f>MID(H454,8,2)</f>
        <v>25</v>
      </c>
      <c r="L454" s="6" t="str">
        <f t="shared" si="74"/>
        <v>2021</v>
      </c>
      <c r="M454" s="9">
        <f t="shared" si="77"/>
        <v>44341</v>
      </c>
      <c r="N454" s="1"/>
    </row>
    <row r="455" spans="1:14" x14ac:dyDescent="0.3">
      <c r="A455">
        <v>369</v>
      </c>
      <c r="B455" t="s">
        <v>961</v>
      </c>
      <c r="C455" t="s">
        <v>962</v>
      </c>
      <c r="D455">
        <v>4</v>
      </c>
      <c r="E455" t="s">
        <v>6</v>
      </c>
      <c r="F455" s="2" t="s">
        <v>7</v>
      </c>
      <c r="G455" t="s">
        <v>15</v>
      </c>
      <c r="H455" s="2" t="s">
        <v>960</v>
      </c>
      <c r="I455" s="6" t="str">
        <f t="shared" si="76"/>
        <v>May</v>
      </c>
      <c r="J455" s="2">
        <f t="shared" si="73"/>
        <v>5</v>
      </c>
      <c r="K455" s="6" t="str">
        <f>MID(H455,8,2)</f>
        <v>25</v>
      </c>
      <c r="L455" s="6" t="str">
        <f t="shared" si="74"/>
        <v>2021</v>
      </c>
      <c r="M455" s="9">
        <f t="shared" si="77"/>
        <v>44341</v>
      </c>
      <c r="N455" s="1"/>
    </row>
    <row r="456" spans="1:14" x14ac:dyDescent="0.3">
      <c r="A456">
        <v>370</v>
      </c>
      <c r="B456" t="s">
        <v>963</v>
      </c>
      <c r="C456" t="s">
        <v>964</v>
      </c>
      <c r="D456">
        <v>4</v>
      </c>
      <c r="E456" t="s">
        <v>6</v>
      </c>
      <c r="F456" s="2" t="s">
        <v>7</v>
      </c>
      <c r="G456" t="s">
        <v>15</v>
      </c>
      <c r="H456" s="2" t="s">
        <v>965</v>
      </c>
      <c r="I456" s="6" t="str">
        <f t="shared" si="76"/>
        <v>May</v>
      </c>
      <c r="J456" s="2">
        <f t="shared" si="73"/>
        <v>5</v>
      </c>
      <c r="K456" s="6" t="str">
        <f>MID(H456,8,2)</f>
        <v>21</v>
      </c>
      <c r="L456" s="6" t="str">
        <f t="shared" si="74"/>
        <v>2021</v>
      </c>
      <c r="M456" s="9">
        <f t="shared" si="77"/>
        <v>44337</v>
      </c>
      <c r="N456" s="1"/>
    </row>
    <row r="457" spans="1:14" x14ac:dyDescent="0.3">
      <c r="A457">
        <v>371</v>
      </c>
      <c r="B457" t="s">
        <v>966</v>
      </c>
      <c r="C457" t="s">
        <v>967</v>
      </c>
      <c r="D457">
        <v>3</v>
      </c>
      <c r="E457" t="s">
        <v>6</v>
      </c>
      <c r="F457" s="2" t="s">
        <v>7</v>
      </c>
      <c r="G457" t="s">
        <v>15</v>
      </c>
      <c r="H457" s="2" t="s">
        <v>1563</v>
      </c>
      <c r="I457" s="6" t="str">
        <f>MID(H457,3,3)</f>
        <v>Apr</v>
      </c>
      <c r="J457" s="2">
        <f t="shared" si="73"/>
        <v>4</v>
      </c>
      <c r="K457" s="6" t="str">
        <f>MID(H457,7,2)</f>
        <v>04</v>
      </c>
      <c r="L457" s="6" t="str">
        <f>MID(H457,10,4)</f>
        <v>2021</v>
      </c>
      <c r="M457" s="9">
        <f t="shared" si="77"/>
        <v>44290</v>
      </c>
      <c r="N457" s="1"/>
    </row>
    <row r="458" spans="1:14" x14ac:dyDescent="0.3">
      <c r="A458">
        <v>371</v>
      </c>
      <c r="B458" t="s">
        <v>966</v>
      </c>
      <c r="C458" t="s">
        <v>967</v>
      </c>
      <c r="D458">
        <v>4</v>
      </c>
      <c r="E458" t="s">
        <v>6</v>
      </c>
      <c r="F458" s="2" t="s">
        <v>11</v>
      </c>
      <c r="G458" t="s">
        <v>15</v>
      </c>
      <c r="H458" s="2" t="s">
        <v>968</v>
      </c>
      <c r="I458" s="6" t="str">
        <f t="shared" si="76"/>
        <v>May</v>
      </c>
      <c r="J458" s="2">
        <f t="shared" ref="J458:J491" si="78">IF(I458="Jan",1,IF(I458="Feb",2,IF(I458="Mar",3,IF(I458="Apr",4,IF(I458="May",5,IF(I458="Jun",6,IF(I458="Jul",7,IF(I458="Aug",8,IF(I458="Sep",9,IF(I458="Oct",10,IF(I458="Nov",11,IF(I458="Dec",12,0))))))))))))</f>
        <v>5</v>
      </c>
      <c r="K458" s="6" t="str">
        <f t="shared" ref="K458:K463" si="79">MID(H458,8,2)</f>
        <v>18</v>
      </c>
      <c r="L458" s="6" t="str">
        <f t="shared" si="74"/>
        <v>2021</v>
      </c>
      <c r="M458" s="9">
        <f t="shared" si="77"/>
        <v>44334</v>
      </c>
      <c r="N458" s="1"/>
    </row>
    <row r="459" spans="1:14" x14ac:dyDescent="0.3">
      <c r="A459">
        <v>372</v>
      </c>
      <c r="B459" t="s">
        <v>969</v>
      </c>
      <c r="C459" t="s">
        <v>970</v>
      </c>
      <c r="D459">
        <v>4</v>
      </c>
      <c r="E459" t="s">
        <v>6</v>
      </c>
      <c r="F459" s="2" t="s">
        <v>7</v>
      </c>
      <c r="G459" t="s">
        <v>15</v>
      </c>
      <c r="H459" s="2" t="s">
        <v>971</v>
      </c>
      <c r="I459" s="6" t="str">
        <f t="shared" si="76"/>
        <v>May</v>
      </c>
      <c r="J459" s="2">
        <f t="shared" si="78"/>
        <v>5</v>
      </c>
      <c r="K459" s="6" t="str">
        <f t="shared" si="79"/>
        <v>17</v>
      </c>
      <c r="L459" s="6" t="str">
        <f t="shared" si="74"/>
        <v>2021</v>
      </c>
      <c r="M459" s="9">
        <f t="shared" si="77"/>
        <v>44333</v>
      </c>
      <c r="N459" s="1"/>
    </row>
    <row r="460" spans="1:14" x14ac:dyDescent="0.3">
      <c r="A460">
        <v>373</v>
      </c>
      <c r="B460" t="s">
        <v>972</v>
      </c>
      <c r="C460" t="s">
        <v>20</v>
      </c>
      <c r="D460">
        <v>4</v>
      </c>
      <c r="E460" t="s">
        <v>6</v>
      </c>
      <c r="F460" s="2" t="s">
        <v>7</v>
      </c>
      <c r="G460" t="s">
        <v>15</v>
      </c>
      <c r="H460" s="2" t="s">
        <v>973</v>
      </c>
      <c r="I460" s="6" t="str">
        <f t="shared" si="76"/>
        <v>May</v>
      </c>
      <c r="J460" s="2">
        <f t="shared" si="78"/>
        <v>5</v>
      </c>
      <c r="K460" s="6" t="str">
        <f t="shared" si="79"/>
        <v>15</v>
      </c>
      <c r="L460" s="6" t="str">
        <f t="shared" ref="L460:L491" si="80">MID(H460,11,4)</f>
        <v>2021</v>
      </c>
      <c r="M460" s="9">
        <f t="shared" si="77"/>
        <v>44331</v>
      </c>
      <c r="N460" s="1"/>
    </row>
    <row r="461" spans="1:14" x14ac:dyDescent="0.3">
      <c r="A461">
        <v>374</v>
      </c>
      <c r="B461" t="s">
        <v>974</v>
      </c>
      <c r="C461" t="s">
        <v>975</v>
      </c>
      <c r="D461">
        <v>4</v>
      </c>
      <c r="E461" t="s">
        <v>6</v>
      </c>
      <c r="F461" s="2" t="s">
        <v>7</v>
      </c>
      <c r="G461" t="s">
        <v>15</v>
      </c>
      <c r="H461" s="2" t="s">
        <v>976</v>
      </c>
      <c r="I461" s="6" t="str">
        <f t="shared" si="76"/>
        <v>May</v>
      </c>
      <c r="J461" s="2">
        <f t="shared" si="78"/>
        <v>5</v>
      </c>
      <c r="K461" s="6" t="str">
        <f t="shared" si="79"/>
        <v>07</v>
      </c>
      <c r="L461" s="6" t="str">
        <f t="shared" si="80"/>
        <v>2021</v>
      </c>
      <c r="M461" s="9">
        <f t="shared" si="77"/>
        <v>44323</v>
      </c>
      <c r="N461" s="1"/>
    </row>
    <row r="462" spans="1:14" x14ac:dyDescent="0.3">
      <c r="A462">
        <v>375</v>
      </c>
      <c r="B462" t="s">
        <v>30</v>
      </c>
      <c r="C462" t="s">
        <v>977</v>
      </c>
      <c r="D462">
        <v>4</v>
      </c>
      <c r="E462" t="s">
        <v>6</v>
      </c>
      <c r="F462" s="2" t="s">
        <v>11</v>
      </c>
      <c r="G462" t="s">
        <v>15</v>
      </c>
      <c r="H462" s="2" t="s">
        <v>978</v>
      </c>
      <c r="I462" s="6" t="str">
        <f t="shared" si="76"/>
        <v>May</v>
      </c>
      <c r="J462" s="2">
        <f t="shared" si="78"/>
        <v>5</v>
      </c>
      <c r="K462" s="6" t="str">
        <f t="shared" si="79"/>
        <v>05</v>
      </c>
      <c r="L462" s="6" t="str">
        <f t="shared" si="80"/>
        <v>2021</v>
      </c>
      <c r="M462" s="9">
        <f t="shared" si="77"/>
        <v>44321</v>
      </c>
      <c r="N462" s="1"/>
    </row>
    <row r="463" spans="1:14" x14ac:dyDescent="0.3">
      <c r="A463">
        <v>376</v>
      </c>
      <c r="B463" t="s">
        <v>979</v>
      </c>
      <c r="C463" t="s">
        <v>980</v>
      </c>
      <c r="D463">
        <v>3</v>
      </c>
      <c r="E463" t="s">
        <v>6</v>
      </c>
      <c r="F463" s="2" t="s">
        <v>11</v>
      </c>
      <c r="G463" t="s">
        <v>15</v>
      </c>
      <c r="H463" s="2" t="s">
        <v>981</v>
      </c>
      <c r="I463" s="6" t="str">
        <f t="shared" si="76"/>
        <v>May</v>
      </c>
      <c r="J463" s="2">
        <f t="shared" si="78"/>
        <v>5</v>
      </c>
      <c r="K463" s="6" t="str">
        <f t="shared" si="79"/>
        <v>04</v>
      </c>
      <c r="L463" s="6" t="str">
        <f t="shared" si="80"/>
        <v>2021</v>
      </c>
      <c r="M463" s="9">
        <f t="shared" si="77"/>
        <v>44320</v>
      </c>
      <c r="N463" s="1"/>
    </row>
    <row r="464" spans="1:14" x14ac:dyDescent="0.3">
      <c r="A464">
        <v>377</v>
      </c>
      <c r="B464" t="s">
        <v>982</v>
      </c>
      <c r="C464" t="s">
        <v>983</v>
      </c>
      <c r="D464">
        <v>4</v>
      </c>
      <c r="E464" t="s">
        <v>6</v>
      </c>
      <c r="F464" s="2" t="s">
        <v>7</v>
      </c>
      <c r="G464" t="s">
        <v>15</v>
      </c>
      <c r="H464" s="2" t="s">
        <v>1571</v>
      </c>
      <c r="I464" s="6" t="str">
        <f>MID(H464,3,3)</f>
        <v>Mar</v>
      </c>
      <c r="J464" s="2">
        <f t="shared" si="78"/>
        <v>3</v>
      </c>
      <c r="K464" s="6" t="str">
        <f>MID(H464,7,2)</f>
        <v>03</v>
      </c>
      <c r="L464" s="6" t="str">
        <f>MID(H464,10,4)</f>
        <v>2021</v>
      </c>
      <c r="M464" s="9">
        <f t="shared" si="77"/>
        <v>44258</v>
      </c>
      <c r="N464" s="1"/>
    </row>
    <row r="465" spans="1:14" x14ac:dyDescent="0.3">
      <c r="A465">
        <v>377</v>
      </c>
      <c r="B465" t="s">
        <v>982</v>
      </c>
      <c r="C465" t="s">
        <v>983</v>
      </c>
      <c r="D465">
        <v>4</v>
      </c>
      <c r="E465" t="s">
        <v>6</v>
      </c>
      <c r="F465" s="2" t="s">
        <v>7</v>
      </c>
      <c r="G465" t="s">
        <v>15</v>
      </c>
      <c r="H465" s="2" t="s">
        <v>984</v>
      </c>
      <c r="I465" s="6" t="str">
        <f t="shared" si="76"/>
        <v xml:space="preserve"> Ap</v>
      </c>
      <c r="J465" s="2">
        <f t="shared" si="78"/>
        <v>0</v>
      </c>
      <c r="K465" s="6" t="str">
        <f>MID(H465,9,2)</f>
        <v>26</v>
      </c>
      <c r="L465" s="6" t="str">
        <f>MID(H465,12,4)</f>
        <v>2021</v>
      </c>
      <c r="M465" s="9">
        <f t="shared" si="77"/>
        <v>44191</v>
      </c>
      <c r="N465" s="1"/>
    </row>
    <row r="466" spans="1:14" x14ac:dyDescent="0.3">
      <c r="A466">
        <v>378</v>
      </c>
      <c r="B466" t="s">
        <v>985</v>
      </c>
      <c r="C466" t="s">
        <v>986</v>
      </c>
      <c r="D466">
        <v>3</v>
      </c>
      <c r="E466" t="s">
        <v>6</v>
      </c>
      <c r="F466" s="2" t="s">
        <v>7</v>
      </c>
      <c r="G466" t="s">
        <v>15</v>
      </c>
      <c r="H466" s="2" t="s">
        <v>987</v>
      </c>
      <c r="I466" s="6" t="str">
        <f t="shared" si="76"/>
        <v>Apr</v>
      </c>
      <c r="J466" s="2">
        <f t="shared" si="78"/>
        <v>4</v>
      </c>
      <c r="K466" s="6" t="str">
        <f>MID(H466,8,2)</f>
        <v>09</v>
      </c>
      <c r="L466" s="6" t="str">
        <f t="shared" si="80"/>
        <v>2021</v>
      </c>
      <c r="M466" s="9">
        <f t="shared" si="77"/>
        <v>44295</v>
      </c>
      <c r="N466" s="1"/>
    </row>
    <row r="467" spans="1:14" x14ac:dyDescent="0.3">
      <c r="A467">
        <v>379</v>
      </c>
      <c r="B467" t="s">
        <v>988</v>
      </c>
      <c r="C467" t="s">
        <v>989</v>
      </c>
      <c r="D467">
        <v>3</v>
      </c>
      <c r="E467" t="s">
        <v>6</v>
      </c>
      <c r="F467" s="2" t="s">
        <v>11</v>
      </c>
      <c r="G467" t="s">
        <v>15</v>
      </c>
      <c r="H467" s="2" t="s">
        <v>990</v>
      </c>
      <c r="I467" s="6" t="str">
        <f t="shared" si="76"/>
        <v>Apr</v>
      </c>
      <c r="J467" s="2">
        <f t="shared" si="78"/>
        <v>4</v>
      </c>
      <c r="K467" s="6" t="str">
        <f>MID(H467,8,2)</f>
        <v>08</v>
      </c>
      <c r="L467" s="6" t="str">
        <f t="shared" si="80"/>
        <v>2021</v>
      </c>
      <c r="M467" s="9">
        <f t="shared" si="77"/>
        <v>44294</v>
      </c>
      <c r="N467" s="1"/>
    </row>
    <row r="468" spans="1:14" x14ac:dyDescent="0.3">
      <c r="A468">
        <v>380</v>
      </c>
      <c r="B468" t="s">
        <v>991</v>
      </c>
      <c r="C468" t="s">
        <v>992</v>
      </c>
      <c r="D468">
        <v>3</v>
      </c>
      <c r="E468" t="s">
        <v>6</v>
      </c>
      <c r="F468" s="2" t="s">
        <v>11</v>
      </c>
      <c r="G468" t="s">
        <v>15</v>
      </c>
      <c r="H468" s="2" t="s">
        <v>990</v>
      </c>
      <c r="I468" s="6" t="str">
        <f t="shared" si="76"/>
        <v>Apr</v>
      </c>
      <c r="J468" s="2">
        <f t="shared" si="78"/>
        <v>4</v>
      </c>
      <c r="K468" s="6" t="str">
        <f>MID(H468,8,2)</f>
        <v>08</v>
      </c>
      <c r="L468" s="6" t="str">
        <f t="shared" si="80"/>
        <v>2021</v>
      </c>
      <c r="M468" s="9">
        <f t="shared" si="77"/>
        <v>44294</v>
      </c>
      <c r="N468" s="1"/>
    </row>
    <row r="469" spans="1:14" x14ac:dyDescent="0.3">
      <c r="A469">
        <v>381</v>
      </c>
      <c r="B469" t="s">
        <v>993</v>
      </c>
      <c r="C469" t="s">
        <v>994</v>
      </c>
      <c r="D469">
        <v>3</v>
      </c>
      <c r="E469" t="s">
        <v>6</v>
      </c>
      <c r="F469" s="2" t="s">
        <v>7</v>
      </c>
      <c r="G469" t="s">
        <v>15</v>
      </c>
      <c r="H469" s="2" t="s">
        <v>1577</v>
      </c>
      <c r="I469" s="6" t="str">
        <f>MID(H469,3,3)</f>
        <v>Dec</v>
      </c>
      <c r="J469" s="2">
        <f t="shared" si="78"/>
        <v>12</v>
      </c>
      <c r="K469" s="6" t="str">
        <f>MID(H469,7,2)</f>
        <v>16</v>
      </c>
      <c r="L469" s="6" t="str">
        <f>MID(H469,10,4)</f>
        <v>2020</v>
      </c>
      <c r="M469" s="9">
        <f t="shared" si="77"/>
        <v>44181</v>
      </c>
      <c r="N469" s="1"/>
    </row>
    <row r="470" spans="1:14" x14ac:dyDescent="0.3">
      <c r="A470">
        <v>381</v>
      </c>
      <c r="B470" t="s">
        <v>993</v>
      </c>
      <c r="C470" t="s">
        <v>994</v>
      </c>
      <c r="D470">
        <v>3</v>
      </c>
      <c r="E470" t="s">
        <v>6</v>
      </c>
      <c r="F470" s="2" t="s">
        <v>508</v>
      </c>
      <c r="G470" t="s">
        <v>15</v>
      </c>
      <c r="H470" s="2" t="s">
        <v>1578</v>
      </c>
      <c r="I470" s="6" t="str">
        <f>MID(H470,3,3)</f>
        <v>Jan</v>
      </c>
      <c r="J470" s="2">
        <f t="shared" si="78"/>
        <v>1</v>
      </c>
      <c r="K470" s="6" t="str">
        <f>MID(H470,7,2)</f>
        <v>19</v>
      </c>
      <c r="L470" s="6" t="str">
        <f>MID(H470,10,4)</f>
        <v>2021</v>
      </c>
      <c r="M470" s="9">
        <f t="shared" si="77"/>
        <v>44215</v>
      </c>
      <c r="N470" s="1"/>
    </row>
    <row r="471" spans="1:14" x14ac:dyDescent="0.3">
      <c r="A471">
        <v>381</v>
      </c>
      <c r="B471" t="s">
        <v>993</v>
      </c>
      <c r="C471" t="s">
        <v>994</v>
      </c>
      <c r="D471">
        <v>4</v>
      </c>
      <c r="E471" t="s">
        <v>6</v>
      </c>
      <c r="F471" s="2" t="s">
        <v>7</v>
      </c>
      <c r="G471" t="s">
        <v>15</v>
      </c>
      <c r="H471" s="2" t="s">
        <v>995</v>
      </c>
      <c r="I471" s="6" t="str">
        <f t="shared" si="76"/>
        <v>Apr</v>
      </c>
      <c r="J471" s="2">
        <f t="shared" si="78"/>
        <v>4</v>
      </c>
      <c r="K471" s="6" t="str">
        <f>MID(H471,8,2)</f>
        <v>07</v>
      </c>
      <c r="L471" s="6" t="str">
        <f t="shared" si="80"/>
        <v>2021</v>
      </c>
      <c r="M471" s="9">
        <f t="shared" si="77"/>
        <v>44293</v>
      </c>
      <c r="N471" s="1"/>
    </row>
    <row r="472" spans="1:14" x14ac:dyDescent="0.3">
      <c r="A472">
        <v>382</v>
      </c>
      <c r="B472" t="s">
        <v>996</v>
      </c>
      <c r="C472" t="s">
        <v>997</v>
      </c>
      <c r="D472">
        <v>3</v>
      </c>
      <c r="E472" t="s">
        <v>6</v>
      </c>
      <c r="F472" s="2" t="s">
        <v>7</v>
      </c>
      <c r="G472" t="s">
        <v>15</v>
      </c>
      <c r="H472" s="2" t="s">
        <v>998</v>
      </c>
      <c r="I472" s="6" t="str">
        <f t="shared" si="76"/>
        <v>Apr</v>
      </c>
      <c r="J472" s="2">
        <f t="shared" si="78"/>
        <v>4</v>
      </c>
      <c r="K472" s="6" t="str">
        <f>MID(H472,8,2)</f>
        <v>05</v>
      </c>
      <c r="L472" s="6" t="str">
        <f t="shared" si="80"/>
        <v>2021</v>
      </c>
      <c r="M472" s="9">
        <f t="shared" si="77"/>
        <v>44291</v>
      </c>
      <c r="N472" s="1"/>
    </row>
    <row r="473" spans="1:14" x14ac:dyDescent="0.3">
      <c r="A473">
        <v>383</v>
      </c>
      <c r="B473" t="s">
        <v>999</v>
      </c>
      <c r="C473" t="s">
        <v>1000</v>
      </c>
      <c r="D473">
        <v>4</v>
      </c>
      <c r="E473" t="s">
        <v>6</v>
      </c>
      <c r="F473" s="2" t="s">
        <v>11</v>
      </c>
      <c r="G473" t="s">
        <v>15</v>
      </c>
      <c r="H473" s="2" t="s">
        <v>1001</v>
      </c>
      <c r="I473" s="6" t="str">
        <f t="shared" si="76"/>
        <v>Apr</v>
      </c>
      <c r="J473" s="2">
        <f t="shared" si="78"/>
        <v>4</v>
      </c>
      <c r="K473" s="6" t="str">
        <f>MID(H473,8,2)</f>
        <v>04</v>
      </c>
      <c r="L473" s="6" t="str">
        <f t="shared" si="80"/>
        <v>2021</v>
      </c>
      <c r="M473" s="9">
        <f t="shared" si="77"/>
        <v>44290</v>
      </c>
      <c r="N473" s="1"/>
    </row>
    <row r="474" spans="1:14" x14ac:dyDescent="0.3">
      <c r="A474">
        <v>384</v>
      </c>
      <c r="B474" t="s">
        <v>1002</v>
      </c>
      <c r="C474" t="s">
        <v>1003</v>
      </c>
      <c r="D474">
        <v>3</v>
      </c>
      <c r="E474" t="s">
        <v>6</v>
      </c>
      <c r="F474" s="2" t="s">
        <v>7</v>
      </c>
      <c r="G474" t="s">
        <v>15</v>
      </c>
      <c r="H474" s="2" t="s">
        <v>1001</v>
      </c>
      <c r="I474" s="6" t="str">
        <f t="shared" si="76"/>
        <v>Apr</v>
      </c>
      <c r="J474" s="2">
        <f t="shared" si="78"/>
        <v>4</v>
      </c>
      <c r="K474" s="6" t="str">
        <f>MID(H474,8,2)</f>
        <v>04</v>
      </c>
      <c r="L474" s="6" t="str">
        <f t="shared" si="80"/>
        <v>2021</v>
      </c>
      <c r="M474" s="9">
        <f t="shared" si="77"/>
        <v>44290</v>
      </c>
      <c r="N474" s="1"/>
    </row>
    <row r="475" spans="1:14" x14ac:dyDescent="0.3">
      <c r="A475">
        <v>385</v>
      </c>
      <c r="B475" t="s">
        <v>1004</v>
      </c>
      <c r="C475" t="s">
        <v>1005</v>
      </c>
      <c r="D475">
        <v>3</v>
      </c>
      <c r="E475" t="s">
        <v>6</v>
      </c>
      <c r="F475" s="2" t="s">
        <v>7</v>
      </c>
      <c r="G475" t="s">
        <v>15</v>
      </c>
      <c r="H475" s="2" t="s">
        <v>1006</v>
      </c>
      <c r="I475" s="6" t="str">
        <f t="shared" si="76"/>
        <v>Apr</v>
      </c>
      <c r="J475" s="2">
        <f t="shared" si="78"/>
        <v>4</v>
      </c>
      <c r="K475" s="6" t="str">
        <f>MID(H475,8,2)</f>
        <v>01</v>
      </c>
      <c r="L475" s="6" t="str">
        <f t="shared" si="80"/>
        <v>2021</v>
      </c>
      <c r="M475" s="9">
        <f t="shared" si="77"/>
        <v>44287</v>
      </c>
      <c r="N475" s="1"/>
    </row>
    <row r="476" spans="1:14" x14ac:dyDescent="0.3">
      <c r="A476">
        <v>386</v>
      </c>
      <c r="B476" t="s">
        <v>1007</v>
      </c>
      <c r="C476" t="s">
        <v>1008</v>
      </c>
      <c r="D476">
        <v>3</v>
      </c>
      <c r="E476" t="s">
        <v>6</v>
      </c>
      <c r="F476" s="2" t="s">
        <v>11</v>
      </c>
      <c r="G476" t="s">
        <v>15</v>
      </c>
      <c r="H476" s="2" t="s">
        <v>1586</v>
      </c>
      <c r="I476" s="6" t="str">
        <f>MID(H476,3,3)</f>
        <v>Jan</v>
      </c>
      <c r="J476" s="2">
        <f t="shared" si="78"/>
        <v>1</v>
      </c>
      <c r="K476" s="6" t="str">
        <f>MID(H476,7,2)</f>
        <v>27</v>
      </c>
      <c r="L476" s="6" t="str">
        <f>MID(H476,10,4)</f>
        <v>2021</v>
      </c>
      <c r="M476" s="9">
        <f t="shared" si="77"/>
        <v>44223</v>
      </c>
      <c r="N476" s="1"/>
    </row>
    <row r="477" spans="1:14" x14ac:dyDescent="0.3">
      <c r="A477">
        <v>386</v>
      </c>
      <c r="B477" t="s">
        <v>1007</v>
      </c>
      <c r="C477" t="s">
        <v>1008</v>
      </c>
      <c r="D477">
        <v>4</v>
      </c>
      <c r="E477" t="s">
        <v>6</v>
      </c>
      <c r="F477" s="2" t="s">
        <v>7</v>
      </c>
      <c r="G477" t="s">
        <v>15</v>
      </c>
      <c r="H477" s="2" t="s">
        <v>1009</v>
      </c>
      <c r="I477" s="6" t="str">
        <f t="shared" si="76"/>
        <v>Mar</v>
      </c>
      <c r="J477" s="2">
        <f t="shared" si="78"/>
        <v>3</v>
      </c>
      <c r="K477" s="6" t="str">
        <f t="shared" ref="K477:K491" si="81">MID(H477,8,2)</f>
        <v>30</v>
      </c>
      <c r="L477" s="6" t="str">
        <f t="shared" si="80"/>
        <v>2021</v>
      </c>
      <c r="M477" s="9">
        <f t="shared" si="77"/>
        <v>44285</v>
      </c>
      <c r="N477" s="1"/>
    </row>
    <row r="478" spans="1:14" x14ac:dyDescent="0.3">
      <c r="A478">
        <v>387</v>
      </c>
      <c r="B478" t="s">
        <v>1010</v>
      </c>
      <c r="C478" t="s">
        <v>1011</v>
      </c>
      <c r="D478">
        <v>3</v>
      </c>
      <c r="E478" t="s">
        <v>6</v>
      </c>
      <c r="F478" s="2" t="s">
        <v>11</v>
      </c>
      <c r="G478" t="s">
        <v>15</v>
      </c>
      <c r="H478" s="2" t="s">
        <v>1012</v>
      </c>
      <c r="I478" s="6" t="str">
        <f t="shared" si="76"/>
        <v>Mar</v>
      </c>
      <c r="J478" s="2">
        <f t="shared" si="78"/>
        <v>3</v>
      </c>
      <c r="K478" s="6" t="str">
        <f t="shared" si="81"/>
        <v>23</v>
      </c>
      <c r="L478" s="6" t="str">
        <f t="shared" si="80"/>
        <v>2021</v>
      </c>
      <c r="M478" s="9">
        <f t="shared" si="77"/>
        <v>44278</v>
      </c>
      <c r="N478" s="1"/>
    </row>
    <row r="479" spans="1:14" x14ac:dyDescent="0.3">
      <c r="A479">
        <v>388</v>
      </c>
      <c r="B479" t="s">
        <v>1013</v>
      </c>
      <c r="C479" t="s">
        <v>1014</v>
      </c>
      <c r="D479">
        <v>3</v>
      </c>
      <c r="E479" t="s">
        <v>6</v>
      </c>
      <c r="F479" s="2" t="s">
        <v>7</v>
      </c>
      <c r="G479" t="s">
        <v>15</v>
      </c>
      <c r="H479" s="2" t="s">
        <v>1015</v>
      </c>
      <c r="I479" s="6" t="str">
        <f t="shared" si="76"/>
        <v>Mar</v>
      </c>
      <c r="J479" s="2">
        <f t="shared" si="78"/>
        <v>3</v>
      </c>
      <c r="K479" s="6" t="str">
        <f t="shared" si="81"/>
        <v>18</v>
      </c>
      <c r="L479" s="6" t="str">
        <f t="shared" si="80"/>
        <v>2021</v>
      </c>
      <c r="M479" s="9">
        <f t="shared" si="77"/>
        <v>44273</v>
      </c>
      <c r="N479" s="1"/>
    </row>
    <row r="480" spans="1:14" x14ac:dyDescent="0.3">
      <c r="A480">
        <v>389</v>
      </c>
      <c r="B480" t="s">
        <v>1016</v>
      </c>
      <c r="C480" t="s">
        <v>1017</v>
      </c>
      <c r="D480">
        <v>3</v>
      </c>
      <c r="E480" t="s">
        <v>6</v>
      </c>
      <c r="F480" s="2" t="s">
        <v>11</v>
      </c>
      <c r="G480" t="s">
        <v>15</v>
      </c>
      <c r="H480" s="2" t="s">
        <v>1018</v>
      </c>
      <c r="I480" s="6" t="str">
        <f t="shared" si="76"/>
        <v>Mar</v>
      </c>
      <c r="J480" s="2">
        <f t="shared" si="78"/>
        <v>3</v>
      </c>
      <c r="K480" s="6" t="str">
        <f t="shared" si="81"/>
        <v>09</v>
      </c>
      <c r="L480" s="6" t="str">
        <f t="shared" si="80"/>
        <v>2021</v>
      </c>
      <c r="M480" s="9">
        <f t="shared" si="77"/>
        <v>44264</v>
      </c>
      <c r="N480" s="1"/>
    </row>
    <row r="481" spans="1:14" x14ac:dyDescent="0.3">
      <c r="A481">
        <v>390</v>
      </c>
      <c r="B481" t="s">
        <v>1019</v>
      </c>
      <c r="C481" t="s">
        <v>1020</v>
      </c>
      <c r="D481">
        <v>3</v>
      </c>
      <c r="E481" t="s">
        <v>6</v>
      </c>
      <c r="F481" s="2" t="s">
        <v>1021</v>
      </c>
      <c r="G481" t="s">
        <v>15</v>
      </c>
      <c r="H481" s="2" t="s">
        <v>1022</v>
      </c>
      <c r="I481" s="6" t="str">
        <f t="shared" si="76"/>
        <v>Mar</v>
      </c>
      <c r="J481" s="2">
        <f t="shared" si="78"/>
        <v>3</v>
      </c>
      <c r="K481" s="6" t="str">
        <f t="shared" si="81"/>
        <v>08</v>
      </c>
      <c r="L481" s="6" t="str">
        <f t="shared" si="80"/>
        <v>2021</v>
      </c>
      <c r="M481" s="9">
        <f t="shared" si="77"/>
        <v>44263</v>
      </c>
      <c r="N481" s="1"/>
    </row>
    <row r="482" spans="1:14" x14ac:dyDescent="0.3">
      <c r="A482">
        <v>391</v>
      </c>
      <c r="B482" t="s">
        <v>1023</v>
      </c>
      <c r="C482" t="s">
        <v>1024</v>
      </c>
      <c r="D482">
        <v>4</v>
      </c>
      <c r="E482" t="s">
        <v>6</v>
      </c>
      <c r="F482" s="2" t="s">
        <v>11</v>
      </c>
      <c r="G482" t="s">
        <v>15</v>
      </c>
      <c r="H482" s="2" t="s">
        <v>1025</v>
      </c>
      <c r="I482" s="6" t="str">
        <f t="shared" si="76"/>
        <v>Feb</v>
      </c>
      <c r="J482" s="2">
        <f t="shared" si="78"/>
        <v>2</v>
      </c>
      <c r="K482" s="6" t="str">
        <f t="shared" si="81"/>
        <v>25</v>
      </c>
      <c r="L482" s="6" t="str">
        <f t="shared" si="80"/>
        <v>2021</v>
      </c>
      <c r="M482" s="9">
        <f t="shared" si="77"/>
        <v>44252</v>
      </c>
      <c r="N482" s="1"/>
    </row>
    <row r="483" spans="1:14" x14ac:dyDescent="0.3">
      <c r="A483">
        <v>392</v>
      </c>
      <c r="B483" t="s">
        <v>1026</v>
      </c>
      <c r="C483" t="s">
        <v>1027</v>
      </c>
      <c r="D483">
        <v>3</v>
      </c>
      <c r="E483" t="s">
        <v>6</v>
      </c>
      <c r="F483" s="2" t="s">
        <v>7</v>
      </c>
      <c r="G483" t="s">
        <v>15</v>
      </c>
      <c r="H483" s="2" t="s">
        <v>1610</v>
      </c>
      <c r="I483" s="6" t="str">
        <f t="shared" si="76"/>
        <v>Jun</v>
      </c>
      <c r="J483" s="2">
        <f t="shared" si="78"/>
        <v>6</v>
      </c>
      <c r="K483" s="6" t="str">
        <f t="shared" si="81"/>
        <v>03</v>
      </c>
      <c r="L483" s="6" t="str">
        <f t="shared" si="80"/>
        <v>2021</v>
      </c>
      <c r="M483" s="9">
        <f t="shared" si="77"/>
        <v>44350</v>
      </c>
      <c r="N483" s="1"/>
    </row>
    <row r="484" spans="1:14" x14ac:dyDescent="0.3">
      <c r="A484">
        <v>392</v>
      </c>
      <c r="B484" t="s">
        <v>1026</v>
      </c>
      <c r="C484" t="s">
        <v>1027</v>
      </c>
      <c r="D484">
        <v>4</v>
      </c>
      <c r="E484" t="s">
        <v>6</v>
      </c>
      <c r="F484" s="2" t="s">
        <v>11</v>
      </c>
      <c r="G484" t="s">
        <v>15</v>
      </c>
      <c r="H484" s="2" t="s">
        <v>1609</v>
      </c>
      <c r="I484" s="6" t="str">
        <f t="shared" si="76"/>
        <v>Feb</v>
      </c>
      <c r="J484" s="2">
        <f t="shared" si="78"/>
        <v>2</v>
      </c>
      <c r="K484" s="6" t="str">
        <f t="shared" si="81"/>
        <v>24</v>
      </c>
      <c r="L484" s="6" t="str">
        <f t="shared" si="80"/>
        <v>2021</v>
      </c>
      <c r="M484" s="9">
        <f t="shared" si="77"/>
        <v>44251</v>
      </c>
      <c r="N484" s="1"/>
    </row>
    <row r="485" spans="1:14" x14ac:dyDescent="0.3">
      <c r="A485">
        <v>393</v>
      </c>
      <c r="B485" t="s">
        <v>1029</v>
      </c>
      <c r="C485" t="s">
        <v>1030</v>
      </c>
      <c r="D485">
        <v>4</v>
      </c>
      <c r="E485" t="s">
        <v>6</v>
      </c>
      <c r="F485" s="2" t="s">
        <v>7</v>
      </c>
      <c r="G485" t="s">
        <v>15</v>
      </c>
      <c r="H485" s="2" t="s">
        <v>1608</v>
      </c>
      <c r="I485" s="6" t="str">
        <f t="shared" si="76"/>
        <v>Feb</v>
      </c>
      <c r="J485" s="2">
        <f t="shared" si="78"/>
        <v>2</v>
      </c>
      <c r="K485" s="6" t="str">
        <f t="shared" si="81"/>
        <v>21</v>
      </c>
      <c r="L485" s="6" t="str">
        <f t="shared" si="80"/>
        <v>2021</v>
      </c>
      <c r="M485" s="9">
        <f t="shared" si="77"/>
        <v>44248</v>
      </c>
      <c r="N485" s="1"/>
    </row>
    <row r="486" spans="1:14" x14ac:dyDescent="0.3">
      <c r="A486">
        <v>394</v>
      </c>
      <c r="B486" t="s">
        <v>1032</v>
      </c>
      <c r="C486" t="s">
        <v>1033</v>
      </c>
      <c r="D486">
        <v>3</v>
      </c>
      <c r="E486" t="s">
        <v>6</v>
      </c>
      <c r="F486" s="2" t="s">
        <v>7</v>
      </c>
      <c r="G486" t="s">
        <v>15</v>
      </c>
      <c r="H486" s="2" t="s">
        <v>1607</v>
      </c>
      <c r="I486" s="6" t="str">
        <f t="shared" si="76"/>
        <v>Jan</v>
      </c>
      <c r="J486" s="2">
        <f t="shared" si="78"/>
        <v>1</v>
      </c>
      <c r="K486" s="6" t="str">
        <f t="shared" si="81"/>
        <v>15</v>
      </c>
      <c r="L486" s="6" t="str">
        <f t="shared" si="80"/>
        <v>2021</v>
      </c>
      <c r="M486" s="9">
        <f t="shared" si="77"/>
        <v>44211</v>
      </c>
      <c r="N486" s="1"/>
    </row>
    <row r="487" spans="1:14" x14ac:dyDescent="0.3">
      <c r="A487">
        <v>395</v>
      </c>
      <c r="B487" t="s">
        <v>1035</v>
      </c>
      <c r="C487" t="s">
        <v>37</v>
      </c>
      <c r="D487">
        <v>3</v>
      </c>
      <c r="E487" t="s">
        <v>6</v>
      </c>
      <c r="F487" s="2" t="s">
        <v>7</v>
      </c>
      <c r="G487" t="s">
        <v>15</v>
      </c>
      <c r="H487" s="2" t="s">
        <v>1036</v>
      </c>
      <c r="I487" s="6" t="str">
        <f t="shared" si="76"/>
        <v>Dec</v>
      </c>
      <c r="J487" s="2">
        <f t="shared" si="78"/>
        <v>12</v>
      </c>
      <c r="K487" s="6" t="str">
        <f t="shared" si="81"/>
        <v>31</v>
      </c>
      <c r="L487" s="6" t="str">
        <f t="shared" si="80"/>
        <v>2020</v>
      </c>
      <c r="M487" s="9">
        <f t="shared" si="77"/>
        <v>44196</v>
      </c>
      <c r="N487" s="1"/>
    </row>
    <row r="488" spans="1:14" x14ac:dyDescent="0.3">
      <c r="A488">
        <v>396</v>
      </c>
      <c r="B488" t="s">
        <v>1037</v>
      </c>
      <c r="C488" t="s">
        <v>1038</v>
      </c>
      <c r="D488">
        <v>4</v>
      </c>
      <c r="E488" t="s">
        <v>6</v>
      </c>
      <c r="F488" s="2" t="s">
        <v>7</v>
      </c>
      <c r="G488" t="s">
        <v>15</v>
      </c>
      <c r="H488" s="2" t="s">
        <v>1039</v>
      </c>
      <c r="I488" s="6" t="str">
        <f t="shared" si="76"/>
        <v>Dec</v>
      </c>
      <c r="J488" s="2">
        <f t="shared" si="78"/>
        <v>12</v>
      </c>
      <c r="K488" s="6" t="str">
        <f t="shared" si="81"/>
        <v>15</v>
      </c>
      <c r="L488" s="6" t="str">
        <f t="shared" si="80"/>
        <v>2020</v>
      </c>
      <c r="M488" s="9">
        <f t="shared" si="77"/>
        <v>44180</v>
      </c>
      <c r="N488" s="1"/>
    </row>
    <row r="489" spans="1:14" x14ac:dyDescent="0.3">
      <c r="A489">
        <v>397</v>
      </c>
      <c r="B489" t="s">
        <v>1040</v>
      </c>
      <c r="C489" t="s">
        <v>1041</v>
      </c>
      <c r="D489">
        <v>4</v>
      </c>
      <c r="E489" t="s">
        <v>6</v>
      </c>
      <c r="F489" s="2" t="s">
        <v>7</v>
      </c>
      <c r="G489" t="s">
        <v>15</v>
      </c>
      <c r="H489" s="2" t="s">
        <v>1042</v>
      </c>
      <c r="I489" s="6" t="str">
        <f t="shared" si="76"/>
        <v>Nov</v>
      </c>
      <c r="J489" s="2">
        <f t="shared" si="78"/>
        <v>11</v>
      </c>
      <c r="K489" s="6" t="str">
        <f t="shared" si="81"/>
        <v>04</v>
      </c>
      <c r="L489" s="6" t="str">
        <f t="shared" si="80"/>
        <v>2020</v>
      </c>
      <c r="M489" s="9">
        <f t="shared" si="77"/>
        <v>44139</v>
      </c>
      <c r="N489" s="1"/>
    </row>
    <row r="490" spans="1:14" x14ac:dyDescent="0.3">
      <c r="A490">
        <v>398</v>
      </c>
      <c r="B490" t="s">
        <v>1043</v>
      </c>
      <c r="C490" t="s">
        <v>1044</v>
      </c>
      <c r="D490">
        <v>4</v>
      </c>
      <c r="E490" t="s">
        <v>6</v>
      </c>
      <c r="F490" s="2" t="s">
        <v>11</v>
      </c>
      <c r="G490" t="s">
        <v>15</v>
      </c>
      <c r="H490" s="2" t="s">
        <v>1045</v>
      </c>
      <c r="I490" s="6" t="str">
        <f t="shared" si="76"/>
        <v>Sep</v>
      </c>
      <c r="J490" s="2">
        <f t="shared" si="78"/>
        <v>9</v>
      </c>
      <c r="K490" s="6" t="str">
        <f t="shared" si="81"/>
        <v>20</v>
      </c>
      <c r="L490" s="6" t="str">
        <f t="shared" si="80"/>
        <v>2020</v>
      </c>
      <c r="M490" s="9">
        <f t="shared" si="77"/>
        <v>44094</v>
      </c>
      <c r="N490" s="1"/>
    </row>
    <row r="491" spans="1:14" x14ac:dyDescent="0.3">
      <c r="A491">
        <v>399</v>
      </c>
      <c r="B491" t="s">
        <v>1046</v>
      </c>
      <c r="C491" t="s">
        <v>1047</v>
      </c>
      <c r="D491">
        <v>4</v>
      </c>
      <c r="E491" t="s">
        <v>6</v>
      </c>
      <c r="F491" s="2" t="s">
        <v>11</v>
      </c>
      <c r="G491" t="s">
        <v>15</v>
      </c>
      <c r="H491" s="2" t="s">
        <v>1048</v>
      </c>
      <c r="I491" s="6" t="str">
        <f t="shared" si="76"/>
        <v>Jan</v>
      </c>
      <c r="J491" s="2">
        <f t="shared" si="78"/>
        <v>1</v>
      </c>
      <c r="K491" s="6" t="str">
        <f t="shared" si="81"/>
        <v>17</v>
      </c>
      <c r="L491" s="6" t="str">
        <f t="shared" si="80"/>
        <v>2020</v>
      </c>
      <c r="M491" s="9">
        <f t="shared" si="77"/>
        <v>43847</v>
      </c>
      <c r="N49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C350-7B3A-4052-B5B4-65121B443702}">
  <sheetPr>
    <tabColor rgb="FF00B0F0"/>
  </sheetPr>
  <dimension ref="A1:N491"/>
  <sheetViews>
    <sheetView showZeros="0" tabSelected="1" zoomScaleNormal="100" workbookViewId="0">
      <selection activeCell="L8" sqref="L8"/>
    </sheetView>
  </sheetViews>
  <sheetFormatPr defaultRowHeight="15.6" x14ac:dyDescent="0.3"/>
  <cols>
    <col min="8" max="8" width="14.796875" bestFit="1" customWidth="1"/>
    <col min="9" max="9" width="9.8984375" bestFit="1" customWidth="1"/>
    <col min="12" max="12" width="37.59765625" bestFit="1" customWidth="1"/>
  </cols>
  <sheetData>
    <row r="1" spans="1:14" x14ac:dyDescent="0.3">
      <c r="A1" t="s">
        <v>1049</v>
      </c>
      <c r="B1" t="s">
        <v>0</v>
      </c>
      <c r="C1" t="s">
        <v>1</v>
      </c>
      <c r="D1" t="s">
        <v>1050</v>
      </c>
      <c r="E1" t="s">
        <v>1605</v>
      </c>
      <c r="F1" t="s">
        <v>2</v>
      </c>
      <c r="G1" t="s">
        <v>3</v>
      </c>
      <c r="H1" t="s">
        <v>1051</v>
      </c>
      <c r="I1" t="str">
        <f>'audit time calc'!M1</f>
        <v>Final date</v>
      </c>
      <c r="K1" t="s">
        <v>1621</v>
      </c>
      <c r="L1" s="12" t="s">
        <v>1622</v>
      </c>
    </row>
    <row r="2" spans="1:14" x14ac:dyDescent="0.3">
      <c r="A2">
        <v>1</v>
      </c>
      <c r="B2">
        <f>IF(OR('audit time calc'!B2='audit time calc'!B1,'audit time calc'!B2='audit time calc'!B3),'audit time calc'!B2,0)</f>
        <v>0</v>
      </c>
      <c r="C2" t="s">
        <v>5</v>
      </c>
      <c r="D2">
        <v>0</v>
      </c>
      <c r="E2" t="s">
        <v>6</v>
      </c>
      <c r="F2" s="2" t="s">
        <v>7</v>
      </c>
      <c r="G2" t="s">
        <v>8</v>
      </c>
      <c r="H2" s="2"/>
      <c r="I2" s="10"/>
      <c r="J2" s="5"/>
      <c r="K2" t="str">
        <f>IFERROR(IF(AND(B2=B3,OR((I3-I2)&gt;=N2,(I2-I3)&gt;=N2),G2="Audited",B2&lt;&gt;0),IF((I3-I2)&gt;0,I3-I2,I2-I3),""),"")</f>
        <v/>
      </c>
      <c r="N2">
        <v>7</v>
      </c>
    </row>
    <row r="3" spans="1:14" x14ac:dyDescent="0.3">
      <c r="A3">
        <v>2</v>
      </c>
      <c r="B3">
        <f>IF(OR('audit time calc'!B3='audit time calc'!B2,'audit time calc'!B3='audit time calc'!B4),'audit time calc'!B3,0)</f>
        <v>0</v>
      </c>
      <c r="C3" t="s">
        <v>10</v>
      </c>
      <c r="D3">
        <v>0</v>
      </c>
      <c r="E3" t="s">
        <v>6</v>
      </c>
      <c r="F3" s="2" t="s">
        <v>11</v>
      </c>
      <c r="G3" t="s">
        <v>8</v>
      </c>
      <c r="H3" s="2"/>
      <c r="I3" s="10"/>
      <c r="J3" s="5"/>
      <c r="K3" t="str">
        <f t="shared" ref="K3:K65" si="0">IFERROR(IF(AND(B3=B4,OR((I4-I3)&gt;=N3,(I3-I4)&gt;=N3),G3="Audited",B3&lt;&gt;0),IF((I4-I3)&gt;0,I4-I3,I3-I4),""),"")</f>
        <v/>
      </c>
    </row>
    <row r="4" spans="1:14" x14ac:dyDescent="0.3">
      <c r="A4">
        <v>3</v>
      </c>
      <c r="B4" t="str">
        <f>IF(OR('audit time calc'!B4='audit time calc'!B3,'audit time calc'!B4='audit time calc'!B5),'audit time calc'!B4,0)</f>
        <v>Dexalot</v>
      </c>
      <c r="C4" t="s">
        <v>13</v>
      </c>
      <c r="D4">
        <v>4</v>
      </c>
      <c r="E4" t="s">
        <v>6</v>
      </c>
      <c r="F4" s="2" t="s">
        <v>14</v>
      </c>
      <c r="G4" t="s">
        <v>15</v>
      </c>
      <c r="H4" s="2" t="s">
        <v>1052</v>
      </c>
      <c r="I4" s="10">
        <f>'audit time calc'!M4</f>
        <v>44664</v>
      </c>
      <c r="J4" s="5"/>
      <c r="K4">
        <f>IFERROR(IF(AND(B4=B5,OR((I5-I4)&gt;=N4,(I4-I5)&gt;=N4),G4="Audited",B4&lt;&gt;0),IF((I5-I4)&gt;0,I5-I4,I4-I5),""),"")</f>
        <v>181</v>
      </c>
      <c r="L4" s="15">
        <f>AVERAGE(K2:K491)</f>
        <v>66.711111111111109</v>
      </c>
      <c r="M4" s="16"/>
    </row>
    <row r="5" spans="1:14" x14ac:dyDescent="0.3">
      <c r="A5">
        <v>3</v>
      </c>
      <c r="B5" t="str">
        <f>IF(OR('audit time calc'!B5='audit time calc'!B4,'audit time calc'!B5='audit time calc'!B6),'audit time calc'!B5,0)</f>
        <v>Dexalot</v>
      </c>
      <c r="C5" t="s">
        <v>13</v>
      </c>
      <c r="D5">
        <v>4</v>
      </c>
      <c r="E5" t="s">
        <v>6</v>
      </c>
      <c r="F5" s="3" t="s">
        <v>86</v>
      </c>
      <c r="G5" t="s">
        <v>15</v>
      </c>
      <c r="H5" s="2" t="s">
        <v>1053</v>
      </c>
      <c r="I5" s="10">
        <f>'audit time calc'!M5</f>
        <v>44845</v>
      </c>
      <c r="J5" s="1"/>
      <c r="K5" t="str">
        <f t="shared" si="0"/>
        <v/>
      </c>
    </row>
    <row r="6" spans="1:14" x14ac:dyDescent="0.3">
      <c r="A6">
        <v>3</v>
      </c>
      <c r="B6" t="str">
        <f>IF(OR('audit time calc'!B6='audit time calc'!B5,'audit time calc'!B6='audit time calc'!B7),'audit time calc'!B6,0)</f>
        <v>Dexalot</v>
      </c>
      <c r="C6" t="s">
        <v>13</v>
      </c>
      <c r="D6">
        <v>1</v>
      </c>
      <c r="E6" t="s">
        <v>6</v>
      </c>
      <c r="F6" s="2"/>
      <c r="G6" s="2" t="s">
        <v>1054</v>
      </c>
      <c r="H6" s="2"/>
      <c r="I6" s="10" t="str">
        <f>'audit time calc'!M6</f>
        <v xml:space="preserve"> </v>
      </c>
      <c r="J6" s="1"/>
      <c r="K6" t="str">
        <f t="shared" si="0"/>
        <v/>
      </c>
    </row>
    <row r="7" spans="1:14" x14ac:dyDescent="0.3">
      <c r="A7">
        <v>4</v>
      </c>
      <c r="B7">
        <f>IF(OR('audit time calc'!B7='audit time calc'!B6,'audit time calc'!B7='audit time calc'!B8),'audit time calc'!B7,0)</f>
        <v>0</v>
      </c>
      <c r="C7" t="s">
        <v>17</v>
      </c>
      <c r="D7">
        <v>0</v>
      </c>
      <c r="E7" t="s">
        <v>6</v>
      </c>
      <c r="F7" s="2" t="s">
        <v>18</v>
      </c>
      <c r="G7" t="s">
        <v>8</v>
      </c>
      <c r="H7" s="2"/>
      <c r="I7" s="10" t="str">
        <f>'audit time calc'!M7</f>
        <v xml:space="preserve"> </v>
      </c>
      <c r="J7" s="1"/>
      <c r="K7" t="str">
        <f t="shared" si="0"/>
        <v/>
      </c>
    </row>
    <row r="8" spans="1:14" x14ac:dyDescent="0.3">
      <c r="A8">
        <v>5</v>
      </c>
      <c r="B8">
        <f>IF(OR('audit time calc'!B8='audit time calc'!B7,'audit time calc'!B8='audit time calc'!B9),'audit time calc'!B8,0)</f>
        <v>0</v>
      </c>
      <c r="C8" t="s">
        <v>20</v>
      </c>
      <c r="D8">
        <v>0</v>
      </c>
      <c r="E8" t="s">
        <v>6</v>
      </c>
      <c r="F8" s="2" t="s">
        <v>7</v>
      </c>
      <c r="G8" t="s">
        <v>8</v>
      </c>
      <c r="H8" s="2"/>
      <c r="I8" s="10" t="str">
        <f>'audit time calc'!M8</f>
        <v xml:space="preserve"> </v>
      </c>
      <c r="J8" s="1"/>
      <c r="K8" t="str">
        <f t="shared" si="0"/>
        <v/>
      </c>
    </row>
    <row r="9" spans="1:14" x14ac:dyDescent="0.3">
      <c r="A9">
        <v>6</v>
      </c>
      <c r="B9">
        <f>IF(OR('audit time calc'!B9='audit time calc'!B8,'audit time calc'!B9='audit time calc'!B10),'audit time calc'!B9,0)</f>
        <v>0</v>
      </c>
      <c r="C9" t="s">
        <v>22</v>
      </c>
      <c r="D9">
        <v>0</v>
      </c>
      <c r="E9" t="s">
        <v>6</v>
      </c>
      <c r="F9" s="2" t="s">
        <v>18</v>
      </c>
      <c r="G9" t="s">
        <v>8</v>
      </c>
      <c r="H9" s="2"/>
      <c r="I9" s="10" t="str">
        <f>'audit time calc'!M9</f>
        <v xml:space="preserve"> </v>
      </c>
      <c r="J9" s="1"/>
      <c r="K9" t="str">
        <f t="shared" si="0"/>
        <v/>
      </c>
    </row>
    <row r="10" spans="1:14" x14ac:dyDescent="0.3">
      <c r="A10">
        <v>7</v>
      </c>
      <c r="B10">
        <f>IF(OR('audit time calc'!B10='audit time calc'!B9,'audit time calc'!B10='audit time calc'!B11),'audit time calc'!B10,0)</f>
        <v>0</v>
      </c>
      <c r="C10" t="s">
        <v>20</v>
      </c>
      <c r="D10">
        <v>0</v>
      </c>
      <c r="E10" t="s">
        <v>6</v>
      </c>
      <c r="F10" s="2" t="s">
        <v>11</v>
      </c>
      <c r="G10" t="s">
        <v>8</v>
      </c>
      <c r="H10" s="2"/>
      <c r="I10" s="10" t="str">
        <f>'audit time calc'!M10</f>
        <v xml:space="preserve"> </v>
      </c>
      <c r="J10" s="1"/>
      <c r="K10" t="str">
        <f t="shared" si="0"/>
        <v/>
      </c>
    </row>
    <row r="11" spans="1:14" x14ac:dyDescent="0.3">
      <c r="A11">
        <v>8</v>
      </c>
      <c r="B11">
        <f>IF(OR('audit time calc'!B11='audit time calc'!B10,'audit time calc'!B11='audit time calc'!B12),'audit time calc'!B11,0)</f>
        <v>0</v>
      </c>
      <c r="C11" t="s">
        <v>25</v>
      </c>
      <c r="D11">
        <v>4</v>
      </c>
      <c r="E11" t="s">
        <v>6</v>
      </c>
      <c r="F11" s="2" t="s">
        <v>7</v>
      </c>
      <c r="G11" t="s">
        <v>15</v>
      </c>
      <c r="H11" s="2" t="s">
        <v>26</v>
      </c>
      <c r="I11" s="10">
        <f>'audit time calc'!M11</f>
        <v>44903</v>
      </c>
      <c r="J11" s="1"/>
      <c r="K11" t="str">
        <f t="shared" si="0"/>
        <v/>
      </c>
    </row>
    <row r="12" spans="1:14" x14ac:dyDescent="0.3">
      <c r="A12">
        <v>9</v>
      </c>
      <c r="B12">
        <f>IF(OR('audit time calc'!B12='audit time calc'!B11,'audit time calc'!B12='audit time calc'!B13),'audit time calc'!B12,0)</f>
        <v>0</v>
      </c>
      <c r="C12" t="s">
        <v>28</v>
      </c>
      <c r="D12">
        <v>4</v>
      </c>
      <c r="E12" t="s">
        <v>6</v>
      </c>
      <c r="F12" s="2" t="s">
        <v>7</v>
      </c>
      <c r="G12" t="s">
        <v>15</v>
      </c>
      <c r="H12" s="2" t="s">
        <v>29</v>
      </c>
      <c r="I12" s="10">
        <f>'audit time calc'!M12</f>
        <v>44901</v>
      </c>
      <c r="J12" s="1"/>
      <c r="K12" t="str">
        <f t="shared" si="0"/>
        <v/>
      </c>
    </row>
    <row r="13" spans="1:14" x14ac:dyDescent="0.3">
      <c r="A13">
        <v>10</v>
      </c>
      <c r="B13">
        <f>IF(OR('audit time calc'!B13='audit time calc'!B12,'audit time calc'!B13='audit time calc'!B14),'audit time calc'!B13,0)</f>
        <v>0</v>
      </c>
      <c r="C13" t="s">
        <v>20</v>
      </c>
      <c r="D13">
        <v>4</v>
      </c>
      <c r="E13" t="s">
        <v>6</v>
      </c>
      <c r="F13" s="2" t="s">
        <v>7</v>
      </c>
      <c r="G13" t="s">
        <v>15</v>
      </c>
      <c r="H13" s="2" t="s">
        <v>31</v>
      </c>
      <c r="I13" s="10">
        <f>'audit time calc'!M13</f>
        <v>44897</v>
      </c>
      <c r="J13" s="1"/>
      <c r="K13" t="str">
        <f t="shared" si="0"/>
        <v/>
      </c>
    </row>
    <row r="14" spans="1:14" x14ac:dyDescent="0.3">
      <c r="A14">
        <v>11</v>
      </c>
      <c r="B14">
        <f>IF(OR('audit time calc'!B14='audit time calc'!B13,'audit time calc'!B14='audit time calc'!B15),'audit time calc'!B14,0)</f>
        <v>0</v>
      </c>
      <c r="C14" t="s">
        <v>33</v>
      </c>
      <c r="D14">
        <v>4</v>
      </c>
      <c r="E14" t="s">
        <v>6</v>
      </c>
      <c r="F14" s="2" t="s">
        <v>34</v>
      </c>
      <c r="G14" t="s">
        <v>15</v>
      </c>
      <c r="H14" s="2" t="s">
        <v>35</v>
      </c>
      <c r="I14" s="10">
        <f>'audit time calc'!M14</f>
        <v>44896</v>
      </c>
      <c r="J14" s="1"/>
      <c r="K14" t="str">
        <f t="shared" si="0"/>
        <v/>
      </c>
    </row>
    <row r="15" spans="1:14" x14ac:dyDescent="0.3">
      <c r="A15">
        <v>12</v>
      </c>
      <c r="B15">
        <f>IF(OR('audit time calc'!B15='audit time calc'!B14,'audit time calc'!B15='audit time calc'!B16),'audit time calc'!B15,0)</f>
        <v>0</v>
      </c>
      <c r="C15" t="s">
        <v>37</v>
      </c>
      <c r="D15">
        <v>4</v>
      </c>
      <c r="E15" t="s">
        <v>6</v>
      </c>
      <c r="F15" s="2" t="s">
        <v>7</v>
      </c>
      <c r="G15" t="s">
        <v>15</v>
      </c>
      <c r="H15" s="2" t="s">
        <v>38</v>
      </c>
      <c r="I15" s="10">
        <f>'audit time calc'!M15</f>
        <v>44895</v>
      </c>
      <c r="J15" s="1"/>
      <c r="K15" t="str">
        <f t="shared" si="0"/>
        <v/>
      </c>
    </row>
    <row r="16" spans="1:14" x14ac:dyDescent="0.3">
      <c r="A16">
        <v>13</v>
      </c>
      <c r="B16">
        <f>IF(OR('audit time calc'!B16='audit time calc'!B15,'audit time calc'!B16='audit time calc'!B17),'audit time calc'!B16,0)</f>
        <v>0</v>
      </c>
      <c r="C16" t="s">
        <v>40</v>
      </c>
      <c r="D16">
        <v>4</v>
      </c>
      <c r="E16" t="s">
        <v>6</v>
      </c>
      <c r="F16" s="2" t="s">
        <v>41</v>
      </c>
      <c r="G16" t="s">
        <v>15</v>
      </c>
      <c r="H16" s="2" t="s">
        <v>42</v>
      </c>
      <c r="I16" s="10">
        <f>'audit time calc'!M16</f>
        <v>44890</v>
      </c>
      <c r="J16" s="1"/>
      <c r="K16" t="str">
        <f t="shared" si="0"/>
        <v/>
      </c>
    </row>
    <row r="17" spans="1:11" x14ac:dyDescent="0.3">
      <c r="A17">
        <v>14</v>
      </c>
      <c r="B17" t="str">
        <f>IF(OR('audit time calc'!B17='audit time calc'!B16,'audit time calc'!B17='audit time calc'!B18),'audit time calc'!B17,0)</f>
        <v>SaucerSwap</v>
      </c>
      <c r="C17" t="s">
        <v>44</v>
      </c>
      <c r="D17">
        <v>4</v>
      </c>
      <c r="E17" t="s">
        <v>6</v>
      </c>
      <c r="F17" s="2" t="s">
        <v>45</v>
      </c>
      <c r="G17" t="s">
        <v>15</v>
      </c>
      <c r="H17" s="4" t="s">
        <v>1063</v>
      </c>
      <c r="I17" s="10">
        <f>'audit time calc'!M17</f>
        <v>44754</v>
      </c>
      <c r="J17" s="1"/>
      <c r="K17">
        <f t="shared" si="0"/>
        <v>2</v>
      </c>
    </row>
    <row r="18" spans="1:11" x14ac:dyDescent="0.3">
      <c r="A18">
        <v>14</v>
      </c>
      <c r="B18" t="str">
        <f>IF(OR('audit time calc'!B18='audit time calc'!B17,'audit time calc'!B18='audit time calc'!B19),'audit time calc'!B18,0)</f>
        <v>SaucerSwap</v>
      </c>
      <c r="C18" t="s">
        <v>44</v>
      </c>
      <c r="D18">
        <v>4</v>
      </c>
      <c r="E18" t="s">
        <v>6</v>
      </c>
      <c r="F18" s="2" t="s">
        <v>45</v>
      </c>
      <c r="G18" t="s">
        <v>15</v>
      </c>
      <c r="H18" s="2" t="s">
        <v>1088</v>
      </c>
      <c r="I18" s="10">
        <f>'audit time calc'!M18</f>
        <v>44756</v>
      </c>
      <c r="J18" s="1"/>
      <c r="K18">
        <f t="shared" si="0"/>
        <v>2</v>
      </c>
    </row>
    <row r="19" spans="1:11" x14ac:dyDescent="0.3">
      <c r="A19">
        <v>14</v>
      </c>
      <c r="B19" t="str">
        <f>IF(OR('audit time calc'!B19='audit time calc'!B18,'audit time calc'!B19='audit time calc'!B20),'audit time calc'!B19,0)</f>
        <v>SaucerSwap</v>
      </c>
      <c r="C19" t="s">
        <v>44</v>
      </c>
      <c r="D19">
        <v>4</v>
      </c>
      <c r="E19" t="s">
        <v>6</v>
      </c>
      <c r="F19" s="2" t="s">
        <v>45</v>
      </c>
      <c r="G19" t="s">
        <v>15</v>
      </c>
      <c r="H19" s="4" t="s">
        <v>1063</v>
      </c>
      <c r="I19" s="10">
        <f>'audit time calc'!M19</f>
        <v>44754</v>
      </c>
      <c r="J19" s="1"/>
      <c r="K19">
        <f t="shared" si="0"/>
        <v>136</v>
      </c>
    </row>
    <row r="20" spans="1:11" x14ac:dyDescent="0.3">
      <c r="A20">
        <v>14</v>
      </c>
      <c r="B20" t="str">
        <f>IF(OR('audit time calc'!B20='audit time calc'!B19,'audit time calc'!B20='audit time calc'!B21),'audit time calc'!B20,0)</f>
        <v>SaucerSwap</v>
      </c>
      <c r="C20" t="s">
        <v>44</v>
      </c>
      <c r="D20">
        <v>4</v>
      </c>
      <c r="E20" t="s">
        <v>6</v>
      </c>
      <c r="F20" s="2" t="s">
        <v>7</v>
      </c>
      <c r="G20" t="s">
        <v>15</v>
      </c>
      <c r="H20" s="2" t="s">
        <v>42</v>
      </c>
      <c r="I20" s="10">
        <f>'audit time calc'!M20</f>
        <v>44890</v>
      </c>
      <c r="J20" s="1"/>
      <c r="K20" t="str">
        <f t="shared" si="0"/>
        <v/>
      </c>
    </row>
    <row r="21" spans="1:11" x14ac:dyDescent="0.3">
      <c r="A21">
        <v>15</v>
      </c>
      <c r="B21">
        <f>IF(OR('audit time calc'!B21='audit time calc'!B20,'audit time calc'!B21='audit time calc'!B22),'audit time calc'!B21,0)</f>
        <v>0</v>
      </c>
      <c r="C21" t="s">
        <v>47</v>
      </c>
      <c r="D21">
        <v>4</v>
      </c>
      <c r="E21" t="s">
        <v>6</v>
      </c>
      <c r="F21" s="2" t="s">
        <v>11</v>
      </c>
      <c r="G21" t="s">
        <v>15</v>
      </c>
      <c r="H21" s="2" t="s">
        <v>48</v>
      </c>
      <c r="I21" s="10">
        <f>'audit time calc'!M21</f>
        <v>44889</v>
      </c>
      <c r="J21" s="1"/>
      <c r="K21" t="str">
        <f t="shared" si="0"/>
        <v/>
      </c>
    </row>
    <row r="22" spans="1:11" x14ac:dyDescent="0.3">
      <c r="A22">
        <v>16</v>
      </c>
      <c r="B22">
        <f>IF(OR('audit time calc'!B22='audit time calc'!B21,'audit time calc'!B22='audit time calc'!B23),'audit time calc'!B22,0)</f>
        <v>0</v>
      </c>
      <c r="C22" t="s">
        <v>37</v>
      </c>
      <c r="D22">
        <v>4</v>
      </c>
      <c r="E22" t="s">
        <v>6</v>
      </c>
      <c r="F22" s="2" t="s">
        <v>7</v>
      </c>
      <c r="G22" t="s">
        <v>15</v>
      </c>
      <c r="H22" s="2" t="s">
        <v>50</v>
      </c>
      <c r="I22" s="10">
        <f>'audit time calc'!M22</f>
        <v>44888</v>
      </c>
      <c r="J22" s="1"/>
      <c r="K22" t="str">
        <f t="shared" si="0"/>
        <v/>
      </c>
    </row>
    <row r="23" spans="1:11" x14ac:dyDescent="0.3">
      <c r="A23">
        <v>17</v>
      </c>
      <c r="B23">
        <f>IF(OR('audit time calc'!B23='audit time calc'!B22,'audit time calc'!B23='audit time calc'!B24),'audit time calc'!B23,0)</f>
        <v>0</v>
      </c>
      <c r="C23" t="s">
        <v>52</v>
      </c>
      <c r="D23">
        <v>4</v>
      </c>
      <c r="E23" t="s">
        <v>6</v>
      </c>
      <c r="F23" s="2" t="s">
        <v>34</v>
      </c>
      <c r="G23" t="s">
        <v>15</v>
      </c>
      <c r="H23" s="2" t="s">
        <v>53</v>
      </c>
      <c r="I23" s="10">
        <f>'audit time calc'!M23</f>
        <v>44882</v>
      </c>
      <c r="J23" s="1"/>
      <c r="K23" t="str">
        <f t="shared" si="0"/>
        <v/>
      </c>
    </row>
    <row r="24" spans="1:11" x14ac:dyDescent="0.3">
      <c r="A24">
        <v>18</v>
      </c>
      <c r="B24">
        <f>IF(OR('audit time calc'!B24='audit time calc'!B23,'audit time calc'!B24='audit time calc'!B25),'audit time calc'!B24,0)</f>
        <v>0</v>
      </c>
      <c r="C24" t="s">
        <v>55</v>
      </c>
      <c r="D24">
        <v>0</v>
      </c>
      <c r="E24" t="s">
        <v>6</v>
      </c>
      <c r="F24" s="2" t="s">
        <v>56</v>
      </c>
      <c r="H24" s="2"/>
      <c r="I24" s="10" t="str">
        <f>'audit time calc'!M24</f>
        <v xml:space="preserve"> </v>
      </c>
      <c r="J24" s="1"/>
      <c r="K24" t="str">
        <f t="shared" si="0"/>
        <v/>
      </c>
    </row>
    <row r="25" spans="1:11" x14ac:dyDescent="0.3">
      <c r="A25">
        <v>19</v>
      </c>
      <c r="B25">
        <f>IF(OR('audit time calc'!B25='audit time calc'!B24,'audit time calc'!B25='audit time calc'!B26),'audit time calc'!B25,0)</f>
        <v>0</v>
      </c>
      <c r="C25" t="s">
        <v>58</v>
      </c>
      <c r="D25">
        <v>4</v>
      </c>
      <c r="E25" t="s">
        <v>6</v>
      </c>
      <c r="F25" s="2" t="s">
        <v>34</v>
      </c>
      <c r="G25" t="s">
        <v>15</v>
      </c>
      <c r="H25" s="2" t="s">
        <v>59</v>
      </c>
      <c r="I25" s="10">
        <f>'audit time calc'!M25</f>
        <v>44880</v>
      </c>
      <c r="J25" s="1"/>
      <c r="K25" t="str">
        <f t="shared" si="0"/>
        <v/>
      </c>
    </row>
    <row r="26" spans="1:11" x14ac:dyDescent="0.3">
      <c r="A26">
        <v>20</v>
      </c>
      <c r="B26">
        <f>IF(OR('audit time calc'!B26='audit time calc'!B25,'audit time calc'!B26='audit time calc'!B27),'audit time calc'!B26,0)</f>
        <v>0</v>
      </c>
      <c r="C26" t="s">
        <v>61</v>
      </c>
      <c r="D26">
        <v>4</v>
      </c>
      <c r="E26" t="s">
        <v>6</v>
      </c>
      <c r="F26" s="2" t="s">
        <v>34</v>
      </c>
      <c r="G26" t="s">
        <v>15</v>
      </c>
      <c r="H26" s="2" t="s">
        <v>62</v>
      </c>
      <c r="I26" s="10">
        <f>'audit time calc'!M26</f>
        <v>44879</v>
      </c>
      <c r="J26" s="1"/>
      <c r="K26" t="str">
        <f t="shared" si="0"/>
        <v/>
      </c>
    </row>
    <row r="27" spans="1:11" x14ac:dyDescent="0.3">
      <c r="A27">
        <v>21</v>
      </c>
      <c r="B27">
        <f>IF(OR('audit time calc'!B27='audit time calc'!B26,'audit time calc'!B27='audit time calc'!B28),'audit time calc'!B27,0)</f>
        <v>0</v>
      </c>
      <c r="C27" t="s">
        <v>64</v>
      </c>
      <c r="D27">
        <v>4</v>
      </c>
      <c r="E27" t="s">
        <v>6</v>
      </c>
      <c r="F27" s="2" t="s">
        <v>45</v>
      </c>
      <c r="G27" t="s">
        <v>15</v>
      </c>
      <c r="H27" s="2" t="s">
        <v>65</v>
      </c>
      <c r="I27" s="10">
        <f>'audit time calc'!M27</f>
        <v>44876</v>
      </c>
      <c r="J27" s="1"/>
      <c r="K27" t="str">
        <f t="shared" si="0"/>
        <v/>
      </c>
    </row>
    <row r="28" spans="1:11" x14ac:dyDescent="0.3">
      <c r="A28">
        <v>22</v>
      </c>
      <c r="B28" t="str">
        <f>IF(OR('audit time calc'!B28='audit time calc'!B27,'audit time calc'!B28='audit time calc'!B29),'audit time calc'!B28,0)</f>
        <v>MAJR 
EVM</v>
      </c>
      <c r="C28" t="s">
        <v>67</v>
      </c>
      <c r="D28">
        <v>4</v>
      </c>
      <c r="E28" t="s">
        <v>6</v>
      </c>
      <c r="F28" s="2" t="s">
        <v>68</v>
      </c>
      <c r="G28" t="s">
        <v>15</v>
      </c>
      <c r="H28" s="2" t="s">
        <v>1089</v>
      </c>
      <c r="I28" s="10">
        <f>'audit time calc'!M28</f>
        <v>44768</v>
      </c>
      <c r="J28" s="1"/>
      <c r="K28">
        <f t="shared" si="0"/>
        <v>37</v>
      </c>
    </row>
    <row r="29" spans="1:11" x14ac:dyDescent="0.3">
      <c r="A29">
        <v>22</v>
      </c>
      <c r="B29" t="str">
        <f>IF(OR('audit time calc'!B29='audit time calc'!B28,'audit time calc'!B29='audit time calc'!B30),'audit time calc'!B29,0)</f>
        <v>MAJR 
EVM</v>
      </c>
      <c r="C29" t="s">
        <v>67</v>
      </c>
      <c r="D29">
        <v>3</v>
      </c>
      <c r="E29" t="s">
        <v>6</v>
      </c>
      <c r="F29" s="2" t="s">
        <v>68</v>
      </c>
      <c r="G29" t="s">
        <v>15</v>
      </c>
      <c r="H29" s="2" t="s">
        <v>1090</v>
      </c>
      <c r="I29" s="10">
        <f>'audit time calc'!M29</f>
        <v>44805</v>
      </c>
      <c r="J29" s="1"/>
      <c r="K29">
        <f t="shared" si="0"/>
        <v>71</v>
      </c>
    </row>
    <row r="30" spans="1:11" x14ac:dyDescent="0.3">
      <c r="A30">
        <v>22</v>
      </c>
      <c r="B30" t="str">
        <f>IF(OR('audit time calc'!B30='audit time calc'!B29,'audit time calc'!B30='audit time calc'!B31),'audit time calc'!B30,0)</f>
        <v>MAJR 
EVM</v>
      </c>
      <c r="C30" t="s">
        <v>67</v>
      </c>
      <c r="D30">
        <v>4</v>
      </c>
      <c r="E30" t="s">
        <v>6</v>
      </c>
      <c r="F30" s="3" t="s">
        <v>34</v>
      </c>
      <c r="G30" t="s">
        <v>15</v>
      </c>
      <c r="H30" s="2" t="s">
        <v>1091</v>
      </c>
      <c r="I30" s="10">
        <f>'audit time calc'!M30</f>
        <v>44876</v>
      </c>
      <c r="J30" s="1"/>
      <c r="K30" t="str">
        <f t="shared" si="0"/>
        <v/>
      </c>
    </row>
    <row r="31" spans="1:11" x14ac:dyDescent="0.3">
      <c r="A31">
        <v>23</v>
      </c>
      <c r="B31">
        <f>IF(OR('audit time calc'!B31='audit time calc'!B30,'audit time calc'!B31='audit time calc'!B32),'audit time calc'!B31,0)</f>
        <v>0</v>
      </c>
      <c r="C31" t="s">
        <v>70</v>
      </c>
      <c r="D31">
        <v>4</v>
      </c>
      <c r="E31" t="s">
        <v>6</v>
      </c>
      <c r="F31" s="2" t="s">
        <v>68</v>
      </c>
      <c r="G31" t="s">
        <v>15</v>
      </c>
      <c r="H31" s="2" t="s">
        <v>71</v>
      </c>
      <c r="I31" s="10">
        <f>'audit time calc'!M31</f>
        <v>44873</v>
      </c>
      <c r="J31" s="1"/>
      <c r="K31" t="str">
        <f t="shared" si="0"/>
        <v/>
      </c>
    </row>
    <row r="32" spans="1:11" x14ac:dyDescent="0.3">
      <c r="A32">
        <v>24</v>
      </c>
      <c r="B32">
        <f>IF(OR('audit time calc'!B32='audit time calc'!B31,'audit time calc'!B32='audit time calc'!B33),'audit time calc'!B32,0)</f>
        <v>0</v>
      </c>
      <c r="C32" t="s">
        <v>73</v>
      </c>
      <c r="D32">
        <v>3</v>
      </c>
      <c r="E32" t="s">
        <v>6</v>
      </c>
      <c r="F32" s="2" t="s">
        <v>74</v>
      </c>
      <c r="G32" t="s">
        <v>15</v>
      </c>
      <c r="H32" s="2" t="s">
        <v>75</v>
      </c>
      <c r="I32" s="10">
        <f>'audit time calc'!M32</f>
        <v>44863</v>
      </c>
      <c r="J32" s="1"/>
      <c r="K32" t="str">
        <f t="shared" si="0"/>
        <v/>
      </c>
    </row>
    <row r="33" spans="1:11" x14ac:dyDescent="0.3">
      <c r="A33">
        <v>25</v>
      </c>
      <c r="B33">
        <f>IF(OR('audit time calc'!B33='audit time calc'!B32,'audit time calc'!B33='audit time calc'!B34),'audit time calc'!B33,0)</f>
        <v>0</v>
      </c>
      <c r="C33" t="s">
        <v>77</v>
      </c>
      <c r="D33">
        <v>4</v>
      </c>
      <c r="E33" t="s">
        <v>6</v>
      </c>
      <c r="F33" s="2" t="s">
        <v>34</v>
      </c>
      <c r="G33" t="s">
        <v>15</v>
      </c>
      <c r="H33" s="2" t="s">
        <v>78</v>
      </c>
      <c r="I33" s="10">
        <f>'audit time calc'!M33</f>
        <v>44861</v>
      </c>
      <c r="J33" s="1"/>
      <c r="K33" t="str">
        <f t="shared" si="0"/>
        <v/>
      </c>
    </row>
    <row r="34" spans="1:11" x14ac:dyDescent="0.3">
      <c r="A34">
        <v>26</v>
      </c>
      <c r="B34">
        <f>IF(OR('audit time calc'!B34='audit time calc'!B33,'audit time calc'!B34='audit time calc'!B35),'audit time calc'!B34,0)</f>
        <v>0</v>
      </c>
      <c r="C34" t="s">
        <v>80</v>
      </c>
      <c r="D34">
        <v>4</v>
      </c>
      <c r="E34" t="s">
        <v>6</v>
      </c>
      <c r="F34" s="2" t="s">
        <v>7</v>
      </c>
      <c r="G34" t="s">
        <v>15</v>
      </c>
      <c r="H34" s="2" t="s">
        <v>81</v>
      </c>
      <c r="I34" s="10">
        <f>'audit time calc'!M34</f>
        <v>44860</v>
      </c>
      <c r="J34" s="1"/>
      <c r="K34" t="str">
        <f t="shared" si="0"/>
        <v/>
      </c>
    </row>
    <row r="35" spans="1:11" x14ac:dyDescent="0.3">
      <c r="A35">
        <v>27</v>
      </c>
      <c r="B35">
        <f>IF(OR('audit time calc'!B35='audit time calc'!B34,'audit time calc'!B35='audit time calc'!B36),'audit time calc'!B35,0)</f>
        <v>0</v>
      </c>
      <c r="C35" t="s">
        <v>83</v>
      </c>
      <c r="D35">
        <v>4</v>
      </c>
      <c r="E35" t="s">
        <v>6</v>
      </c>
      <c r="F35" s="2" t="s">
        <v>7</v>
      </c>
      <c r="G35" t="s">
        <v>15</v>
      </c>
      <c r="H35" s="2" t="s">
        <v>81</v>
      </c>
      <c r="I35" s="10">
        <f>'audit time calc'!M35</f>
        <v>44860</v>
      </c>
      <c r="J35" s="1"/>
      <c r="K35" t="str">
        <f t="shared" si="0"/>
        <v/>
      </c>
    </row>
    <row r="36" spans="1:11" x14ac:dyDescent="0.3">
      <c r="A36">
        <v>28</v>
      </c>
      <c r="B36">
        <f>IF(OR('audit time calc'!B36='audit time calc'!B35,'audit time calc'!B36='audit time calc'!B37),'audit time calc'!B36,0)</f>
        <v>0</v>
      </c>
      <c r="C36" t="s">
        <v>85</v>
      </c>
      <c r="D36">
        <v>4</v>
      </c>
      <c r="E36" t="s">
        <v>6</v>
      </c>
      <c r="F36" s="2" t="s">
        <v>86</v>
      </c>
      <c r="G36" t="s">
        <v>15</v>
      </c>
      <c r="H36" s="2" t="s">
        <v>87</v>
      </c>
      <c r="I36" s="10">
        <f>'audit time calc'!M36</f>
        <v>44858</v>
      </c>
      <c r="J36" s="1"/>
      <c r="K36" t="str">
        <f t="shared" si="0"/>
        <v/>
      </c>
    </row>
    <row r="37" spans="1:11" x14ac:dyDescent="0.3">
      <c r="A37">
        <v>29</v>
      </c>
      <c r="B37">
        <f>IF(OR('audit time calc'!B37='audit time calc'!B36,'audit time calc'!B37='audit time calc'!B38),'audit time calc'!B37,0)</f>
        <v>0</v>
      </c>
      <c r="C37" t="s">
        <v>89</v>
      </c>
      <c r="D37">
        <v>4</v>
      </c>
      <c r="E37" t="s">
        <v>6</v>
      </c>
      <c r="F37" s="2" t="s">
        <v>34</v>
      </c>
      <c r="G37" t="s">
        <v>15</v>
      </c>
      <c r="H37" s="2" t="s">
        <v>90</v>
      </c>
      <c r="I37" s="10">
        <f>'audit time calc'!M37</f>
        <v>44854</v>
      </c>
      <c r="J37" s="1"/>
      <c r="K37" t="str">
        <f t="shared" si="0"/>
        <v/>
      </c>
    </row>
    <row r="38" spans="1:11" x14ac:dyDescent="0.3">
      <c r="A38">
        <v>30</v>
      </c>
      <c r="B38">
        <f>IF(OR('audit time calc'!B38='audit time calc'!B37,'audit time calc'!B38='audit time calc'!B39),'audit time calc'!B38,0)</f>
        <v>0</v>
      </c>
      <c r="C38" t="s">
        <v>92</v>
      </c>
      <c r="D38">
        <v>4</v>
      </c>
      <c r="E38" t="s">
        <v>6</v>
      </c>
      <c r="F38" s="2" t="s">
        <v>34</v>
      </c>
      <c r="G38" t="s">
        <v>15</v>
      </c>
      <c r="H38" s="2" t="s">
        <v>93</v>
      </c>
      <c r="I38" s="10">
        <f>'audit time calc'!M38</f>
        <v>44851</v>
      </c>
      <c r="J38" s="1"/>
      <c r="K38" t="str">
        <f t="shared" si="0"/>
        <v/>
      </c>
    </row>
    <row r="39" spans="1:11" x14ac:dyDescent="0.3">
      <c r="A39">
        <v>31</v>
      </c>
      <c r="B39">
        <f>IF(OR('audit time calc'!B39='audit time calc'!B38,'audit time calc'!B39='audit time calc'!B40),'audit time calc'!B39,0)</f>
        <v>0</v>
      </c>
      <c r="C39" t="s">
        <v>95</v>
      </c>
      <c r="D39">
        <v>3</v>
      </c>
      <c r="E39" t="s">
        <v>6</v>
      </c>
      <c r="F39" s="2" t="s">
        <v>34</v>
      </c>
      <c r="G39" t="s">
        <v>15</v>
      </c>
      <c r="H39" s="2" t="s">
        <v>96</v>
      </c>
      <c r="I39" s="10">
        <f>'audit time calc'!M39</f>
        <v>44846</v>
      </c>
      <c r="J39" s="1"/>
      <c r="K39" t="str">
        <f t="shared" si="0"/>
        <v/>
      </c>
    </row>
    <row r="40" spans="1:11" x14ac:dyDescent="0.3">
      <c r="A40">
        <v>32</v>
      </c>
      <c r="B40">
        <f>IF(OR('audit time calc'!B40='audit time calc'!B39,'audit time calc'!B40='audit time calc'!B41),'audit time calc'!B40,0)</f>
        <v>0</v>
      </c>
      <c r="C40" t="s">
        <v>98</v>
      </c>
      <c r="D40">
        <v>4</v>
      </c>
      <c r="E40" t="s">
        <v>6</v>
      </c>
      <c r="F40" s="2" t="s">
        <v>34</v>
      </c>
      <c r="G40" t="s">
        <v>15</v>
      </c>
      <c r="H40" s="2" t="s">
        <v>99</v>
      </c>
      <c r="I40" s="10">
        <f>'audit time calc'!M40</f>
        <v>44845</v>
      </c>
      <c r="J40" s="1"/>
      <c r="K40" t="str">
        <f t="shared" si="0"/>
        <v/>
      </c>
    </row>
    <row r="41" spans="1:11" x14ac:dyDescent="0.3">
      <c r="A41">
        <v>33</v>
      </c>
      <c r="B41">
        <f>IF(OR('audit time calc'!B41='audit time calc'!B40,'audit time calc'!B41='audit time calc'!B42),'audit time calc'!B41,0)</f>
        <v>0</v>
      </c>
      <c r="C41" t="s">
        <v>101</v>
      </c>
      <c r="D41">
        <v>4</v>
      </c>
      <c r="E41" t="s">
        <v>6</v>
      </c>
      <c r="F41" s="2" t="s">
        <v>34</v>
      </c>
      <c r="G41" t="s">
        <v>15</v>
      </c>
      <c r="H41" s="2" t="s">
        <v>102</v>
      </c>
      <c r="I41" s="10">
        <f>'audit time calc'!M41</f>
        <v>44844</v>
      </c>
      <c r="J41" s="1"/>
      <c r="K41" t="str">
        <f t="shared" si="0"/>
        <v/>
      </c>
    </row>
    <row r="42" spans="1:11" x14ac:dyDescent="0.3">
      <c r="A42">
        <v>34</v>
      </c>
      <c r="B42" t="str">
        <f>IF(OR('audit time calc'!B42='audit time calc'!B41,'audit time calc'!B42='audit time calc'!B43),'audit time calc'!B42,0)</f>
        <v>SingularityDAO</v>
      </c>
      <c r="C42" t="s">
        <v>104</v>
      </c>
      <c r="D42">
        <v>4</v>
      </c>
      <c r="E42" t="s">
        <v>6</v>
      </c>
      <c r="F42" s="2" t="s">
        <v>11</v>
      </c>
      <c r="G42" t="s">
        <v>15</v>
      </c>
      <c r="H42" s="2" t="s">
        <v>1092</v>
      </c>
      <c r="I42" s="10">
        <f>'audit time calc'!M42</f>
        <v>44636</v>
      </c>
      <c r="J42" s="1"/>
      <c r="K42">
        <f t="shared" si="0"/>
        <v>6</v>
      </c>
    </row>
    <row r="43" spans="1:11" x14ac:dyDescent="0.3">
      <c r="A43">
        <v>34</v>
      </c>
      <c r="B43" t="str">
        <f>IF(OR('audit time calc'!B43='audit time calc'!B42,'audit time calc'!B43='audit time calc'!B44),'audit time calc'!B43,0)</f>
        <v>SingularityDAO</v>
      </c>
      <c r="C43" t="s">
        <v>104</v>
      </c>
      <c r="D43">
        <v>4</v>
      </c>
      <c r="E43" t="s">
        <v>6</v>
      </c>
      <c r="F43" s="3" t="s">
        <v>7</v>
      </c>
      <c r="G43" t="s">
        <v>15</v>
      </c>
      <c r="H43" s="2" t="s">
        <v>1093</v>
      </c>
      <c r="I43" s="10">
        <f>'audit time calc'!M43</f>
        <v>44630</v>
      </c>
      <c r="J43" s="1"/>
      <c r="K43">
        <f t="shared" si="0"/>
        <v>85</v>
      </c>
    </row>
    <row r="44" spans="1:11" x14ac:dyDescent="0.3">
      <c r="A44">
        <v>34</v>
      </c>
      <c r="B44" t="str">
        <f>IF(OR('audit time calc'!B44='audit time calc'!B43,'audit time calc'!B44='audit time calc'!B45),'audit time calc'!B44,0)</f>
        <v>SingularityDAO</v>
      </c>
      <c r="C44" t="s">
        <v>104</v>
      </c>
      <c r="D44">
        <v>4</v>
      </c>
      <c r="E44" t="s">
        <v>6</v>
      </c>
      <c r="F44" s="3" t="s">
        <v>7</v>
      </c>
      <c r="G44" t="s">
        <v>15</v>
      </c>
      <c r="H44" s="2" t="s">
        <v>1094</v>
      </c>
      <c r="I44" s="10">
        <f>'audit time calc'!M44</f>
        <v>44545</v>
      </c>
      <c r="J44" s="1"/>
      <c r="K44">
        <f t="shared" si="0"/>
        <v>30</v>
      </c>
    </row>
    <row r="45" spans="1:11" x14ac:dyDescent="0.3">
      <c r="A45">
        <v>34</v>
      </c>
      <c r="B45" t="str">
        <f>IF(OR('audit time calc'!B45='audit time calc'!B44,'audit time calc'!B45='audit time calc'!B46),'audit time calc'!B45,0)</f>
        <v>SingularityDAO</v>
      </c>
      <c r="C45" t="s">
        <v>104</v>
      </c>
      <c r="D45">
        <v>4</v>
      </c>
      <c r="E45" t="s">
        <v>6</v>
      </c>
      <c r="F45" s="3" t="s">
        <v>7</v>
      </c>
      <c r="G45" t="s">
        <v>15</v>
      </c>
      <c r="H45" s="2" t="s">
        <v>1095</v>
      </c>
      <c r="I45" s="10">
        <f>'audit time calc'!M45</f>
        <v>44575</v>
      </c>
      <c r="J45" s="1"/>
      <c r="K45">
        <f t="shared" si="0"/>
        <v>259</v>
      </c>
    </row>
    <row r="46" spans="1:11" x14ac:dyDescent="0.3">
      <c r="A46">
        <v>34</v>
      </c>
      <c r="B46" t="str">
        <f>IF(OR('audit time calc'!B46='audit time calc'!B45,'audit time calc'!B46='audit time calc'!B47),'audit time calc'!B46,0)</f>
        <v>SingularityDAO</v>
      </c>
      <c r="C46" t="s">
        <v>104</v>
      </c>
      <c r="D46">
        <v>4</v>
      </c>
      <c r="E46" t="s">
        <v>6</v>
      </c>
      <c r="F46" s="2" t="s">
        <v>11</v>
      </c>
      <c r="G46" t="s">
        <v>15</v>
      </c>
      <c r="H46" s="2" t="s">
        <v>1096</v>
      </c>
      <c r="I46" s="10">
        <f>'audit time calc'!M46</f>
        <v>44834</v>
      </c>
      <c r="J46" s="1"/>
      <c r="K46">
        <f t="shared" si="0"/>
        <v>0</v>
      </c>
    </row>
    <row r="47" spans="1:11" x14ac:dyDescent="0.3">
      <c r="A47">
        <v>34</v>
      </c>
      <c r="B47" t="str">
        <f>IF(OR('audit time calc'!B47='audit time calc'!B46,'audit time calc'!B47='audit time calc'!B48),'audit time calc'!B47,0)</f>
        <v>SingularityDAO</v>
      </c>
      <c r="C47" t="s">
        <v>104</v>
      </c>
      <c r="D47">
        <v>4</v>
      </c>
      <c r="E47" t="s">
        <v>6</v>
      </c>
      <c r="F47" s="2" t="s">
        <v>11</v>
      </c>
      <c r="G47" t="s">
        <v>15</v>
      </c>
      <c r="H47" s="2" t="s">
        <v>105</v>
      </c>
      <c r="I47" s="10">
        <f>'audit time calc'!M47</f>
        <v>44834</v>
      </c>
      <c r="J47" s="1"/>
      <c r="K47" t="str">
        <f t="shared" si="0"/>
        <v/>
      </c>
    </row>
    <row r="48" spans="1:11" x14ac:dyDescent="0.3">
      <c r="A48">
        <v>35</v>
      </c>
      <c r="B48">
        <f>IF(OR('audit time calc'!B48='audit time calc'!B47,'audit time calc'!B48='audit time calc'!B49),'audit time calc'!B48,0)</f>
        <v>0</v>
      </c>
      <c r="C48" t="s">
        <v>107</v>
      </c>
      <c r="D48">
        <v>4</v>
      </c>
      <c r="E48" t="s">
        <v>6</v>
      </c>
      <c r="F48" s="2" t="s">
        <v>68</v>
      </c>
      <c r="G48" t="s">
        <v>15</v>
      </c>
      <c r="H48" s="2" t="s">
        <v>108</v>
      </c>
      <c r="I48" s="10">
        <f>'audit time calc'!M48</f>
        <v>44832</v>
      </c>
      <c r="J48" s="1"/>
      <c r="K48" t="str">
        <f t="shared" si="0"/>
        <v/>
      </c>
    </row>
    <row r="49" spans="1:11" x14ac:dyDescent="0.3">
      <c r="A49">
        <v>36</v>
      </c>
      <c r="B49">
        <f>IF(OR('audit time calc'!B49='audit time calc'!B48,'audit time calc'!B49='audit time calc'!B50),'audit time calc'!B49,0)</f>
        <v>0</v>
      </c>
      <c r="C49" t="s">
        <v>110</v>
      </c>
      <c r="D49">
        <v>4</v>
      </c>
      <c r="E49" t="s">
        <v>6</v>
      </c>
      <c r="F49" s="2" t="s">
        <v>111</v>
      </c>
      <c r="G49" t="s">
        <v>15</v>
      </c>
      <c r="H49" s="2" t="s">
        <v>112</v>
      </c>
      <c r="I49" s="10">
        <f>'audit time calc'!M49</f>
        <v>44830</v>
      </c>
      <c r="J49" s="1"/>
      <c r="K49" t="str">
        <f t="shared" si="0"/>
        <v/>
      </c>
    </row>
    <row r="50" spans="1:11" x14ac:dyDescent="0.3">
      <c r="A50">
        <v>37</v>
      </c>
      <c r="B50">
        <f>IF(OR('audit time calc'!B50='audit time calc'!B49,'audit time calc'!B50='audit time calc'!B51),'audit time calc'!B50,0)</f>
        <v>0</v>
      </c>
      <c r="C50" t="s">
        <v>114</v>
      </c>
      <c r="D50">
        <v>4</v>
      </c>
      <c r="E50" t="s">
        <v>6</v>
      </c>
      <c r="F50" s="2" t="s">
        <v>115</v>
      </c>
      <c r="G50" t="s">
        <v>15</v>
      </c>
      <c r="H50" s="2" t="s">
        <v>116</v>
      </c>
      <c r="I50" s="10">
        <f>'audit time calc'!M50</f>
        <v>44826</v>
      </c>
      <c r="J50" s="1"/>
      <c r="K50" t="str">
        <f t="shared" si="0"/>
        <v/>
      </c>
    </row>
    <row r="51" spans="1:11" x14ac:dyDescent="0.3">
      <c r="A51">
        <v>38</v>
      </c>
      <c r="B51" t="str">
        <f>IF(OR('audit time calc'!B51='audit time calc'!B50,'audit time calc'!B51='audit time calc'!B52),'audit time calc'!B51,0)</f>
        <v>Hedgey</v>
      </c>
      <c r="C51" t="s">
        <v>118</v>
      </c>
      <c r="D51">
        <v>4</v>
      </c>
      <c r="E51" t="s">
        <v>6</v>
      </c>
      <c r="F51" s="2" t="s">
        <v>68</v>
      </c>
      <c r="G51" t="s">
        <v>15</v>
      </c>
      <c r="H51" s="2" t="s">
        <v>1106</v>
      </c>
      <c r="I51" s="10">
        <f>'audit time calc'!M51</f>
        <v>44783</v>
      </c>
      <c r="J51" s="1"/>
      <c r="K51">
        <f t="shared" si="0"/>
        <v>43</v>
      </c>
    </row>
    <row r="52" spans="1:11" x14ac:dyDescent="0.3">
      <c r="A52">
        <v>38</v>
      </c>
      <c r="B52" t="str">
        <f>IF(OR('audit time calc'!B52='audit time calc'!B51,'audit time calc'!B52='audit time calc'!B53),'audit time calc'!B52,0)</f>
        <v>Hedgey</v>
      </c>
      <c r="C52" t="s">
        <v>118</v>
      </c>
      <c r="D52">
        <v>4</v>
      </c>
      <c r="E52" t="s">
        <v>6</v>
      </c>
      <c r="F52" s="2" t="s">
        <v>68</v>
      </c>
      <c r="G52" t="s">
        <v>15</v>
      </c>
      <c r="H52" s="2" t="s">
        <v>116</v>
      </c>
      <c r="I52" s="10">
        <f>'audit time calc'!M52</f>
        <v>44826</v>
      </c>
      <c r="J52" s="1"/>
      <c r="K52" t="str">
        <f t="shared" si="0"/>
        <v/>
      </c>
    </row>
    <row r="53" spans="1:11" x14ac:dyDescent="0.3">
      <c r="A53">
        <v>39</v>
      </c>
      <c r="B53">
        <f>IF(OR('audit time calc'!B53='audit time calc'!B52,'audit time calc'!B53='audit time calc'!B54),'audit time calc'!B53,0)</f>
        <v>0</v>
      </c>
      <c r="C53" t="s">
        <v>37</v>
      </c>
      <c r="D53">
        <v>4</v>
      </c>
      <c r="E53" t="s">
        <v>6</v>
      </c>
      <c r="F53" s="2" t="s">
        <v>7</v>
      </c>
      <c r="G53" t="s">
        <v>15</v>
      </c>
      <c r="H53" s="2" t="s">
        <v>120</v>
      </c>
      <c r="I53" s="10">
        <f>'audit time calc'!M53</f>
        <v>44823</v>
      </c>
      <c r="J53" s="1"/>
      <c r="K53" t="str">
        <f t="shared" si="0"/>
        <v/>
      </c>
    </row>
    <row r="54" spans="1:11" x14ac:dyDescent="0.3">
      <c r="A54">
        <v>40</v>
      </c>
      <c r="B54">
        <f>IF(OR('audit time calc'!B54='audit time calc'!B53,'audit time calc'!B54='audit time calc'!B55),'audit time calc'!B54,0)</f>
        <v>0</v>
      </c>
      <c r="C54" t="s">
        <v>122</v>
      </c>
      <c r="D54">
        <v>4</v>
      </c>
      <c r="E54" t="s">
        <v>6</v>
      </c>
      <c r="F54" s="2" t="s">
        <v>34</v>
      </c>
      <c r="G54" t="s">
        <v>15</v>
      </c>
      <c r="H54" s="2" t="s">
        <v>120</v>
      </c>
      <c r="I54" s="10">
        <f>'audit time calc'!M54</f>
        <v>44823</v>
      </c>
      <c r="J54" s="1"/>
      <c r="K54" t="str">
        <f t="shared" si="0"/>
        <v/>
      </c>
    </row>
    <row r="55" spans="1:11" x14ac:dyDescent="0.3">
      <c r="A55">
        <v>41</v>
      </c>
      <c r="B55">
        <f>IF(OR('audit time calc'!B55='audit time calc'!B54,'audit time calc'!B55='audit time calc'!B56),'audit time calc'!B55,0)</f>
        <v>0</v>
      </c>
      <c r="C55" t="s">
        <v>124</v>
      </c>
      <c r="D55">
        <v>4</v>
      </c>
      <c r="E55" t="s">
        <v>6</v>
      </c>
      <c r="F55" s="2" t="s">
        <v>45</v>
      </c>
      <c r="G55" t="s">
        <v>15</v>
      </c>
      <c r="H55" s="2" t="s">
        <v>125</v>
      </c>
      <c r="I55" s="10">
        <f>'audit time calc'!M55</f>
        <v>44813</v>
      </c>
      <c r="J55" s="1"/>
      <c r="K55" t="str">
        <f t="shared" si="0"/>
        <v/>
      </c>
    </row>
    <row r="56" spans="1:11" x14ac:dyDescent="0.3">
      <c r="A56">
        <v>42</v>
      </c>
      <c r="B56">
        <f>IF(OR('audit time calc'!B56='audit time calc'!B55,'audit time calc'!B56='audit time calc'!B57),'audit time calc'!B56,0)</f>
        <v>0</v>
      </c>
      <c r="C56" t="s">
        <v>127</v>
      </c>
      <c r="D56">
        <v>3</v>
      </c>
      <c r="E56" t="s">
        <v>6</v>
      </c>
      <c r="F56" s="2" t="s">
        <v>7</v>
      </c>
      <c r="G56" t="s">
        <v>15</v>
      </c>
      <c r="H56" s="2" t="s">
        <v>125</v>
      </c>
      <c r="I56" s="10">
        <f>'audit time calc'!M56</f>
        <v>44813</v>
      </c>
      <c r="J56" s="1"/>
      <c r="K56" t="str">
        <f t="shared" si="0"/>
        <v/>
      </c>
    </row>
    <row r="57" spans="1:11" x14ac:dyDescent="0.3">
      <c r="A57">
        <v>43</v>
      </c>
      <c r="B57" t="str">
        <f>IF(OR('audit time calc'!B57='audit time calc'!B56,'audit time calc'!B57='audit time calc'!B58),'audit time calc'!B57,0)</f>
        <v>LunaFi</v>
      </c>
      <c r="C57" t="s">
        <v>129</v>
      </c>
      <c r="D57">
        <v>4</v>
      </c>
      <c r="E57" t="s">
        <v>6</v>
      </c>
      <c r="F57" s="2" t="s">
        <v>11</v>
      </c>
      <c r="G57" t="s">
        <v>15</v>
      </c>
      <c r="H57" s="2" t="s">
        <v>1113</v>
      </c>
      <c r="I57" s="10">
        <f>'audit time calc'!M57</f>
        <v>44669</v>
      </c>
      <c r="J57" s="1"/>
      <c r="K57">
        <f t="shared" si="0"/>
        <v>144</v>
      </c>
    </row>
    <row r="58" spans="1:11" x14ac:dyDescent="0.3">
      <c r="A58">
        <v>43</v>
      </c>
      <c r="B58" t="str">
        <f>IF(OR('audit time calc'!B58='audit time calc'!B57,'audit time calc'!B58='audit time calc'!B59),'audit time calc'!B58,0)</f>
        <v>LunaFi</v>
      </c>
      <c r="C58" t="s">
        <v>129</v>
      </c>
      <c r="D58">
        <v>4</v>
      </c>
      <c r="E58" t="s">
        <v>6</v>
      </c>
      <c r="F58" s="2" t="s">
        <v>34</v>
      </c>
      <c r="G58" t="s">
        <v>15</v>
      </c>
      <c r="H58" s="2" t="s">
        <v>125</v>
      </c>
      <c r="I58" s="10">
        <f>'audit time calc'!M58</f>
        <v>44813</v>
      </c>
      <c r="J58" s="1"/>
      <c r="K58" t="str">
        <f t="shared" si="0"/>
        <v/>
      </c>
    </row>
    <row r="59" spans="1:11" x14ac:dyDescent="0.3">
      <c r="A59">
        <v>44</v>
      </c>
      <c r="B59" t="str">
        <f>IF(OR('audit time calc'!B59='audit time calc'!B58,'audit time calc'!B59='audit time calc'!B60),'audit time calc'!B59,0)</f>
        <v>WhiteBIT</v>
      </c>
      <c r="C59" t="s">
        <v>131</v>
      </c>
      <c r="D59">
        <v>4</v>
      </c>
      <c r="E59" t="s">
        <v>6</v>
      </c>
      <c r="F59" s="3" t="s">
        <v>1116</v>
      </c>
      <c r="G59" t="s">
        <v>15</v>
      </c>
      <c r="H59" s="2" t="s">
        <v>1117</v>
      </c>
      <c r="I59" s="10">
        <f>'audit time calc'!M59</f>
        <v>44792</v>
      </c>
      <c r="J59" s="1"/>
      <c r="K59">
        <f t="shared" si="0"/>
        <v>0</v>
      </c>
    </row>
    <row r="60" spans="1:11" x14ac:dyDescent="0.3">
      <c r="A60">
        <v>44</v>
      </c>
      <c r="B60" t="str">
        <f>IF(OR('audit time calc'!B60='audit time calc'!B59,'audit time calc'!B60='audit time calc'!B61),'audit time calc'!B60,0)</f>
        <v>WhiteBIT</v>
      </c>
      <c r="C60" t="s">
        <v>131</v>
      </c>
      <c r="D60">
        <v>4</v>
      </c>
      <c r="E60" t="s">
        <v>6</v>
      </c>
      <c r="F60" s="3" t="s">
        <v>111</v>
      </c>
      <c r="G60" t="s">
        <v>15</v>
      </c>
      <c r="H60" s="2" t="s">
        <v>1118</v>
      </c>
      <c r="I60" s="10">
        <f>'audit time calc'!M60</f>
        <v>44792</v>
      </c>
      <c r="J60" s="1"/>
      <c r="K60">
        <f t="shared" si="0"/>
        <v>6</v>
      </c>
    </row>
    <row r="61" spans="1:11" x14ac:dyDescent="0.3">
      <c r="A61">
        <v>44</v>
      </c>
      <c r="B61" t="str">
        <f>IF(OR('audit time calc'!B61='audit time calc'!B60,'audit time calc'!B61='audit time calc'!B62),'audit time calc'!B61,0)</f>
        <v>WhiteBIT</v>
      </c>
      <c r="C61" t="s">
        <v>131</v>
      </c>
      <c r="D61">
        <v>4</v>
      </c>
      <c r="E61" t="s">
        <v>6</v>
      </c>
      <c r="F61" s="3" t="s">
        <v>111</v>
      </c>
      <c r="G61" t="s">
        <v>15</v>
      </c>
      <c r="H61" s="2" t="s">
        <v>1119</v>
      </c>
      <c r="I61" s="10">
        <f>'audit time calc'!M61</f>
        <v>44798</v>
      </c>
      <c r="J61" s="1"/>
      <c r="K61">
        <f t="shared" si="0"/>
        <v>6</v>
      </c>
    </row>
    <row r="62" spans="1:11" x14ac:dyDescent="0.3">
      <c r="A62">
        <v>44</v>
      </c>
      <c r="B62" t="str">
        <f>IF(OR('audit time calc'!B62='audit time calc'!B61,'audit time calc'!B62='audit time calc'!B63),'audit time calc'!B62,0)</f>
        <v>WhiteBIT</v>
      </c>
      <c r="C62" t="s">
        <v>131</v>
      </c>
      <c r="D62">
        <v>4</v>
      </c>
      <c r="E62" t="s">
        <v>6</v>
      </c>
      <c r="F62" s="2" t="s">
        <v>34</v>
      </c>
      <c r="G62" t="s">
        <v>15</v>
      </c>
      <c r="H62" s="2" t="s">
        <v>132</v>
      </c>
      <c r="I62" s="10">
        <f>'audit time calc'!M62</f>
        <v>44804</v>
      </c>
      <c r="J62" s="1"/>
      <c r="K62" t="str">
        <f t="shared" si="0"/>
        <v/>
      </c>
    </row>
    <row r="63" spans="1:11" x14ac:dyDescent="0.3">
      <c r="A63">
        <v>45</v>
      </c>
      <c r="B63">
        <f>IF(OR('audit time calc'!B63='audit time calc'!B62,'audit time calc'!B63='audit time calc'!B64),'audit time calc'!B63,0)</f>
        <v>0</v>
      </c>
      <c r="C63" t="s">
        <v>134</v>
      </c>
      <c r="D63">
        <v>4</v>
      </c>
      <c r="E63" t="s">
        <v>6</v>
      </c>
      <c r="F63" s="2" t="s">
        <v>34</v>
      </c>
      <c r="G63" t="s">
        <v>15</v>
      </c>
      <c r="H63" s="2" t="s">
        <v>135</v>
      </c>
      <c r="I63" s="10">
        <f>'audit time calc'!M63</f>
        <v>44803</v>
      </c>
      <c r="J63" s="1"/>
      <c r="K63" t="str">
        <f t="shared" si="0"/>
        <v/>
      </c>
    </row>
    <row r="64" spans="1:11" x14ac:dyDescent="0.3">
      <c r="A64">
        <v>46</v>
      </c>
      <c r="B64">
        <f>IF(OR('audit time calc'!B64='audit time calc'!B63,'audit time calc'!B64='audit time calc'!B65),'audit time calc'!B64,0)</f>
        <v>0</v>
      </c>
      <c r="C64" t="s">
        <v>137</v>
      </c>
      <c r="D64">
        <v>4</v>
      </c>
      <c r="E64" t="s">
        <v>6</v>
      </c>
      <c r="F64" s="2" t="s">
        <v>68</v>
      </c>
      <c r="G64" t="s">
        <v>15</v>
      </c>
      <c r="H64" s="2" t="s">
        <v>135</v>
      </c>
      <c r="I64" s="10">
        <f>'audit time calc'!M64</f>
        <v>44803</v>
      </c>
      <c r="J64" s="1"/>
      <c r="K64" t="str">
        <f t="shared" si="0"/>
        <v/>
      </c>
    </row>
    <row r="65" spans="1:11" x14ac:dyDescent="0.3">
      <c r="A65">
        <v>47</v>
      </c>
      <c r="B65">
        <f>IF(OR('audit time calc'!B65='audit time calc'!B64,'audit time calc'!B65='audit time calc'!B66),'audit time calc'!B65,0)</f>
        <v>0</v>
      </c>
      <c r="C65" t="s">
        <v>37</v>
      </c>
      <c r="D65">
        <v>3</v>
      </c>
      <c r="E65" t="s">
        <v>6</v>
      </c>
      <c r="F65" s="2" t="s">
        <v>41</v>
      </c>
      <c r="G65" t="s">
        <v>15</v>
      </c>
      <c r="H65" s="2" t="s">
        <v>139</v>
      </c>
      <c r="I65" s="10">
        <f>'audit time calc'!M65</f>
        <v>44798</v>
      </c>
      <c r="J65" s="1"/>
      <c r="K65" t="str">
        <f t="shared" si="0"/>
        <v/>
      </c>
    </row>
    <row r="66" spans="1:11" x14ac:dyDescent="0.3">
      <c r="A66">
        <v>48</v>
      </c>
      <c r="B66">
        <f>IF(OR('audit time calc'!B66='audit time calc'!B65,'audit time calc'!B66='audit time calc'!B67),'audit time calc'!B66,0)</f>
        <v>0</v>
      </c>
      <c r="C66" t="s">
        <v>47</v>
      </c>
      <c r="D66">
        <v>4</v>
      </c>
      <c r="E66" t="s">
        <v>6</v>
      </c>
      <c r="F66" s="2" t="s">
        <v>45</v>
      </c>
      <c r="G66" t="s">
        <v>15</v>
      </c>
      <c r="H66" s="2" t="s">
        <v>141</v>
      </c>
      <c r="I66" s="10">
        <f>'audit time calc'!M66</f>
        <v>44795</v>
      </c>
      <c r="J66" s="1"/>
      <c r="K66" t="str">
        <f t="shared" ref="K66:K129" si="1">IFERROR(IF(AND(B66=B67,OR((I67-I66)&gt;=N66,(I66-I67)&gt;=N66),G66="Audited",B66&lt;&gt;0),IF((I67-I66)&gt;0,I67-I66,I66-I67),""),"")</f>
        <v/>
      </c>
    </row>
    <row r="67" spans="1:11" x14ac:dyDescent="0.3">
      <c r="A67">
        <v>49</v>
      </c>
      <c r="B67">
        <f>IF(OR('audit time calc'!B67='audit time calc'!B66,'audit time calc'!B67='audit time calc'!B68),'audit time calc'!B67,0)</f>
        <v>0</v>
      </c>
      <c r="C67" t="s">
        <v>143</v>
      </c>
      <c r="D67">
        <v>4</v>
      </c>
      <c r="E67" t="s">
        <v>6</v>
      </c>
      <c r="F67" s="2" t="s">
        <v>68</v>
      </c>
      <c r="G67" t="s">
        <v>15</v>
      </c>
      <c r="H67" s="2" t="s">
        <v>144</v>
      </c>
      <c r="I67" s="10">
        <f>'audit time calc'!M67</f>
        <v>44792</v>
      </c>
      <c r="J67" s="1"/>
      <c r="K67" t="str">
        <f t="shared" si="1"/>
        <v/>
      </c>
    </row>
    <row r="68" spans="1:11" x14ac:dyDescent="0.3">
      <c r="A68">
        <v>50</v>
      </c>
      <c r="B68">
        <f>IF(OR('audit time calc'!B68='audit time calc'!B67,'audit time calc'!B68='audit time calc'!B69),'audit time calc'!B68,0)</f>
        <v>0</v>
      </c>
      <c r="C68" t="s">
        <v>146</v>
      </c>
      <c r="D68">
        <v>4</v>
      </c>
      <c r="E68" t="s">
        <v>6</v>
      </c>
      <c r="F68" s="2" t="s">
        <v>45</v>
      </c>
      <c r="G68" t="s">
        <v>15</v>
      </c>
      <c r="H68" s="2" t="s">
        <v>147</v>
      </c>
      <c r="I68" s="10">
        <f>'audit time calc'!M68</f>
        <v>44791</v>
      </c>
      <c r="J68" s="1"/>
      <c r="K68" t="str">
        <f t="shared" si="1"/>
        <v/>
      </c>
    </row>
    <row r="69" spans="1:11" x14ac:dyDescent="0.3">
      <c r="A69">
        <v>51</v>
      </c>
      <c r="B69" t="str">
        <f>IF(OR('audit time calc'!B69='audit time calc'!B68,'audit time calc'!B69='audit time calc'!B70),'audit time calc'!B69,0)</f>
        <v>Astra DAO 
EVM</v>
      </c>
      <c r="C69" t="s">
        <v>149</v>
      </c>
      <c r="D69">
        <v>4</v>
      </c>
      <c r="E69" t="s">
        <v>6</v>
      </c>
      <c r="F69" s="2" t="s">
        <v>34</v>
      </c>
      <c r="G69" t="s">
        <v>15</v>
      </c>
      <c r="H69" s="2" t="s">
        <v>1130</v>
      </c>
      <c r="I69" s="10">
        <f>'audit time calc'!M69</f>
        <v>44722</v>
      </c>
      <c r="J69" s="1"/>
      <c r="K69">
        <f t="shared" si="1"/>
        <v>80</v>
      </c>
    </row>
    <row r="70" spans="1:11" x14ac:dyDescent="0.3">
      <c r="A70">
        <v>51</v>
      </c>
      <c r="B70" t="str">
        <f>IF(OR('audit time calc'!B70='audit time calc'!B69,'audit time calc'!B70='audit time calc'!B71),'audit time calc'!B70,0)</f>
        <v>Astra DAO 
EVM</v>
      </c>
      <c r="C70" t="s">
        <v>149</v>
      </c>
      <c r="D70">
        <v>1</v>
      </c>
      <c r="E70" t="s">
        <v>6</v>
      </c>
      <c r="F70" s="3" t="s">
        <v>111</v>
      </c>
      <c r="G70" t="s">
        <v>15</v>
      </c>
      <c r="H70" s="4" t="s">
        <v>1131</v>
      </c>
      <c r="I70" s="10">
        <f>'audit time calc'!M70</f>
        <v>44802</v>
      </c>
      <c r="J70" s="1"/>
      <c r="K70">
        <f t="shared" si="1"/>
        <v>14</v>
      </c>
    </row>
    <row r="71" spans="1:11" x14ac:dyDescent="0.3">
      <c r="A71">
        <v>51</v>
      </c>
      <c r="B71" t="str">
        <f>IF(OR('audit time calc'!B71='audit time calc'!B70,'audit time calc'!B71='audit time calc'!B72),'audit time calc'!B71,0)</f>
        <v>Astra DAO 
EVM</v>
      </c>
      <c r="C71" t="s">
        <v>149</v>
      </c>
      <c r="D71">
        <v>4</v>
      </c>
      <c r="E71" t="s">
        <v>6</v>
      </c>
      <c r="F71" s="2" t="s">
        <v>68</v>
      </c>
      <c r="G71" t="s">
        <v>15</v>
      </c>
      <c r="H71" s="2" t="s">
        <v>150</v>
      </c>
      <c r="I71" s="10">
        <f>'audit time calc'!M71</f>
        <v>44788</v>
      </c>
      <c r="J71" s="1"/>
      <c r="K71" t="str">
        <f t="shared" si="1"/>
        <v/>
      </c>
    </row>
    <row r="72" spans="1:11" x14ac:dyDescent="0.3">
      <c r="A72">
        <v>52</v>
      </c>
      <c r="B72">
        <f>IF(OR('audit time calc'!B72='audit time calc'!B71,'audit time calc'!B72='audit time calc'!B73),'audit time calc'!B72,0)</f>
        <v>0</v>
      </c>
      <c r="C72" t="s">
        <v>152</v>
      </c>
      <c r="D72">
        <v>4</v>
      </c>
      <c r="E72" t="s">
        <v>6</v>
      </c>
      <c r="F72" s="2" t="s">
        <v>11</v>
      </c>
      <c r="G72" t="s">
        <v>15</v>
      </c>
      <c r="H72" s="2" t="s">
        <v>153</v>
      </c>
      <c r="I72" s="10">
        <f>'audit time calc'!M72</f>
        <v>44783</v>
      </c>
      <c r="J72" s="1"/>
      <c r="K72" t="str">
        <f t="shared" si="1"/>
        <v/>
      </c>
    </row>
    <row r="73" spans="1:11" x14ac:dyDescent="0.3">
      <c r="A73">
        <v>53</v>
      </c>
      <c r="B73">
        <f>IF(OR('audit time calc'!B73='audit time calc'!B72,'audit time calc'!B73='audit time calc'!B74),'audit time calc'!B73,0)</f>
        <v>0</v>
      </c>
      <c r="C73" t="s">
        <v>155</v>
      </c>
      <c r="D73">
        <v>3</v>
      </c>
      <c r="E73" t="s">
        <v>6</v>
      </c>
      <c r="F73" s="2" t="s">
        <v>68</v>
      </c>
      <c r="G73" t="s">
        <v>15</v>
      </c>
      <c r="H73" s="2" t="s">
        <v>156</v>
      </c>
      <c r="I73" s="10">
        <f>'audit time calc'!M73</f>
        <v>44776</v>
      </c>
      <c r="J73" s="1"/>
      <c r="K73" t="str">
        <f t="shared" si="1"/>
        <v/>
      </c>
    </row>
    <row r="74" spans="1:11" x14ac:dyDescent="0.3">
      <c r="A74">
        <v>54</v>
      </c>
      <c r="B74">
        <f>IF(OR('audit time calc'!B74='audit time calc'!B73,'audit time calc'!B74='audit time calc'!B75),'audit time calc'!B74,0)</f>
        <v>0</v>
      </c>
      <c r="C74" t="s">
        <v>158</v>
      </c>
      <c r="D74">
        <v>3</v>
      </c>
      <c r="E74" t="s">
        <v>6</v>
      </c>
      <c r="F74" s="2" t="s">
        <v>34</v>
      </c>
      <c r="G74" t="s">
        <v>15</v>
      </c>
      <c r="H74" s="2" t="s">
        <v>159</v>
      </c>
      <c r="I74" s="10">
        <f>'audit time calc'!M74</f>
        <v>44771</v>
      </c>
      <c r="J74" s="1"/>
      <c r="K74" t="str">
        <f t="shared" si="1"/>
        <v/>
      </c>
    </row>
    <row r="75" spans="1:11" x14ac:dyDescent="0.3">
      <c r="A75">
        <v>55</v>
      </c>
      <c r="B75">
        <f>IF(OR('audit time calc'!B75='audit time calc'!B74,'audit time calc'!B75='audit time calc'!B76),'audit time calc'!B75,0)</f>
        <v>0</v>
      </c>
      <c r="C75" t="s">
        <v>161</v>
      </c>
      <c r="D75">
        <v>3</v>
      </c>
      <c r="E75" t="s">
        <v>6</v>
      </c>
      <c r="F75" s="2" t="s">
        <v>162</v>
      </c>
      <c r="G75" t="s">
        <v>15</v>
      </c>
      <c r="H75" s="2" t="s">
        <v>159</v>
      </c>
      <c r="I75" s="10">
        <f>'audit time calc'!M75</f>
        <v>44771</v>
      </c>
      <c r="J75" s="1"/>
      <c r="K75" t="str">
        <f t="shared" si="1"/>
        <v/>
      </c>
    </row>
    <row r="76" spans="1:11" x14ac:dyDescent="0.3">
      <c r="A76">
        <v>56</v>
      </c>
      <c r="B76">
        <f>IF(OR('audit time calc'!B76='audit time calc'!B75,'audit time calc'!B76='audit time calc'!B77),'audit time calc'!B76,0)</f>
        <v>0</v>
      </c>
      <c r="C76" t="s">
        <v>164</v>
      </c>
      <c r="D76">
        <v>4</v>
      </c>
      <c r="E76" t="s">
        <v>6</v>
      </c>
      <c r="F76" s="2" t="s">
        <v>7</v>
      </c>
      <c r="G76" t="s">
        <v>15</v>
      </c>
      <c r="H76" s="2" t="s">
        <v>165</v>
      </c>
      <c r="I76" s="10">
        <f>'audit time calc'!M76</f>
        <v>44769</v>
      </c>
      <c r="J76" s="1"/>
      <c r="K76" t="str">
        <f t="shared" si="1"/>
        <v/>
      </c>
    </row>
    <row r="77" spans="1:11" x14ac:dyDescent="0.3">
      <c r="A77">
        <v>57</v>
      </c>
      <c r="B77">
        <f>IF(OR('audit time calc'!B77='audit time calc'!B76,'audit time calc'!B77='audit time calc'!B78),'audit time calc'!B77,0)</f>
        <v>0</v>
      </c>
      <c r="C77" t="s">
        <v>167</v>
      </c>
      <c r="D77">
        <v>0</v>
      </c>
      <c r="E77" t="s">
        <v>6</v>
      </c>
      <c r="F77" s="2" t="s">
        <v>7</v>
      </c>
      <c r="G77" t="s">
        <v>168</v>
      </c>
      <c r="H77" s="2" t="s">
        <v>169</v>
      </c>
      <c r="I77" s="10" t="str">
        <f>'audit time calc'!M77</f>
        <v xml:space="preserve"> </v>
      </c>
      <c r="J77" s="1"/>
      <c r="K77" t="str">
        <f t="shared" si="1"/>
        <v/>
      </c>
    </row>
    <row r="78" spans="1:11" x14ac:dyDescent="0.3">
      <c r="A78">
        <v>58</v>
      </c>
      <c r="B78">
        <f>IF(OR('audit time calc'!B78='audit time calc'!B77,'audit time calc'!B78='audit time calc'!B79),'audit time calc'!B78,0)</f>
        <v>0</v>
      </c>
      <c r="C78" t="s">
        <v>146</v>
      </c>
      <c r="D78">
        <v>3</v>
      </c>
      <c r="E78" t="s">
        <v>6</v>
      </c>
      <c r="F78" s="2" t="s">
        <v>170</v>
      </c>
      <c r="G78" t="s">
        <v>15</v>
      </c>
      <c r="H78" s="2" t="s">
        <v>171</v>
      </c>
      <c r="I78" s="10">
        <f>'audit time calc'!M78</f>
        <v>44762</v>
      </c>
      <c r="J78" s="1"/>
      <c r="K78" t="str">
        <f t="shared" si="1"/>
        <v/>
      </c>
    </row>
    <row r="79" spans="1:11" x14ac:dyDescent="0.3">
      <c r="A79">
        <v>59</v>
      </c>
      <c r="B79">
        <f>IF(OR('audit time calc'!B79='audit time calc'!B78,'audit time calc'!B79='audit time calc'!B80),'audit time calc'!B79,0)</f>
        <v>0</v>
      </c>
      <c r="C79" t="s">
        <v>173</v>
      </c>
      <c r="D79">
        <v>4</v>
      </c>
      <c r="E79" t="s">
        <v>6</v>
      </c>
      <c r="F79" s="2" t="s">
        <v>41</v>
      </c>
      <c r="G79" t="s">
        <v>15</v>
      </c>
      <c r="H79" s="2" t="s">
        <v>174</v>
      </c>
      <c r="I79" s="10">
        <f>'audit time calc'!M79</f>
        <v>44760</v>
      </c>
      <c r="J79" s="1"/>
      <c r="K79" t="str">
        <f t="shared" si="1"/>
        <v/>
      </c>
    </row>
    <row r="80" spans="1:11" x14ac:dyDescent="0.3">
      <c r="A80">
        <v>60</v>
      </c>
      <c r="B80">
        <f>IF(OR('audit time calc'!B80='audit time calc'!B79,'audit time calc'!B80='audit time calc'!B81),'audit time calc'!B80,0)</f>
        <v>0</v>
      </c>
      <c r="C80" t="s">
        <v>176</v>
      </c>
      <c r="D80">
        <v>3</v>
      </c>
      <c r="E80" t="s">
        <v>6</v>
      </c>
      <c r="F80" s="2" t="s">
        <v>45</v>
      </c>
      <c r="G80" t="s">
        <v>15</v>
      </c>
      <c r="H80" s="2" t="s">
        <v>174</v>
      </c>
      <c r="I80" s="10">
        <f>'audit time calc'!M80</f>
        <v>44760</v>
      </c>
      <c r="J80" s="1"/>
      <c r="K80" t="str">
        <f t="shared" si="1"/>
        <v/>
      </c>
    </row>
    <row r="81" spans="1:11" x14ac:dyDescent="0.3">
      <c r="A81">
        <v>61</v>
      </c>
      <c r="B81">
        <f>IF(OR('audit time calc'!B81='audit time calc'!B80,'audit time calc'!B81='audit time calc'!B82),'audit time calc'!B81,0)</f>
        <v>0</v>
      </c>
      <c r="C81" t="s">
        <v>178</v>
      </c>
      <c r="D81">
        <v>4</v>
      </c>
      <c r="E81" t="s">
        <v>6</v>
      </c>
      <c r="F81" s="2" t="s">
        <v>7</v>
      </c>
      <c r="G81" t="s">
        <v>15</v>
      </c>
      <c r="H81" s="2" t="s">
        <v>179</v>
      </c>
      <c r="I81" s="10">
        <f>'audit time calc'!M81</f>
        <v>44757</v>
      </c>
      <c r="J81" s="1"/>
      <c r="K81" t="str">
        <f t="shared" si="1"/>
        <v/>
      </c>
    </row>
    <row r="82" spans="1:11" x14ac:dyDescent="0.3">
      <c r="A82">
        <v>62</v>
      </c>
      <c r="B82">
        <f>IF(OR('audit time calc'!B82='audit time calc'!B81,'audit time calc'!B82='audit time calc'!B83),'audit time calc'!B82,0)</f>
        <v>0</v>
      </c>
      <c r="C82" t="s">
        <v>181</v>
      </c>
      <c r="D82">
        <v>4</v>
      </c>
      <c r="E82" t="s">
        <v>6</v>
      </c>
      <c r="F82" s="2" t="s">
        <v>45</v>
      </c>
      <c r="G82" t="s">
        <v>15</v>
      </c>
      <c r="H82" s="2" t="s">
        <v>182</v>
      </c>
      <c r="I82" s="10">
        <f>'audit time calc'!M82</f>
        <v>44755</v>
      </c>
      <c r="J82" s="1"/>
      <c r="K82" t="str">
        <f t="shared" si="1"/>
        <v/>
      </c>
    </row>
    <row r="83" spans="1:11" x14ac:dyDescent="0.3">
      <c r="A83">
        <v>63</v>
      </c>
      <c r="B83">
        <f>IF(OR('audit time calc'!B83='audit time calc'!B82,'audit time calc'!B83='audit time calc'!B84),'audit time calc'!B83,0)</f>
        <v>0</v>
      </c>
      <c r="C83" t="s">
        <v>184</v>
      </c>
      <c r="D83">
        <v>4</v>
      </c>
      <c r="E83" t="s">
        <v>6</v>
      </c>
      <c r="F83" s="2" t="s">
        <v>185</v>
      </c>
      <c r="G83" t="s">
        <v>15</v>
      </c>
      <c r="H83" s="2" t="s">
        <v>182</v>
      </c>
      <c r="I83" s="10">
        <f>'audit time calc'!M83</f>
        <v>44755</v>
      </c>
      <c r="J83" s="1"/>
      <c r="K83" t="str">
        <f t="shared" si="1"/>
        <v/>
      </c>
    </row>
    <row r="84" spans="1:11" x14ac:dyDescent="0.3">
      <c r="A84">
        <v>64</v>
      </c>
      <c r="B84">
        <f>IF(OR('audit time calc'!B84='audit time calc'!B83,'audit time calc'!B84='audit time calc'!B85),'audit time calc'!B84,0)</f>
        <v>0</v>
      </c>
      <c r="C84" t="s">
        <v>187</v>
      </c>
      <c r="D84">
        <v>4</v>
      </c>
      <c r="E84" t="s">
        <v>6</v>
      </c>
      <c r="F84" s="2" t="s">
        <v>68</v>
      </c>
      <c r="G84" t="s">
        <v>15</v>
      </c>
      <c r="H84" s="2" t="s">
        <v>188</v>
      </c>
      <c r="I84" s="10">
        <f>'audit time calc'!M84</f>
        <v>44750</v>
      </c>
      <c r="J84" s="1"/>
      <c r="K84" t="str">
        <f t="shared" si="1"/>
        <v/>
      </c>
    </row>
    <row r="85" spans="1:11" x14ac:dyDescent="0.3">
      <c r="A85">
        <v>65</v>
      </c>
      <c r="B85" t="str">
        <f>IF(OR('audit time calc'!B85='audit time calc'!B84,'audit time calc'!B85='audit time calc'!B86),'audit time calc'!B85,0)</f>
        <v>PAID Network</v>
      </c>
      <c r="C85" t="s">
        <v>190</v>
      </c>
      <c r="D85">
        <v>3</v>
      </c>
      <c r="E85" t="s">
        <v>6</v>
      </c>
      <c r="F85" s="2" t="s">
        <v>7</v>
      </c>
      <c r="G85" t="s">
        <v>15</v>
      </c>
      <c r="H85" s="2" t="s">
        <v>1147</v>
      </c>
      <c r="I85" s="10">
        <f>'audit time calc'!M85</f>
        <v>44469</v>
      </c>
      <c r="J85" s="1"/>
      <c r="K85">
        <f t="shared" si="1"/>
        <v>279</v>
      </c>
    </row>
    <row r="86" spans="1:11" x14ac:dyDescent="0.3">
      <c r="A86">
        <v>65</v>
      </c>
      <c r="B86" t="str">
        <f>IF(OR('audit time calc'!B86='audit time calc'!B85,'audit time calc'!B86='audit time calc'!B87),'audit time calc'!B86,0)</f>
        <v>PAID Network</v>
      </c>
      <c r="C86" t="s">
        <v>190</v>
      </c>
      <c r="D86">
        <v>3</v>
      </c>
      <c r="E86" t="s">
        <v>6</v>
      </c>
      <c r="F86" s="2" t="s">
        <v>7</v>
      </c>
      <c r="G86" t="s">
        <v>15</v>
      </c>
      <c r="H86" s="2" t="s">
        <v>191</v>
      </c>
      <c r="I86" s="10">
        <f>'audit time calc'!M86</f>
        <v>44748</v>
      </c>
      <c r="J86" s="1"/>
      <c r="K86" t="str">
        <f t="shared" si="1"/>
        <v/>
      </c>
    </row>
    <row r="87" spans="1:11" x14ac:dyDescent="0.3">
      <c r="A87">
        <v>66</v>
      </c>
      <c r="B87" t="str">
        <f>IF(OR('audit time calc'!B87='audit time calc'!B86,'audit time calc'!B87='audit time calc'!B88),'audit time calc'!B87,0)</f>
        <v>Blocksquare</v>
      </c>
      <c r="C87" t="s">
        <v>193</v>
      </c>
      <c r="D87">
        <v>4</v>
      </c>
      <c r="E87" t="s">
        <v>6</v>
      </c>
      <c r="F87" s="2" t="s">
        <v>170</v>
      </c>
      <c r="G87" t="s">
        <v>15</v>
      </c>
      <c r="H87" s="2" t="s">
        <v>1150</v>
      </c>
      <c r="I87" s="10">
        <f>'audit time calc'!M87</f>
        <v>44648</v>
      </c>
      <c r="J87" s="1"/>
      <c r="K87">
        <f t="shared" si="1"/>
        <v>100</v>
      </c>
    </row>
    <row r="88" spans="1:11" x14ac:dyDescent="0.3">
      <c r="A88">
        <v>66</v>
      </c>
      <c r="B88" t="str">
        <f>IF(OR('audit time calc'!B88='audit time calc'!B87,'audit time calc'!B88='audit time calc'!B89),'audit time calc'!B88,0)</f>
        <v>Blocksquare</v>
      </c>
      <c r="C88" t="s">
        <v>193</v>
      </c>
      <c r="D88">
        <v>4</v>
      </c>
      <c r="E88" t="s">
        <v>6</v>
      </c>
      <c r="F88" s="2" t="s">
        <v>170</v>
      </c>
      <c r="G88" t="s">
        <v>15</v>
      </c>
      <c r="H88" s="2" t="s">
        <v>191</v>
      </c>
      <c r="I88" s="10">
        <f>'audit time calc'!M88</f>
        <v>44748</v>
      </c>
      <c r="J88" s="1"/>
      <c r="K88" t="str">
        <f t="shared" si="1"/>
        <v/>
      </c>
    </row>
    <row r="89" spans="1:11" x14ac:dyDescent="0.3">
      <c r="A89">
        <v>67</v>
      </c>
      <c r="B89">
        <f>IF(OR('audit time calc'!B89='audit time calc'!B88,'audit time calc'!B89='audit time calc'!B90),'audit time calc'!B89,0)</f>
        <v>0</v>
      </c>
      <c r="C89" t="s">
        <v>195</v>
      </c>
      <c r="D89">
        <v>4</v>
      </c>
      <c r="E89" t="s">
        <v>6</v>
      </c>
      <c r="F89" s="2" t="s">
        <v>11</v>
      </c>
      <c r="G89" t="s">
        <v>15</v>
      </c>
      <c r="H89" s="2" t="s">
        <v>196</v>
      </c>
      <c r="I89" s="10">
        <f>'audit time calc'!M89</f>
        <v>44747</v>
      </c>
      <c r="J89" s="1"/>
      <c r="K89" t="str">
        <f t="shared" si="1"/>
        <v/>
      </c>
    </row>
    <row r="90" spans="1:11" x14ac:dyDescent="0.3">
      <c r="A90">
        <v>68</v>
      </c>
      <c r="B90" t="str">
        <f>IF(OR('audit time calc'!B90='audit time calc'!B89,'audit time calc'!B90='audit time calc'!B91),'audit time calc'!B90,0)</f>
        <v>Embr</v>
      </c>
      <c r="C90" t="s">
        <v>198</v>
      </c>
      <c r="D90">
        <v>4</v>
      </c>
      <c r="E90" t="s">
        <v>6</v>
      </c>
      <c r="F90" s="2" t="s">
        <v>11</v>
      </c>
      <c r="G90" t="s">
        <v>15</v>
      </c>
      <c r="H90" s="2" t="s">
        <v>1154</v>
      </c>
      <c r="I90" s="10">
        <f>'audit time calc'!M90</f>
        <v>44509</v>
      </c>
      <c r="J90" s="1"/>
      <c r="K90">
        <f t="shared" si="1"/>
        <v>0</v>
      </c>
    </row>
    <row r="91" spans="1:11" x14ac:dyDescent="0.3">
      <c r="A91">
        <v>68</v>
      </c>
      <c r="B91" t="str">
        <f>IF(OR('audit time calc'!B91='audit time calc'!B90,'audit time calc'!B91='audit time calc'!B92),'audit time calc'!B91,0)</f>
        <v>Embr</v>
      </c>
      <c r="C91" t="s">
        <v>198</v>
      </c>
      <c r="D91">
        <v>4</v>
      </c>
      <c r="E91" t="s">
        <v>6</v>
      </c>
      <c r="F91" s="2" t="s">
        <v>7</v>
      </c>
      <c r="G91" t="s">
        <v>15</v>
      </c>
      <c r="H91" s="2" t="s">
        <v>1156</v>
      </c>
      <c r="I91" s="10">
        <f>'audit time calc'!M91</f>
        <v>44509</v>
      </c>
      <c r="J91" s="1"/>
      <c r="K91">
        <f t="shared" si="1"/>
        <v>0</v>
      </c>
    </row>
    <row r="92" spans="1:11" x14ac:dyDescent="0.3">
      <c r="A92">
        <v>68</v>
      </c>
      <c r="B92" t="str">
        <f>IF(OR('audit time calc'!B92='audit time calc'!B91,'audit time calc'!B92='audit time calc'!B93),'audit time calc'!B92,0)</f>
        <v>Embr</v>
      </c>
      <c r="C92" t="s">
        <v>198</v>
      </c>
      <c r="D92">
        <v>4</v>
      </c>
      <c r="E92" t="s">
        <v>6</v>
      </c>
      <c r="F92" s="2" t="s">
        <v>7</v>
      </c>
      <c r="G92" t="s">
        <v>15</v>
      </c>
      <c r="H92" s="2" t="s">
        <v>1157</v>
      </c>
      <c r="I92" s="10">
        <f>'audit time calc'!M92</f>
        <v>44509</v>
      </c>
      <c r="J92" s="1"/>
      <c r="K92">
        <f t="shared" si="1"/>
        <v>237</v>
      </c>
    </row>
    <row r="93" spans="1:11" x14ac:dyDescent="0.3">
      <c r="A93">
        <v>68</v>
      </c>
      <c r="B93" t="str">
        <f>IF(OR('audit time calc'!B93='audit time calc'!B92,'audit time calc'!B93='audit time calc'!B94),'audit time calc'!B93,0)</f>
        <v>Embr</v>
      </c>
      <c r="C93" t="s">
        <v>198</v>
      </c>
      <c r="D93">
        <v>4</v>
      </c>
      <c r="E93" t="s">
        <v>6</v>
      </c>
      <c r="F93" s="2" t="s">
        <v>7</v>
      </c>
      <c r="G93" t="s">
        <v>15</v>
      </c>
      <c r="H93" s="2" t="s">
        <v>199</v>
      </c>
      <c r="I93" s="10">
        <f>'audit time calc'!M93</f>
        <v>44746</v>
      </c>
      <c r="J93" s="1"/>
      <c r="K93" t="str">
        <f t="shared" si="1"/>
        <v/>
      </c>
    </row>
    <row r="94" spans="1:11" x14ac:dyDescent="0.3">
      <c r="A94">
        <v>69</v>
      </c>
      <c r="B94">
        <f>IF(OR('audit time calc'!B94='audit time calc'!B93,'audit time calc'!B94='audit time calc'!B95),'audit time calc'!B94,0)</f>
        <v>0</v>
      </c>
      <c r="C94" t="s">
        <v>198</v>
      </c>
      <c r="D94">
        <v>4</v>
      </c>
      <c r="E94" t="s">
        <v>6</v>
      </c>
      <c r="F94" s="2" t="s">
        <v>7</v>
      </c>
      <c r="G94" t="s">
        <v>15</v>
      </c>
      <c r="H94" s="2" t="s">
        <v>199</v>
      </c>
      <c r="I94" s="10">
        <f>'audit time calc'!M94</f>
        <v>44746</v>
      </c>
      <c r="J94" s="1"/>
      <c r="K94" t="str">
        <f t="shared" si="1"/>
        <v/>
      </c>
    </row>
    <row r="95" spans="1:11" x14ac:dyDescent="0.3">
      <c r="A95">
        <v>70</v>
      </c>
      <c r="B95" t="str">
        <f>IF(OR('audit time calc'!B95='audit time calc'!B94,'audit time calc'!B95='audit time calc'!B96),'audit time calc'!B95,0)</f>
        <v>Ethereum Towers</v>
      </c>
      <c r="C95" t="s">
        <v>202</v>
      </c>
      <c r="D95">
        <v>4</v>
      </c>
      <c r="E95" t="s">
        <v>6</v>
      </c>
      <c r="F95" s="2" t="s">
        <v>34</v>
      </c>
      <c r="G95" t="s">
        <v>15</v>
      </c>
      <c r="H95" s="2" t="s">
        <v>1162</v>
      </c>
      <c r="I95" s="10">
        <f>'audit time calc'!M95</f>
        <v>44672</v>
      </c>
      <c r="J95" s="1"/>
      <c r="K95">
        <f t="shared" si="1"/>
        <v>138</v>
      </c>
    </row>
    <row r="96" spans="1:11" x14ac:dyDescent="0.3">
      <c r="A96">
        <v>70</v>
      </c>
      <c r="B96" t="str">
        <f>IF(OR('audit time calc'!B96='audit time calc'!B95,'audit time calc'!B96='audit time calc'!B97),'audit time calc'!B96,0)</f>
        <v>Ethereum Towers</v>
      </c>
      <c r="C96" t="s">
        <v>202</v>
      </c>
      <c r="D96">
        <v>4</v>
      </c>
      <c r="E96" t="s">
        <v>6</v>
      </c>
      <c r="F96" s="2" t="s">
        <v>45</v>
      </c>
      <c r="G96" t="s">
        <v>15</v>
      </c>
      <c r="H96" s="2" t="s">
        <v>199</v>
      </c>
      <c r="I96" s="10">
        <f>'audit time calc'!M96</f>
        <v>44534</v>
      </c>
      <c r="J96" s="1"/>
      <c r="K96" t="str">
        <f t="shared" si="1"/>
        <v/>
      </c>
    </row>
    <row r="97" spans="1:11" x14ac:dyDescent="0.3">
      <c r="A97">
        <v>71</v>
      </c>
      <c r="B97" t="str">
        <f>IF(OR('audit time calc'!B97='audit time calc'!B96,'audit time calc'!B97='audit time calc'!B98),'audit time calc'!B97,0)</f>
        <v>Powerbomb</v>
      </c>
      <c r="C97" t="s">
        <v>204</v>
      </c>
      <c r="D97">
        <v>3</v>
      </c>
      <c r="E97" t="s">
        <v>6</v>
      </c>
      <c r="F97" s="2" t="s">
        <v>7</v>
      </c>
      <c r="G97" t="s">
        <v>15</v>
      </c>
      <c r="H97" s="2" t="s">
        <v>1093</v>
      </c>
      <c r="I97" s="10">
        <f>'audit time calc'!M97</f>
        <v>44630</v>
      </c>
      <c r="J97" s="1"/>
      <c r="K97">
        <f t="shared" si="1"/>
        <v>54</v>
      </c>
    </row>
    <row r="98" spans="1:11" x14ac:dyDescent="0.3">
      <c r="A98">
        <v>71</v>
      </c>
      <c r="B98" t="str">
        <f>IF(OR('audit time calc'!B98='audit time calc'!B97,'audit time calc'!B98='audit time calc'!B99),'audit time calc'!B98,0)</f>
        <v>Powerbomb</v>
      </c>
      <c r="C98" t="s">
        <v>204</v>
      </c>
      <c r="D98">
        <v>4</v>
      </c>
      <c r="E98" t="s">
        <v>6</v>
      </c>
      <c r="F98" s="2" t="s">
        <v>34</v>
      </c>
      <c r="G98" t="s">
        <v>15</v>
      </c>
      <c r="H98" s="2" t="s">
        <v>1166</v>
      </c>
      <c r="I98" s="10">
        <f>'audit time calc'!M98</f>
        <v>44684</v>
      </c>
      <c r="J98" s="1"/>
      <c r="K98">
        <f t="shared" si="1"/>
        <v>59</v>
      </c>
    </row>
    <row r="99" spans="1:11" x14ac:dyDescent="0.3">
      <c r="A99">
        <v>71</v>
      </c>
      <c r="B99" t="str">
        <f>IF(OR('audit time calc'!B99='audit time calc'!B98,'audit time calc'!B99='audit time calc'!B100),'audit time calc'!B99,0)</f>
        <v>Powerbomb</v>
      </c>
      <c r="C99" t="s">
        <v>204</v>
      </c>
      <c r="D99">
        <v>4</v>
      </c>
      <c r="E99" t="s">
        <v>6</v>
      </c>
      <c r="F99" s="2" t="s">
        <v>7</v>
      </c>
      <c r="G99" t="s">
        <v>15</v>
      </c>
      <c r="H99" s="2" t="s">
        <v>205</v>
      </c>
      <c r="I99" s="10">
        <f>'audit time calc'!M99</f>
        <v>44743</v>
      </c>
      <c r="J99" s="1"/>
      <c r="K99" t="str">
        <f t="shared" si="1"/>
        <v/>
      </c>
    </row>
    <row r="100" spans="1:11" x14ac:dyDescent="0.3">
      <c r="A100">
        <v>72</v>
      </c>
      <c r="B100">
        <f>IF(OR('audit time calc'!B100='audit time calc'!B99,'audit time calc'!B100='audit time calc'!B101),'audit time calc'!B100,0)</f>
        <v>0</v>
      </c>
      <c r="C100" t="s">
        <v>207</v>
      </c>
      <c r="D100">
        <v>4</v>
      </c>
      <c r="E100" t="s">
        <v>6</v>
      </c>
      <c r="F100" s="2" t="s">
        <v>34</v>
      </c>
      <c r="G100" t="s">
        <v>15</v>
      </c>
      <c r="H100" s="2" t="s">
        <v>208</v>
      </c>
      <c r="I100" s="10">
        <f>'audit time calc'!M100</f>
        <v>44741</v>
      </c>
      <c r="J100" s="1"/>
      <c r="K100" t="str">
        <f t="shared" si="1"/>
        <v/>
      </c>
    </row>
    <row r="101" spans="1:11" x14ac:dyDescent="0.3">
      <c r="A101">
        <v>73</v>
      </c>
      <c r="B101">
        <f>IF(OR('audit time calc'!B101='audit time calc'!B100,'audit time calc'!B101='audit time calc'!B102),'audit time calc'!B101,0)</f>
        <v>0</v>
      </c>
      <c r="C101" t="s">
        <v>210</v>
      </c>
      <c r="D101">
        <v>4</v>
      </c>
      <c r="E101" t="s">
        <v>6</v>
      </c>
      <c r="F101" s="2" t="s">
        <v>41</v>
      </c>
      <c r="G101" t="s">
        <v>15</v>
      </c>
      <c r="H101" s="2" t="s">
        <v>208</v>
      </c>
      <c r="I101" s="10">
        <f>'audit time calc'!M101</f>
        <v>44741</v>
      </c>
      <c r="J101" s="1"/>
      <c r="K101" t="str">
        <f t="shared" si="1"/>
        <v/>
      </c>
    </row>
    <row r="102" spans="1:11" x14ac:dyDescent="0.3">
      <c r="A102">
        <v>74</v>
      </c>
      <c r="B102">
        <f>IF(OR('audit time calc'!B102='audit time calc'!B101,'audit time calc'!B102='audit time calc'!B103),'audit time calc'!B102,0)</f>
        <v>0</v>
      </c>
      <c r="C102" t="s">
        <v>212</v>
      </c>
      <c r="D102">
        <v>2</v>
      </c>
      <c r="E102" t="s">
        <v>6</v>
      </c>
      <c r="F102" s="2" t="s">
        <v>115</v>
      </c>
      <c r="G102" t="s">
        <v>15</v>
      </c>
      <c r="H102" s="2" t="s">
        <v>213</v>
      </c>
      <c r="I102" s="10">
        <f>'audit time calc'!M102</f>
        <v>44740</v>
      </c>
      <c r="J102" s="1"/>
      <c r="K102" t="str">
        <f t="shared" si="1"/>
        <v/>
      </c>
    </row>
    <row r="103" spans="1:11" x14ac:dyDescent="0.3">
      <c r="A103">
        <v>75</v>
      </c>
      <c r="B103">
        <f>IF(OR('audit time calc'!B103='audit time calc'!B102,'audit time calc'!B103='audit time calc'!B104),'audit time calc'!B103,0)</f>
        <v>0</v>
      </c>
      <c r="C103" t="s">
        <v>215</v>
      </c>
      <c r="D103">
        <v>4</v>
      </c>
      <c r="E103" t="s">
        <v>6</v>
      </c>
      <c r="F103" s="2" t="s">
        <v>7</v>
      </c>
      <c r="G103" t="s">
        <v>15</v>
      </c>
      <c r="H103" s="2" t="s">
        <v>213</v>
      </c>
      <c r="I103" s="10">
        <f>'audit time calc'!M103</f>
        <v>44740</v>
      </c>
      <c r="J103" s="1"/>
      <c r="K103" t="str">
        <f t="shared" si="1"/>
        <v/>
      </c>
    </row>
    <row r="104" spans="1:11" x14ac:dyDescent="0.3">
      <c r="A104">
        <v>76</v>
      </c>
      <c r="B104">
        <f>IF(OR('audit time calc'!B104='audit time calc'!B103,'audit time calc'!B104='audit time calc'!B105),'audit time calc'!B104,0)</f>
        <v>0</v>
      </c>
      <c r="C104" t="s">
        <v>217</v>
      </c>
      <c r="D104">
        <v>3</v>
      </c>
      <c r="E104" t="s">
        <v>6</v>
      </c>
      <c r="F104" s="2" t="s">
        <v>68</v>
      </c>
      <c r="G104" t="s">
        <v>15</v>
      </c>
      <c r="H104" s="2" t="s">
        <v>218</v>
      </c>
      <c r="I104" s="10">
        <f>'audit time calc'!M104</f>
        <v>44739</v>
      </c>
      <c r="J104" s="1"/>
      <c r="K104" t="str">
        <f t="shared" si="1"/>
        <v/>
      </c>
    </row>
    <row r="105" spans="1:11" x14ac:dyDescent="0.3">
      <c r="A105">
        <v>77</v>
      </c>
      <c r="B105">
        <f>IF(OR('audit time calc'!B105='audit time calc'!B104,'audit time calc'!B105='audit time calc'!B106),'audit time calc'!B105,0)</f>
        <v>0</v>
      </c>
      <c r="C105" t="s">
        <v>220</v>
      </c>
      <c r="D105">
        <v>4</v>
      </c>
      <c r="E105" t="s">
        <v>6</v>
      </c>
      <c r="F105" s="2" t="s">
        <v>68</v>
      </c>
      <c r="G105" t="s">
        <v>15</v>
      </c>
      <c r="H105" s="2" t="s">
        <v>218</v>
      </c>
      <c r="I105" s="10">
        <f>'audit time calc'!M105</f>
        <v>44739</v>
      </c>
      <c r="J105" s="1"/>
      <c r="K105" t="str">
        <f t="shared" si="1"/>
        <v/>
      </c>
    </row>
    <row r="106" spans="1:11" x14ac:dyDescent="0.3">
      <c r="A106">
        <v>78</v>
      </c>
      <c r="B106">
        <f>IF(OR('audit time calc'!B106='audit time calc'!B105,'audit time calc'!B106='audit time calc'!B107),'audit time calc'!B106,0)</f>
        <v>0</v>
      </c>
      <c r="C106" t="s">
        <v>222</v>
      </c>
      <c r="D106">
        <v>4</v>
      </c>
      <c r="E106" t="s">
        <v>6</v>
      </c>
      <c r="F106" s="2" t="s">
        <v>86</v>
      </c>
      <c r="G106" t="s">
        <v>15</v>
      </c>
      <c r="H106" s="2" t="s">
        <v>223</v>
      </c>
      <c r="I106" s="10">
        <f>'audit time calc'!M106</f>
        <v>44736</v>
      </c>
      <c r="J106" s="1"/>
      <c r="K106" t="str">
        <f t="shared" si="1"/>
        <v/>
      </c>
    </row>
    <row r="107" spans="1:11" x14ac:dyDescent="0.3">
      <c r="A107">
        <v>79</v>
      </c>
      <c r="B107">
        <f>IF(OR('audit time calc'!B107='audit time calc'!B106,'audit time calc'!B107='audit time calc'!B108),'audit time calc'!B107,0)</f>
        <v>0</v>
      </c>
      <c r="C107" t="s">
        <v>225</v>
      </c>
      <c r="D107">
        <v>2</v>
      </c>
      <c r="E107" t="s">
        <v>6</v>
      </c>
      <c r="F107" s="2" t="s">
        <v>11</v>
      </c>
      <c r="G107" t="s">
        <v>15</v>
      </c>
      <c r="H107" s="2" t="s">
        <v>226</v>
      </c>
      <c r="I107" s="10">
        <f>'audit time calc'!M107</f>
        <v>44733</v>
      </c>
      <c r="J107" s="1"/>
      <c r="K107" t="str">
        <f t="shared" si="1"/>
        <v/>
      </c>
    </row>
    <row r="108" spans="1:11" x14ac:dyDescent="0.3">
      <c r="A108">
        <v>80</v>
      </c>
      <c r="B108">
        <f>IF(OR('audit time calc'!B108='audit time calc'!B107,'audit time calc'!B108='audit time calc'!B109),'audit time calc'!B108,0)</f>
        <v>0</v>
      </c>
      <c r="C108" t="s">
        <v>228</v>
      </c>
      <c r="D108">
        <v>4</v>
      </c>
      <c r="E108" t="s">
        <v>6</v>
      </c>
      <c r="F108" s="2" t="s">
        <v>34</v>
      </c>
      <c r="G108" t="s">
        <v>15</v>
      </c>
      <c r="H108" s="2" t="s">
        <v>226</v>
      </c>
      <c r="I108" s="10">
        <f>'audit time calc'!M108</f>
        <v>44733</v>
      </c>
      <c r="J108" s="1"/>
      <c r="K108" t="str">
        <f t="shared" si="1"/>
        <v/>
      </c>
    </row>
    <row r="109" spans="1:11" x14ac:dyDescent="0.3">
      <c r="A109">
        <v>81</v>
      </c>
      <c r="B109" t="str">
        <f>IF(OR('audit time calc'!B109='audit time calc'!B108,'audit time calc'!B109='audit time calc'!B110),'audit time calc'!B109,0)</f>
        <v>Fidometa 
EVM</v>
      </c>
      <c r="C109" t="s">
        <v>230</v>
      </c>
      <c r="D109">
        <v>3</v>
      </c>
      <c r="E109" t="s">
        <v>6</v>
      </c>
      <c r="F109" s="2" t="s">
        <v>41</v>
      </c>
      <c r="G109" t="s">
        <v>15</v>
      </c>
      <c r="H109" s="2" t="s">
        <v>1178</v>
      </c>
      <c r="I109" s="10">
        <f>'audit time calc'!M109</f>
        <v>44698</v>
      </c>
      <c r="J109" s="1"/>
      <c r="K109">
        <f t="shared" si="1"/>
        <v>29</v>
      </c>
    </row>
    <row r="110" spans="1:11" x14ac:dyDescent="0.3">
      <c r="A110">
        <v>81</v>
      </c>
      <c r="B110" t="str">
        <f>IF(OR('audit time calc'!B110='audit time calc'!B109,'audit time calc'!B110='audit time calc'!B111),'audit time calc'!B110,0)</f>
        <v>Fidometa 
EVM</v>
      </c>
      <c r="C110" t="s">
        <v>230</v>
      </c>
      <c r="D110">
        <v>3</v>
      </c>
      <c r="E110" t="s">
        <v>6</v>
      </c>
      <c r="F110" s="2" t="s">
        <v>41</v>
      </c>
      <c r="G110" t="s">
        <v>15</v>
      </c>
      <c r="H110" s="2" t="s">
        <v>231</v>
      </c>
      <c r="I110" s="10">
        <f>'audit time calc'!M110</f>
        <v>44727</v>
      </c>
      <c r="J110" s="1"/>
      <c r="K110" t="str">
        <f t="shared" si="1"/>
        <v/>
      </c>
    </row>
    <row r="111" spans="1:11" x14ac:dyDescent="0.3">
      <c r="A111">
        <v>82</v>
      </c>
      <c r="B111" t="str">
        <f>IF(OR('audit time calc'!B111='audit time calc'!B110,'audit time calc'!B111='audit time calc'!B112),'audit time calc'!B111,0)</f>
        <v>RedFox</v>
      </c>
      <c r="C111" t="s">
        <v>233</v>
      </c>
      <c r="D111">
        <v>4</v>
      </c>
      <c r="E111" t="s">
        <v>6</v>
      </c>
      <c r="F111" s="2" t="s">
        <v>7</v>
      </c>
      <c r="G111" t="s">
        <v>15</v>
      </c>
      <c r="H111" s="2" t="s">
        <v>1181</v>
      </c>
      <c r="I111" s="10">
        <f>'audit time calc'!M111</f>
        <v>44448</v>
      </c>
      <c r="J111" s="1"/>
      <c r="K111">
        <f t="shared" si="1"/>
        <v>14</v>
      </c>
    </row>
    <row r="112" spans="1:11" x14ac:dyDescent="0.3">
      <c r="A112">
        <v>82</v>
      </c>
      <c r="B112" t="str">
        <f>IF(OR('audit time calc'!B112='audit time calc'!B111,'audit time calc'!B112='audit time calc'!B113),'audit time calc'!B112,0)</f>
        <v>RedFox</v>
      </c>
      <c r="C112" t="s">
        <v>233</v>
      </c>
      <c r="D112">
        <v>4</v>
      </c>
      <c r="E112" t="s">
        <v>6</v>
      </c>
      <c r="F112" s="2" t="s">
        <v>11</v>
      </c>
      <c r="G112" t="s">
        <v>15</v>
      </c>
      <c r="H112" s="2" t="s">
        <v>1182</v>
      </c>
      <c r="I112" s="10">
        <f>'audit time calc'!M112</f>
        <v>44462</v>
      </c>
      <c r="J112" s="1"/>
      <c r="K112">
        <f t="shared" si="1"/>
        <v>7</v>
      </c>
    </row>
    <row r="113" spans="1:11" x14ac:dyDescent="0.3">
      <c r="A113">
        <v>82</v>
      </c>
      <c r="B113" t="str">
        <f>IF(OR('audit time calc'!B113='audit time calc'!B112,'audit time calc'!B113='audit time calc'!B114),'audit time calc'!B113,0)</f>
        <v>RedFox</v>
      </c>
      <c r="C113" t="s">
        <v>233</v>
      </c>
      <c r="D113">
        <v>4</v>
      </c>
      <c r="E113" t="s">
        <v>6</v>
      </c>
      <c r="F113" s="2" t="s">
        <v>7</v>
      </c>
      <c r="G113" t="s">
        <v>15</v>
      </c>
      <c r="H113" s="2" t="s">
        <v>1147</v>
      </c>
      <c r="I113" s="10">
        <f>'audit time calc'!M113</f>
        <v>44469</v>
      </c>
      <c r="J113" s="1"/>
      <c r="K113">
        <f t="shared" si="1"/>
        <v>39</v>
      </c>
    </row>
    <row r="114" spans="1:11" x14ac:dyDescent="0.3">
      <c r="A114">
        <v>82</v>
      </c>
      <c r="B114" t="str">
        <f>IF(OR('audit time calc'!B114='audit time calc'!B113,'audit time calc'!B114='audit time calc'!B115),'audit time calc'!B114,0)</f>
        <v>RedFox</v>
      </c>
      <c r="C114" t="s">
        <v>233</v>
      </c>
      <c r="D114">
        <v>3</v>
      </c>
      <c r="E114" t="s">
        <v>6</v>
      </c>
      <c r="F114" s="2" t="s">
        <v>7</v>
      </c>
      <c r="G114" t="s">
        <v>15</v>
      </c>
      <c r="H114" s="2" t="s">
        <v>1183</v>
      </c>
      <c r="I114" s="10">
        <f>'audit time calc'!M114</f>
        <v>44508</v>
      </c>
      <c r="J114" s="1"/>
      <c r="K114">
        <f t="shared" si="1"/>
        <v>37</v>
      </c>
    </row>
    <row r="115" spans="1:11" x14ac:dyDescent="0.3">
      <c r="A115">
        <v>82</v>
      </c>
      <c r="B115" t="str">
        <f>IF(OR('audit time calc'!B115='audit time calc'!B114,'audit time calc'!B115='audit time calc'!B116),'audit time calc'!B115,0)</f>
        <v>RedFox</v>
      </c>
      <c r="C115" t="s">
        <v>233</v>
      </c>
      <c r="D115">
        <v>4</v>
      </c>
      <c r="E115" t="s">
        <v>6</v>
      </c>
      <c r="F115" s="2" t="s">
        <v>7</v>
      </c>
      <c r="G115" t="s">
        <v>15</v>
      </c>
      <c r="H115" s="2" t="s">
        <v>1094</v>
      </c>
      <c r="I115" s="10">
        <f>'audit time calc'!M115</f>
        <v>44545</v>
      </c>
      <c r="J115" s="1"/>
      <c r="K115">
        <f t="shared" si="1"/>
        <v>181</v>
      </c>
    </row>
    <row r="116" spans="1:11" x14ac:dyDescent="0.3">
      <c r="A116">
        <v>82</v>
      </c>
      <c r="B116" t="str">
        <f>IF(OR('audit time calc'!B116='audit time calc'!B115,'audit time calc'!B116='audit time calc'!B117),'audit time calc'!B116,0)</f>
        <v>RedFox</v>
      </c>
      <c r="C116" t="s">
        <v>233</v>
      </c>
      <c r="D116">
        <v>4</v>
      </c>
      <c r="E116" t="s">
        <v>6</v>
      </c>
      <c r="F116" s="2" t="s">
        <v>7</v>
      </c>
      <c r="G116" t="s">
        <v>15</v>
      </c>
      <c r="H116" s="2" t="s">
        <v>234</v>
      </c>
      <c r="I116" s="10">
        <f>'audit time calc'!M116</f>
        <v>44726</v>
      </c>
      <c r="J116" s="1"/>
      <c r="K116" t="str">
        <f t="shared" si="1"/>
        <v/>
      </c>
    </row>
    <row r="117" spans="1:11" x14ac:dyDescent="0.3">
      <c r="A117">
        <v>83</v>
      </c>
      <c r="B117">
        <f>IF(OR('audit time calc'!B117='audit time calc'!B116,'audit time calc'!B117='audit time calc'!B118),'audit time calc'!B117,0)</f>
        <v>0</v>
      </c>
      <c r="C117" t="s">
        <v>236</v>
      </c>
      <c r="D117">
        <v>3</v>
      </c>
      <c r="E117" t="s">
        <v>6</v>
      </c>
      <c r="F117" s="2" t="s">
        <v>45</v>
      </c>
      <c r="G117" t="s">
        <v>15</v>
      </c>
      <c r="H117" s="2" t="s">
        <v>237</v>
      </c>
      <c r="I117" s="10">
        <f>'audit time calc'!M117</f>
        <v>44720</v>
      </c>
      <c r="J117" s="1"/>
      <c r="K117" t="str">
        <f t="shared" si="1"/>
        <v/>
      </c>
    </row>
    <row r="118" spans="1:11" x14ac:dyDescent="0.3">
      <c r="A118">
        <v>84</v>
      </c>
      <c r="B118">
        <f>IF(OR('audit time calc'!B118='audit time calc'!B117,'audit time calc'!B118='audit time calc'!B119),'audit time calc'!B118,0)</f>
        <v>0</v>
      </c>
      <c r="C118" t="s">
        <v>239</v>
      </c>
      <c r="D118">
        <v>4</v>
      </c>
      <c r="E118" t="s">
        <v>6</v>
      </c>
      <c r="F118" s="2" t="s">
        <v>68</v>
      </c>
      <c r="G118" t="s">
        <v>15</v>
      </c>
      <c r="H118" s="2" t="s">
        <v>237</v>
      </c>
      <c r="I118" s="10">
        <f>'audit time calc'!M118</f>
        <v>44720</v>
      </c>
      <c r="J118" s="1"/>
      <c r="K118" t="str">
        <f t="shared" si="1"/>
        <v/>
      </c>
    </row>
    <row r="119" spans="1:11" x14ac:dyDescent="0.3">
      <c r="A119">
        <v>85</v>
      </c>
      <c r="B119" t="str">
        <f>IF(OR('audit time calc'!B119='audit time calc'!B118,'audit time calc'!B119='audit time calc'!B120),'audit time calc'!B119,0)</f>
        <v>Bolide 
EVM</v>
      </c>
      <c r="C119" t="s">
        <v>241</v>
      </c>
      <c r="D119">
        <v>4</v>
      </c>
      <c r="E119" t="s">
        <v>6</v>
      </c>
      <c r="F119" s="2" t="s">
        <v>162</v>
      </c>
      <c r="G119" t="s">
        <v>15</v>
      </c>
      <c r="H119" s="2" t="s">
        <v>237</v>
      </c>
      <c r="I119" s="10">
        <f>'audit time calc'!M119</f>
        <v>44720</v>
      </c>
      <c r="J119" s="1"/>
      <c r="K119">
        <f t="shared" si="1"/>
        <v>0</v>
      </c>
    </row>
    <row r="120" spans="1:11" x14ac:dyDescent="0.3">
      <c r="A120">
        <v>85</v>
      </c>
      <c r="B120" t="str">
        <f>IF(OR('audit time calc'!B120='audit time calc'!B119,'audit time calc'!B120='audit time calc'!B121),'audit time calc'!B120,0)</f>
        <v>Bolide 
EVM</v>
      </c>
      <c r="C120" t="s">
        <v>241</v>
      </c>
      <c r="D120">
        <v>4</v>
      </c>
      <c r="E120" t="s">
        <v>6</v>
      </c>
      <c r="F120" s="2" t="s">
        <v>7</v>
      </c>
      <c r="G120" t="s">
        <v>15</v>
      </c>
      <c r="H120" s="2" t="s">
        <v>237</v>
      </c>
      <c r="I120" s="10">
        <f>'audit time calc'!M120</f>
        <v>44720</v>
      </c>
      <c r="J120" s="1"/>
      <c r="K120">
        <f t="shared" si="1"/>
        <v>0</v>
      </c>
    </row>
    <row r="121" spans="1:11" x14ac:dyDescent="0.3">
      <c r="A121">
        <v>85</v>
      </c>
      <c r="B121" t="str">
        <f>IF(OR('audit time calc'!B121='audit time calc'!B120,'audit time calc'!B121='audit time calc'!B122),'audit time calc'!B121,0)</f>
        <v>Bolide 
EVM</v>
      </c>
      <c r="C121" t="s">
        <v>241</v>
      </c>
      <c r="D121">
        <v>4</v>
      </c>
      <c r="E121" t="s">
        <v>6</v>
      </c>
      <c r="F121" s="2" t="s">
        <v>86</v>
      </c>
      <c r="G121" t="s">
        <v>15</v>
      </c>
      <c r="H121" s="2" t="s">
        <v>237</v>
      </c>
      <c r="I121" s="10">
        <f>'audit time calc'!M121</f>
        <v>44720</v>
      </c>
      <c r="J121" s="1"/>
      <c r="K121" t="str">
        <f t="shared" si="1"/>
        <v/>
      </c>
    </row>
    <row r="122" spans="1:11" x14ac:dyDescent="0.3">
      <c r="A122">
        <v>86</v>
      </c>
      <c r="B122" t="str">
        <f>IF(OR('audit time calc'!B122='audit time calc'!B121,'audit time calc'!B122='audit time calc'!B123),'audit time calc'!B122,0)</f>
        <v>Summoners Arena</v>
      </c>
      <c r="C122" t="s">
        <v>243</v>
      </c>
      <c r="D122">
        <v>3</v>
      </c>
      <c r="E122" t="s">
        <v>6</v>
      </c>
      <c r="F122" s="2" t="s">
        <v>68</v>
      </c>
      <c r="G122" t="s">
        <v>15</v>
      </c>
      <c r="H122" s="2" t="s">
        <v>1195</v>
      </c>
      <c r="I122" s="10">
        <f>'audit time calc'!M122</f>
        <v>44544</v>
      </c>
      <c r="J122" s="1"/>
      <c r="K122">
        <f t="shared" si="1"/>
        <v>169</v>
      </c>
    </row>
    <row r="123" spans="1:11" x14ac:dyDescent="0.3">
      <c r="A123">
        <v>86</v>
      </c>
      <c r="B123" t="str">
        <f>IF(OR('audit time calc'!B123='audit time calc'!B122,'audit time calc'!B123='audit time calc'!B124),'audit time calc'!B123,0)</f>
        <v>Summoners Arena</v>
      </c>
      <c r="C123" t="s">
        <v>243</v>
      </c>
      <c r="D123">
        <v>4</v>
      </c>
      <c r="E123" t="s">
        <v>6</v>
      </c>
      <c r="F123" s="2" t="s">
        <v>34</v>
      </c>
      <c r="G123" t="s">
        <v>15</v>
      </c>
      <c r="H123" s="2" t="s">
        <v>244</v>
      </c>
      <c r="I123" s="10">
        <f>'audit time calc'!M123</f>
        <v>44713</v>
      </c>
      <c r="J123" s="1"/>
      <c r="K123" t="str">
        <f t="shared" si="1"/>
        <v/>
      </c>
    </row>
    <row r="124" spans="1:11" x14ac:dyDescent="0.3">
      <c r="A124">
        <v>87</v>
      </c>
      <c r="B124">
        <f>IF(OR('audit time calc'!B124='audit time calc'!B123,'audit time calc'!B124='audit time calc'!B125),'audit time calc'!B124,0)</f>
        <v>0</v>
      </c>
      <c r="C124" t="s">
        <v>246</v>
      </c>
      <c r="D124">
        <v>3</v>
      </c>
      <c r="E124" t="s">
        <v>6</v>
      </c>
      <c r="F124" s="2" t="s">
        <v>41</v>
      </c>
      <c r="G124" t="s">
        <v>15</v>
      </c>
      <c r="H124" s="2" t="s">
        <v>247</v>
      </c>
      <c r="I124" s="10">
        <f>'audit time calc'!M124</f>
        <v>44712</v>
      </c>
      <c r="J124" s="1"/>
      <c r="K124" t="str">
        <f t="shared" si="1"/>
        <v/>
      </c>
    </row>
    <row r="125" spans="1:11" x14ac:dyDescent="0.3">
      <c r="A125">
        <v>88</v>
      </c>
      <c r="B125">
        <f>IF(OR('audit time calc'!B125='audit time calc'!B124,'audit time calc'!B125='audit time calc'!B126),'audit time calc'!B125,0)</f>
        <v>0</v>
      </c>
      <c r="C125" t="s">
        <v>249</v>
      </c>
      <c r="D125">
        <v>0</v>
      </c>
      <c r="E125" t="s">
        <v>6</v>
      </c>
      <c r="F125" s="2" t="s">
        <v>11</v>
      </c>
      <c r="G125" t="s">
        <v>8</v>
      </c>
      <c r="H125" s="2"/>
      <c r="I125" s="10" t="str">
        <f>'audit time calc'!M125</f>
        <v xml:space="preserve"> </v>
      </c>
      <c r="J125" s="1"/>
      <c r="K125" t="str">
        <f t="shared" si="1"/>
        <v/>
      </c>
    </row>
    <row r="126" spans="1:11" x14ac:dyDescent="0.3">
      <c r="A126">
        <v>89</v>
      </c>
      <c r="B126">
        <f>IF(OR('audit time calc'!B126='audit time calc'!B125,'audit time calc'!B126='audit time calc'!B127),'audit time calc'!B126,0)</f>
        <v>0</v>
      </c>
      <c r="C126" t="s">
        <v>251</v>
      </c>
      <c r="D126">
        <v>4</v>
      </c>
      <c r="E126" t="s">
        <v>6</v>
      </c>
      <c r="F126" s="2" t="s">
        <v>34</v>
      </c>
      <c r="G126" t="s">
        <v>15</v>
      </c>
      <c r="H126" s="2" t="s">
        <v>252</v>
      </c>
      <c r="I126" s="10">
        <f>'audit time calc'!M126</f>
        <v>44706</v>
      </c>
      <c r="J126" s="1"/>
      <c r="K126" t="str">
        <f t="shared" si="1"/>
        <v/>
      </c>
    </row>
    <row r="127" spans="1:11" x14ac:dyDescent="0.3">
      <c r="A127">
        <v>90</v>
      </c>
      <c r="B127">
        <f>IF(OR('audit time calc'!B127='audit time calc'!B126,'audit time calc'!B127='audit time calc'!B128),'audit time calc'!B127,0)</f>
        <v>0</v>
      </c>
      <c r="C127" t="s">
        <v>254</v>
      </c>
      <c r="D127">
        <v>4</v>
      </c>
      <c r="E127" t="s">
        <v>6</v>
      </c>
      <c r="F127" s="2" t="s">
        <v>7</v>
      </c>
      <c r="G127" t="s">
        <v>15</v>
      </c>
      <c r="H127" s="2" t="s">
        <v>255</v>
      </c>
      <c r="I127" s="10">
        <f>'audit time calc'!M127</f>
        <v>44705</v>
      </c>
      <c r="J127" s="1"/>
      <c r="K127" t="str">
        <f t="shared" si="1"/>
        <v/>
      </c>
    </row>
    <row r="128" spans="1:11" x14ac:dyDescent="0.3">
      <c r="A128">
        <v>91</v>
      </c>
      <c r="B128">
        <f>IF(OR('audit time calc'!B128='audit time calc'!B127,'audit time calc'!B128='audit time calc'!B129),'audit time calc'!B128,0)</f>
        <v>0</v>
      </c>
      <c r="C128" t="s">
        <v>257</v>
      </c>
      <c r="D128">
        <v>4</v>
      </c>
      <c r="E128" t="s">
        <v>6</v>
      </c>
      <c r="F128" s="2" t="s">
        <v>45</v>
      </c>
      <c r="G128" t="s">
        <v>15</v>
      </c>
      <c r="H128" s="2" t="s">
        <v>258</v>
      </c>
      <c r="I128" s="10">
        <f>'audit time calc'!M128</f>
        <v>44704</v>
      </c>
      <c r="J128" s="1"/>
      <c r="K128" t="str">
        <f t="shared" si="1"/>
        <v/>
      </c>
    </row>
    <row r="129" spans="1:11" x14ac:dyDescent="0.3">
      <c r="A129">
        <v>92</v>
      </c>
      <c r="B129" t="str">
        <f>IF(OR('audit time calc'!B129='audit time calc'!B128,'audit time calc'!B129='audit time calc'!B130),'audit time calc'!B129,0)</f>
        <v>Acta Finance 
EVM</v>
      </c>
      <c r="C129" t="s">
        <v>260</v>
      </c>
      <c r="D129">
        <v>4</v>
      </c>
      <c r="E129" t="s">
        <v>6</v>
      </c>
      <c r="F129" s="2" t="s">
        <v>261</v>
      </c>
      <c r="G129" t="s">
        <v>15</v>
      </c>
      <c r="H129" s="2" t="s">
        <v>1203</v>
      </c>
      <c r="I129" s="10">
        <f>'audit time calc'!M129</f>
        <v>44694</v>
      </c>
      <c r="J129" s="1"/>
      <c r="K129">
        <f t="shared" si="1"/>
        <v>28</v>
      </c>
    </row>
    <row r="130" spans="1:11" x14ac:dyDescent="0.3">
      <c r="A130">
        <v>92</v>
      </c>
      <c r="B130" t="str">
        <f>IF(OR('audit time calc'!B130='audit time calc'!B129,'audit time calc'!B130='audit time calc'!B131),'audit time calc'!B130,0)</f>
        <v>Acta Finance 
EVM</v>
      </c>
      <c r="C130" t="s">
        <v>260</v>
      </c>
      <c r="D130">
        <v>4</v>
      </c>
      <c r="E130" t="s">
        <v>6</v>
      </c>
      <c r="F130" s="2" t="s">
        <v>11</v>
      </c>
      <c r="G130" t="s">
        <v>15</v>
      </c>
      <c r="H130" s="2" t="s">
        <v>1204</v>
      </c>
      <c r="I130" s="10">
        <f>'audit time calc'!M130</f>
        <v>44666</v>
      </c>
      <c r="J130" s="1"/>
      <c r="K130">
        <f t="shared" ref="K130:K193" si="2">IFERROR(IF(AND(B130=B131,OR((I131-I130)&gt;=N130,(I130-I131)&gt;=N130),G130="Audited",B130&lt;&gt;0),IF((I131-I130)&gt;0,I131-I130,I130-I131),""),"")</f>
        <v>33</v>
      </c>
    </row>
    <row r="131" spans="1:11" x14ac:dyDescent="0.3">
      <c r="A131">
        <v>92</v>
      </c>
      <c r="B131" t="str">
        <f>IF(OR('audit time calc'!B131='audit time calc'!B130,'audit time calc'!B131='audit time calc'!B132),'audit time calc'!B131,0)</f>
        <v>Acta Finance 
EVM</v>
      </c>
      <c r="C131" t="s">
        <v>260</v>
      </c>
      <c r="D131">
        <v>4</v>
      </c>
      <c r="E131" t="s">
        <v>6</v>
      </c>
      <c r="F131" s="2" t="s">
        <v>45</v>
      </c>
      <c r="G131" t="s">
        <v>15</v>
      </c>
      <c r="H131" s="2" t="s">
        <v>262</v>
      </c>
      <c r="I131" s="10">
        <f>'audit time calc'!M131</f>
        <v>44699</v>
      </c>
      <c r="J131" s="1"/>
      <c r="K131" t="str">
        <f t="shared" si="2"/>
        <v/>
      </c>
    </row>
    <row r="132" spans="1:11" x14ac:dyDescent="0.3">
      <c r="A132">
        <v>93</v>
      </c>
      <c r="B132" t="str">
        <f>IF(OR('audit time calc'!B132='audit time calc'!B131,'audit time calc'!B132='audit time calc'!B133),'audit time calc'!B132,0)</f>
        <v>DeRace</v>
      </c>
      <c r="C132" t="s">
        <v>264</v>
      </c>
      <c r="D132">
        <v>1</v>
      </c>
      <c r="E132" t="s">
        <v>6</v>
      </c>
      <c r="F132" s="2" t="s">
        <v>56</v>
      </c>
      <c r="G132" t="s">
        <v>15</v>
      </c>
      <c r="H132" s="2" t="s">
        <v>1208</v>
      </c>
      <c r="I132" s="10">
        <f>'audit time calc'!M132</f>
        <v>44404</v>
      </c>
      <c r="J132" s="1"/>
      <c r="K132">
        <f t="shared" si="2"/>
        <v>294</v>
      </c>
    </row>
    <row r="133" spans="1:11" x14ac:dyDescent="0.3">
      <c r="A133">
        <v>93</v>
      </c>
      <c r="B133" t="str">
        <f>IF(OR('audit time calc'!B133='audit time calc'!B132,'audit time calc'!B133='audit time calc'!B134),'audit time calc'!B133,0)</f>
        <v>DeRace</v>
      </c>
      <c r="C133" t="s">
        <v>264</v>
      </c>
      <c r="D133">
        <v>4</v>
      </c>
      <c r="E133" t="s">
        <v>6</v>
      </c>
      <c r="F133" s="2" t="s">
        <v>7</v>
      </c>
      <c r="G133" t="s">
        <v>15</v>
      </c>
      <c r="H133" s="2" t="s">
        <v>1178</v>
      </c>
      <c r="I133" s="10">
        <f>'audit time calc'!M133</f>
        <v>44698</v>
      </c>
      <c r="J133" s="1"/>
      <c r="K133">
        <f t="shared" si="2"/>
        <v>0</v>
      </c>
    </row>
    <row r="134" spans="1:11" x14ac:dyDescent="0.3">
      <c r="A134">
        <v>93</v>
      </c>
      <c r="B134" t="str">
        <f>IF(OR('audit time calc'!B134='audit time calc'!B133,'audit time calc'!B134='audit time calc'!B135),'audit time calc'!B134,0)</f>
        <v>DeRace</v>
      </c>
      <c r="C134" t="s">
        <v>264</v>
      </c>
      <c r="D134">
        <v>4</v>
      </c>
      <c r="E134" t="s">
        <v>6</v>
      </c>
      <c r="F134" s="2" t="s">
        <v>45</v>
      </c>
      <c r="G134" t="s">
        <v>15</v>
      </c>
      <c r="H134" s="2" t="s">
        <v>265</v>
      </c>
      <c r="I134" s="10">
        <f>'audit time calc'!M134</f>
        <v>44698</v>
      </c>
      <c r="J134" s="1"/>
      <c r="K134" t="str">
        <f t="shared" si="2"/>
        <v/>
      </c>
    </row>
    <row r="135" spans="1:11" x14ac:dyDescent="0.3">
      <c r="A135">
        <v>94</v>
      </c>
      <c r="B135">
        <f>IF(OR('audit time calc'!B135='audit time calc'!B134,'audit time calc'!B135='audit time calc'!B136),'audit time calc'!B135,0)</f>
        <v>0</v>
      </c>
      <c r="C135" t="s">
        <v>267</v>
      </c>
      <c r="D135">
        <v>4</v>
      </c>
      <c r="E135" t="s">
        <v>6</v>
      </c>
      <c r="F135" s="2" t="s">
        <v>11</v>
      </c>
      <c r="G135" t="s">
        <v>15</v>
      </c>
      <c r="H135" s="2" t="s">
        <v>265</v>
      </c>
      <c r="I135" s="10">
        <f>'audit time calc'!M135</f>
        <v>44698</v>
      </c>
      <c r="J135" s="1"/>
      <c r="K135" t="str">
        <f t="shared" si="2"/>
        <v/>
      </c>
    </row>
    <row r="136" spans="1:11" x14ac:dyDescent="0.3">
      <c r="A136">
        <v>95</v>
      </c>
      <c r="B136">
        <f>IF(OR('audit time calc'!B136='audit time calc'!B135,'audit time calc'!B136='audit time calc'!B137),'audit time calc'!B136,0)</f>
        <v>0</v>
      </c>
      <c r="C136" t="s">
        <v>269</v>
      </c>
      <c r="D136">
        <v>3</v>
      </c>
      <c r="E136" t="s">
        <v>6</v>
      </c>
      <c r="F136" s="2" t="s">
        <v>41</v>
      </c>
      <c r="G136" t="s">
        <v>15</v>
      </c>
      <c r="H136" s="2" t="s">
        <v>270</v>
      </c>
      <c r="I136" s="10">
        <f>'audit time calc'!M136</f>
        <v>44694</v>
      </c>
      <c r="J136" s="1"/>
      <c r="K136" t="str">
        <f t="shared" si="2"/>
        <v/>
      </c>
    </row>
    <row r="137" spans="1:11" x14ac:dyDescent="0.3">
      <c r="A137">
        <v>96</v>
      </c>
      <c r="B137">
        <f>IF(OR('audit time calc'!B137='audit time calc'!B136,'audit time calc'!B137='audit time calc'!B138),'audit time calc'!B137,0)</f>
        <v>0</v>
      </c>
      <c r="C137" t="s">
        <v>272</v>
      </c>
      <c r="D137">
        <v>4</v>
      </c>
      <c r="E137" t="s">
        <v>6</v>
      </c>
      <c r="F137" s="2" t="s">
        <v>273</v>
      </c>
      <c r="G137" t="s">
        <v>15</v>
      </c>
      <c r="H137" s="2" t="s">
        <v>274</v>
      </c>
      <c r="I137" s="10">
        <f>'audit time calc'!M137</f>
        <v>44692</v>
      </c>
      <c r="J137" s="1"/>
      <c r="K137" t="str">
        <f t="shared" si="2"/>
        <v/>
      </c>
    </row>
    <row r="138" spans="1:11" x14ac:dyDescent="0.3">
      <c r="A138">
        <v>97</v>
      </c>
      <c r="B138">
        <f>IF(OR('audit time calc'!B138='audit time calc'!B137,'audit time calc'!B138='audit time calc'!B139),'audit time calc'!B138,0)</f>
        <v>0</v>
      </c>
      <c r="C138" t="s">
        <v>276</v>
      </c>
      <c r="D138">
        <v>4</v>
      </c>
      <c r="E138" t="s">
        <v>6</v>
      </c>
      <c r="F138" s="2" t="s">
        <v>45</v>
      </c>
      <c r="G138" t="s">
        <v>15</v>
      </c>
      <c r="H138" s="2" t="s">
        <v>277</v>
      </c>
      <c r="I138" s="10">
        <f>'audit time calc'!M138</f>
        <v>44690</v>
      </c>
      <c r="J138" s="1"/>
      <c r="K138" t="str">
        <f t="shared" si="2"/>
        <v/>
      </c>
    </row>
    <row r="139" spans="1:11" x14ac:dyDescent="0.3">
      <c r="A139">
        <v>98</v>
      </c>
      <c r="B139">
        <f>IF(OR('audit time calc'!B139='audit time calc'!B138,'audit time calc'!B139='audit time calc'!B140),'audit time calc'!B139,0)</f>
        <v>0</v>
      </c>
      <c r="C139" t="s">
        <v>279</v>
      </c>
      <c r="D139">
        <v>4</v>
      </c>
      <c r="E139" t="s">
        <v>6</v>
      </c>
      <c r="F139" s="2" t="s">
        <v>7</v>
      </c>
      <c r="G139" t="s">
        <v>15</v>
      </c>
      <c r="H139" s="2" t="s">
        <v>280</v>
      </c>
      <c r="I139" s="10">
        <f>'audit time calc'!M139</f>
        <v>44684</v>
      </c>
      <c r="J139" s="1"/>
      <c r="K139" t="str">
        <f t="shared" si="2"/>
        <v/>
      </c>
    </row>
    <row r="140" spans="1:11" x14ac:dyDescent="0.3">
      <c r="A140">
        <v>99</v>
      </c>
      <c r="B140" t="str">
        <f>IF(OR('audit time calc'!B140='audit time calc'!B139,'audit time calc'!B140='audit time calc'!B141),'audit time calc'!B140,0)</f>
        <v>Meta History: Museum of War 
EVM</v>
      </c>
      <c r="C140" t="s">
        <v>282</v>
      </c>
      <c r="D140">
        <v>4</v>
      </c>
      <c r="E140" t="s">
        <v>6</v>
      </c>
      <c r="F140" s="2" t="s">
        <v>283</v>
      </c>
      <c r="G140" t="s">
        <v>15</v>
      </c>
      <c r="H140" s="2" t="s">
        <v>1217</v>
      </c>
      <c r="I140" s="10">
        <f>'audit time calc'!M140</f>
        <v>44686</v>
      </c>
      <c r="J140" s="1"/>
      <c r="K140">
        <f t="shared" si="2"/>
        <v>36</v>
      </c>
    </row>
    <row r="141" spans="1:11" x14ac:dyDescent="0.3">
      <c r="A141">
        <v>99</v>
      </c>
      <c r="B141" t="str">
        <f>IF(OR('audit time calc'!B141='audit time calc'!B140,'audit time calc'!B141='audit time calc'!B142),'audit time calc'!B141,0)</f>
        <v>Meta History: Museum of War 
EVM</v>
      </c>
      <c r="C141" t="s">
        <v>282</v>
      </c>
      <c r="D141">
        <v>4</v>
      </c>
      <c r="E141" t="s">
        <v>6</v>
      </c>
      <c r="F141" s="2" t="s">
        <v>68</v>
      </c>
      <c r="G141" t="s">
        <v>15</v>
      </c>
      <c r="H141" s="2" t="s">
        <v>1218</v>
      </c>
      <c r="I141" s="10">
        <f>'audit time calc'!M141</f>
        <v>44650</v>
      </c>
      <c r="J141" s="1"/>
      <c r="K141">
        <f t="shared" si="2"/>
        <v>62</v>
      </c>
    </row>
    <row r="142" spans="1:11" x14ac:dyDescent="0.3">
      <c r="A142">
        <v>99</v>
      </c>
      <c r="B142" t="str">
        <f>IF(OR('audit time calc'!B142='audit time calc'!B141,'audit time calc'!B142='audit time calc'!B143),'audit time calc'!B142,0)</f>
        <v>Meta History: Museum of War 
EVM</v>
      </c>
      <c r="C142" t="s">
        <v>282</v>
      </c>
      <c r="D142">
        <v>4</v>
      </c>
      <c r="E142" t="s">
        <v>6</v>
      </c>
      <c r="F142" s="2" t="s">
        <v>68</v>
      </c>
      <c r="G142" t="s">
        <v>15</v>
      </c>
      <c r="H142" s="2" t="s">
        <v>1219</v>
      </c>
      <c r="I142" s="10">
        <f>'audit time calc'!M142</f>
        <v>44712</v>
      </c>
      <c r="J142" s="1"/>
      <c r="K142">
        <f t="shared" si="2"/>
        <v>32</v>
      </c>
    </row>
    <row r="143" spans="1:11" x14ac:dyDescent="0.3">
      <c r="A143">
        <v>99</v>
      </c>
      <c r="B143" t="str">
        <f>IF(OR('audit time calc'!B143='audit time calc'!B142,'audit time calc'!B143='audit time calc'!B144),'audit time calc'!B143,0)</f>
        <v>Meta History: Museum of War 
EVM</v>
      </c>
      <c r="C143" t="s">
        <v>282</v>
      </c>
      <c r="D143">
        <v>4</v>
      </c>
      <c r="E143" t="s">
        <v>6</v>
      </c>
      <c r="F143" s="2" t="s">
        <v>68</v>
      </c>
      <c r="G143" t="s">
        <v>15</v>
      </c>
      <c r="H143" s="2" t="s">
        <v>284</v>
      </c>
      <c r="I143" s="10">
        <f>'audit time calc'!M143</f>
        <v>44680</v>
      </c>
      <c r="J143" s="1"/>
      <c r="K143" t="str">
        <f t="shared" si="2"/>
        <v/>
      </c>
    </row>
    <row r="144" spans="1:11" x14ac:dyDescent="0.3">
      <c r="A144">
        <v>100</v>
      </c>
      <c r="B144">
        <f>IF(OR('audit time calc'!B144='audit time calc'!B143,'audit time calc'!B144='audit time calc'!B145),'audit time calc'!B144,0)</f>
        <v>0</v>
      </c>
      <c r="C144" t="s">
        <v>286</v>
      </c>
      <c r="D144">
        <v>4</v>
      </c>
      <c r="E144" t="s">
        <v>6</v>
      </c>
      <c r="F144" s="2" t="s">
        <v>34</v>
      </c>
      <c r="G144" t="s">
        <v>15</v>
      </c>
      <c r="H144" s="2" t="s">
        <v>284</v>
      </c>
      <c r="I144" s="10">
        <f>'audit time calc'!M144</f>
        <v>44680</v>
      </c>
      <c r="J144" s="1"/>
      <c r="K144" t="str">
        <f t="shared" si="2"/>
        <v/>
      </c>
    </row>
    <row r="145" spans="1:11" x14ac:dyDescent="0.3">
      <c r="A145">
        <v>101</v>
      </c>
      <c r="B145" t="str">
        <f>IF(OR('audit time calc'!B145='audit time calc'!B144,'audit time calc'!B145='audit time calc'!B146),'audit time calc'!B145,0)</f>
        <v>TrustSwap</v>
      </c>
      <c r="C145" t="s">
        <v>288</v>
      </c>
      <c r="D145">
        <v>3</v>
      </c>
      <c r="E145" t="s">
        <v>6</v>
      </c>
      <c r="F145" s="2" t="s">
        <v>7</v>
      </c>
      <c r="G145" t="s">
        <v>15</v>
      </c>
      <c r="H145" s="2" t="s">
        <v>1225</v>
      </c>
      <c r="I145" s="10">
        <f>'audit time calc'!M145</f>
        <v>44287</v>
      </c>
      <c r="J145" s="1"/>
      <c r="K145">
        <f t="shared" si="2"/>
        <v>307</v>
      </c>
    </row>
    <row r="146" spans="1:11" x14ac:dyDescent="0.3">
      <c r="A146">
        <v>101</v>
      </c>
      <c r="B146" t="str">
        <f>IF(OR('audit time calc'!B146='audit time calc'!B145,'audit time calc'!B146='audit time calc'!B147),'audit time calc'!B146,0)</f>
        <v>TrustSwap</v>
      </c>
      <c r="C146" t="s">
        <v>288</v>
      </c>
      <c r="D146">
        <v>4</v>
      </c>
      <c r="E146" t="s">
        <v>6</v>
      </c>
      <c r="F146" s="2" t="s">
        <v>7</v>
      </c>
      <c r="G146" t="s">
        <v>15</v>
      </c>
      <c r="H146" s="2" t="s">
        <v>1226</v>
      </c>
      <c r="I146" s="10">
        <f>'audit time calc'!M146</f>
        <v>44594</v>
      </c>
      <c r="J146" s="1"/>
      <c r="K146">
        <f t="shared" si="2"/>
        <v>0</v>
      </c>
    </row>
    <row r="147" spans="1:11" x14ac:dyDescent="0.3">
      <c r="A147">
        <v>101</v>
      </c>
      <c r="B147" t="str">
        <f>IF(OR('audit time calc'!B147='audit time calc'!B146,'audit time calc'!B147='audit time calc'!B148),'audit time calc'!B147,0)</f>
        <v>TrustSwap</v>
      </c>
      <c r="C147" t="s">
        <v>288</v>
      </c>
      <c r="D147">
        <v>4</v>
      </c>
      <c r="E147" t="s">
        <v>6</v>
      </c>
      <c r="F147" s="2" t="s">
        <v>7</v>
      </c>
      <c r="G147" t="s">
        <v>15</v>
      </c>
      <c r="H147" s="2" t="s">
        <v>1226</v>
      </c>
      <c r="I147" s="10">
        <f>'audit time calc'!M147</f>
        <v>44594</v>
      </c>
      <c r="J147" s="1"/>
      <c r="K147">
        <f t="shared" si="2"/>
        <v>0</v>
      </c>
    </row>
    <row r="148" spans="1:11" x14ac:dyDescent="0.3">
      <c r="A148">
        <v>101</v>
      </c>
      <c r="B148" t="str">
        <f>IF(OR('audit time calc'!B148='audit time calc'!B147,'audit time calc'!B148='audit time calc'!B149),'audit time calc'!B148,0)</f>
        <v>TrustSwap</v>
      </c>
      <c r="C148" t="s">
        <v>288</v>
      </c>
      <c r="D148">
        <v>3</v>
      </c>
      <c r="E148" t="s">
        <v>6</v>
      </c>
      <c r="F148" s="2" t="s">
        <v>7</v>
      </c>
      <c r="G148" t="s">
        <v>15</v>
      </c>
      <c r="H148" s="2" t="s">
        <v>1226</v>
      </c>
      <c r="I148" s="10">
        <f>'audit time calc'!M148</f>
        <v>44594</v>
      </c>
      <c r="J148" s="1"/>
      <c r="K148">
        <f t="shared" si="2"/>
        <v>42</v>
      </c>
    </row>
    <row r="149" spans="1:11" x14ac:dyDescent="0.3">
      <c r="A149">
        <v>101</v>
      </c>
      <c r="B149" t="str">
        <f>IF(OR('audit time calc'!B149='audit time calc'!B148,'audit time calc'!B149='audit time calc'!B150),'audit time calc'!B149,0)</f>
        <v>TrustSwap</v>
      </c>
      <c r="C149" t="s">
        <v>288</v>
      </c>
      <c r="D149">
        <v>3</v>
      </c>
      <c r="E149" t="s">
        <v>6</v>
      </c>
      <c r="F149" s="2" t="s">
        <v>7</v>
      </c>
      <c r="G149" t="s">
        <v>15</v>
      </c>
      <c r="H149" s="2" t="s">
        <v>1092</v>
      </c>
      <c r="I149" s="10">
        <f>'audit time calc'!M149</f>
        <v>44636</v>
      </c>
      <c r="J149" s="1"/>
      <c r="K149">
        <f t="shared" si="2"/>
        <v>43</v>
      </c>
    </row>
    <row r="150" spans="1:11" x14ac:dyDescent="0.3">
      <c r="A150">
        <v>101</v>
      </c>
      <c r="B150" t="str">
        <f>IF(OR('audit time calc'!B150='audit time calc'!B149,'audit time calc'!B150='audit time calc'!B151),'audit time calc'!B150,0)</f>
        <v>TrustSwap</v>
      </c>
      <c r="C150" t="s">
        <v>288</v>
      </c>
      <c r="D150">
        <v>4</v>
      </c>
      <c r="E150" t="s">
        <v>6</v>
      </c>
      <c r="F150" s="2" t="s">
        <v>45</v>
      </c>
      <c r="G150" t="s">
        <v>15</v>
      </c>
      <c r="H150" s="2" t="s">
        <v>289</v>
      </c>
      <c r="I150" s="10">
        <f>'audit time calc'!M150</f>
        <v>44679</v>
      </c>
      <c r="J150" s="1"/>
      <c r="K150" t="str">
        <f t="shared" si="2"/>
        <v/>
      </c>
    </row>
    <row r="151" spans="1:11" x14ac:dyDescent="0.3">
      <c r="A151">
        <v>102</v>
      </c>
      <c r="B151">
        <f>IF(OR('audit time calc'!B151='audit time calc'!B150,'audit time calc'!B151='audit time calc'!B152),'audit time calc'!B151,0)</f>
        <v>0</v>
      </c>
      <c r="C151" t="s">
        <v>291</v>
      </c>
      <c r="D151">
        <v>4</v>
      </c>
      <c r="E151" t="s">
        <v>6</v>
      </c>
      <c r="F151" s="2" t="s">
        <v>11</v>
      </c>
      <c r="G151" t="s">
        <v>15</v>
      </c>
      <c r="H151" s="2" t="s">
        <v>292</v>
      </c>
      <c r="I151" s="10">
        <f>'audit time calc'!M151</f>
        <v>44678</v>
      </c>
      <c r="J151" s="1"/>
      <c r="K151" t="str">
        <f t="shared" si="2"/>
        <v/>
      </c>
    </row>
    <row r="152" spans="1:11" x14ac:dyDescent="0.3">
      <c r="A152">
        <v>103</v>
      </c>
      <c r="B152">
        <f>IF(OR('audit time calc'!B152='audit time calc'!B151,'audit time calc'!B152='audit time calc'!B153),'audit time calc'!B152,0)</f>
        <v>0</v>
      </c>
      <c r="C152" t="s">
        <v>294</v>
      </c>
      <c r="D152">
        <v>3</v>
      </c>
      <c r="E152" t="s">
        <v>6</v>
      </c>
      <c r="F152" s="2" t="s">
        <v>11</v>
      </c>
      <c r="G152" t="s">
        <v>15</v>
      </c>
      <c r="H152" s="2" t="s">
        <v>292</v>
      </c>
      <c r="I152" s="10">
        <f>'audit time calc'!M152</f>
        <v>44678</v>
      </c>
      <c r="J152" s="1"/>
      <c r="K152" t="str">
        <f t="shared" si="2"/>
        <v/>
      </c>
    </row>
    <row r="153" spans="1:11" x14ac:dyDescent="0.3">
      <c r="A153">
        <v>104</v>
      </c>
      <c r="B153">
        <f>IF(OR('audit time calc'!B153='audit time calc'!B152,'audit time calc'!B153='audit time calc'!B154),'audit time calc'!B153,0)</f>
        <v>0</v>
      </c>
      <c r="C153" t="s">
        <v>296</v>
      </c>
      <c r="D153">
        <v>2</v>
      </c>
      <c r="E153" t="s">
        <v>6</v>
      </c>
      <c r="F153" s="2" t="s">
        <v>162</v>
      </c>
      <c r="G153" t="s">
        <v>15</v>
      </c>
      <c r="H153" s="2" t="s">
        <v>297</v>
      </c>
      <c r="I153" s="10">
        <f>'audit time calc'!M153</f>
        <v>44677</v>
      </c>
      <c r="J153" s="1"/>
      <c r="K153" t="str">
        <f t="shared" si="2"/>
        <v/>
      </c>
    </row>
    <row r="154" spans="1:11" x14ac:dyDescent="0.3">
      <c r="A154">
        <v>105</v>
      </c>
      <c r="B154">
        <f>IF(OR('audit time calc'!B154='audit time calc'!B153,'audit time calc'!B154='audit time calc'!B155),'audit time calc'!B154,0)</f>
        <v>0</v>
      </c>
      <c r="C154" t="s">
        <v>299</v>
      </c>
      <c r="D154">
        <v>4</v>
      </c>
      <c r="E154" t="s">
        <v>6</v>
      </c>
      <c r="F154" s="2" t="s">
        <v>45</v>
      </c>
      <c r="G154" t="s">
        <v>15</v>
      </c>
      <c r="H154" s="2" t="s">
        <v>297</v>
      </c>
      <c r="I154" s="10">
        <f>'audit time calc'!M154</f>
        <v>44677</v>
      </c>
      <c r="J154" s="1"/>
      <c r="K154" t="str">
        <f t="shared" si="2"/>
        <v/>
      </c>
    </row>
    <row r="155" spans="1:11" x14ac:dyDescent="0.3">
      <c r="A155">
        <v>106</v>
      </c>
      <c r="B155">
        <f>IF(OR('audit time calc'!B155='audit time calc'!B154,'audit time calc'!B155='audit time calc'!B156),'audit time calc'!B155,0)</f>
        <v>0</v>
      </c>
      <c r="C155" t="s">
        <v>301</v>
      </c>
      <c r="D155">
        <v>4</v>
      </c>
      <c r="E155" t="s">
        <v>6</v>
      </c>
      <c r="F155" s="2" t="s">
        <v>41</v>
      </c>
      <c r="G155" t="s">
        <v>15</v>
      </c>
      <c r="H155" s="2" t="s">
        <v>297</v>
      </c>
      <c r="I155" s="10">
        <f>'audit time calc'!M155</f>
        <v>44677</v>
      </c>
      <c r="J155" s="1"/>
      <c r="K155" t="str">
        <f t="shared" si="2"/>
        <v/>
      </c>
    </row>
    <row r="156" spans="1:11" x14ac:dyDescent="0.3">
      <c r="A156">
        <v>107</v>
      </c>
      <c r="B156">
        <f>IF(OR('audit time calc'!B156='audit time calc'!B155,'audit time calc'!B156='audit time calc'!B157),'audit time calc'!B156,0)</f>
        <v>0</v>
      </c>
      <c r="C156" t="s">
        <v>303</v>
      </c>
      <c r="D156">
        <v>4</v>
      </c>
      <c r="E156" t="s">
        <v>6</v>
      </c>
      <c r="F156" s="2" t="s">
        <v>34</v>
      </c>
      <c r="G156" t="s">
        <v>15</v>
      </c>
      <c r="H156" s="2" t="s">
        <v>297</v>
      </c>
      <c r="I156" s="10">
        <f>'audit time calc'!M156</f>
        <v>44677</v>
      </c>
      <c r="J156" s="1"/>
      <c r="K156" t="str">
        <f t="shared" si="2"/>
        <v/>
      </c>
    </row>
    <row r="157" spans="1:11" x14ac:dyDescent="0.3">
      <c r="A157">
        <v>108</v>
      </c>
      <c r="B157">
        <f>IF(OR('audit time calc'!B157='audit time calc'!B156,'audit time calc'!B157='audit time calc'!B158),'audit time calc'!B157,0)</f>
        <v>0</v>
      </c>
      <c r="C157" t="s">
        <v>305</v>
      </c>
      <c r="D157">
        <v>4</v>
      </c>
      <c r="E157" t="s">
        <v>6</v>
      </c>
      <c r="F157" s="2" t="s">
        <v>170</v>
      </c>
      <c r="G157" t="s">
        <v>15</v>
      </c>
      <c r="H157" s="2" t="s">
        <v>306</v>
      </c>
      <c r="I157" s="10">
        <f>'audit time calc'!M157</f>
        <v>44673</v>
      </c>
      <c r="J157" s="1"/>
      <c r="K157" t="str">
        <f t="shared" si="2"/>
        <v/>
      </c>
    </row>
    <row r="158" spans="1:11" x14ac:dyDescent="0.3">
      <c r="A158">
        <v>109</v>
      </c>
      <c r="B158" t="str">
        <f>IF(OR('audit time calc'!B158='audit time calc'!B157,'audit time calc'!B158='audit time calc'!B159),'audit time calc'!B158,0)</f>
        <v>TeraBlock</v>
      </c>
      <c r="C158" t="s">
        <v>308</v>
      </c>
      <c r="D158">
        <v>4</v>
      </c>
      <c r="E158" t="s">
        <v>6</v>
      </c>
      <c r="F158" s="2" t="s">
        <v>7</v>
      </c>
      <c r="G158" t="s">
        <v>15</v>
      </c>
      <c r="H158" s="2" t="s">
        <v>1240</v>
      </c>
      <c r="I158" s="10">
        <f>'audit time calc'!M158</f>
        <v>44360</v>
      </c>
      <c r="J158" s="1"/>
      <c r="K158">
        <f t="shared" si="2"/>
        <v>103</v>
      </c>
    </row>
    <row r="159" spans="1:11" x14ac:dyDescent="0.3">
      <c r="A159">
        <v>109</v>
      </c>
      <c r="B159" t="str">
        <f>IF(OR('audit time calc'!B159='audit time calc'!B158,'audit time calc'!B159='audit time calc'!B160),'audit time calc'!B159,0)</f>
        <v>TeraBlock</v>
      </c>
      <c r="C159" t="s">
        <v>308</v>
      </c>
      <c r="D159">
        <v>3</v>
      </c>
      <c r="E159" t="s">
        <v>6</v>
      </c>
      <c r="F159" s="2" t="s">
        <v>11</v>
      </c>
      <c r="G159" t="s">
        <v>15</v>
      </c>
      <c r="H159" s="2" t="s">
        <v>1241</v>
      </c>
      <c r="I159" s="10">
        <f>'audit time calc'!M159</f>
        <v>44463</v>
      </c>
      <c r="J159" s="1"/>
      <c r="K159">
        <f t="shared" si="2"/>
        <v>104</v>
      </c>
    </row>
    <row r="160" spans="1:11" x14ac:dyDescent="0.3">
      <c r="A160">
        <v>109</v>
      </c>
      <c r="B160" t="str">
        <f>IF(OR('audit time calc'!B160='audit time calc'!B159,'audit time calc'!B160='audit time calc'!B161),'audit time calc'!B160,0)</f>
        <v>TeraBlock</v>
      </c>
      <c r="C160" t="s">
        <v>308</v>
      </c>
      <c r="D160">
        <v>4</v>
      </c>
      <c r="E160" t="s">
        <v>6</v>
      </c>
      <c r="F160" s="2" t="s">
        <v>14</v>
      </c>
      <c r="G160" t="s">
        <v>15</v>
      </c>
      <c r="H160" s="2" t="s">
        <v>1242</v>
      </c>
      <c r="I160" s="10">
        <f>'audit time calc'!M160</f>
        <v>44567</v>
      </c>
      <c r="J160" s="1"/>
      <c r="K160">
        <f t="shared" si="2"/>
        <v>104</v>
      </c>
    </row>
    <row r="161" spans="1:11" x14ac:dyDescent="0.3">
      <c r="A161">
        <v>109</v>
      </c>
      <c r="B161" t="str">
        <f>IF(OR('audit time calc'!B161='audit time calc'!B160,'audit time calc'!B161='audit time calc'!B162),'audit time calc'!B161,0)</f>
        <v>TeraBlock</v>
      </c>
      <c r="C161" t="s">
        <v>308</v>
      </c>
      <c r="D161">
        <v>4</v>
      </c>
      <c r="E161" t="s">
        <v>6</v>
      </c>
      <c r="F161" s="2" t="s">
        <v>45</v>
      </c>
      <c r="G161" t="s">
        <v>15</v>
      </c>
      <c r="H161" s="2" t="s">
        <v>309</v>
      </c>
      <c r="I161" s="10">
        <f>'audit time calc'!M161</f>
        <v>44671</v>
      </c>
      <c r="J161" s="1"/>
      <c r="K161">
        <f t="shared" si="2"/>
        <v>0</v>
      </c>
    </row>
    <row r="162" spans="1:11" x14ac:dyDescent="0.3">
      <c r="A162">
        <v>109</v>
      </c>
      <c r="B162" t="str">
        <f>IF(OR('audit time calc'!B162='audit time calc'!B161,'audit time calc'!B162='audit time calc'!B163),'audit time calc'!B162,0)</f>
        <v>TeraBlock</v>
      </c>
      <c r="C162" t="s">
        <v>308</v>
      </c>
      <c r="D162">
        <v>4</v>
      </c>
      <c r="E162" t="s">
        <v>6</v>
      </c>
      <c r="F162" s="2" t="s">
        <v>11</v>
      </c>
      <c r="G162" t="s">
        <v>15</v>
      </c>
      <c r="H162" s="2" t="s">
        <v>309</v>
      </c>
      <c r="I162" s="10">
        <f>'audit time calc'!M162</f>
        <v>44671</v>
      </c>
      <c r="J162" s="1"/>
      <c r="K162" t="str">
        <f t="shared" si="2"/>
        <v/>
      </c>
    </row>
    <row r="163" spans="1:11" x14ac:dyDescent="0.3">
      <c r="A163">
        <v>110</v>
      </c>
      <c r="B163">
        <f>IF(OR('audit time calc'!B163='audit time calc'!B162,'audit time calc'!B163='audit time calc'!B164),'audit time calc'!B163,0)</f>
        <v>0</v>
      </c>
      <c r="C163" t="s">
        <v>311</v>
      </c>
      <c r="D163">
        <v>4</v>
      </c>
      <c r="E163" t="s">
        <v>6</v>
      </c>
      <c r="F163" s="2" t="s">
        <v>312</v>
      </c>
      <c r="G163" t="s">
        <v>15</v>
      </c>
      <c r="H163" s="2" t="s">
        <v>309</v>
      </c>
      <c r="I163" s="10">
        <f>'audit time calc'!M163</f>
        <v>44671</v>
      </c>
      <c r="J163" s="1"/>
      <c r="K163" t="str">
        <f t="shared" si="2"/>
        <v/>
      </c>
    </row>
    <row r="164" spans="1:11" x14ac:dyDescent="0.3">
      <c r="A164">
        <v>111</v>
      </c>
      <c r="B164">
        <f>IF(OR('audit time calc'!B164='audit time calc'!B163,'audit time calc'!B164='audit time calc'!B165),'audit time calc'!B164,0)</f>
        <v>0</v>
      </c>
      <c r="C164" t="s">
        <v>314</v>
      </c>
      <c r="D164">
        <v>2</v>
      </c>
      <c r="E164" t="s">
        <v>6</v>
      </c>
      <c r="F164" s="2" t="s">
        <v>11</v>
      </c>
      <c r="G164" t="s">
        <v>15</v>
      </c>
      <c r="H164" s="2" t="s">
        <v>315</v>
      </c>
      <c r="I164" s="10">
        <f>'audit time calc'!M164</f>
        <v>44670</v>
      </c>
      <c r="J164" s="1"/>
      <c r="K164" t="str">
        <f t="shared" si="2"/>
        <v/>
      </c>
    </row>
    <row r="165" spans="1:11" x14ac:dyDescent="0.3">
      <c r="A165">
        <v>112</v>
      </c>
      <c r="B165" t="str">
        <f>IF(OR('audit time calc'!B165='audit time calc'!B164,'audit time calc'!B165='audit time calc'!B166),'audit time calc'!B165,0)</f>
        <v>Gains Associates</v>
      </c>
      <c r="C165" t="s">
        <v>317</v>
      </c>
      <c r="D165">
        <v>4</v>
      </c>
      <c r="E165" t="s">
        <v>6</v>
      </c>
      <c r="F165" s="2" t="s">
        <v>7</v>
      </c>
      <c r="G165" t="s">
        <v>15</v>
      </c>
      <c r="H165" s="2" t="s">
        <v>1250</v>
      </c>
      <c r="I165" s="10">
        <f>'audit time calc'!M165</f>
        <v>44504</v>
      </c>
      <c r="J165" s="1"/>
      <c r="K165">
        <f t="shared" si="2"/>
        <v>41</v>
      </c>
    </row>
    <row r="166" spans="1:11" x14ac:dyDescent="0.3">
      <c r="A166">
        <v>112</v>
      </c>
      <c r="B166" t="str">
        <f>IF(OR('audit time calc'!B166='audit time calc'!B165,'audit time calc'!B166='audit time calc'!B167),'audit time calc'!B166,0)</f>
        <v>Gains Associates</v>
      </c>
      <c r="C166" t="s">
        <v>317</v>
      </c>
      <c r="D166">
        <v>4</v>
      </c>
      <c r="E166" t="s">
        <v>6</v>
      </c>
      <c r="F166" s="2" t="s">
        <v>7</v>
      </c>
      <c r="G166" t="s">
        <v>15</v>
      </c>
      <c r="H166" s="2" t="s">
        <v>1094</v>
      </c>
      <c r="I166" s="10">
        <f>'audit time calc'!M166</f>
        <v>44545</v>
      </c>
      <c r="J166" s="1"/>
      <c r="K166">
        <f t="shared" si="2"/>
        <v>124</v>
      </c>
    </row>
    <row r="167" spans="1:11" x14ac:dyDescent="0.3">
      <c r="A167">
        <v>112</v>
      </c>
      <c r="B167" t="str">
        <f>IF(OR('audit time calc'!B167='audit time calc'!B166,'audit time calc'!B167='audit time calc'!B168),'audit time calc'!B167,0)</f>
        <v>Gains Associates</v>
      </c>
      <c r="C167" t="s">
        <v>317</v>
      </c>
      <c r="D167">
        <v>4</v>
      </c>
      <c r="E167" t="s">
        <v>6</v>
      </c>
      <c r="F167" s="2" t="s">
        <v>7</v>
      </c>
      <c r="G167" t="s">
        <v>15</v>
      </c>
      <c r="H167" s="2" t="s">
        <v>318</v>
      </c>
      <c r="I167" s="10">
        <f>'audit time calc'!M167</f>
        <v>44669</v>
      </c>
      <c r="J167" s="1"/>
      <c r="K167" t="str">
        <f t="shared" si="2"/>
        <v/>
      </c>
    </row>
    <row r="168" spans="1:11" x14ac:dyDescent="0.3">
      <c r="A168">
        <v>113</v>
      </c>
      <c r="B168">
        <f>IF(OR('audit time calc'!B168='audit time calc'!B167,'audit time calc'!B168='audit time calc'!B169),'audit time calc'!B168,0)</f>
        <v>0</v>
      </c>
      <c r="C168" t="s">
        <v>320</v>
      </c>
      <c r="D168">
        <v>0</v>
      </c>
      <c r="E168" t="s">
        <v>6</v>
      </c>
      <c r="F168" s="2" t="s">
        <v>7</v>
      </c>
      <c r="G168" t="s">
        <v>168</v>
      </c>
      <c r="H168" s="2" t="s">
        <v>318</v>
      </c>
      <c r="I168" s="10" t="str">
        <f>'audit time calc'!M168</f>
        <v xml:space="preserve"> </v>
      </c>
      <c r="J168" s="1"/>
      <c r="K168" t="str">
        <f t="shared" si="2"/>
        <v/>
      </c>
    </row>
    <row r="169" spans="1:11" x14ac:dyDescent="0.3">
      <c r="A169">
        <v>114</v>
      </c>
      <c r="B169">
        <f>IF(OR('audit time calc'!B169='audit time calc'!B168,'audit time calc'!B169='audit time calc'!B170),'audit time calc'!B169,0)</f>
        <v>0</v>
      </c>
      <c r="C169" t="s">
        <v>20</v>
      </c>
      <c r="D169">
        <v>4</v>
      </c>
      <c r="E169" t="s">
        <v>6</v>
      </c>
      <c r="F169" s="2" t="s">
        <v>34</v>
      </c>
      <c r="G169" t="s">
        <v>15</v>
      </c>
      <c r="H169" s="2" t="s">
        <v>322</v>
      </c>
      <c r="I169" s="10">
        <f>'audit time calc'!M169</f>
        <v>44666</v>
      </c>
      <c r="J169" s="1"/>
      <c r="K169" t="str">
        <f t="shared" si="2"/>
        <v/>
      </c>
    </row>
    <row r="170" spans="1:11" x14ac:dyDescent="0.3">
      <c r="A170">
        <v>115</v>
      </c>
      <c r="B170">
        <f>IF(OR('audit time calc'!B170='audit time calc'!B169,'audit time calc'!B170='audit time calc'!B171),'audit time calc'!B170,0)</f>
        <v>0</v>
      </c>
      <c r="C170" t="s">
        <v>324</v>
      </c>
      <c r="D170">
        <v>4</v>
      </c>
      <c r="E170" t="s">
        <v>6</v>
      </c>
      <c r="F170" s="2" t="s">
        <v>34</v>
      </c>
      <c r="G170" t="s">
        <v>15</v>
      </c>
      <c r="H170" s="2" t="s">
        <v>325</v>
      </c>
      <c r="I170" s="10">
        <f>'audit time calc'!M170</f>
        <v>44665</v>
      </c>
      <c r="J170" s="1"/>
      <c r="K170" t="str">
        <f t="shared" si="2"/>
        <v/>
      </c>
    </row>
    <row r="171" spans="1:11" x14ac:dyDescent="0.3">
      <c r="A171">
        <v>116</v>
      </c>
      <c r="B171">
        <f>IF(OR('audit time calc'!B171='audit time calc'!B170,'audit time calc'!B171='audit time calc'!B172),'audit time calc'!B171,0)</f>
        <v>0</v>
      </c>
      <c r="C171" t="s">
        <v>327</v>
      </c>
      <c r="D171">
        <v>4</v>
      </c>
      <c r="E171" t="s">
        <v>6</v>
      </c>
      <c r="F171" s="2" t="s">
        <v>7</v>
      </c>
      <c r="G171" t="s">
        <v>15</v>
      </c>
      <c r="H171" s="2" t="s">
        <v>328</v>
      </c>
      <c r="I171" s="10">
        <f>'audit time calc'!M171</f>
        <v>44664</v>
      </c>
      <c r="J171" s="1"/>
      <c r="K171" t="str">
        <f t="shared" si="2"/>
        <v/>
      </c>
    </row>
    <row r="172" spans="1:11" x14ac:dyDescent="0.3">
      <c r="A172">
        <v>117</v>
      </c>
      <c r="B172">
        <f>IF(OR('audit time calc'!B172='audit time calc'!B171,'audit time calc'!B172='audit time calc'!B173),'audit time calc'!B172,0)</f>
        <v>0</v>
      </c>
      <c r="C172" t="s">
        <v>330</v>
      </c>
      <c r="D172">
        <v>4</v>
      </c>
      <c r="E172" t="s">
        <v>6</v>
      </c>
      <c r="F172" s="2" t="s">
        <v>11</v>
      </c>
      <c r="G172" t="s">
        <v>15</v>
      </c>
      <c r="H172" s="2" t="s">
        <v>328</v>
      </c>
      <c r="I172" s="10">
        <f>'audit time calc'!M172</f>
        <v>44664</v>
      </c>
      <c r="J172" s="1"/>
      <c r="K172" t="str">
        <f t="shared" si="2"/>
        <v/>
      </c>
    </row>
    <row r="173" spans="1:11" x14ac:dyDescent="0.3">
      <c r="A173">
        <v>118</v>
      </c>
      <c r="B173">
        <f>IF(OR('audit time calc'!B173='audit time calc'!B172,'audit time calc'!B173='audit time calc'!B174),'audit time calc'!B173,0)</f>
        <v>0</v>
      </c>
      <c r="C173" t="s">
        <v>332</v>
      </c>
      <c r="D173">
        <v>4</v>
      </c>
      <c r="E173" t="s">
        <v>6</v>
      </c>
      <c r="F173" s="2" t="s">
        <v>11</v>
      </c>
      <c r="G173" t="s">
        <v>15</v>
      </c>
      <c r="H173" s="2" t="s">
        <v>328</v>
      </c>
      <c r="I173" s="10">
        <f>'audit time calc'!M173</f>
        <v>44664</v>
      </c>
      <c r="J173" s="1"/>
      <c r="K173" t="str">
        <f t="shared" si="2"/>
        <v/>
      </c>
    </row>
    <row r="174" spans="1:11" x14ac:dyDescent="0.3">
      <c r="A174">
        <v>119</v>
      </c>
      <c r="B174">
        <f>IF(OR('audit time calc'!B174='audit time calc'!B173,'audit time calc'!B174='audit time calc'!B175),'audit time calc'!B174,0)</f>
        <v>0</v>
      </c>
      <c r="C174" t="s">
        <v>334</v>
      </c>
      <c r="D174">
        <v>4</v>
      </c>
      <c r="E174" t="s">
        <v>6</v>
      </c>
      <c r="F174" s="2" t="s">
        <v>11</v>
      </c>
      <c r="G174" t="s">
        <v>15</v>
      </c>
      <c r="H174" s="2" t="s">
        <v>328</v>
      </c>
      <c r="I174" s="10">
        <f>'audit time calc'!M174</f>
        <v>44664</v>
      </c>
      <c r="J174" s="1"/>
      <c r="K174" t="str">
        <f t="shared" si="2"/>
        <v/>
      </c>
    </row>
    <row r="175" spans="1:11" x14ac:dyDescent="0.3">
      <c r="A175">
        <v>120</v>
      </c>
      <c r="B175">
        <f>IF(OR('audit time calc'!B175='audit time calc'!B174,'audit time calc'!B175='audit time calc'!B176),'audit time calc'!B175,0)</f>
        <v>0</v>
      </c>
      <c r="C175" t="s">
        <v>336</v>
      </c>
      <c r="D175">
        <v>4</v>
      </c>
      <c r="E175" t="s">
        <v>6</v>
      </c>
      <c r="F175" s="2" t="s">
        <v>34</v>
      </c>
      <c r="G175" t="s">
        <v>15</v>
      </c>
      <c r="H175" s="2" t="s">
        <v>337</v>
      </c>
      <c r="I175" s="10">
        <f>'audit time calc'!M175</f>
        <v>44658</v>
      </c>
      <c r="J175" s="1"/>
      <c r="K175" t="str">
        <f t="shared" si="2"/>
        <v/>
      </c>
    </row>
    <row r="176" spans="1:11" x14ac:dyDescent="0.3">
      <c r="A176">
        <v>121</v>
      </c>
      <c r="B176" t="str">
        <f>IF(OR('audit time calc'!B176='audit time calc'!B175,'audit time calc'!B176='audit time calc'!B177),'audit time calc'!B176,0)</f>
        <v>Bot Planet</v>
      </c>
      <c r="C176" t="s">
        <v>339</v>
      </c>
      <c r="D176">
        <v>4</v>
      </c>
      <c r="E176" t="s">
        <v>6</v>
      </c>
      <c r="F176" s="2" t="s">
        <v>7</v>
      </c>
      <c r="G176" t="s">
        <v>15</v>
      </c>
      <c r="H176" s="2" t="s">
        <v>1261</v>
      </c>
      <c r="I176" s="10">
        <f>'audit time calc'!M176</f>
        <v>44655</v>
      </c>
      <c r="J176" s="1"/>
      <c r="K176">
        <f t="shared" si="2"/>
        <v>2</v>
      </c>
    </row>
    <row r="177" spans="1:11" x14ac:dyDescent="0.3">
      <c r="A177">
        <v>121</v>
      </c>
      <c r="B177" t="str">
        <f>IF(OR('audit time calc'!B177='audit time calc'!B176,'audit time calc'!B177='audit time calc'!B178),'audit time calc'!B177,0)</f>
        <v>Bot Planet</v>
      </c>
      <c r="C177" t="s">
        <v>339</v>
      </c>
      <c r="D177">
        <v>4</v>
      </c>
      <c r="E177" t="s">
        <v>6</v>
      </c>
      <c r="F177" s="2" t="s">
        <v>7</v>
      </c>
      <c r="G177" t="s">
        <v>15</v>
      </c>
      <c r="H177" s="2" t="s">
        <v>1262</v>
      </c>
      <c r="I177" s="10">
        <f>'audit time calc'!M177</f>
        <v>44657</v>
      </c>
      <c r="J177" s="1"/>
      <c r="K177">
        <f t="shared" si="2"/>
        <v>1</v>
      </c>
    </row>
    <row r="178" spans="1:11" x14ac:dyDescent="0.3">
      <c r="A178">
        <v>121</v>
      </c>
      <c r="B178" t="str">
        <f>IF(OR('audit time calc'!B178='audit time calc'!B177,'audit time calc'!B178='audit time calc'!B179),'audit time calc'!B178,0)</f>
        <v>Bot Planet</v>
      </c>
      <c r="C178" t="s">
        <v>339</v>
      </c>
      <c r="D178">
        <v>4</v>
      </c>
      <c r="E178" t="s">
        <v>6</v>
      </c>
      <c r="F178" s="2" t="s">
        <v>7</v>
      </c>
      <c r="G178" t="s">
        <v>15</v>
      </c>
      <c r="H178" s="2" t="s">
        <v>337</v>
      </c>
      <c r="I178" s="10">
        <f>'audit time calc'!M178</f>
        <v>44658</v>
      </c>
      <c r="J178" s="1"/>
      <c r="K178" t="str">
        <f t="shared" si="2"/>
        <v/>
      </c>
    </row>
    <row r="179" spans="1:11" x14ac:dyDescent="0.3">
      <c r="A179">
        <v>122</v>
      </c>
      <c r="B179">
        <f>IF(OR('audit time calc'!B179='audit time calc'!B178,'audit time calc'!B179='audit time calc'!B180),'audit time calc'!B179,0)</f>
        <v>0</v>
      </c>
      <c r="C179" t="s">
        <v>341</v>
      </c>
      <c r="D179">
        <v>4</v>
      </c>
      <c r="E179" t="s">
        <v>6</v>
      </c>
      <c r="F179" s="2" t="s">
        <v>11</v>
      </c>
      <c r="G179" t="s">
        <v>15</v>
      </c>
      <c r="H179" s="2" t="s">
        <v>342</v>
      </c>
      <c r="I179" s="10">
        <f>'audit time calc'!M179</f>
        <v>44657</v>
      </c>
      <c r="J179" s="1"/>
      <c r="K179" t="str">
        <f t="shared" si="2"/>
        <v/>
      </c>
    </row>
    <row r="180" spans="1:11" x14ac:dyDescent="0.3">
      <c r="A180">
        <v>123</v>
      </c>
      <c r="B180">
        <f>IF(OR('audit time calc'!B180='audit time calc'!B179,'audit time calc'!B180='audit time calc'!B181),'audit time calc'!B180,0)</f>
        <v>0</v>
      </c>
      <c r="C180" t="s">
        <v>344</v>
      </c>
      <c r="D180">
        <v>4</v>
      </c>
      <c r="E180" t="s">
        <v>6</v>
      </c>
      <c r="F180" s="2" t="s">
        <v>11</v>
      </c>
      <c r="G180" t="s">
        <v>15</v>
      </c>
      <c r="H180" s="2" t="s">
        <v>342</v>
      </c>
      <c r="I180" s="10">
        <f>'audit time calc'!M180</f>
        <v>44657</v>
      </c>
      <c r="J180" s="1"/>
      <c r="K180" t="str">
        <f t="shared" si="2"/>
        <v/>
      </c>
    </row>
    <row r="181" spans="1:11" x14ac:dyDescent="0.3">
      <c r="A181">
        <v>124</v>
      </c>
      <c r="B181">
        <f>IF(OR('audit time calc'!B181='audit time calc'!B180,'audit time calc'!B181='audit time calc'!B182),'audit time calc'!B181,0)</f>
        <v>0</v>
      </c>
      <c r="C181" t="s">
        <v>346</v>
      </c>
      <c r="D181">
        <v>4</v>
      </c>
      <c r="E181" t="s">
        <v>6</v>
      </c>
      <c r="F181" s="2" t="s">
        <v>45</v>
      </c>
      <c r="G181" t="s">
        <v>15</v>
      </c>
      <c r="H181" s="2" t="s">
        <v>342</v>
      </c>
      <c r="I181" s="10">
        <f>'audit time calc'!M181</f>
        <v>44657</v>
      </c>
      <c r="J181" s="1"/>
      <c r="K181" t="str">
        <f t="shared" si="2"/>
        <v/>
      </c>
    </row>
    <row r="182" spans="1:11" x14ac:dyDescent="0.3">
      <c r="A182">
        <v>125</v>
      </c>
      <c r="B182">
        <f>IF(OR('audit time calc'!B182='audit time calc'!B181,'audit time calc'!B182='audit time calc'!B183),'audit time calc'!B182,0)</f>
        <v>0</v>
      </c>
      <c r="C182" t="s">
        <v>348</v>
      </c>
      <c r="D182">
        <v>4</v>
      </c>
      <c r="E182" t="s">
        <v>6</v>
      </c>
      <c r="F182" s="2" t="s">
        <v>7</v>
      </c>
      <c r="G182" t="s">
        <v>15</v>
      </c>
      <c r="H182" s="2" t="s">
        <v>342</v>
      </c>
      <c r="I182" s="10">
        <f>'audit time calc'!M182</f>
        <v>44657</v>
      </c>
      <c r="J182" s="1"/>
      <c r="K182" t="str">
        <f t="shared" si="2"/>
        <v/>
      </c>
    </row>
    <row r="183" spans="1:11" x14ac:dyDescent="0.3">
      <c r="A183">
        <v>126</v>
      </c>
      <c r="B183">
        <f>IF(OR('audit time calc'!B183='audit time calc'!B182,'audit time calc'!B183='audit time calc'!B184),'audit time calc'!B183,0)</f>
        <v>0</v>
      </c>
      <c r="C183" t="s">
        <v>350</v>
      </c>
      <c r="D183">
        <v>4</v>
      </c>
      <c r="E183" t="s">
        <v>6</v>
      </c>
      <c r="F183" s="2" t="s">
        <v>34</v>
      </c>
      <c r="G183" t="s">
        <v>15</v>
      </c>
      <c r="H183" s="2" t="s">
        <v>342</v>
      </c>
      <c r="I183" s="10">
        <f>'audit time calc'!M183</f>
        <v>44657</v>
      </c>
      <c r="J183" s="1"/>
      <c r="K183" t="str">
        <f t="shared" si="2"/>
        <v/>
      </c>
    </row>
    <row r="184" spans="1:11" x14ac:dyDescent="0.3">
      <c r="A184">
        <v>127</v>
      </c>
      <c r="B184">
        <f>IF(OR('audit time calc'!B184='audit time calc'!B183,'audit time calc'!B184='audit time calc'!B185),'audit time calc'!B184,0)</f>
        <v>0</v>
      </c>
      <c r="C184" t="s">
        <v>352</v>
      </c>
      <c r="D184">
        <v>4</v>
      </c>
      <c r="E184" t="s">
        <v>6</v>
      </c>
      <c r="F184" s="2" t="s">
        <v>34</v>
      </c>
      <c r="G184" t="s">
        <v>15</v>
      </c>
      <c r="H184" s="2" t="s">
        <v>342</v>
      </c>
      <c r="I184" s="10">
        <f>'audit time calc'!M184</f>
        <v>44657</v>
      </c>
      <c r="J184" s="1"/>
      <c r="K184" t="str">
        <f t="shared" si="2"/>
        <v/>
      </c>
    </row>
    <row r="185" spans="1:11" x14ac:dyDescent="0.3">
      <c r="A185">
        <v>128</v>
      </c>
      <c r="B185">
        <f>IF(OR('audit time calc'!B185='audit time calc'!B184,'audit time calc'!B185='audit time calc'!B186),'audit time calc'!B185,0)</f>
        <v>0</v>
      </c>
      <c r="C185" t="s">
        <v>354</v>
      </c>
      <c r="D185">
        <v>4</v>
      </c>
      <c r="E185" t="s">
        <v>6</v>
      </c>
      <c r="F185" s="2" t="s">
        <v>34</v>
      </c>
      <c r="G185" t="s">
        <v>15</v>
      </c>
      <c r="H185" s="2" t="s">
        <v>355</v>
      </c>
      <c r="I185" s="10">
        <f>'audit time calc'!M185</f>
        <v>44656</v>
      </c>
      <c r="J185" s="1"/>
      <c r="K185" t="str">
        <f t="shared" si="2"/>
        <v/>
      </c>
    </row>
    <row r="186" spans="1:11" x14ac:dyDescent="0.3">
      <c r="A186">
        <v>129</v>
      </c>
      <c r="B186">
        <f>IF(OR('audit time calc'!B186='audit time calc'!B185,'audit time calc'!B186='audit time calc'!B187),'audit time calc'!B186,0)</f>
        <v>0</v>
      </c>
      <c r="C186" t="s">
        <v>357</v>
      </c>
      <c r="D186">
        <v>4</v>
      </c>
      <c r="E186" t="s">
        <v>6</v>
      </c>
      <c r="F186" s="2" t="s">
        <v>170</v>
      </c>
      <c r="G186" t="s">
        <v>15</v>
      </c>
      <c r="H186" s="2" t="s">
        <v>355</v>
      </c>
      <c r="I186" s="10">
        <f>'audit time calc'!M186</f>
        <v>44656</v>
      </c>
      <c r="J186" s="1"/>
      <c r="K186" t="str">
        <f t="shared" si="2"/>
        <v/>
      </c>
    </row>
    <row r="187" spans="1:11" x14ac:dyDescent="0.3">
      <c r="A187">
        <v>130</v>
      </c>
      <c r="B187">
        <f>IF(OR('audit time calc'!B187='audit time calc'!B186,'audit time calc'!B187='audit time calc'!B188),'audit time calc'!B187,0)</f>
        <v>0</v>
      </c>
      <c r="C187" t="s">
        <v>359</v>
      </c>
      <c r="D187">
        <v>4</v>
      </c>
      <c r="E187" t="s">
        <v>6</v>
      </c>
      <c r="F187" s="2" t="s">
        <v>34</v>
      </c>
      <c r="G187" t="s">
        <v>15</v>
      </c>
      <c r="H187" s="2" t="s">
        <v>355</v>
      </c>
      <c r="I187" s="10">
        <f>'audit time calc'!M187</f>
        <v>44656</v>
      </c>
      <c r="J187" s="1"/>
      <c r="K187" t="str">
        <f t="shared" si="2"/>
        <v/>
      </c>
    </row>
    <row r="188" spans="1:11" x14ac:dyDescent="0.3">
      <c r="A188">
        <v>131</v>
      </c>
      <c r="B188" t="str">
        <f>IF(OR('audit time calc'!B188='audit time calc'!B187,'audit time calc'!B188='audit time calc'!B189),'audit time calc'!B188,0)</f>
        <v>Formless.me 
EVM</v>
      </c>
      <c r="C188" t="s">
        <v>361</v>
      </c>
      <c r="D188">
        <v>3</v>
      </c>
      <c r="E188" t="s">
        <v>6</v>
      </c>
      <c r="F188" s="2" t="s">
        <v>14</v>
      </c>
      <c r="G188" t="s">
        <v>15</v>
      </c>
      <c r="H188" s="2" t="s">
        <v>362</v>
      </c>
      <c r="I188" s="10">
        <f>'audit time calc'!M188</f>
        <v>44655</v>
      </c>
      <c r="J188" s="1"/>
      <c r="K188">
        <f t="shared" si="2"/>
        <v>0</v>
      </c>
    </row>
    <row r="189" spans="1:11" x14ac:dyDescent="0.3">
      <c r="A189">
        <v>131</v>
      </c>
      <c r="B189" t="str">
        <f>IF(OR('audit time calc'!B189='audit time calc'!B188,'audit time calc'!B189='audit time calc'!B190),'audit time calc'!B189,0)</f>
        <v>Formless.me 
EVM</v>
      </c>
      <c r="C189" t="s">
        <v>361</v>
      </c>
      <c r="D189">
        <v>3</v>
      </c>
      <c r="E189" t="s">
        <v>6</v>
      </c>
      <c r="F189" s="2" t="s">
        <v>68</v>
      </c>
      <c r="G189" t="s">
        <v>15</v>
      </c>
      <c r="H189" s="2" t="s">
        <v>362</v>
      </c>
      <c r="I189" s="10">
        <f>'audit time calc'!M189</f>
        <v>44655</v>
      </c>
      <c r="J189" s="1"/>
      <c r="K189" t="str">
        <f t="shared" si="2"/>
        <v/>
      </c>
    </row>
    <row r="190" spans="1:11" x14ac:dyDescent="0.3">
      <c r="A190">
        <v>132</v>
      </c>
      <c r="B190" t="str">
        <f>IF(OR('audit time calc'!B190='audit time calc'!B189,'audit time calc'!B190='audit time calc'!B191),'audit time calc'!B190,0)</f>
        <v>Hedgey Finance</v>
      </c>
      <c r="C190" t="s">
        <v>118</v>
      </c>
      <c r="D190">
        <v>3</v>
      </c>
      <c r="E190" t="s">
        <v>6</v>
      </c>
      <c r="F190" s="2" t="s">
        <v>7</v>
      </c>
      <c r="G190" t="s">
        <v>15</v>
      </c>
      <c r="H190" s="2" t="s">
        <v>1277</v>
      </c>
      <c r="I190" s="10">
        <f>'audit time calc'!M190</f>
        <v>44540</v>
      </c>
      <c r="J190" s="1"/>
      <c r="K190">
        <f t="shared" si="2"/>
        <v>48</v>
      </c>
    </row>
    <row r="191" spans="1:11" x14ac:dyDescent="0.3">
      <c r="A191">
        <v>132</v>
      </c>
      <c r="B191" t="str">
        <f>IF(OR('audit time calc'!B191='audit time calc'!B190,'audit time calc'!B191='audit time calc'!B192),'audit time calc'!B191,0)</f>
        <v>Hedgey Finance</v>
      </c>
      <c r="C191" t="s">
        <v>118</v>
      </c>
      <c r="D191">
        <v>3</v>
      </c>
      <c r="E191" t="s">
        <v>6</v>
      </c>
      <c r="F191" s="2"/>
      <c r="G191" t="s">
        <v>15</v>
      </c>
      <c r="H191" s="2" t="s">
        <v>1278</v>
      </c>
      <c r="I191" s="10">
        <f>'audit time calc'!M191</f>
        <v>44588</v>
      </c>
      <c r="J191" s="1"/>
      <c r="K191">
        <f t="shared" si="2"/>
        <v>63</v>
      </c>
    </row>
    <row r="192" spans="1:11" x14ac:dyDescent="0.3">
      <c r="A192">
        <v>132</v>
      </c>
      <c r="B192" t="str">
        <f>IF(OR('audit time calc'!B192='audit time calc'!B191,'audit time calc'!B192='audit time calc'!B193),'audit time calc'!B192,0)</f>
        <v>Hedgey Finance</v>
      </c>
      <c r="C192" t="s">
        <v>118</v>
      </c>
      <c r="D192">
        <v>4</v>
      </c>
      <c r="E192" t="s">
        <v>6</v>
      </c>
      <c r="F192" s="2" t="s">
        <v>7</v>
      </c>
      <c r="G192" t="s">
        <v>15</v>
      </c>
      <c r="H192" s="2" t="s">
        <v>364</v>
      </c>
      <c r="I192" s="10">
        <f>'audit time calc'!M192</f>
        <v>44651</v>
      </c>
      <c r="J192" s="1"/>
      <c r="K192" t="str">
        <f t="shared" si="2"/>
        <v/>
      </c>
    </row>
    <row r="193" spans="1:11" x14ac:dyDescent="0.3">
      <c r="A193">
        <v>133</v>
      </c>
      <c r="B193">
        <f>IF(OR('audit time calc'!B193='audit time calc'!B192,'audit time calc'!B193='audit time calc'!B194),'audit time calc'!B193,0)</f>
        <v>0</v>
      </c>
      <c r="C193" t="s">
        <v>366</v>
      </c>
      <c r="D193">
        <v>3</v>
      </c>
      <c r="E193" t="s">
        <v>6</v>
      </c>
      <c r="F193" s="2" t="s">
        <v>41</v>
      </c>
      <c r="G193" t="s">
        <v>15</v>
      </c>
      <c r="H193" s="2" t="s">
        <v>367</v>
      </c>
      <c r="I193" s="10">
        <f>'audit time calc'!M193</f>
        <v>44650</v>
      </c>
      <c r="J193" s="1"/>
      <c r="K193" t="str">
        <f t="shared" si="2"/>
        <v/>
      </c>
    </row>
    <row r="194" spans="1:11" x14ac:dyDescent="0.3">
      <c r="A194">
        <v>134</v>
      </c>
      <c r="B194">
        <f>IF(OR('audit time calc'!B194='audit time calc'!B193,'audit time calc'!B194='audit time calc'!B195),'audit time calc'!B194,0)</f>
        <v>0</v>
      </c>
      <c r="C194" t="s">
        <v>369</v>
      </c>
      <c r="D194">
        <v>4</v>
      </c>
      <c r="E194" t="s">
        <v>6</v>
      </c>
      <c r="F194" s="2" t="s">
        <v>261</v>
      </c>
      <c r="G194" t="s">
        <v>15</v>
      </c>
      <c r="H194" s="2" t="s">
        <v>370</v>
      </c>
      <c r="I194" s="10">
        <f>'audit time calc'!M194</f>
        <v>44649</v>
      </c>
      <c r="J194" s="1"/>
      <c r="K194" t="str">
        <f t="shared" ref="K194:K257" si="3">IFERROR(IF(AND(B194=B195,OR((I195-I194)&gt;=N194,(I194-I195)&gt;=N194),G194="Audited",B194&lt;&gt;0),IF((I195-I194)&gt;0,I195-I194,I194-I195),""),"")</f>
        <v/>
      </c>
    </row>
    <row r="195" spans="1:11" x14ac:dyDescent="0.3">
      <c r="A195">
        <v>135</v>
      </c>
      <c r="B195">
        <f>IF(OR('audit time calc'!B195='audit time calc'!B194,'audit time calc'!B195='audit time calc'!B196),'audit time calc'!B195,0)</f>
        <v>0</v>
      </c>
      <c r="C195" t="s">
        <v>372</v>
      </c>
      <c r="D195">
        <v>3</v>
      </c>
      <c r="E195" t="s">
        <v>6</v>
      </c>
      <c r="F195" s="2" t="s">
        <v>41</v>
      </c>
      <c r="G195" t="s">
        <v>15</v>
      </c>
      <c r="H195" s="2" t="s">
        <v>370</v>
      </c>
      <c r="I195" s="10">
        <f>'audit time calc'!M195</f>
        <v>44649</v>
      </c>
      <c r="J195" s="1"/>
      <c r="K195" t="str">
        <f t="shared" si="3"/>
        <v/>
      </c>
    </row>
    <row r="196" spans="1:11" x14ac:dyDescent="0.3">
      <c r="A196">
        <v>136</v>
      </c>
      <c r="B196">
        <f>IF(OR('audit time calc'!B196='audit time calc'!B195,'audit time calc'!B196='audit time calc'!B197),'audit time calc'!B196,0)</f>
        <v>0</v>
      </c>
      <c r="C196" t="s">
        <v>374</v>
      </c>
      <c r="D196">
        <v>4</v>
      </c>
      <c r="E196" t="s">
        <v>6</v>
      </c>
      <c r="F196" s="2" t="s">
        <v>34</v>
      </c>
      <c r="G196" t="s">
        <v>15</v>
      </c>
      <c r="H196" s="2" t="s">
        <v>370</v>
      </c>
      <c r="I196" s="10">
        <f>'audit time calc'!M196</f>
        <v>44649</v>
      </c>
      <c r="J196" s="1"/>
      <c r="K196" t="str">
        <f t="shared" si="3"/>
        <v/>
      </c>
    </row>
    <row r="197" spans="1:11" x14ac:dyDescent="0.3">
      <c r="A197">
        <v>137</v>
      </c>
      <c r="B197">
        <f>IF(OR('audit time calc'!B197='audit time calc'!B196,'audit time calc'!B197='audit time calc'!B198),'audit time calc'!B197,0)</f>
        <v>0</v>
      </c>
      <c r="C197" t="s">
        <v>376</v>
      </c>
      <c r="D197">
        <v>4</v>
      </c>
      <c r="E197" t="s">
        <v>6</v>
      </c>
      <c r="F197" s="2" t="s">
        <v>11</v>
      </c>
      <c r="G197" t="s">
        <v>15</v>
      </c>
      <c r="H197" s="2" t="s">
        <v>370</v>
      </c>
      <c r="I197" s="10">
        <f>'audit time calc'!M197</f>
        <v>44649</v>
      </c>
      <c r="J197" s="1"/>
      <c r="K197" t="str">
        <f t="shared" si="3"/>
        <v/>
      </c>
    </row>
    <row r="198" spans="1:11" x14ac:dyDescent="0.3">
      <c r="A198">
        <v>138</v>
      </c>
      <c r="B198" t="str">
        <f>IF(OR('audit time calc'!B198='audit time calc'!B197,'audit time calc'!B198='audit time calc'!B199),'audit time calc'!B198,0)</f>
        <v>Strongblock</v>
      </c>
      <c r="C198" t="s">
        <v>378</v>
      </c>
      <c r="D198">
        <v>4</v>
      </c>
      <c r="E198" t="s">
        <v>6</v>
      </c>
      <c r="F198" s="2" t="s">
        <v>7</v>
      </c>
      <c r="G198" t="s">
        <v>15</v>
      </c>
      <c r="H198" s="2" t="s">
        <v>1287</v>
      </c>
      <c r="I198" s="10">
        <f>'audit time calc'!M198</f>
        <v>44523</v>
      </c>
      <c r="J198" s="1"/>
      <c r="K198">
        <f t="shared" si="3"/>
        <v>431</v>
      </c>
    </row>
    <row r="199" spans="1:11" x14ac:dyDescent="0.3">
      <c r="A199">
        <v>138</v>
      </c>
      <c r="B199" t="str">
        <f>IF(OR('audit time calc'!B199='audit time calc'!B198,'audit time calc'!B199='audit time calc'!B200),'audit time calc'!B199,0)</f>
        <v>Strongblock</v>
      </c>
      <c r="C199" t="s">
        <v>378</v>
      </c>
      <c r="D199">
        <v>4</v>
      </c>
      <c r="E199" t="s">
        <v>6</v>
      </c>
      <c r="F199" s="2" t="s">
        <v>7</v>
      </c>
      <c r="G199" t="s">
        <v>15</v>
      </c>
      <c r="H199" s="2" t="s">
        <v>1288</v>
      </c>
      <c r="I199" s="10">
        <f>'audit time calc'!M199</f>
        <v>44092</v>
      </c>
      <c r="J199" s="1"/>
      <c r="K199">
        <f t="shared" si="3"/>
        <v>446</v>
      </c>
    </row>
    <row r="200" spans="1:11" x14ac:dyDescent="0.3">
      <c r="A200">
        <v>138</v>
      </c>
      <c r="B200" t="str">
        <f>IF(OR('audit time calc'!B200='audit time calc'!B199,'audit time calc'!B200='audit time calc'!B201),'audit time calc'!B200,0)</f>
        <v>Strongblock</v>
      </c>
      <c r="C200" t="s">
        <v>378</v>
      </c>
      <c r="D200">
        <v>4</v>
      </c>
      <c r="E200" t="s">
        <v>6</v>
      </c>
      <c r="F200" s="2" t="s">
        <v>7</v>
      </c>
      <c r="G200" t="s">
        <v>15</v>
      </c>
      <c r="H200" s="2" t="s">
        <v>1289</v>
      </c>
      <c r="I200" s="10">
        <f>'audit time calc'!M200</f>
        <v>44538</v>
      </c>
      <c r="J200" s="1"/>
      <c r="K200">
        <f t="shared" si="3"/>
        <v>107</v>
      </c>
    </row>
    <row r="201" spans="1:11" x14ac:dyDescent="0.3">
      <c r="A201">
        <v>138</v>
      </c>
      <c r="B201" t="str">
        <f>IF(OR('audit time calc'!B201='audit time calc'!B200,'audit time calc'!B201='audit time calc'!B202),'audit time calc'!B201,0)</f>
        <v>Strongblock</v>
      </c>
      <c r="C201" t="s">
        <v>378</v>
      </c>
      <c r="D201">
        <v>4</v>
      </c>
      <c r="E201" t="s">
        <v>6</v>
      </c>
      <c r="F201" s="2" t="s">
        <v>7</v>
      </c>
      <c r="G201" t="s">
        <v>15</v>
      </c>
      <c r="H201" s="2" t="s">
        <v>379</v>
      </c>
      <c r="I201" s="10">
        <f>'audit time calc'!M201</f>
        <v>44645</v>
      </c>
      <c r="J201" s="1"/>
      <c r="K201" t="str">
        <f t="shared" si="3"/>
        <v/>
      </c>
    </row>
    <row r="202" spans="1:11" x14ac:dyDescent="0.3">
      <c r="A202">
        <v>139</v>
      </c>
      <c r="B202">
        <f>IF(OR('audit time calc'!B202='audit time calc'!B201,'audit time calc'!B202='audit time calc'!B203),'audit time calc'!B202,0)</f>
        <v>0</v>
      </c>
      <c r="C202" t="s">
        <v>381</v>
      </c>
      <c r="D202">
        <v>4</v>
      </c>
      <c r="E202" t="s">
        <v>6</v>
      </c>
      <c r="F202" s="2" t="s">
        <v>11</v>
      </c>
      <c r="G202" t="s">
        <v>15</v>
      </c>
      <c r="H202" s="2" t="s">
        <v>379</v>
      </c>
      <c r="I202" s="10">
        <f>'audit time calc'!M202</f>
        <v>44645</v>
      </c>
      <c r="J202" s="1"/>
      <c r="K202" t="str">
        <f t="shared" si="3"/>
        <v/>
      </c>
    </row>
    <row r="203" spans="1:11" x14ac:dyDescent="0.3">
      <c r="A203">
        <v>140</v>
      </c>
      <c r="B203">
        <f>IF(OR('audit time calc'!B203='audit time calc'!B202,'audit time calc'!B203='audit time calc'!B204),'audit time calc'!B203,0)</f>
        <v>0</v>
      </c>
      <c r="C203" t="s">
        <v>383</v>
      </c>
      <c r="D203">
        <v>4</v>
      </c>
      <c r="E203" t="s">
        <v>6</v>
      </c>
      <c r="F203" s="2" t="s">
        <v>11</v>
      </c>
      <c r="G203" t="s">
        <v>15</v>
      </c>
      <c r="H203" s="2" t="s">
        <v>379</v>
      </c>
      <c r="I203" s="10">
        <f>'audit time calc'!M203</f>
        <v>44645</v>
      </c>
      <c r="J203" s="1"/>
      <c r="K203" t="str">
        <f t="shared" si="3"/>
        <v/>
      </c>
    </row>
    <row r="204" spans="1:11" x14ac:dyDescent="0.3">
      <c r="A204">
        <v>141</v>
      </c>
      <c r="B204">
        <f>IF(OR('audit time calc'!B204='audit time calc'!B203,'audit time calc'!B204='audit time calc'!B205),'audit time calc'!B204,0)</f>
        <v>0</v>
      </c>
      <c r="C204" t="s">
        <v>385</v>
      </c>
      <c r="D204">
        <v>4</v>
      </c>
      <c r="E204" t="s">
        <v>6</v>
      </c>
      <c r="F204" s="2" t="s">
        <v>7</v>
      </c>
      <c r="G204" t="s">
        <v>15</v>
      </c>
      <c r="H204" s="2" t="s">
        <v>379</v>
      </c>
      <c r="I204" s="10">
        <f>'audit time calc'!M204</f>
        <v>44645</v>
      </c>
      <c r="J204" s="1"/>
      <c r="K204" t="str">
        <f t="shared" si="3"/>
        <v/>
      </c>
    </row>
    <row r="205" spans="1:11" x14ac:dyDescent="0.3">
      <c r="A205">
        <v>142</v>
      </c>
      <c r="B205">
        <f>IF(OR('audit time calc'!B205='audit time calc'!B204,'audit time calc'!B205='audit time calc'!B206),'audit time calc'!B205,0)</f>
        <v>0</v>
      </c>
      <c r="C205" t="s">
        <v>387</v>
      </c>
      <c r="D205">
        <v>4</v>
      </c>
      <c r="E205" t="s">
        <v>6</v>
      </c>
      <c r="F205" s="2" t="s">
        <v>11</v>
      </c>
      <c r="G205" t="s">
        <v>15</v>
      </c>
      <c r="H205" s="2" t="s">
        <v>388</v>
      </c>
      <c r="I205" s="10">
        <f>'audit time calc'!M205</f>
        <v>44644</v>
      </c>
      <c r="J205" s="1"/>
      <c r="K205" t="str">
        <f t="shared" si="3"/>
        <v/>
      </c>
    </row>
    <row r="206" spans="1:11" x14ac:dyDescent="0.3">
      <c r="A206">
        <v>143</v>
      </c>
      <c r="B206">
        <f>IF(OR('audit time calc'!B206='audit time calc'!B205,'audit time calc'!B206='audit time calc'!B207),'audit time calc'!B206,0)</f>
        <v>0</v>
      </c>
      <c r="C206" t="s">
        <v>390</v>
      </c>
      <c r="D206">
        <v>4</v>
      </c>
      <c r="E206" t="s">
        <v>6</v>
      </c>
      <c r="F206" s="2" t="s">
        <v>11</v>
      </c>
      <c r="G206" t="s">
        <v>15</v>
      </c>
      <c r="H206" s="2" t="s">
        <v>391</v>
      </c>
      <c r="I206" s="10">
        <f>'audit time calc'!M206</f>
        <v>44641</v>
      </c>
      <c r="J206" s="1"/>
      <c r="K206" t="str">
        <f t="shared" si="3"/>
        <v/>
      </c>
    </row>
    <row r="207" spans="1:11" x14ac:dyDescent="0.3">
      <c r="A207">
        <v>144</v>
      </c>
      <c r="B207">
        <f>IF(OR('audit time calc'!B207='audit time calc'!B206,'audit time calc'!B207='audit time calc'!B208),'audit time calc'!B207,0)</f>
        <v>0</v>
      </c>
      <c r="C207" t="s">
        <v>393</v>
      </c>
      <c r="D207">
        <v>4</v>
      </c>
      <c r="E207" t="s">
        <v>6</v>
      </c>
      <c r="F207" s="2" t="s">
        <v>11</v>
      </c>
      <c r="G207" t="s">
        <v>15</v>
      </c>
      <c r="H207" s="2" t="s">
        <v>394</v>
      </c>
      <c r="I207" s="10">
        <f>'audit time calc'!M207</f>
        <v>44638</v>
      </c>
      <c r="J207" s="1"/>
      <c r="K207" t="str">
        <f t="shared" si="3"/>
        <v/>
      </c>
    </row>
    <row r="208" spans="1:11" x14ac:dyDescent="0.3">
      <c r="A208">
        <v>145</v>
      </c>
      <c r="B208">
        <f>IF(OR('audit time calc'!B208='audit time calc'!B207,'audit time calc'!B208='audit time calc'!B209),'audit time calc'!B208,0)</f>
        <v>0</v>
      </c>
      <c r="C208" t="s">
        <v>396</v>
      </c>
      <c r="D208">
        <v>4</v>
      </c>
      <c r="E208" t="s">
        <v>6</v>
      </c>
      <c r="F208" s="2" t="s">
        <v>11</v>
      </c>
      <c r="G208" t="s">
        <v>15</v>
      </c>
      <c r="H208" s="2" t="s">
        <v>394</v>
      </c>
      <c r="I208" s="10">
        <f>'audit time calc'!M208</f>
        <v>44638</v>
      </c>
      <c r="J208" s="1"/>
      <c r="K208" t="str">
        <f t="shared" si="3"/>
        <v/>
      </c>
    </row>
    <row r="209" spans="1:11" x14ac:dyDescent="0.3">
      <c r="A209">
        <v>146</v>
      </c>
      <c r="B209">
        <f>IF(OR('audit time calc'!B209='audit time calc'!B208,'audit time calc'!B209='audit time calc'!B210),'audit time calc'!B209,0)</f>
        <v>0</v>
      </c>
      <c r="C209" t="s">
        <v>398</v>
      </c>
      <c r="D209">
        <v>4</v>
      </c>
      <c r="E209" t="s">
        <v>6</v>
      </c>
      <c r="F209" s="2" t="s">
        <v>34</v>
      </c>
      <c r="G209" t="s">
        <v>15</v>
      </c>
      <c r="H209" s="2" t="s">
        <v>399</v>
      </c>
      <c r="I209" s="10">
        <f>'audit time calc'!M209</f>
        <v>44636</v>
      </c>
      <c r="J209" s="1"/>
      <c r="K209" t="str">
        <f t="shared" si="3"/>
        <v/>
      </c>
    </row>
    <row r="210" spans="1:11" x14ac:dyDescent="0.3">
      <c r="A210">
        <v>147</v>
      </c>
      <c r="B210">
        <f>IF(OR('audit time calc'!B210='audit time calc'!B209,'audit time calc'!B210='audit time calc'!B211),'audit time calc'!B210,0)</f>
        <v>0</v>
      </c>
      <c r="C210" t="s">
        <v>401</v>
      </c>
      <c r="D210">
        <v>4</v>
      </c>
      <c r="E210" t="s">
        <v>6</v>
      </c>
      <c r="F210" s="2" t="s">
        <v>34</v>
      </c>
      <c r="G210" t="s">
        <v>15</v>
      </c>
      <c r="H210" s="2" t="s">
        <v>402</v>
      </c>
      <c r="I210" s="10">
        <f>'audit time calc'!M210</f>
        <v>44635</v>
      </c>
      <c r="J210" s="1"/>
      <c r="K210" t="str">
        <f t="shared" si="3"/>
        <v/>
      </c>
    </row>
    <row r="211" spans="1:11" x14ac:dyDescent="0.3">
      <c r="A211">
        <v>148</v>
      </c>
      <c r="B211">
        <f>IF(OR('audit time calc'!B211='audit time calc'!B210,'audit time calc'!B211='audit time calc'!B212),'audit time calc'!B211,0)</f>
        <v>0</v>
      </c>
      <c r="C211" t="s">
        <v>404</v>
      </c>
      <c r="D211">
        <v>4</v>
      </c>
      <c r="E211" t="s">
        <v>6</v>
      </c>
      <c r="F211" s="2" t="s">
        <v>170</v>
      </c>
      <c r="G211" t="s">
        <v>15</v>
      </c>
      <c r="H211" s="2" t="s">
        <v>402</v>
      </c>
      <c r="I211" s="10">
        <f>'audit time calc'!M211</f>
        <v>44635</v>
      </c>
      <c r="J211" s="1"/>
      <c r="K211" t="str">
        <f t="shared" si="3"/>
        <v/>
      </c>
    </row>
    <row r="212" spans="1:11" x14ac:dyDescent="0.3">
      <c r="A212">
        <v>149</v>
      </c>
      <c r="B212">
        <f>IF(OR('audit time calc'!B212='audit time calc'!B211,'audit time calc'!B212='audit time calc'!B213),'audit time calc'!B212,0)</f>
        <v>0</v>
      </c>
      <c r="C212" t="s">
        <v>406</v>
      </c>
      <c r="D212">
        <v>4</v>
      </c>
      <c r="E212" t="s">
        <v>6</v>
      </c>
      <c r="F212" s="2" t="s">
        <v>11</v>
      </c>
      <c r="G212" t="s">
        <v>15</v>
      </c>
      <c r="H212" s="2" t="s">
        <v>407</v>
      </c>
      <c r="I212" s="10">
        <f>'audit time calc'!M212</f>
        <v>44634</v>
      </c>
      <c r="J212" s="1"/>
      <c r="K212" t="str">
        <f t="shared" si="3"/>
        <v/>
      </c>
    </row>
    <row r="213" spans="1:11" x14ac:dyDescent="0.3">
      <c r="A213">
        <v>150</v>
      </c>
      <c r="B213">
        <f>IF(OR('audit time calc'!B213='audit time calc'!B212,'audit time calc'!B213='audit time calc'!B214),'audit time calc'!B213,0)</f>
        <v>0</v>
      </c>
      <c r="C213" t="s">
        <v>409</v>
      </c>
      <c r="D213">
        <v>4</v>
      </c>
      <c r="E213" t="s">
        <v>6</v>
      </c>
      <c r="F213" s="2" t="s">
        <v>7</v>
      </c>
      <c r="G213" t="s">
        <v>15</v>
      </c>
      <c r="H213" s="2" t="s">
        <v>410</v>
      </c>
      <c r="I213" s="10">
        <f>'audit time calc'!M213</f>
        <v>44631</v>
      </c>
      <c r="J213" s="1"/>
      <c r="K213" t="str">
        <f t="shared" si="3"/>
        <v/>
      </c>
    </row>
    <row r="214" spans="1:11" x14ac:dyDescent="0.3">
      <c r="A214">
        <v>151</v>
      </c>
      <c r="B214">
        <f>IF(OR('audit time calc'!B214='audit time calc'!B213,'audit time calc'!B214='audit time calc'!B215),'audit time calc'!B214,0)</f>
        <v>0</v>
      </c>
      <c r="C214" t="s">
        <v>412</v>
      </c>
      <c r="D214">
        <v>3</v>
      </c>
      <c r="E214" t="s">
        <v>6</v>
      </c>
      <c r="F214" s="2" t="s">
        <v>11</v>
      </c>
      <c r="G214" t="s">
        <v>15</v>
      </c>
      <c r="H214" s="2" t="s">
        <v>413</v>
      </c>
      <c r="I214" s="10">
        <f>'audit time calc'!M214</f>
        <v>44630</v>
      </c>
      <c r="J214" s="1"/>
      <c r="K214" t="str">
        <f t="shared" si="3"/>
        <v/>
      </c>
    </row>
    <row r="215" spans="1:11" x14ac:dyDescent="0.3">
      <c r="A215">
        <v>152</v>
      </c>
      <c r="B215">
        <f>IF(OR('audit time calc'!B215='audit time calc'!B214,'audit time calc'!B215='audit time calc'!B216),'audit time calc'!B215,0)</f>
        <v>0</v>
      </c>
      <c r="C215" t="s">
        <v>415</v>
      </c>
      <c r="D215">
        <v>4</v>
      </c>
      <c r="E215" t="s">
        <v>6</v>
      </c>
      <c r="F215" s="2" t="s">
        <v>11</v>
      </c>
      <c r="G215" t="s">
        <v>15</v>
      </c>
      <c r="H215" s="2" t="s">
        <v>413</v>
      </c>
      <c r="I215" s="10">
        <f>'audit time calc'!M215</f>
        <v>44630</v>
      </c>
      <c r="J215" s="1"/>
      <c r="K215" t="str">
        <f t="shared" si="3"/>
        <v/>
      </c>
    </row>
    <row r="216" spans="1:11" x14ac:dyDescent="0.3">
      <c r="A216">
        <v>153</v>
      </c>
      <c r="B216">
        <f>IF(OR('audit time calc'!B216='audit time calc'!B215,'audit time calc'!B216='audit time calc'!B217),'audit time calc'!B216,0)</f>
        <v>0</v>
      </c>
      <c r="C216" t="s">
        <v>417</v>
      </c>
      <c r="D216">
        <v>4</v>
      </c>
      <c r="E216" t="s">
        <v>6</v>
      </c>
      <c r="F216" s="2" t="s">
        <v>41</v>
      </c>
      <c r="G216" t="s">
        <v>15</v>
      </c>
      <c r="H216" s="2" t="s">
        <v>413</v>
      </c>
      <c r="I216" s="10">
        <f>'audit time calc'!M216</f>
        <v>44630</v>
      </c>
      <c r="J216" s="1"/>
      <c r="K216" t="str">
        <f t="shared" si="3"/>
        <v/>
      </c>
    </row>
    <row r="217" spans="1:11" x14ac:dyDescent="0.3">
      <c r="A217">
        <v>154</v>
      </c>
      <c r="B217">
        <f>IF(OR('audit time calc'!B217='audit time calc'!B216,'audit time calc'!B217='audit time calc'!B218),'audit time calc'!B217,0)</f>
        <v>0</v>
      </c>
      <c r="C217" t="s">
        <v>419</v>
      </c>
      <c r="D217">
        <v>4</v>
      </c>
      <c r="E217" t="s">
        <v>6</v>
      </c>
      <c r="F217" s="2" t="s">
        <v>7</v>
      </c>
      <c r="G217" t="s">
        <v>15</v>
      </c>
      <c r="H217" s="2" t="s">
        <v>420</v>
      </c>
      <c r="I217" s="10">
        <f>'audit time calc'!M217</f>
        <v>44627</v>
      </c>
      <c r="J217" s="1"/>
      <c r="K217" t="str">
        <f t="shared" si="3"/>
        <v/>
      </c>
    </row>
    <row r="218" spans="1:11" x14ac:dyDescent="0.3">
      <c r="A218">
        <v>155</v>
      </c>
      <c r="B218">
        <f>IF(OR('audit time calc'!B218='audit time calc'!B217,'audit time calc'!B218='audit time calc'!B219),'audit time calc'!B218,0)</f>
        <v>0</v>
      </c>
      <c r="C218" t="s">
        <v>422</v>
      </c>
      <c r="D218">
        <v>4</v>
      </c>
      <c r="E218" t="s">
        <v>6</v>
      </c>
      <c r="F218" s="2" t="s">
        <v>7</v>
      </c>
      <c r="G218" t="s">
        <v>15</v>
      </c>
      <c r="H218" s="2" t="s">
        <v>423</v>
      </c>
      <c r="I218" s="10">
        <f>'audit time calc'!M218</f>
        <v>44624</v>
      </c>
      <c r="J218" s="1"/>
      <c r="K218" t="str">
        <f t="shared" si="3"/>
        <v/>
      </c>
    </row>
    <row r="219" spans="1:11" x14ac:dyDescent="0.3">
      <c r="A219">
        <v>156</v>
      </c>
      <c r="B219">
        <f>IF(OR('audit time calc'!B219='audit time calc'!B218,'audit time calc'!B219='audit time calc'!B220),'audit time calc'!B219,0)</f>
        <v>0</v>
      </c>
      <c r="C219" t="s">
        <v>425</v>
      </c>
      <c r="D219">
        <v>3</v>
      </c>
      <c r="E219" t="s">
        <v>6</v>
      </c>
      <c r="F219" s="2" t="s">
        <v>7</v>
      </c>
      <c r="G219" t="s">
        <v>15</v>
      </c>
      <c r="H219" s="2" t="s">
        <v>426</v>
      </c>
      <c r="I219" s="10">
        <f>'audit time calc'!M219</f>
        <v>44621</v>
      </c>
      <c r="J219" s="1"/>
      <c r="K219" t="str">
        <f t="shared" si="3"/>
        <v/>
      </c>
    </row>
    <row r="220" spans="1:11" x14ac:dyDescent="0.3">
      <c r="A220">
        <v>157</v>
      </c>
      <c r="B220">
        <f>IF(OR('audit time calc'!B220='audit time calc'!B219,'audit time calc'!B220='audit time calc'!B221),'audit time calc'!B220,0)</f>
        <v>0</v>
      </c>
      <c r="C220" t="s">
        <v>428</v>
      </c>
      <c r="D220">
        <v>4</v>
      </c>
      <c r="E220" t="s">
        <v>6</v>
      </c>
      <c r="F220" s="2" t="s">
        <v>11</v>
      </c>
      <c r="G220" t="s">
        <v>15</v>
      </c>
      <c r="H220" s="2" t="s">
        <v>426</v>
      </c>
      <c r="I220" s="10">
        <f>'audit time calc'!M220</f>
        <v>44621</v>
      </c>
      <c r="J220" s="1"/>
      <c r="K220" t="str">
        <f t="shared" si="3"/>
        <v/>
      </c>
    </row>
    <row r="221" spans="1:11" x14ac:dyDescent="0.3">
      <c r="A221">
        <v>158</v>
      </c>
      <c r="B221">
        <f>IF(OR('audit time calc'!B221='audit time calc'!B220,'audit time calc'!B221='audit time calc'!B222),'audit time calc'!B221,0)</f>
        <v>0</v>
      </c>
      <c r="C221" t="s">
        <v>430</v>
      </c>
      <c r="D221">
        <v>4</v>
      </c>
      <c r="E221" t="s">
        <v>6</v>
      </c>
      <c r="F221" s="2" t="s">
        <v>7</v>
      </c>
      <c r="G221" t="s">
        <v>15</v>
      </c>
      <c r="H221" s="2" t="s">
        <v>431</v>
      </c>
      <c r="I221" s="10">
        <f>'audit time calc'!M221</f>
        <v>44620</v>
      </c>
      <c r="J221" s="1"/>
      <c r="K221" t="str">
        <f t="shared" si="3"/>
        <v/>
      </c>
    </row>
    <row r="222" spans="1:11" x14ac:dyDescent="0.3">
      <c r="A222">
        <v>159</v>
      </c>
      <c r="B222">
        <f>IF(OR('audit time calc'!B222='audit time calc'!B221,'audit time calc'!B222='audit time calc'!B223),'audit time calc'!B222,0)</f>
        <v>0</v>
      </c>
      <c r="C222" t="s">
        <v>433</v>
      </c>
      <c r="D222">
        <v>4</v>
      </c>
      <c r="E222" t="s">
        <v>6</v>
      </c>
      <c r="F222" s="2" t="s">
        <v>434</v>
      </c>
      <c r="G222" t="s">
        <v>15</v>
      </c>
      <c r="H222" s="2" t="s">
        <v>435</v>
      </c>
      <c r="I222" s="10">
        <f>'audit time calc'!M222</f>
        <v>44619</v>
      </c>
      <c r="J222" s="1"/>
      <c r="K222" t="str">
        <f t="shared" si="3"/>
        <v/>
      </c>
    </row>
    <row r="223" spans="1:11" x14ac:dyDescent="0.3">
      <c r="A223">
        <v>160</v>
      </c>
      <c r="B223">
        <f>IF(OR('audit time calc'!B223='audit time calc'!B222,'audit time calc'!B223='audit time calc'!B224),'audit time calc'!B223,0)</f>
        <v>0</v>
      </c>
      <c r="C223" t="s">
        <v>437</v>
      </c>
      <c r="D223">
        <v>3</v>
      </c>
      <c r="E223" t="s">
        <v>6</v>
      </c>
      <c r="F223" s="2" t="s">
        <v>11</v>
      </c>
      <c r="G223" t="s">
        <v>15</v>
      </c>
      <c r="H223" s="2" t="s">
        <v>438</v>
      </c>
      <c r="I223" s="10">
        <f>'audit time calc'!M223</f>
        <v>44617</v>
      </c>
      <c r="J223" s="1"/>
      <c r="K223" t="str">
        <f t="shared" si="3"/>
        <v/>
      </c>
    </row>
    <row r="224" spans="1:11" x14ac:dyDescent="0.3">
      <c r="A224">
        <v>161</v>
      </c>
      <c r="B224" t="str">
        <f>IF(OR('audit time calc'!B224='audit time calc'!B223,'audit time calc'!B224='audit time calc'!B225),'audit time calc'!B224,0)</f>
        <v>LeagueDAO</v>
      </c>
      <c r="C224" t="s">
        <v>440</v>
      </c>
      <c r="D224">
        <v>4</v>
      </c>
      <c r="E224" t="s">
        <v>6</v>
      </c>
      <c r="F224" s="2" t="s">
        <v>7</v>
      </c>
      <c r="G224" t="s">
        <v>15</v>
      </c>
      <c r="H224" s="2" t="s">
        <v>441</v>
      </c>
      <c r="I224" s="10">
        <f>'audit time calc'!M224</f>
        <v>44613</v>
      </c>
      <c r="J224" s="1"/>
      <c r="K224">
        <f t="shared" si="3"/>
        <v>0</v>
      </c>
    </row>
    <row r="225" spans="1:11" x14ac:dyDescent="0.3">
      <c r="A225">
        <v>161</v>
      </c>
      <c r="B225" t="str">
        <f>IF(OR('audit time calc'!B225='audit time calc'!B224,'audit time calc'!B225='audit time calc'!B226),'audit time calc'!B225,0)</f>
        <v>LeagueDAO</v>
      </c>
      <c r="C225" t="s">
        <v>440</v>
      </c>
      <c r="D225">
        <v>4</v>
      </c>
      <c r="E225" t="s">
        <v>6</v>
      </c>
      <c r="F225" s="2" t="s">
        <v>7</v>
      </c>
      <c r="G225" t="s">
        <v>15</v>
      </c>
      <c r="H225" s="2" t="s">
        <v>441</v>
      </c>
      <c r="I225" s="10">
        <f>'audit time calc'!M225</f>
        <v>44613</v>
      </c>
      <c r="J225" s="1"/>
      <c r="K225" t="str">
        <f t="shared" si="3"/>
        <v/>
      </c>
    </row>
    <row r="226" spans="1:11" x14ac:dyDescent="0.3">
      <c r="A226">
        <v>162</v>
      </c>
      <c r="B226">
        <f>IF(OR('audit time calc'!B226='audit time calc'!B225,'audit time calc'!B226='audit time calc'!B227),'audit time calc'!B226,0)</f>
        <v>0</v>
      </c>
      <c r="C226" t="s">
        <v>443</v>
      </c>
      <c r="D226">
        <v>4</v>
      </c>
      <c r="E226" t="s">
        <v>6</v>
      </c>
      <c r="F226" s="2" t="s">
        <v>7</v>
      </c>
      <c r="G226" t="s">
        <v>15</v>
      </c>
      <c r="H226" s="2" t="s">
        <v>441</v>
      </c>
      <c r="I226" s="10">
        <f>'audit time calc'!M226</f>
        <v>44613</v>
      </c>
      <c r="J226" s="1"/>
      <c r="K226" t="str">
        <f t="shared" si="3"/>
        <v/>
      </c>
    </row>
    <row r="227" spans="1:11" x14ac:dyDescent="0.3">
      <c r="A227">
        <v>163</v>
      </c>
      <c r="B227">
        <f>IF(OR('audit time calc'!B227='audit time calc'!B226,'audit time calc'!B227='audit time calc'!B228),'audit time calc'!B227,0)</f>
        <v>0</v>
      </c>
      <c r="C227" t="s">
        <v>445</v>
      </c>
      <c r="D227">
        <v>3</v>
      </c>
      <c r="E227" t="s">
        <v>6</v>
      </c>
      <c r="F227" s="2" t="s">
        <v>7</v>
      </c>
      <c r="G227" t="s">
        <v>15</v>
      </c>
      <c r="H227" s="2" t="s">
        <v>446</v>
      </c>
      <c r="I227" s="10">
        <f>'audit time calc'!M227</f>
        <v>44610</v>
      </c>
      <c r="J227" s="1"/>
      <c r="K227" t="str">
        <f t="shared" si="3"/>
        <v/>
      </c>
    </row>
    <row r="228" spans="1:11" x14ac:dyDescent="0.3">
      <c r="A228">
        <v>164</v>
      </c>
      <c r="B228">
        <f>IF(OR('audit time calc'!B228='audit time calc'!B227,'audit time calc'!B228='audit time calc'!B229),'audit time calc'!B228,0)</f>
        <v>0</v>
      </c>
      <c r="C228" t="s">
        <v>448</v>
      </c>
      <c r="D228">
        <v>4</v>
      </c>
      <c r="E228" t="s">
        <v>6</v>
      </c>
      <c r="F228" s="2" t="s">
        <v>7</v>
      </c>
      <c r="G228" t="s">
        <v>15</v>
      </c>
      <c r="H228" s="2" t="s">
        <v>449</v>
      </c>
      <c r="I228" s="10">
        <f>'audit time calc'!M228</f>
        <v>44609</v>
      </c>
      <c r="J228" s="1"/>
      <c r="K228" t="str">
        <f t="shared" si="3"/>
        <v/>
      </c>
    </row>
    <row r="229" spans="1:11" x14ac:dyDescent="0.3">
      <c r="A229">
        <v>165</v>
      </c>
      <c r="B229">
        <f>IF(OR('audit time calc'!B229='audit time calc'!B228,'audit time calc'!B229='audit time calc'!B230),'audit time calc'!B229,0)</f>
        <v>0</v>
      </c>
      <c r="C229" t="s">
        <v>451</v>
      </c>
      <c r="D229">
        <v>4</v>
      </c>
      <c r="E229" t="s">
        <v>6</v>
      </c>
      <c r="F229" s="2" t="s">
        <v>11</v>
      </c>
      <c r="G229" t="s">
        <v>15</v>
      </c>
      <c r="H229" s="2" t="s">
        <v>449</v>
      </c>
      <c r="I229" s="10">
        <f>'audit time calc'!M229</f>
        <v>44609</v>
      </c>
      <c r="J229" s="1"/>
      <c r="K229" t="str">
        <f t="shared" si="3"/>
        <v/>
      </c>
    </row>
    <row r="230" spans="1:11" x14ac:dyDescent="0.3">
      <c r="A230">
        <v>166</v>
      </c>
      <c r="B230">
        <f>IF(OR('audit time calc'!B230='audit time calc'!B229,'audit time calc'!B230='audit time calc'!B231),'audit time calc'!B230,0)</f>
        <v>0</v>
      </c>
      <c r="C230" t="s">
        <v>453</v>
      </c>
      <c r="D230">
        <v>4</v>
      </c>
      <c r="E230" t="s">
        <v>6</v>
      </c>
      <c r="F230" s="2" t="s">
        <v>11</v>
      </c>
      <c r="G230" t="s">
        <v>15</v>
      </c>
      <c r="H230" s="2" t="s">
        <v>454</v>
      </c>
      <c r="I230" s="10">
        <f>'audit time calc'!M230</f>
        <v>44608</v>
      </c>
      <c r="J230" s="1"/>
      <c r="K230" t="str">
        <f t="shared" si="3"/>
        <v/>
      </c>
    </row>
    <row r="231" spans="1:11" x14ac:dyDescent="0.3">
      <c r="A231">
        <v>167</v>
      </c>
      <c r="B231">
        <f>IF(OR('audit time calc'!B231='audit time calc'!B230,'audit time calc'!B231='audit time calc'!B232),'audit time calc'!B231,0)</f>
        <v>0</v>
      </c>
      <c r="C231" t="s">
        <v>456</v>
      </c>
      <c r="D231">
        <v>4</v>
      </c>
      <c r="E231" t="s">
        <v>6</v>
      </c>
      <c r="F231" s="2" t="s">
        <v>11</v>
      </c>
      <c r="G231" t="s">
        <v>15</v>
      </c>
      <c r="H231" s="2" t="s">
        <v>457</v>
      </c>
      <c r="I231" s="10">
        <f>'audit time calc'!M231</f>
        <v>44607</v>
      </c>
      <c r="J231" s="1"/>
      <c r="K231" t="str">
        <f t="shared" si="3"/>
        <v/>
      </c>
    </row>
    <row r="232" spans="1:11" x14ac:dyDescent="0.3">
      <c r="A232">
        <v>168</v>
      </c>
      <c r="B232">
        <f>IF(OR('audit time calc'!B232='audit time calc'!B231,'audit time calc'!B232='audit time calc'!B233),'audit time calc'!B232,0)</f>
        <v>0</v>
      </c>
      <c r="C232" t="s">
        <v>459</v>
      </c>
      <c r="D232">
        <v>4</v>
      </c>
      <c r="E232" t="s">
        <v>6</v>
      </c>
      <c r="F232" s="2" t="s">
        <v>11</v>
      </c>
      <c r="G232" t="s">
        <v>15</v>
      </c>
      <c r="H232" s="2" t="s">
        <v>460</v>
      </c>
      <c r="I232" s="10">
        <f>'audit time calc'!M232</f>
        <v>44606</v>
      </c>
      <c r="J232" s="1"/>
      <c r="K232" t="str">
        <f t="shared" si="3"/>
        <v/>
      </c>
    </row>
    <row r="233" spans="1:11" x14ac:dyDescent="0.3">
      <c r="A233">
        <v>169</v>
      </c>
      <c r="B233">
        <f>IF(OR('audit time calc'!B233='audit time calc'!B232,'audit time calc'!B233='audit time calc'!B234),'audit time calc'!B233,0)</f>
        <v>0</v>
      </c>
      <c r="C233" t="s">
        <v>462</v>
      </c>
      <c r="D233">
        <v>4</v>
      </c>
      <c r="E233" t="s">
        <v>6</v>
      </c>
      <c r="F233" s="2" t="s">
        <v>7</v>
      </c>
      <c r="G233" t="s">
        <v>15</v>
      </c>
      <c r="H233" s="2" t="s">
        <v>460</v>
      </c>
      <c r="I233" s="10">
        <f>'audit time calc'!M233</f>
        <v>44606</v>
      </c>
      <c r="J233" s="1"/>
      <c r="K233" t="str">
        <f t="shared" si="3"/>
        <v/>
      </c>
    </row>
    <row r="234" spans="1:11" x14ac:dyDescent="0.3">
      <c r="A234">
        <v>170</v>
      </c>
      <c r="B234">
        <f>IF(OR('audit time calc'!B234='audit time calc'!B233,'audit time calc'!B234='audit time calc'!B235),'audit time calc'!B234,0)</f>
        <v>0</v>
      </c>
      <c r="C234" t="s">
        <v>464</v>
      </c>
      <c r="D234">
        <v>4</v>
      </c>
      <c r="E234" t="s">
        <v>6</v>
      </c>
      <c r="F234" s="2" t="s">
        <v>11</v>
      </c>
      <c r="G234" t="s">
        <v>15</v>
      </c>
      <c r="H234" s="2" t="s">
        <v>465</v>
      </c>
      <c r="I234" s="10">
        <f>'audit time calc'!M234</f>
        <v>44603</v>
      </c>
      <c r="J234" s="1"/>
      <c r="K234" t="str">
        <f t="shared" si="3"/>
        <v/>
      </c>
    </row>
    <row r="235" spans="1:11" x14ac:dyDescent="0.3">
      <c r="A235">
        <v>171</v>
      </c>
      <c r="B235">
        <f>IF(OR('audit time calc'!B235='audit time calc'!B234,'audit time calc'!B235='audit time calc'!B236),'audit time calc'!B235,0)</f>
        <v>0</v>
      </c>
      <c r="C235" t="s">
        <v>467</v>
      </c>
      <c r="D235">
        <v>3</v>
      </c>
      <c r="E235" t="s">
        <v>6</v>
      </c>
      <c r="F235" s="2" t="s">
        <v>7</v>
      </c>
      <c r="G235" t="s">
        <v>15</v>
      </c>
      <c r="H235" s="2" t="s">
        <v>465</v>
      </c>
      <c r="I235" s="10">
        <f>'audit time calc'!M235</f>
        <v>44603</v>
      </c>
      <c r="J235" s="1"/>
      <c r="K235" t="str">
        <f t="shared" si="3"/>
        <v/>
      </c>
    </row>
    <row r="236" spans="1:11" x14ac:dyDescent="0.3">
      <c r="A236">
        <v>172</v>
      </c>
      <c r="B236">
        <f>IF(OR('audit time calc'!B236='audit time calc'!B235,'audit time calc'!B236='audit time calc'!B237),'audit time calc'!B236,0)</f>
        <v>0</v>
      </c>
      <c r="C236" t="s">
        <v>469</v>
      </c>
      <c r="D236">
        <v>4</v>
      </c>
      <c r="E236" t="s">
        <v>6</v>
      </c>
      <c r="F236" s="2" t="s">
        <v>45</v>
      </c>
      <c r="G236" t="s">
        <v>15</v>
      </c>
      <c r="H236" s="2" t="s">
        <v>465</v>
      </c>
      <c r="I236" s="10">
        <f>'audit time calc'!M236</f>
        <v>44603</v>
      </c>
      <c r="J236" s="1"/>
      <c r="K236" t="str">
        <f t="shared" si="3"/>
        <v/>
      </c>
    </row>
    <row r="237" spans="1:11" x14ac:dyDescent="0.3">
      <c r="A237">
        <v>173</v>
      </c>
      <c r="B237">
        <f>IF(OR('audit time calc'!B237='audit time calc'!B236,'audit time calc'!B237='audit time calc'!B238),'audit time calc'!B237,0)</f>
        <v>0</v>
      </c>
      <c r="C237" t="s">
        <v>471</v>
      </c>
      <c r="D237">
        <v>4</v>
      </c>
      <c r="E237" t="s">
        <v>6</v>
      </c>
      <c r="F237" s="2" t="s">
        <v>11</v>
      </c>
      <c r="G237" t="s">
        <v>15</v>
      </c>
      <c r="H237" s="2" t="s">
        <v>465</v>
      </c>
      <c r="I237" s="10">
        <f>'audit time calc'!M237</f>
        <v>44603</v>
      </c>
      <c r="J237" s="1"/>
      <c r="K237" t="str">
        <f t="shared" si="3"/>
        <v/>
      </c>
    </row>
    <row r="238" spans="1:11" x14ac:dyDescent="0.3">
      <c r="A238">
        <v>174</v>
      </c>
      <c r="B238">
        <f>IF(OR('audit time calc'!B238='audit time calc'!B237,'audit time calc'!B238='audit time calc'!B239),'audit time calc'!B238,0)</f>
        <v>0</v>
      </c>
      <c r="C238" t="s">
        <v>473</v>
      </c>
      <c r="D238">
        <v>4</v>
      </c>
      <c r="E238" t="s">
        <v>6</v>
      </c>
      <c r="F238" s="2" t="s">
        <v>11</v>
      </c>
      <c r="G238" t="s">
        <v>15</v>
      </c>
      <c r="H238" s="2" t="s">
        <v>465</v>
      </c>
      <c r="I238" s="10">
        <f>'audit time calc'!M238</f>
        <v>44603</v>
      </c>
      <c r="J238" s="1"/>
      <c r="K238" t="str">
        <f t="shared" si="3"/>
        <v/>
      </c>
    </row>
    <row r="239" spans="1:11" x14ac:dyDescent="0.3">
      <c r="A239">
        <v>175</v>
      </c>
      <c r="B239" t="str">
        <f>IF(OR('audit time calc'!B239='audit time calc'!B238,'audit time calc'!B239='audit time calc'!B240),'audit time calc'!B239,0)</f>
        <v>R e:w a t e r</v>
      </c>
      <c r="C239" t="s">
        <v>475</v>
      </c>
      <c r="D239">
        <v>4</v>
      </c>
      <c r="E239" t="s">
        <v>6</v>
      </c>
      <c r="F239" s="2" t="s">
        <v>7</v>
      </c>
      <c r="G239" t="s">
        <v>15</v>
      </c>
      <c r="H239" s="2" t="s">
        <v>1331</v>
      </c>
      <c r="I239" s="10">
        <f>'audit time calc'!M239</f>
        <v>44599</v>
      </c>
      <c r="J239" s="1"/>
      <c r="K239">
        <f t="shared" si="3"/>
        <v>0</v>
      </c>
    </row>
    <row r="240" spans="1:11" x14ac:dyDescent="0.3">
      <c r="A240">
        <v>175</v>
      </c>
      <c r="B240" t="str">
        <f>IF(OR('audit time calc'!B240='audit time calc'!B239,'audit time calc'!B240='audit time calc'!B241),'audit time calc'!B240,0)</f>
        <v>R e:w a t e r</v>
      </c>
      <c r="C240" t="s">
        <v>475</v>
      </c>
      <c r="D240">
        <v>4</v>
      </c>
      <c r="E240" t="s">
        <v>6</v>
      </c>
      <c r="F240" s="2" t="s">
        <v>11</v>
      </c>
      <c r="G240" t="s">
        <v>15</v>
      </c>
      <c r="H240" s="2" t="s">
        <v>1331</v>
      </c>
      <c r="I240" s="10">
        <f>'audit time calc'!M240</f>
        <v>44599</v>
      </c>
      <c r="J240" s="1"/>
      <c r="K240">
        <f t="shared" si="3"/>
        <v>3</v>
      </c>
    </row>
    <row r="241" spans="1:11" x14ac:dyDescent="0.3">
      <c r="A241">
        <v>175</v>
      </c>
      <c r="B241" t="str">
        <f>IF(OR('audit time calc'!B241='audit time calc'!B240,'audit time calc'!B241='audit time calc'!B242),'audit time calc'!B241,0)</f>
        <v>R e:w a t e r</v>
      </c>
      <c r="C241" t="s">
        <v>475</v>
      </c>
      <c r="D241">
        <v>4</v>
      </c>
      <c r="E241" t="s">
        <v>6</v>
      </c>
      <c r="F241" s="2" t="s">
        <v>7</v>
      </c>
      <c r="G241" t="s">
        <v>15</v>
      </c>
      <c r="H241" s="2" t="s">
        <v>476</v>
      </c>
      <c r="I241" s="10">
        <f>'audit time calc'!M241</f>
        <v>44602</v>
      </c>
      <c r="J241" s="1"/>
      <c r="K241" t="str">
        <f t="shared" si="3"/>
        <v/>
      </c>
    </row>
    <row r="242" spans="1:11" x14ac:dyDescent="0.3">
      <c r="A242">
        <v>176</v>
      </c>
      <c r="B242">
        <f>IF(OR('audit time calc'!B242='audit time calc'!B241,'audit time calc'!B242='audit time calc'!B243),'audit time calc'!B242,0)</f>
        <v>0</v>
      </c>
      <c r="C242" t="s">
        <v>478</v>
      </c>
      <c r="D242">
        <v>4</v>
      </c>
      <c r="E242" t="s">
        <v>6</v>
      </c>
      <c r="F242" s="2" t="s">
        <v>7</v>
      </c>
      <c r="G242" t="s">
        <v>15</v>
      </c>
      <c r="H242" s="2" t="s">
        <v>476</v>
      </c>
      <c r="I242" s="10">
        <f>'audit time calc'!M242</f>
        <v>44602</v>
      </c>
      <c r="J242" s="1"/>
      <c r="K242" t="str">
        <f t="shared" si="3"/>
        <v/>
      </c>
    </row>
    <row r="243" spans="1:11" x14ac:dyDescent="0.3">
      <c r="A243">
        <v>177</v>
      </c>
      <c r="B243">
        <f>IF(OR('audit time calc'!B243='audit time calc'!B242,'audit time calc'!B243='audit time calc'!B244),'audit time calc'!B243,0)</f>
        <v>0</v>
      </c>
      <c r="C243" t="s">
        <v>20</v>
      </c>
      <c r="D243">
        <v>4</v>
      </c>
      <c r="E243" t="s">
        <v>6</v>
      </c>
      <c r="F243" s="2" t="s">
        <v>7</v>
      </c>
      <c r="G243" t="s">
        <v>15</v>
      </c>
      <c r="H243" s="2" t="s">
        <v>480</v>
      </c>
      <c r="I243" s="10">
        <f>'audit time calc'!M243</f>
        <v>44600</v>
      </c>
      <c r="J243" s="1"/>
      <c r="K243" t="str">
        <f t="shared" si="3"/>
        <v/>
      </c>
    </row>
    <row r="244" spans="1:11" x14ac:dyDescent="0.3">
      <c r="A244">
        <v>178</v>
      </c>
      <c r="B244">
        <f>IF(OR('audit time calc'!B244='audit time calc'!B243,'audit time calc'!B244='audit time calc'!B245),'audit time calc'!B244,0)</f>
        <v>0</v>
      </c>
      <c r="C244" t="s">
        <v>482</v>
      </c>
      <c r="D244">
        <v>4</v>
      </c>
      <c r="E244" t="s">
        <v>6</v>
      </c>
      <c r="F244" s="2" t="s">
        <v>7</v>
      </c>
      <c r="G244" t="s">
        <v>15</v>
      </c>
      <c r="H244" s="2" t="s">
        <v>483</v>
      </c>
      <c r="I244" s="10">
        <f>'audit time calc'!M244</f>
        <v>44596</v>
      </c>
      <c r="J244" s="1"/>
      <c r="K244" t="str">
        <f t="shared" si="3"/>
        <v/>
      </c>
    </row>
    <row r="245" spans="1:11" x14ac:dyDescent="0.3">
      <c r="A245">
        <v>179</v>
      </c>
      <c r="B245">
        <f>IF(OR('audit time calc'!B245='audit time calc'!B244,'audit time calc'!B245='audit time calc'!B246),'audit time calc'!B245,0)</f>
        <v>0</v>
      </c>
      <c r="C245" t="s">
        <v>485</v>
      </c>
      <c r="D245">
        <v>4</v>
      </c>
      <c r="E245" t="s">
        <v>6</v>
      </c>
      <c r="F245" s="2" t="s">
        <v>11</v>
      </c>
      <c r="G245" t="s">
        <v>15</v>
      </c>
      <c r="H245" s="2" t="s">
        <v>486</v>
      </c>
      <c r="I245" s="10">
        <f>'audit time calc'!M245</f>
        <v>44595</v>
      </c>
      <c r="J245" s="1"/>
      <c r="K245" t="str">
        <f t="shared" si="3"/>
        <v/>
      </c>
    </row>
    <row r="246" spans="1:11" x14ac:dyDescent="0.3">
      <c r="A246">
        <v>180</v>
      </c>
      <c r="B246">
        <f>IF(OR('audit time calc'!B246='audit time calc'!B245,'audit time calc'!B246='audit time calc'!B247),'audit time calc'!B246,0)</f>
        <v>0</v>
      </c>
      <c r="C246" t="s">
        <v>488</v>
      </c>
      <c r="D246">
        <v>4</v>
      </c>
      <c r="E246" t="s">
        <v>6</v>
      </c>
      <c r="F246" s="2" t="s">
        <v>7</v>
      </c>
      <c r="G246" t="s">
        <v>15</v>
      </c>
      <c r="H246" s="2" t="s">
        <v>486</v>
      </c>
      <c r="I246" s="10">
        <f>'audit time calc'!M246</f>
        <v>44595</v>
      </c>
      <c r="J246" s="1"/>
      <c r="K246" t="str">
        <f t="shared" si="3"/>
        <v/>
      </c>
    </row>
    <row r="247" spans="1:11" x14ac:dyDescent="0.3">
      <c r="A247">
        <v>181</v>
      </c>
      <c r="B247">
        <f>IF(OR('audit time calc'!B247='audit time calc'!B246,'audit time calc'!B247='audit time calc'!B248),'audit time calc'!B247,0)</f>
        <v>0</v>
      </c>
      <c r="C247" t="s">
        <v>490</v>
      </c>
      <c r="D247">
        <v>3</v>
      </c>
      <c r="E247" t="s">
        <v>6</v>
      </c>
      <c r="F247" s="2" t="s">
        <v>45</v>
      </c>
      <c r="G247" t="s">
        <v>15</v>
      </c>
      <c r="H247" s="2" t="s">
        <v>486</v>
      </c>
      <c r="I247" s="10">
        <f>'audit time calc'!M247</f>
        <v>44595</v>
      </c>
      <c r="J247" s="1"/>
      <c r="K247" t="str">
        <f t="shared" si="3"/>
        <v/>
      </c>
    </row>
    <row r="248" spans="1:11" x14ac:dyDescent="0.3">
      <c r="A248">
        <v>182</v>
      </c>
      <c r="B248">
        <f>IF(OR('audit time calc'!B248='audit time calc'!B247,'audit time calc'!B248='audit time calc'!B249),'audit time calc'!B248,0)</f>
        <v>0</v>
      </c>
      <c r="C248" t="s">
        <v>492</v>
      </c>
      <c r="D248">
        <v>4</v>
      </c>
      <c r="E248" t="s">
        <v>6</v>
      </c>
      <c r="F248" s="2" t="s">
        <v>11</v>
      </c>
      <c r="G248" t="s">
        <v>15</v>
      </c>
      <c r="H248" s="2" t="s">
        <v>493</v>
      </c>
      <c r="I248" s="10">
        <f>'audit time calc'!M248</f>
        <v>44588</v>
      </c>
      <c r="J248" s="1"/>
      <c r="K248" t="str">
        <f t="shared" si="3"/>
        <v/>
      </c>
    </row>
    <row r="249" spans="1:11" x14ac:dyDescent="0.3">
      <c r="A249">
        <v>183</v>
      </c>
      <c r="B249">
        <f>IF(OR('audit time calc'!B249='audit time calc'!B248,'audit time calc'!B249='audit time calc'!B250),'audit time calc'!B249,0)</f>
        <v>0</v>
      </c>
      <c r="C249" t="s">
        <v>495</v>
      </c>
      <c r="D249">
        <v>4</v>
      </c>
      <c r="E249" t="s">
        <v>6</v>
      </c>
      <c r="F249" s="2" t="s">
        <v>7</v>
      </c>
      <c r="G249" t="s">
        <v>15</v>
      </c>
      <c r="H249" s="2" t="s">
        <v>496</v>
      </c>
      <c r="I249" s="10">
        <f>'audit time calc'!M249</f>
        <v>44587</v>
      </c>
      <c r="J249" s="1"/>
      <c r="K249" t="str">
        <f t="shared" si="3"/>
        <v/>
      </c>
    </row>
    <row r="250" spans="1:11" x14ac:dyDescent="0.3">
      <c r="A250">
        <v>184</v>
      </c>
      <c r="B250">
        <f>IF(OR('audit time calc'!B250='audit time calc'!B249,'audit time calc'!B250='audit time calc'!B251),'audit time calc'!B250,0)</f>
        <v>0</v>
      </c>
      <c r="C250" t="s">
        <v>498</v>
      </c>
      <c r="D250">
        <v>4</v>
      </c>
      <c r="E250" t="s">
        <v>6</v>
      </c>
      <c r="F250" s="2" t="s">
        <v>56</v>
      </c>
      <c r="G250" t="s">
        <v>15</v>
      </c>
      <c r="H250" s="2" t="s">
        <v>499</v>
      </c>
      <c r="I250" s="10">
        <f>'audit time calc'!M250</f>
        <v>44586</v>
      </c>
      <c r="J250" s="1"/>
      <c r="K250" t="str">
        <f t="shared" si="3"/>
        <v/>
      </c>
    </row>
    <row r="251" spans="1:11" x14ac:dyDescent="0.3">
      <c r="A251">
        <v>185</v>
      </c>
      <c r="B251">
        <f>IF(OR('audit time calc'!B251='audit time calc'!B250,'audit time calc'!B251='audit time calc'!B252),'audit time calc'!B251,0)</f>
        <v>0</v>
      </c>
      <c r="C251" t="s">
        <v>501</v>
      </c>
      <c r="D251">
        <v>4</v>
      </c>
      <c r="E251" t="s">
        <v>6</v>
      </c>
      <c r="F251" s="2" t="s">
        <v>7</v>
      </c>
      <c r="G251" t="s">
        <v>15</v>
      </c>
      <c r="H251" s="2" t="s">
        <v>502</v>
      </c>
      <c r="I251" s="10">
        <f>'audit time calc'!M251</f>
        <v>44585</v>
      </c>
      <c r="J251" s="1"/>
      <c r="K251" t="str">
        <f t="shared" si="3"/>
        <v/>
      </c>
    </row>
    <row r="252" spans="1:11" x14ac:dyDescent="0.3">
      <c r="A252">
        <v>186</v>
      </c>
      <c r="B252">
        <f>IF(OR('audit time calc'!B252='audit time calc'!B251,'audit time calc'!B252='audit time calc'!B253),'audit time calc'!B252,0)</f>
        <v>0</v>
      </c>
      <c r="C252" t="s">
        <v>504</v>
      </c>
      <c r="D252">
        <v>4</v>
      </c>
      <c r="E252" t="s">
        <v>6</v>
      </c>
      <c r="F252" s="2" t="s">
        <v>7</v>
      </c>
      <c r="G252" t="s">
        <v>15</v>
      </c>
      <c r="H252" s="2" t="s">
        <v>505</v>
      </c>
      <c r="I252" s="10">
        <f>'audit time calc'!M252</f>
        <v>44582</v>
      </c>
      <c r="J252" s="1"/>
      <c r="K252" t="str">
        <f t="shared" si="3"/>
        <v/>
      </c>
    </row>
    <row r="253" spans="1:11" x14ac:dyDescent="0.3">
      <c r="A253">
        <v>187</v>
      </c>
      <c r="B253">
        <f>IF(OR('audit time calc'!B253='audit time calc'!B252,'audit time calc'!B253='audit time calc'!B254),'audit time calc'!B253,0)</f>
        <v>0</v>
      </c>
      <c r="C253" t="s">
        <v>507</v>
      </c>
      <c r="D253">
        <v>4</v>
      </c>
      <c r="E253" t="s">
        <v>6</v>
      </c>
      <c r="F253" s="2" t="s">
        <v>508</v>
      </c>
      <c r="G253" t="s">
        <v>15</v>
      </c>
      <c r="H253" s="2" t="s">
        <v>509</v>
      </c>
      <c r="I253" s="10">
        <f>'audit time calc'!M253</f>
        <v>44578</v>
      </c>
      <c r="J253" s="1"/>
      <c r="K253" t="str">
        <f t="shared" si="3"/>
        <v/>
      </c>
    </row>
    <row r="254" spans="1:11" x14ac:dyDescent="0.3">
      <c r="A254">
        <v>188</v>
      </c>
      <c r="B254">
        <f>IF(OR('audit time calc'!B254='audit time calc'!B253,'audit time calc'!B254='audit time calc'!B255),'audit time calc'!B254,0)</f>
        <v>0</v>
      </c>
      <c r="C254" t="s">
        <v>511</v>
      </c>
      <c r="D254">
        <v>3</v>
      </c>
      <c r="E254" t="s">
        <v>6</v>
      </c>
      <c r="F254" s="2" t="s">
        <v>7</v>
      </c>
      <c r="G254" t="s">
        <v>15</v>
      </c>
      <c r="H254" s="2" t="s">
        <v>509</v>
      </c>
      <c r="I254" s="10">
        <f>'audit time calc'!M254</f>
        <v>44578</v>
      </c>
      <c r="J254" s="1"/>
      <c r="K254" t="str">
        <f t="shared" si="3"/>
        <v/>
      </c>
    </row>
    <row r="255" spans="1:11" x14ac:dyDescent="0.3">
      <c r="A255">
        <v>189</v>
      </c>
      <c r="B255" t="str">
        <f>IF(OR('audit time calc'!B255='audit time calc'!B254,'audit time calc'!B255='audit time calc'!B256),'audit time calc'!B255,0)</f>
        <v>XP Network</v>
      </c>
      <c r="C255" t="s">
        <v>513</v>
      </c>
      <c r="D255">
        <v>3</v>
      </c>
      <c r="E255" t="s">
        <v>6</v>
      </c>
      <c r="F255" s="2" t="s">
        <v>7</v>
      </c>
      <c r="G255" t="s">
        <v>15</v>
      </c>
      <c r="H255" s="2" t="s">
        <v>1348</v>
      </c>
      <c r="I255" s="10">
        <f>'audit time calc'!M255</f>
        <v>44382</v>
      </c>
      <c r="J255" s="1"/>
      <c r="K255">
        <f t="shared" si="3"/>
        <v>101</v>
      </c>
    </row>
    <row r="256" spans="1:11" x14ac:dyDescent="0.3">
      <c r="A256">
        <v>189</v>
      </c>
      <c r="B256" t="str">
        <f>IF(OR('audit time calc'!B256='audit time calc'!B255,'audit time calc'!B256='audit time calc'!B257),'audit time calc'!B256,0)</f>
        <v>XP Network</v>
      </c>
      <c r="C256" t="s">
        <v>513</v>
      </c>
      <c r="D256">
        <v>4</v>
      </c>
      <c r="E256" t="s">
        <v>6</v>
      </c>
      <c r="F256" s="2" t="s">
        <v>7</v>
      </c>
      <c r="G256" t="s">
        <v>15</v>
      </c>
      <c r="H256" s="2" t="s">
        <v>1349</v>
      </c>
      <c r="I256" s="10">
        <f>'audit time calc'!M256</f>
        <v>44483</v>
      </c>
      <c r="J256" s="1"/>
      <c r="K256">
        <f t="shared" si="3"/>
        <v>92</v>
      </c>
    </row>
    <row r="257" spans="1:11" x14ac:dyDescent="0.3">
      <c r="A257">
        <v>189</v>
      </c>
      <c r="B257" t="str">
        <f>IF(OR('audit time calc'!B257='audit time calc'!B256,'audit time calc'!B257='audit time calc'!B258),'audit time calc'!B257,0)</f>
        <v>XP Network</v>
      </c>
      <c r="C257" t="s">
        <v>513</v>
      </c>
      <c r="D257">
        <v>4</v>
      </c>
      <c r="E257" t="s">
        <v>6</v>
      </c>
      <c r="F257" s="2" t="s">
        <v>7</v>
      </c>
      <c r="G257" t="s">
        <v>15</v>
      </c>
      <c r="H257" s="2" t="s">
        <v>514</v>
      </c>
      <c r="I257" s="10">
        <f>'audit time calc'!M257</f>
        <v>44575</v>
      </c>
      <c r="J257" s="1"/>
      <c r="K257" t="str">
        <f t="shared" si="3"/>
        <v/>
      </c>
    </row>
    <row r="258" spans="1:11" x14ac:dyDescent="0.3">
      <c r="A258">
        <v>190</v>
      </c>
      <c r="B258">
        <f>IF(OR('audit time calc'!B258='audit time calc'!B257,'audit time calc'!B258='audit time calc'!B259),'audit time calc'!B258,0)</f>
        <v>0</v>
      </c>
      <c r="C258" t="s">
        <v>20</v>
      </c>
      <c r="D258">
        <v>3</v>
      </c>
      <c r="E258" t="s">
        <v>6</v>
      </c>
      <c r="F258" s="2" t="s">
        <v>7</v>
      </c>
      <c r="G258" t="s">
        <v>15</v>
      </c>
      <c r="H258" s="2" t="s">
        <v>514</v>
      </c>
      <c r="I258" s="10">
        <f>'audit time calc'!M258</f>
        <v>44575</v>
      </c>
      <c r="J258" s="1"/>
      <c r="K258" t="str">
        <f t="shared" ref="K258:K321" si="4">IFERROR(IF(AND(B258=B259,OR((I259-I258)&gt;=N258,(I258-I259)&gt;=N258),G258="Audited",B258&lt;&gt;0),IF((I259-I258)&gt;0,I259-I258,I258-I259),""),"")</f>
        <v/>
      </c>
    </row>
    <row r="259" spans="1:11" x14ac:dyDescent="0.3">
      <c r="A259">
        <v>191</v>
      </c>
      <c r="B259">
        <f>IF(OR('audit time calc'!B259='audit time calc'!B258,'audit time calc'!B259='audit time calc'!B260),'audit time calc'!B259,0)</f>
        <v>0</v>
      </c>
      <c r="C259" t="s">
        <v>37</v>
      </c>
      <c r="D259">
        <v>3</v>
      </c>
      <c r="E259" t="s">
        <v>6</v>
      </c>
      <c r="F259" s="2" t="s">
        <v>68</v>
      </c>
      <c r="G259" t="s">
        <v>15</v>
      </c>
      <c r="H259" s="2" t="s">
        <v>514</v>
      </c>
      <c r="I259" s="10">
        <f>'audit time calc'!M259</f>
        <v>44575</v>
      </c>
      <c r="J259" s="1"/>
      <c r="K259" t="str">
        <f t="shared" si="4"/>
        <v/>
      </c>
    </row>
    <row r="260" spans="1:11" x14ac:dyDescent="0.3">
      <c r="A260">
        <v>192</v>
      </c>
      <c r="B260">
        <f>IF(OR('audit time calc'!B260='audit time calc'!B259,'audit time calc'!B260='audit time calc'!B261),'audit time calc'!B260,0)</f>
        <v>0</v>
      </c>
      <c r="C260" t="s">
        <v>518</v>
      </c>
      <c r="D260">
        <v>4</v>
      </c>
      <c r="E260" t="s">
        <v>6</v>
      </c>
      <c r="F260" s="2" t="s">
        <v>7</v>
      </c>
      <c r="G260" t="s">
        <v>15</v>
      </c>
      <c r="H260" s="2" t="s">
        <v>519</v>
      </c>
      <c r="I260" s="10">
        <f>'audit time calc'!M260</f>
        <v>44573</v>
      </c>
      <c r="J260" s="1"/>
      <c r="K260" t="str">
        <f t="shared" si="4"/>
        <v/>
      </c>
    </row>
    <row r="261" spans="1:11" x14ac:dyDescent="0.3">
      <c r="A261">
        <v>193</v>
      </c>
      <c r="B261">
        <f>IF(OR('audit time calc'!B261='audit time calc'!B260,'audit time calc'!B261='audit time calc'!B262),'audit time calc'!B261,0)</f>
        <v>0</v>
      </c>
      <c r="C261" t="s">
        <v>521</v>
      </c>
      <c r="D261">
        <v>4</v>
      </c>
      <c r="E261" t="s">
        <v>6</v>
      </c>
      <c r="F261" s="2" t="s">
        <v>7</v>
      </c>
      <c r="G261" t="s">
        <v>15</v>
      </c>
      <c r="H261" s="2" t="s">
        <v>522</v>
      </c>
      <c r="I261" s="10">
        <f>'audit time calc'!M261</f>
        <v>44572</v>
      </c>
      <c r="J261" s="1"/>
      <c r="K261" t="str">
        <f t="shared" si="4"/>
        <v/>
      </c>
    </row>
    <row r="262" spans="1:11" x14ac:dyDescent="0.3">
      <c r="A262">
        <v>194</v>
      </c>
      <c r="B262">
        <f>IF(OR('audit time calc'!B262='audit time calc'!B261,'audit time calc'!B262='audit time calc'!B263),'audit time calc'!B262,0)</f>
        <v>0</v>
      </c>
      <c r="C262" t="s">
        <v>524</v>
      </c>
      <c r="D262">
        <v>3</v>
      </c>
      <c r="E262" t="s">
        <v>6</v>
      </c>
      <c r="F262" s="2" t="s">
        <v>7</v>
      </c>
      <c r="G262" t="s">
        <v>15</v>
      </c>
      <c r="H262" s="2" t="s">
        <v>522</v>
      </c>
      <c r="I262" s="10">
        <f>'audit time calc'!M262</f>
        <v>44572</v>
      </c>
      <c r="J262" s="1"/>
      <c r="K262" t="str">
        <f t="shared" si="4"/>
        <v/>
      </c>
    </row>
    <row r="263" spans="1:11" x14ac:dyDescent="0.3">
      <c r="A263">
        <v>195</v>
      </c>
      <c r="B263">
        <f>IF(OR('audit time calc'!B263='audit time calc'!B262,'audit time calc'!B263='audit time calc'!B264),'audit time calc'!B263,0)</f>
        <v>0</v>
      </c>
      <c r="C263" t="s">
        <v>526</v>
      </c>
      <c r="D263">
        <v>4</v>
      </c>
      <c r="E263" t="s">
        <v>6</v>
      </c>
      <c r="F263" s="2" t="s">
        <v>7</v>
      </c>
      <c r="G263" t="s">
        <v>15</v>
      </c>
      <c r="H263" s="2" t="s">
        <v>527</v>
      </c>
      <c r="I263" s="10">
        <f>'audit time calc'!M263</f>
        <v>44571</v>
      </c>
      <c r="J263" s="1"/>
      <c r="K263" t="str">
        <f t="shared" si="4"/>
        <v/>
      </c>
    </row>
    <row r="264" spans="1:11" x14ac:dyDescent="0.3">
      <c r="A264">
        <v>196</v>
      </c>
      <c r="B264">
        <f>IF(OR('audit time calc'!B264='audit time calc'!B263,'audit time calc'!B264='audit time calc'!B265),'audit time calc'!B264,0)</f>
        <v>0</v>
      </c>
      <c r="C264" t="s">
        <v>529</v>
      </c>
      <c r="D264">
        <v>4</v>
      </c>
      <c r="E264" t="s">
        <v>6</v>
      </c>
      <c r="F264" s="2" t="s">
        <v>11</v>
      </c>
      <c r="G264" t="s">
        <v>15</v>
      </c>
      <c r="H264" s="2" t="s">
        <v>527</v>
      </c>
      <c r="I264" s="10">
        <f>'audit time calc'!M264</f>
        <v>44571</v>
      </c>
      <c r="J264" s="1"/>
      <c r="K264" t="str">
        <f t="shared" si="4"/>
        <v/>
      </c>
    </row>
    <row r="265" spans="1:11" x14ac:dyDescent="0.3">
      <c r="A265">
        <v>197</v>
      </c>
      <c r="B265">
        <f>IF(OR('audit time calc'!B265='audit time calc'!B264,'audit time calc'!B265='audit time calc'!B266),'audit time calc'!B265,0)</f>
        <v>0</v>
      </c>
      <c r="C265" t="s">
        <v>530</v>
      </c>
      <c r="D265">
        <v>4</v>
      </c>
      <c r="E265" t="s">
        <v>6</v>
      </c>
      <c r="F265" s="2" t="s">
        <v>11</v>
      </c>
      <c r="G265" t="s">
        <v>15</v>
      </c>
      <c r="H265" s="2" t="s">
        <v>531</v>
      </c>
      <c r="I265" s="10">
        <f>'audit time calc'!M265</f>
        <v>44566</v>
      </c>
      <c r="J265" s="1"/>
      <c r="K265" t="str">
        <f t="shared" si="4"/>
        <v/>
      </c>
    </row>
    <row r="266" spans="1:11" x14ac:dyDescent="0.3">
      <c r="A266">
        <v>198</v>
      </c>
      <c r="B266">
        <f>IF(OR('audit time calc'!B266='audit time calc'!B265,'audit time calc'!B266='audit time calc'!B267),'audit time calc'!B266,0)</f>
        <v>0</v>
      </c>
      <c r="C266" t="s">
        <v>533</v>
      </c>
      <c r="D266">
        <v>4</v>
      </c>
      <c r="E266" t="s">
        <v>6</v>
      </c>
      <c r="F266" s="2" t="s">
        <v>7</v>
      </c>
      <c r="G266" t="s">
        <v>15</v>
      </c>
      <c r="H266" s="2" t="s">
        <v>534</v>
      </c>
      <c r="I266" s="10">
        <f>'audit time calc'!M266</f>
        <v>44565</v>
      </c>
      <c r="J266" s="1"/>
      <c r="K266" t="str">
        <f t="shared" si="4"/>
        <v/>
      </c>
    </row>
    <row r="267" spans="1:11" x14ac:dyDescent="0.3">
      <c r="A267">
        <v>199</v>
      </c>
      <c r="B267">
        <f>IF(OR('audit time calc'!B267='audit time calc'!B266,'audit time calc'!B267='audit time calc'!B268),'audit time calc'!B267,0)</f>
        <v>0</v>
      </c>
      <c r="C267" t="s">
        <v>536</v>
      </c>
      <c r="D267">
        <v>4</v>
      </c>
      <c r="E267" t="s">
        <v>6</v>
      </c>
      <c r="F267" s="2" t="s">
        <v>7</v>
      </c>
      <c r="G267" t="s">
        <v>15</v>
      </c>
      <c r="H267" s="2" t="s">
        <v>537</v>
      </c>
      <c r="I267" s="10">
        <f>'audit time calc'!M267</f>
        <v>44560</v>
      </c>
      <c r="J267" s="1"/>
      <c r="K267" t="str">
        <f t="shared" si="4"/>
        <v/>
      </c>
    </row>
    <row r="268" spans="1:11" x14ac:dyDescent="0.3">
      <c r="A268">
        <v>200</v>
      </c>
      <c r="B268">
        <f>IF(OR('audit time calc'!B268='audit time calc'!B267,'audit time calc'!B268='audit time calc'!B269),'audit time calc'!B268,0)</f>
        <v>0</v>
      </c>
      <c r="C268" t="s">
        <v>539</v>
      </c>
      <c r="D268">
        <v>4</v>
      </c>
      <c r="E268" t="s">
        <v>6</v>
      </c>
      <c r="F268" s="2" t="s">
        <v>11</v>
      </c>
      <c r="G268" t="s">
        <v>15</v>
      </c>
      <c r="H268" s="2" t="s">
        <v>537</v>
      </c>
      <c r="I268" s="10">
        <f>'audit time calc'!M268</f>
        <v>44560</v>
      </c>
      <c r="J268" s="1"/>
      <c r="K268" t="str">
        <f t="shared" si="4"/>
        <v/>
      </c>
    </row>
    <row r="269" spans="1:11" x14ac:dyDescent="0.3">
      <c r="A269">
        <v>201</v>
      </c>
      <c r="B269">
        <f>IF(OR('audit time calc'!B269='audit time calc'!B268,'audit time calc'!B269='audit time calc'!B270),'audit time calc'!B269,0)</f>
        <v>0</v>
      </c>
      <c r="C269" t="s">
        <v>541</v>
      </c>
      <c r="D269">
        <v>4</v>
      </c>
      <c r="E269" t="s">
        <v>6</v>
      </c>
      <c r="F269" s="2" t="s">
        <v>7</v>
      </c>
      <c r="G269" t="s">
        <v>15</v>
      </c>
      <c r="H269" s="2" t="s">
        <v>537</v>
      </c>
      <c r="I269" s="10">
        <f>'audit time calc'!M269</f>
        <v>44560</v>
      </c>
      <c r="J269" s="1"/>
      <c r="K269" t="str">
        <f t="shared" si="4"/>
        <v/>
      </c>
    </row>
    <row r="270" spans="1:11" x14ac:dyDescent="0.3">
      <c r="A270">
        <v>202</v>
      </c>
      <c r="B270">
        <f>IF(OR('audit time calc'!B270='audit time calc'!B269,'audit time calc'!B270='audit time calc'!B271),'audit time calc'!B270,0)</f>
        <v>0</v>
      </c>
      <c r="C270" t="s">
        <v>543</v>
      </c>
      <c r="D270">
        <v>3</v>
      </c>
      <c r="E270" t="s">
        <v>6</v>
      </c>
      <c r="F270" s="2" t="s">
        <v>11</v>
      </c>
      <c r="G270" t="s">
        <v>15</v>
      </c>
      <c r="H270" s="2" t="s">
        <v>537</v>
      </c>
      <c r="I270" s="10">
        <f>'audit time calc'!M270</f>
        <v>44560</v>
      </c>
      <c r="J270" s="1"/>
      <c r="K270" t="str">
        <f t="shared" si="4"/>
        <v/>
      </c>
    </row>
    <row r="271" spans="1:11" x14ac:dyDescent="0.3">
      <c r="A271">
        <v>203</v>
      </c>
      <c r="B271" t="str">
        <f>IF(OR('audit time calc'!B271='audit time calc'!B270,'audit time calc'!B271='audit time calc'!B272),'audit time calc'!B271,0)</f>
        <v>Wonder Hero</v>
      </c>
      <c r="C271" t="s">
        <v>545</v>
      </c>
      <c r="D271">
        <v>3</v>
      </c>
      <c r="E271" t="s">
        <v>6</v>
      </c>
      <c r="F271" s="2" t="s">
        <v>11</v>
      </c>
      <c r="G271" t="s">
        <v>15</v>
      </c>
      <c r="H271" s="2" t="s">
        <v>1366</v>
      </c>
      <c r="I271" s="10">
        <f>'audit time calc'!M271</f>
        <v>44490</v>
      </c>
      <c r="J271" s="1"/>
      <c r="K271">
        <f t="shared" si="4"/>
        <v>64</v>
      </c>
    </row>
    <row r="272" spans="1:11" x14ac:dyDescent="0.3">
      <c r="A272">
        <v>203</v>
      </c>
      <c r="B272" t="str">
        <f>IF(OR('audit time calc'!B272='audit time calc'!B271,'audit time calc'!B272='audit time calc'!B273),'audit time calc'!B272,0)</f>
        <v>Wonder Hero</v>
      </c>
      <c r="C272" t="s">
        <v>545</v>
      </c>
      <c r="D272">
        <v>4</v>
      </c>
      <c r="E272" t="s">
        <v>6</v>
      </c>
      <c r="F272" s="2" t="s">
        <v>7</v>
      </c>
      <c r="G272" t="s">
        <v>15</v>
      </c>
      <c r="H272" s="2" t="s">
        <v>546</v>
      </c>
      <c r="I272" s="10">
        <f>'audit time calc'!M272</f>
        <v>44554</v>
      </c>
      <c r="J272" s="1"/>
      <c r="K272" t="str">
        <f t="shared" si="4"/>
        <v/>
      </c>
    </row>
    <row r="273" spans="1:11" x14ac:dyDescent="0.3">
      <c r="A273">
        <v>204</v>
      </c>
      <c r="B273">
        <f>IF(OR('audit time calc'!B273='audit time calc'!B272,'audit time calc'!B273='audit time calc'!B274),'audit time calc'!B273,0)</f>
        <v>0</v>
      </c>
      <c r="C273" t="s">
        <v>548</v>
      </c>
      <c r="D273">
        <v>4</v>
      </c>
      <c r="E273" t="s">
        <v>6</v>
      </c>
      <c r="F273" s="2" t="s">
        <v>7</v>
      </c>
      <c r="G273" t="s">
        <v>15</v>
      </c>
      <c r="H273" s="2" t="s">
        <v>549</v>
      </c>
      <c r="I273" s="10">
        <f>'audit time calc'!M273</f>
        <v>44552</v>
      </c>
      <c r="J273" s="1"/>
      <c r="K273" t="str">
        <f t="shared" si="4"/>
        <v/>
      </c>
    </row>
    <row r="274" spans="1:11" x14ac:dyDescent="0.3">
      <c r="A274">
        <v>205</v>
      </c>
      <c r="B274">
        <f>IF(OR('audit time calc'!B274='audit time calc'!B273,'audit time calc'!B274='audit time calc'!B275),'audit time calc'!B274,0)</f>
        <v>0</v>
      </c>
      <c r="C274" t="s">
        <v>551</v>
      </c>
      <c r="D274">
        <v>4</v>
      </c>
      <c r="E274" t="s">
        <v>6</v>
      </c>
      <c r="F274" s="2" t="s">
        <v>11</v>
      </c>
      <c r="G274" t="s">
        <v>15</v>
      </c>
      <c r="H274" s="2" t="s">
        <v>549</v>
      </c>
      <c r="I274" s="10">
        <f>'audit time calc'!M274</f>
        <v>44552</v>
      </c>
      <c r="J274" s="1"/>
      <c r="K274" t="str">
        <f t="shared" si="4"/>
        <v/>
      </c>
    </row>
    <row r="275" spans="1:11" x14ac:dyDescent="0.3">
      <c r="A275">
        <v>206</v>
      </c>
      <c r="B275">
        <f>IF(OR('audit time calc'!B275='audit time calc'!B274,'audit time calc'!B275='audit time calc'!B276),'audit time calc'!B275,0)</f>
        <v>0</v>
      </c>
      <c r="C275" t="s">
        <v>553</v>
      </c>
      <c r="D275">
        <v>4</v>
      </c>
      <c r="E275" t="s">
        <v>6</v>
      </c>
      <c r="F275" s="2" t="s">
        <v>7</v>
      </c>
      <c r="G275" t="s">
        <v>15</v>
      </c>
      <c r="H275" s="2" t="s">
        <v>549</v>
      </c>
      <c r="I275" s="10">
        <f>'audit time calc'!M275</f>
        <v>44552</v>
      </c>
      <c r="J275" s="1"/>
      <c r="K275" t="str">
        <f t="shared" si="4"/>
        <v/>
      </c>
    </row>
    <row r="276" spans="1:11" x14ac:dyDescent="0.3">
      <c r="A276">
        <v>207</v>
      </c>
      <c r="B276">
        <f>IF(OR('audit time calc'!B276='audit time calc'!B275,'audit time calc'!B276='audit time calc'!B277),'audit time calc'!B276,0)</f>
        <v>0</v>
      </c>
      <c r="C276" t="s">
        <v>555</v>
      </c>
      <c r="D276">
        <v>4</v>
      </c>
      <c r="E276" t="s">
        <v>6</v>
      </c>
      <c r="F276" s="2" t="s">
        <v>11</v>
      </c>
      <c r="G276" t="s">
        <v>15</v>
      </c>
      <c r="H276" s="2" t="s">
        <v>549</v>
      </c>
      <c r="I276" s="10">
        <f>'audit time calc'!M276</f>
        <v>44552</v>
      </c>
      <c r="J276" s="1"/>
      <c r="K276" t="str">
        <f t="shared" si="4"/>
        <v/>
      </c>
    </row>
    <row r="277" spans="1:11" x14ac:dyDescent="0.3">
      <c r="A277">
        <v>208</v>
      </c>
      <c r="B277" t="str">
        <f>IF(OR('audit time calc'!B277='audit time calc'!B276,'audit time calc'!B277='audit time calc'!B278),'audit time calc'!B277,0)</f>
        <v>Xpocket</v>
      </c>
      <c r="C277" t="s">
        <v>557</v>
      </c>
      <c r="D277">
        <v>4</v>
      </c>
      <c r="E277" t="s">
        <v>6</v>
      </c>
      <c r="F277" s="2" t="s">
        <v>11</v>
      </c>
      <c r="G277" t="s">
        <v>15</v>
      </c>
      <c r="H277" s="2" t="s">
        <v>1373</v>
      </c>
      <c r="I277" s="10">
        <f>'audit time calc'!M277</f>
        <v>44418</v>
      </c>
      <c r="J277" s="1"/>
      <c r="K277">
        <f t="shared" si="4"/>
        <v>133</v>
      </c>
    </row>
    <row r="278" spans="1:11" x14ac:dyDescent="0.3">
      <c r="A278">
        <v>208</v>
      </c>
      <c r="B278" t="str">
        <f>IF(OR('audit time calc'!B278='audit time calc'!B277,'audit time calc'!B278='audit time calc'!B279),'audit time calc'!B278,0)</f>
        <v>Xpocket</v>
      </c>
      <c r="C278" t="s">
        <v>557</v>
      </c>
      <c r="D278">
        <v>4</v>
      </c>
      <c r="E278" t="s">
        <v>6</v>
      </c>
      <c r="F278" s="2" t="s">
        <v>7</v>
      </c>
      <c r="G278" t="s">
        <v>15</v>
      </c>
      <c r="H278" s="2" t="s">
        <v>558</v>
      </c>
      <c r="I278" s="10">
        <f>'audit time calc'!M278</f>
        <v>44551</v>
      </c>
      <c r="J278" s="1"/>
      <c r="K278" t="str">
        <f t="shared" si="4"/>
        <v/>
      </c>
    </row>
    <row r="279" spans="1:11" x14ac:dyDescent="0.3">
      <c r="A279">
        <v>209</v>
      </c>
      <c r="B279" t="str">
        <f>IF(OR('audit time calc'!B279='audit time calc'!B278,'audit time calc'!B279='audit time calc'!B280),'audit time calc'!B279,0)</f>
        <v>Meta Soccer</v>
      </c>
      <c r="C279" t="s">
        <v>560</v>
      </c>
      <c r="D279">
        <v>4</v>
      </c>
      <c r="E279" t="s">
        <v>6</v>
      </c>
      <c r="F279" s="2" t="s">
        <v>11</v>
      </c>
      <c r="G279" t="s">
        <v>15</v>
      </c>
      <c r="H279" s="2" t="s">
        <v>1376</v>
      </c>
      <c r="I279" s="10">
        <f>'audit time calc'!M279</f>
        <v>44516</v>
      </c>
      <c r="J279" s="1"/>
      <c r="K279">
        <f t="shared" si="4"/>
        <v>24</v>
      </c>
    </row>
    <row r="280" spans="1:11" x14ac:dyDescent="0.3">
      <c r="A280">
        <v>209</v>
      </c>
      <c r="B280" t="str">
        <f>IF(OR('audit time calc'!B280='audit time calc'!B279,'audit time calc'!B280='audit time calc'!B281),'audit time calc'!B280,0)</f>
        <v>Meta Soccer</v>
      </c>
      <c r="C280" t="s">
        <v>560</v>
      </c>
      <c r="D280">
        <v>4</v>
      </c>
      <c r="E280" t="s">
        <v>6</v>
      </c>
      <c r="F280" s="2" t="s">
        <v>7</v>
      </c>
      <c r="G280" t="s">
        <v>15</v>
      </c>
      <c r="H280" s="2" t="s">
        <v>1277</v>
      </c>
      <c r="I280" s="10">
        <f>'audit time calc'!M280</f>
        <v>44540</v>
      </c>
      <c r="J280" s="1"/>
      <c r="K280">
        <f t="shared" si="4"/>
        <v>10</v>
      </c>
    </row>
    <row r="281" spans="1:11" x14ac:dyDescent="0.3">
      <c r="A281">
        <v>209</v>
      </c>
      <c r="B281" t="str">
        <f>IF(OR('audit time calc'!B281='audit time calc'!B280,'audit time calc'!B281='audit time calc'!B282),'audit time calc'!B281,0)</f>
        <v>Meta Soccer</v>
      </c>
      <c r="C281" t="s">
        <v>560</v>
      </c>
      <c r="D281">
        <v>4</v>
      </c>
      <c r="E281" t="s">
        <v>6</v>
      </c>
      <c r="F281" s="2" t="s">
        <v>11</v>
      </c>
      <c r="G281" t="s">
        <v>15</v>
      </c>
      <c r="H281" s="2" t="s">
        <v>561</v>
      </c>
      <c r="I281" s="10">
        <f>'audit time calc'!M281</f>
        <v>44550</v>
      </c>
      <c r="J281" s="1"/>
      <c r="K281" t="str">
        <f t="shared" si="4"/>
        <v/>
      </c>
    </row>
    <row r="282" spans="1:11" x14ac:dyDescent="0.3">
      <c r="A282">
        <v>210</v>
      </c>
      <c r="B282">
        <f>IF(OR('audit time calc'!B282='audit time calc'!B281,'audit time calc'!B282='audit time calc'!B283),'audit time calc'!B282,0)</f>
        <v>0</v>
      </c>
      <c r="C282" t="s">
        <v>563</v>
      </c>
      <c r="D282">
        <v>4</v>
      </c>
      <c r="E282" t="s">
        <v>6</v>
      </c>
      <c r="F282" s="2" t="s">
        <v>11</v>
      </c>
      <c r="G282" t="s">
        <v>15</v>
      </c>
      <c r="H282" s="2" t="s">
        <v>561</v>
      </c>
      <c r="I282" s="10">
        <f>'audit time calc'!M282</f>
        <v>44550</v>
      </c>
      <c r="J282" s="1"/>
      <c r="K282" t="str">
        <f t="shared" si="4"/>
        <v/>
      </c>
    </row>
    <row r="283" spans="1:11" x14ac:dyDescent="0.3">
      <c r="A283">
        <v>211</v>
      </c>
      <c r="B283">
        <f>IF(OR('audit time calc'!B283='audit time calc'!B282,'audit time calc'!B283='audit time calc'!B284),'audit time calc'!B283,0)</f>
        <v>0</v>
      </c>
      <c r="C283" t="s">
        <v>565</v>
      </c>
      <c r="D283">
        <v>4</v>
      </c>
      <c r="E283" t="s">
        <v>6</v>
      </c>
      <c r="F283" s="2" t="s">
        <v>11</v>
      </c>
      <c r="G283" t="s">
        <v>15</v>
      </c>
      <c r="H283" s="2" t="s">
        <v>561</v>
      </c>
      <c r="I283" s="10">
        <f>'audit time calc'!M283</f>
        <v>44550</v>
      </c>
      <c r="J283" s="1"/>
      <c r="K283" t="str">
        <f t="shared" si="4"/>
        <v/>
      </c>
    </row>
    <row r="284" spans="1:11" x14ac:dyDescent="0.3">
      <c r="A284">
        <v>212</v>
      </c>
      <c r="B284">
        <f>IF(OR('audit time calc'!B284='audit time calc'!B283,'audit time calc'!B284='audit time calc'!B285),'audit time calc'!B284,0)</f>
        <v>0</v>
      </c>
      <c r="C284" t="s">
        <v>567</v>
      </c>
      <c r="D284">
        <v>3</v>
      </c>
      <c r="E284" t="s">
        <v>6</v>
      </c>
      <c r="F284" s="2" t="s">
        <v>7</v>
      </c>
      <c r="G284" t="s">
        <v>15</v>
      </c>
      <c r="H284" s="2" t="s">
        <v>561</v>
      </c>
      <c r="I284" s="10">
        <f>'audit time calc'!M284</f>
        <v>44550</v>
      </c>
      <c r="J284" s="1"/>
      <c r="K284" t="str">
        <f t="shared" si="4"/>
        <v/>
      </c>
    </row>
    <row r="285" spans="1:11" x14ac:dyDescent="0.3">
      <c r="A285">
        <v>213</v>
      </c>
      <c r="B285">
        <f>IF(OR('audit time calc'!B285='audit time calc'!B284,'audit time calc'!B285='audit time calc'!B286),'audit time calc'!B285,0)</f>
        <v>0</v>
      </c>
      <c r="C285" t="s">
        <v>569</v>
      </c>
      <c r="D285">
        <v>4</v>
      </c>
      <c r="E285" t="s">
        <v>6</v>
      </c>
      <c r="F285" s="2" t="s">
        <v>7</v>
      </c>
      <c r="G285" t="s">
        <v>15</v>
      </c>
      <c r="H285" s="2" t="s">
        <v>570</v>
      </c>
      <c r="I285" s="10">
        <f>'audit time calc'!M285</f>
        <v>44547</v>
      </c>
      <c r="J285" s="1"/>
      <c r="K285" t="str">
        <f t="shared" si="4"/>
        <v/>
      </c>
    </row>
    <row r="286" spans="1:11" x14ac:dyDescent="0.3">
      <c r="A286">
        <v>214</v>
      </c>
      <c r="B286">
        <f>IF(OR('audit time calc'!B286='audit time calc'!B285,'audit time calc'!B286='audit time calc'!B287),'audit time calc'!B286,0)</f>
        <v>0</v>
      </c>
      <c r="C286" t="s">
        <v>572</v>
      </c>
      <c r="D286">
        <v>3</v>
      </c>
      <c r="E286" t="s">
        <v>6</v>
      </c>
      <c r="F286" s="2" t="s">
        <v>7</v>
      </c>
      <c r="G286" t="s">
        <v>15</v>
      </c>
      <c r="H286" s="2" t="s">
        <v>570</v>
      </c>
      <c r="I286" s="10">
        <f>'audit time calc'!M286</f>
        <v>44547</v>
      </c>
      <c r="J286" s="1"/>
      <c r="K286" t="str">
        <f t="shared" si="4"/>
        <v/>
      </c>
    </row>
    <row r="287" spans="1:11" x14ac:dyDescent="0.3">
      <c r="A287">
        <v>215</v>
      </c>
      <c r="B287">
        <f>IF(OR('audit time calc'!B287='audit time calc'!B286,'audit time calc'!B287='audit time calc'!B288),'audit time calc'!B287,0)</f>
        <v>0</v>
      </c>
      <c r="C287" t="s">
        <v>574</v>
      </c>
      <c r="D287">
        <v>4</v>
      </c>
      <c r="E287" t="s">
        <v>6</v>
      </c>
      <c r="F287" s="2" t="s">
        <v>11</v>
      </c>
      <c r="G287" t="s">
        <v>15</v>
      </c>
      <c r="H287" s="2" t="s">
        <v>570</v>
      </c>
      <c r="I287" s="10">
        <f>'audit time calc'!M287</f>
        <v>44547</v>
      </c>
      <c r="J287" s="1"/>
      <c r="K287" t="str">
        <f t="shared" si="4"/>
        <v/>
      </c>
    </row>
    <row r="288" spans="1:11" x14ac:dyDescent="0.3">
      <c r="A288">
        <v>216</v>
      </c>
      <c r="B288">
        <f>IF(OR('audit time calc'!B288='audit time calc'!B287,'audit time calc'!B288='audit time calc'!B289),'audit time calc'!B288,0)</f>
        <v>0</v>
      </c>
      <c r="C288" t="s">
        <v>254</v>
      </c>
      <c r="D288">
        <v>4</v>
      </c>
      <c r="E288" t="s">
        <v>6</v>
      </c>
      <c r="F288" s="2" t="s">
        <v>7</v>
      </c>
      <c r="G288" t="s">
        <v>15</v>
      </c>
      <c r="H288" s="2" t="s">
        <v>570</v>
      </c>
      <c r="I288" s="10">
        <f>'audit time calc'!M288</f>
        <v>44547</v>
      </c>
      <c r="J288" s="1"/>
      <c r="K288" t="str">
        <f t="shared" si="4"/>
        <v/>
      </c>
    </row>
    <row r="289" spans="1:11" x14ac:dyDescent="0.3">
      <c r="A289">
        <v>217</v>
      </c>
      <c r="B289">
        <f>IF(OR('audit time calc'!B289='audit time calc'!B288,'audit time calc'!B289='audit time calc'!B290),'audit time calc'!B289,0)</f>
        <v>0</v>
      </c>
      <c r="C289" t="s">
        <v>577</v>
      </c>
      <c r="D289">
        <v>4</v>
      </c>
      <c r="E289" t="s">
        <v>6</v>
      </c>
      <c r="F289" s="2" t="s">
        <v>11</v>
      </c>
      <c r="G289" t="s">
        <v>15</v>
      </c>
      <c r="H289" s="2" t="s">
        <v>578</v>
      </c>
      <c r="I289" s="10">
        <f>'audit time calc'!M289</f>
        <v>44546</v>
      </c>
      <c r="J289" s="1"/>
      <c r="K289" t="str">
        <f t="shared" si="4"/>
        <v/>
      </c>
    </row>
    <row r="290" spans="1:11" x14ac:dyDescent="0.3">
      <c r="A290">
        <v>218</v>
      </c>
      <c r="B290">
        <f>IF(OR('audit time calc'!B290='audit time calc'!B289,'audit time calc'!B290='audit time calc'!B291),'audit time calc'!B290,0)</f>
        <v>0</v>
      </c>
      <c r="C290" t="s">
        <v>580</v>
      </c>
      <c r="D290">
        <v>4</v>
      </c>
      <c r="E290" t="s">
        <v>6</v>
      </c>
      <c r="F290" s="2" t="s">
        <v>11</v>
      </c>
      <c r="G290" t="s">
        <v>15</v>
      </c>
      <c r="H290" s="2" t="s">
        <v>578</v>
      </c>
      <c r="I290" s="10">
        <f>'audit time calc'!M290</f>
        <v>44546</v>
      </c>
      <c r="J290" s="1"/>
      <c r="K290" t="str">
        <f t="shared" si="4"/>
        <v/>
      </c>
    </row>
    <row r="291" spans="1:11" x14ac:dyDescent="0.3">
      <c r="A291">
        <v>219</v>
      </c>
      <c r="B291">
        <f>IF(OR('audit time calc'!B291='audit time calc'!B290,'audit time calc'!B291='audit time calc'!B292),'audit time calc'!B291,0)</f>
        <v>0</v>
      </c>
      <c r="C291" t="s">
        <v>582</v>
      </c>
      <c r="D291">
        <v>4</v>
      </c>
      <c r="E291" t="s">
        <v>6</v>
      </c>
      <c r="F291" s="2" t="s">
        <v>7</v>
      </c>
      <c r="G291" t="s">
        <v>15</v>
      </c>
      <c r="H291" s="2" t="s">
        <v>583</v>
      </c>
      <c r="I291" s="10">
        <f>'audit time calc'!M291</f>
        <v>44545</v>
      </c>
      <c r="J291" s="1"/>
      <c r="K291" t="str">
        <f t="shared" si="4"/>
        <v/>
      </c>
    </row>
    <row r="292" spans="1:11" x14ac:dyDescent="0.3">
      <c r="A292">
        <v>220</v>
      </c>
      <c r="B292">
        <f>IF(OR('audit time calc'!B292='audit time calc'!B291,'audit time calc'!B292='audit time calc'!B293),'audit time calc'!B292,0)</f>
        <v>0</v>
      </c>
      <c r="C292" t="s">
        <v>585</v>
      </c>
      <c r="D292">
        <v>4</v>
      </c>
      <c r="E292" t="s">
        <v>6</v>
      </c>
      <c r="F292" s="2" t="s">
        <v>7</v>
      </c>
      <c r="G292" t="s">
        <v>15</v>
      </c>
      <c r="H292" s="2" t="s">
        <v>583</v>
      </c>
      <c r="I292" s="10">
        <f>'audit time calc'!M292</f>
        <v>44545</v>
      </c>
      <c r="J292" s="1"/>
      <c r="K292" t="str">
        <f t="shared" si="4"/>
        <v/>
      </c>
    </row>
    <row r="293" spans="1:11" x14ac:dyDescent="0.3">
      <c r="A293">
        <v>221</v>
      </c>
      <c r="B293">
        <f>IF(OR('audit time calc'!B293='audit time calc'!B292,'audit time calc'!B293='audit time calc'!B294),'audit time calc'!B293,0)</f>
        <v>0</v>
      </c>
      <c r="C293" t="s">
        <v>587</v>
      </c>
      <c r="D293">
        <v>4</v>
      </c>
      <c r="E293" t="s">
        <v>6</v>
      </c>
      <c r="F293" s="2" t="s">
        <v>14</v>
      </c>
      <c r="G293" t="s">
        <v>15</v>
      </c>
      <c r="H293" s="2" t="s">
        <v>583</v>
      </c>
      <c r="I293" s="10">
        <f>'audit time calc'!M293</f>
        <v>44545</v>
      </c>
      <c r="J293" s="1"/>
      <c r="K293" t="str">
        <f t="shared" si="4"/>
        <v/>
      </c>
    </row>
    <row r="294" spans="1:11" x14ac:dyDescent="0.3">
      <c r="A294">
        <v>222</v>
      </c>
      <c r="B294">
        <f>IF(OR('audit time calc'!B294='audit time calc'!B293,'audit time calc'!B294='audit time calc'!B295),'audit time calc'!B294,0)</f>
        <v>0</v>
      </c>
      <c r="C294" t="s">
        <v>589</v>
      </c>
      <c r="D294">
        <v>4</v>
      </c>
      <c r="E294" t="s">
        <v>6</v>
      </c>
      <c r="F294" s="2" t="s">
        <v>7</v>
      </c>
      <c r="G294" t="s">
        <v>15</v>
      </c>
      <c r="H294" s="2" t="s">
        <v>590</v>
      </c>
      <c r="I294" s="10">
        <f>'audit time calc'!M294</f>
        <v>44543</v>
      </c>
      <c r="J294" s="1"/>
      <c r="K294" t="str">
        <f t="shared" si="4"/>
        <v/>
      </c>
    </row>
    <row r="295" spans="1:11" x14ac:dyDescent="0.3">
      <c r="A295">
        <v>223</v>
      </c>
      <c r="B295">
        <f>IF(OR('audit time calc'!B295='audit time calc'!B294,'audit time calc'!B295='audit time calc'!B296),'audit time calc'!B295,0)</f>
        <v>0</v>
      </c>
      <c r="C295" t="s">
        <v>592</v>
      </c>
      <c r="D295">
        <v>4</v>
      </c>
      <c r="E295" t="s">
        <v>6</v>
      </c>
      <c r="F295" s="2" t="s">
        <v>11</v>
      </c>
      <c r="G295" t="s">
        <v>15</v>
      </c>
      <c r="H295" s="2" t="s">
        <v>590</v>
      </c>
      <c r="I295" s="10">
        <f>'audit time calc'!M295</f>
        <v>44543</v>
      </c>
      <c r="J295" s="1"/>
      <c r="K295" t="str">
        <f t="shared" si="4"/>
        <v/>
      </c>
    </row>
    <row r="296" spans="1:11" x14ac:dyDescent="0.3">
      <c r="A296">
        <v>224</v>
      </c>
      <c r="B296">
        <f>IF(OR('audit time calc'!B296='audit time calc'!B295,'audit time calc'!B296='audit time calc'!B297),'audit time calc'!B296,0)</f>
        <v>0</v>
      </c>
      <c r="C296" t="s">
        <v>594</v>
      </c>
      <c r="D296">
        <v>4</v>
      </c>
      <c r="E296" t="s">
        <v>6</v>
      </c>
      <c r="F296" s="2" t="s">
        <v>11</v>
      </c>
      <c r="G296" t="s">
        <v>15</v>
      </c>
      <c r="H296" s="2" t="s">
        <v>595</v>
      </c>
      <c r="I296" s="10">
        <f>'audit time calc'!M296</f>
        <v>44540</v>
      </c>
      <c r="J296" s="1"/>
      <c r="K296" t="str">
        <f t="shared" si="4"/>
        <v/>
      </c>
    </row>
    <row r="297" spans="1:11" x14ac:dyDescent="0.3">
      <c r="A297">
        <v>225</v>
      </c>
      <c r="B297">
        <f>IF(OR('audit time calc'!B297='audit time calc'!B296,'audit time calc'!B297='audit time calc'!B298),'audit time calc'!B297,0)</f>
        <v>0</v>
      </c>
      <c r="C297" t="s">
        <v>597</v>
      </c>
      <c r="D297">
        <v>4</v>
      </c>
      <c r="E297" t="s">
        <v>6</v>
      </c>
      <c r="F297" s="2" t="s">
        <v>7</v>
      </c>
      <c r="G297" t="s">
        <v>15</v>
      </c>
      <c r="H297" s="2" t="s">
        <v>595</v>
      </c>
      <c r="I297" s="10">
        <f>'audit time calc'!M297</f>
        <v>44540</v>
      </c>
      <c r="J297" s="1"/>
      <c r="K297" t="str">
        <f t="shared" si="4"/>
        <v/>
      </c>
    </row>
    <row r="298" spans="1:11" x14ac:dyDescent="0.3">
      <c r="A298">
        <v>226</v>
      </c>
      <c r="B298">
        <f>IF(OR('audit time calc'!B298='audit time calc'!B297,'audit time calc'!B298='audit time calc'!B299),'audit time calc'!B298,0)</f>
        <v>0</v>
      </c>
      <c r="C298" t="s">
        <v>599</v>
      </c>
      <c r="D298">
        <v>4</v>
      </c>
      <c r="E298" t="s">
        <v>6</v>
      </c>
      <c r="F298" s="2" t="s">
        <v>11</v>
      </c>
      <c r="G298" t="s">
        <v>15</v>
      </c>
      <c r="H298" s="2" t="s">
        <v>595</v>
      </c>
      <c r="I298" s="10">
        <f>'audit time calc'!M298</f>
        <v>44540</v>
      </c>
      <c r="J298" s="1"/>
      <c r="K298" t="str">
        <f t="shared" si="4"/>
        <v/>
      </c>
    </row>
    <row r="299" spans="1:11" x14ac:dyDescent="0.3">
      <c r="A299">
        <v>227</v>
      </c>
      <c r="B299">
        <f>IF(OR('audit time calc'!B299='audit time calc'!B298,'audit time calc'!B299='audit time calc'!B300),'audit time calc'!B299,0)</f>
        <v>0</v>
      </c>
      <c r="C299" t="s">
        <v>601</v>
      </c>
      <c r="D299">
        <v>4</v>
      </c>
      <c r="E299" t="s">
        <v>6</v>
      </c>
      <c r="F299" s="2" t="s">
        <v>11</v>
      </c>
      <c r="G299" t="s">
        <v>15</v>
      </c>
      <c r="H299" s="2" t="s">
        <v>595</v>
      </c>
      <c r="I299" s="10">
        <f>'audit time calc'!M299</f>
        <v>44540</v>
      </c>
      <c r="J299" s="1"/>
      <c r="K299" t="str">
        <f t="shared" si="4"/>
        <v/>
      </c>
    </row>
    <row r="300" spans="1:11" x14ac:dyDescent="0.3">
      <c r="A300">
        <v>228</v>
      </c>
      <c r="B300" t="str">
        <f>IF(OR('audit time calc'!B300='audit time calc'!B299,'audit time calc'!B300='audit time calc'!B301),'audit time calc'!B300,0)</f>
        <v>Deflyball</v>
      </c>
      <c r="C300" t="s">
        <v>603</v>
      </c>
      <c r="D300">
        <v>4</v>
      </c>
      <c r="E300" t="s">
        <v>6</v>
      </c>
      <c r="F300" s="2" t="s">
        <v>7</v>
      </c>
      <c r="G300" t="s">
        <v>15</v>
      </c>
      <c r="H300" s="2" t="s">
        <v>1398</v>
      </c>
      <c r="I300" s="10">
        <f>'audit time calc'!M300</f>
        <v>44524</v>
      </c>
      <c r="J300" s="1"/>
      <c r="K300">
        <f t="shared" si="4"/>
        <v>16</v>
      </c>
    </row>
    <row r="301" spans="1:11" x14ac:dyDescent="0.3">
      <c r="A301">
        <v>228</v>
      </c>
      <c r="B301" t="str">
        <f>IF(OR('audit time calc'!B301='audit time calc'!B300,'audit time calc'!B301='audit time calc'!B302),'audit time calc'!B301,0)</f>
        <v>Deflyball</v>
      </c>
      <c r="C301" t="s">
        <v>603</v>
      </c>
      <c r="D301">
        <v>3</v>
      </c>
      <c r="E301" t="s">
        <v>6</v>
      </c>
      <c r="F301" s="2" t="s">
        <v>11</v>
      </c>
      <c r="G301" t="s">
        <v>15</v>
      </c>
      <c r="H301" s="2" t="s">
        <v>595</v>
      </c>
      <c r="I301" s="10">
        <f>'audit time calc'!M301</f>
        <v>44540</v>
      </c>
      <c r="J301" s="1"/>
      <c r="K301" t="str">
        <f t="shared" si="4"/>
        <v/>
      </c>
    </row>
    <row r="302" spans="1:11" x14ac:dyDescent="0.3">
      <c r="A302">
        <v>229</v>
      </c>
      <c r="B302">
        <f>IF(OR('audit time calc'!B302='audit time calc'!B301,'audit time calc'!B302='audit time calc'!B303),'audit time calc'!B302,0)</f>
        <v>0</v>
      </c>
      <c r="C302" t="s">
        <v>605</v>
      </c>
      <c r="D302">
        <v>4</v>
      </c>
      <c r="E302" t="s">
        <v>6</v>
      </c>
      <c r="F302" s="2" t="s">
        <v>7</v>
      </c>
      <c r="G302" t="s">
        <v>15</v>
      </c>
      <c r="H302" s="2" t="s">
        <v>595</v>
      </c>
      <c r="I302" s="10">
        <f>'audit time calc'!M302</f>
        <v>44540</v>
      </c>
      <c r="J302" s="1"/>
      <c r="K302" t="str">
        <f t="shared" si="4"/>
        <v/>
      </c>
    </row>
    <row r="303" spans="1:11" x14ac:dyDescent="0.3">
      <c r="A303">
        <v>230</v>
      </c>
      <c r="B303">
        <f>IF(OR('audit time calc'!B303='audit time calc'!B302,'audit time calc'!B303='audit time calc'!B304),'audit time calc'!B303,0)</f>
        <v>0</v>
      </c>
      <c r="C303" t="s">
        <v>607</v>
      </c>
      <c r="D303">
        <v>3</v>
      </c>
      <c r="E303" t="s">
        <v>6</v>
      </c>
      <c r="F303" s="2" t="s">
        <v>11</v>
      </c>
      <c r="G303" t="s">
        <v>15</v>
      </c>
      <c r="H303" s="2" t="s">
        <v>608</v>
      </c>
      <c r="I303" s="10">
        <f>'audit time calc'!M303</f>
        <v>44539</v>
      </c>
      <c r="J303" s="1"/>
      <c r="K303" t="str">
        <f t="shared" si="4"/>
        <v/>
      </c>
    </row>
    <row r="304" spans="1:11" x14ac:dyDescent="0.3">
      <c r="A304">
        <v>231</v>
      </c>
      <c r="B304">
        <f>IF(OR('audit time calc'!B304='audit time calc'!B303,'audit time calc'!B304='audit time calc'!B305),'audit time calc'!B304,0)</f>
        <v>0</v>
      </c>
      <c r="C304" t="s">
        <v>610</v>
      </c>
      <c r="D304">
        <v>3</v>
      </c>
      <c r="E304" t="s">
        <v>6</v>
      </c>
      <c r="F304" s="2" t="s">
        <v>11</v>
      </c>
      <c r="G304" t="s">
        <v>15</v>
      </c>
      <c r="H304" s="2" t="s">
        <v>611</v>
      </c>
      <c r="I304" s="10">
        <f>'audit time calc'!M304</f>
        <v>44538</v>
      </c>
      <c r="J304" s="1"/>
      <c r="K304" t="str">
        <f t="shared" si="4"/>
        <v/>
      </c>
    </row>
    <row r="305" spans="1:11" x14ac:dyDescent="0.3">
      <c r="A305">
        <v>232</v>
      </c>
      <c r="B305">
        <f>IF(OR('audit time calc'!B305='audit time calc'!B304,'audit time calc'!B305='audit time calc'!B306),'audit time calc'!B305,0)</f>
        <v>0</v>
      </c>
      <c r="C305" t="s">
        <v>613</v>
      </c>
      <c r="D305">
        <v>4</v>
      </c>
      <c r="E305" t="s">
        <v>6</v>
      </c>
      <c r="F305" s="2" t="s">
        <v>508</v>
      </c>
      <c r="G305" t="s">
        <v>15</v>
      </c>
      <c r="H305" s="2" t="s">
        <v>614</v>
      </c>
      <c r="I305" s="10">
        <f>'audit time calc'!M305</f>
        <v>44537</v>
      </c>
      <c r="J305" s="1"/>
      <c r="K305" t="str">
        <f t="shared" si="4"/>
        <v/>
      </c>
    </row>
    <row r="306" spans="1:11" x14ac:dyDescent="0.3">
      <c r="A306">
        <v>233</v>
      </c>
      <c r="B306">
        <f>IF(OR('audit time calc'!B306='audit time calc'!B305,'audit time calc'!B306='audit time calc'!B307),'audit time calc'!B306,0)</f>
        <v>0</v>
      </c>
      <c r="C306" t="s">
        <v>616</v>
      </c>
      <c r="D306">
        <v>4</v>
      </c>
      <c r="E306" t="s">
        <v>6</v>
      </c>
      <c r="F306" s="2" t="s">
        <v>7</v>
      </c>
      <c r="G306" t="s">
        <v>15</v>
      </c>
      <c r="H306" s="2" t="s">
        <v>614</v>
      </c>
      <c r="I306" s="10">
        <f>'audit time calc'!M306</f>
        <v>44537</v>
      </c>
      <c r="J306" s="1"/>
      <c r="K306" t="str">
        <f t="shared" si="4"/>
        <v/>
      </c>
    </row>
    <row r="307" spans="1:11" x14ac:dyDescent="0.3">
      <c r="A307">
        <v>234</v>
      </c>
      <c r="B307">
        <f>IF(OR('audit time calc'!B307='audit time calc'!B306,'audit time calc'!B307='audit time calc'!B308),'audit time calc'!B307,0)</f>
        <v>0</v>
      </c>
      <c r="C307" t="s">
        <v>618</v>
      </c>
      <c r="D307">
        <v>4</v>
      </c>
      <c r="E307" t="s">
        <v>6</v>
      </c>
      <c r="F307" s="2" t="s">
        <v>11</v>
      </c>
      <c r="G307" t="s">
        <v>15</v>
      </c>
      <c r="H307" s="2" t="s">
        <v>614</v>
      </c>
      <c r="I307" s="10">
        <f>'audit time calc'!M307</f>
        <v>44537</v>
      </c>
      <c r="J307" s="1"/>
      <c r="K307" t="str">
        <f t="shared" si="4"/>
        <v/>
      </c>
    </row>
    <row r="308" spans="1:11" x14ac:dyDescent="0.3">
      <c r="A308">
        <v>235</v>
      </c>
      <c r="B308">
        <f>IF(OR('audit time calc'!B308='audit time calc'!B307,'audit time calc'!B308='audit time calc'!B309),'audit time calc'!B308,0)</f>
        <v>0</v>
      </c>
      <c r="C308" t="s">
        <v>620</v>
      </c>
      <c r="D308">
        <v>4</v>
      </c>
      <c r="E308" t="s">
        <v>6</v>
      </c>
      <c r="F308" s="2" t="s">
        <v>11</v>
      </c>
      <c r="G308" t="s">
        <v>15</v>
      </c>
      <c r="H308" s="2" t="s">
        <v>614</v>
      </c>
      <c r="I308" s="10">
        <f>'audit time calc'!M308</f>
        <v>44537</v>
      </c>
      <c r="J308" s="1"/>
      <c r="K308" t="str">
        <f t="shared" si="4"/>
        <v/>
      </c>
    </row>
    <row r="309" spans="1:11" x14ac:dyDescent="0.3">
      <c r="A309">
        <v>236</v>
      </c>
      <c r="B309">
        <f>IF(OR('audit time calc'!B309='audit time calc'!B308,'audit time calc'!B309='audit time calc'!B310),'audit time calc'!B309,0)</f>
        <v>0</v>
      </c>
      <c r="C309" t="s">
        <v>622</v>
      </c>
      <c r="D309">
        <v>4</v>
      </c>
      <c r="E309" t="s">
        <v>6</v>
      </c>
      <c r="F309" s="2" t="s">
        <v>11</v>
      </c>
      <c r="G309" t="s">
        <v>15</v>
      </c>
      <c r="H309" s="2" t="s">
        <v>614</v>
      </c>
      <c r="I309" s="10">
        <f>'audit time calc'!M309</f>
        <v>44537</v>
      </c>
      <c r="J309" s="1"/>
      <c r="K309" t="str">
        <f t="shared" si="4"/>
        <v/>
      </c>
    </row>
    <row r="310" spans="1:11" x14ac:dyDescent="0.3">
      <c r="A310">
        <v>237</v>
      </c>
      <c r="B310">
        <f>IF(OR('audit time calc'!B310='audit time calc'!B309,'audit time calc'!B310='audit time calc'!B311),'audit time calc'!B310,0)</f>
        <v>0</v>
      </c>
      <c r="C310" t="s">
        <v>624</v>
      </c>
      <c r="D310">
        <v>4</v>
      </c>
      <c r="E310" t="s">
        <v>6</v>
      </c>
      <c r="F310" s="2" t="s">
        <v>11</v>
      </c>
      <c r="G310" t="s">
        <v>15</v>
      </c>
      <c r="H310" s="2" t="s">
        <v>625</v>
      </c>
      <c r="I310" s="10">
        <f>'audit time calc'!M310</f>
        <v>44536</v>
      </c>
      <c r="J310" s="1"/>
      <c r="K310" t="str">
        <f t="shared" si="4"/>
        <v/>
      </c>
    </row>
    <row r="311" spans="1:11" x14ac:dyDescent="0.3">
      <c r="A311">
        <v>238</v>
      </c>
      <c r="B311">
        <f>IF(OR('audit time calc'!B311='audit time calc'!B310,'audit time calc'!B311='audit time calc'!B312),'audit time calc'!B311,0)</f>
        <v>0</v>
      </c>
      <c r="C311" t="s">
        <v>627</v>
      </c>
      <c r="D311">
        <v>4</v>
      </c>
      <c r="E311" t="s">
        <v>6</v>
      </c>
      <c r="F311" s="2" t="s">
        <v>7</v>
      </c>
      <c r="G311" t="s">
        <v>15</v>
      </c>
      <c r="H311" s="2" t="s">
        <v>625</v>
      </c>
      <c r="I311" s="10">
        <f>'audit time calc'!M311</f>
        <v>44536</v>
      </c>
      <c r="J311" s="1"/>
      <c r="K311" t="str">
        <f t="shared" si="4"/>
        <v/>
      </c>
    </row>
    <row r="312" spans="1:11" x14ac:dyDescent="0.3">
      <c r="A312">
        <v>239</v>
      </c>
      <c r="B312" t="str">
        <f>IF(OR('audit time calc'!B312='audit time calc'!B311,'audit time calc'!B312='audit time calc'!B313),'audit time calc'!B312,0)</f>
        <v>Plethori</v>
      </c>
      <c r="C312" t="s">
        <v>629</v>
      </c>
      <c r="D312">
        <v>4</v>
      </c>
      <c r="E312" t="s">
        <v>6</v>
      </c>
      <c r="F312" s="2" t="s">
        <v>11</v>
      </c>
      <c r="G312" t="s">
        <v>15</v>
      </c>
      <c r="H312" s="2" t="s">
        <v>1411</v>
      </c>
      <c r="I312" s="10">
        <f>'audit time calc'!M312</f>
        <v>44396</v>
      </c>
      <c r="J312" s="1"/>
      <c r="K312">
        <f t="shared" si="4"/>
        <v>107</v>
      </c>
    </row>
    <row r="313" spans="1:11" x14ac:dyDescent="0.3">
      <c r="A313">
        <v>239</v>
      </c>
      <c r="B313" t="str">
        <f>IF(OR('audit time calc'!B313='audit time calc'!B312,'audit time calc'!B313='audit time calc'!B314),'audit time calc'!B313,0)</f>
        <v>Plethori</v>
      </c>
      <c r="C313" t="s">
        <v>629</v>
      </c>
      <c r="D313">
        <v>4</v>
      </c>
      <c r="E313" t="s">
        <v>6</v>
      </c>
      <c r="F313" s="2" t="s">
        <v>7</v>
      </c>
      <c r="G313" t="s">
        <v>15</v>
      </c>
      <c r="H313" s="2" t="s">
        <v>1412</v>
      </c>
      <c r="I313" s="10">
        <f>'audit time calc'!M313</f>
        <v>44503</v>
      </c>
      <c r="J313" s="1"/>
      <c r="K313">
        <f t="shared" si="4"/>
        <v>33</v>
      </c>
    </row>
    <row r="314" spans="1:11" x14ac:dyDescent="0.3">
      <c r="A314">
        <v>239</v>
      </c>
      <c r="B314" t="str">
        <f>IF(OR('audit time calc'!B314='audit time calc'!B313,'audit time calc'!B314='audit time calc'!B315),'audit time calc'!B314,0)</f>
        <v>Plethori</v>
      </c>
      <c r="C314" t="s">
        <v>629</v>
      </c>
      <c r="D314">
        <v>4</v>
      </c>
      <c r="E314" t="s">
        <v>6</v>
      </c>
      <c r="F314" s="2" t="s">
        <v>7</v>
      </c>
      <c r="G314" t="s">
        <v>15</v>
      </c>
      <c r="H314" s="2" t="s">
        <v>625</v>
      </c>
      <c r="I314" s="10">
        <f>'audit time calc'!M314</f>
        <v>44536</v>
      </c>
      <c r="J314" s="1"/>
      <c r="K314" t="str">
        <f t="shared" si="4"/>
        <v/>
      </c>
    </row>
    <row r="315" spans="1:11" x14ac:dyDescent="0.3">
      <c r="A315">
        <v>240</v>
      </c>
      <c r="B315">
        <f>IF(OR('audit time calc'!B315='audit time calc'!B314,'audit time calc'!B315='audit time calc'!B316),'audit time calc'!B315,0)</f>
        <v>0</v>
      </c>
      <c r="C315" t="s">
        <v>631</v>
      </c>
      <c r="D315">
        <v>4</v>
      </c>
      <c r="E315" t="s">
        <v>6</v>
      </c>
      <c r="F315" s="2" t="s">
        <v>7</v>
      </c>
      <c r="G315" t="s">
        <v>15</v>
      </c>
      <c r="H315" s="2" t="s">
        <v>632</v>
      </c>
      <c r="I315" s="10">
        <f>'audit time calc'!M315</f>
        <v>44532</v>
      </c>
      <c r="J315" s="1"/>
      <c r="K315" t="str">
        <f t="shared" si="4"/>
        <v/>
      </c>
    </row>
    <row r="316" spans="1:11" x14ac:dyDescent="0.3">
      <c r="A316">
        <v>241</v>
      </c>
      <c r="B316">
        <f>IF(OR('audit time calc'!B316='audit time calc'!B315,'audit time calc'!B316='audit time calc'!B317),'audit time calc'!B316,0)</f>
        <v>0</v>
      </c>
      <c r="C316" t="s">
        <v>634</v>
      </c>
      <c r="D316">
        <v>4</v>
      </c>
      <c r="E316" t="s">
        <v>6</v>
      </c>
      <c r="F316" s="2" t="s">
        <v>11</v>
      </c>
      <c r="G316" t="s">
        <v>15</v>
      </c>
      <c r="H316" s="2" t="s">
        <v>632</v>
      </c>
      <c r="I316" s="10">
        <f>'audit time calc'!M316</f>
        <v>44532</v>
      </c>
      <c r="J316" s="1"/>
      <c r="K316" t="str">
        <f t="shared" si="4"/>
        <v/>
      </c>
    </row>
    <row r="317" spans="1:11" x14ac:dyDescent="0.3">
      <c r="A317">
        <v>242</v>
      </c>
      <c r="B317">
        <f>IF(OR('audit time calc'!B317='audit time calc'!B316,'audit time calc'!B317='audit time calc'!B318),'audit time calc'!B317,0)</f>
        <v>0</v>
      </c>
      <c r="C317" t="s">
        <v>636</v>
      </c>
      <c r="D317">
        <v>4</v>
      </c>
      <c r="E317" t="s">
        <v>6</v>
      </c>
      <c r="F317" s="2" t="s">
        <v>11</v>
      </c>
      <c r="G317" t="s">
        <v>15</v>
      </c>
      <c r="H317" s="2" t="s">
        <v>637</v>
      </c>
      <c r="I317" s="10">
        <f>'audit time calc'!M317</f>
        <v>44531</v>
      </c>
      <c r="J317" s="1"/>
      <c r="K317" t="str">
        <f t="shared" si="4"/>
        <v/>
      </c>
    </row>
    <row r="318" spans="1:11" x14ac:dyDescent="0.3">
      <c r="A318">
        <v>243</v>
      </c>
      <c r="B318">
        <f>IF(OR('audit time calc'!B318='audit time calc'!B317,'audit time calc'!B318='audit time calc'!B319),'audit time calc'!B318,0)</f>
        <v>0</v>
      </c>
      <c r="C318" t="s">
        <v>639</v>
      </c>
      <c r="D318">
        <v>4</v>
      </c>
      <c r="E318" t="s">
        <v>6</v>
      </c>
      <c r="F318" s="2" t="s">
        <v>7</v>
      </c>
      <c r="G318" t="s">
        <v>15</v>
      </c>
      <c r="H318" s="2" t="s">
        <v>637</v>
      </c>
      <c r="I318" s="10">
        <f>'audit time calc'!M318</f>
        <v>44531</v>
      </c>
      <c r="J318" s="1"/>
      <c r="K318" t="str">
        <f t="shared" si="4"/>
        <v/>
      </c>
    </row>
    <row r="319" spans="1:11" x14ac:dyDescent="0.3">
      <c r="A319">
        <v>244</v>
      </c>
      <c r="B319">
        <f>IF(OR('audit time calc'!B319='audit time calc'!B318,'audit time calc'!B319='audit time calc'!B320),'audit time calc'!B319,0)</f>
        <v>0</v>
      </c>
      <c r="C319" t="s">
        <v>641</v>
      </c>
      <c r="D319">
        <v>3</v>
      </c>
      <c r="E319" t="s">
        <v>6</v>
      </c>
      <c r="F319" s="2" t="s">
        <v>7</v>
      </c>
      <c r="G319" t="s">
        <v>15</v>
      </c>
      <c r="H319" s="2" t="s">
        <v>637</v>
      </c>
      <c r="I319" s="10">
        <f>'audit time calc'!M319</f>
        <v>44531</v>
      </c>
      <c r="J319" s="1"/>
      <c r="K319" t="str">
        <f t="shared" si="4"/>
        <v/>
      </c>
    </row>
    <row r="320" spans="1:11" x14ac:dyDescent="0.3">
      <c r="A320">
        <v>245</v>
      </c>
      <c r="B320">
        <f>IF(OR('audit time calc'!B320='audit time calc'!B319,'audit time calc'!B320='audit time calc'!B321),'audit time calc'!B320,0)</f>
        <v>0</v>
      </c>
      <c r="C320" t="s">
        <v>643</v>
      </c>
      <c r="D320">
        <v>4</v>
      </c>
      <c r="E320" t="s">
        <v>6</v>
      </c>
      <c r="F320" s="2" t="s">
        <v>11</v>
      </c>
      <c r="G320" t="s">
        <v>15</v>
      </c>
      <c r="H320" s="2" t="s">
        <v>637</v>
      </c>
      <c r="I320" s="10">
        <f>'audit time calc'!M320</f>
        <v>44531</v>
      </c>
      <c r="J320" s="1"/>
      <c r="K320" t="str">
        <f t="shared" si="4"/>
        <v/>
      </c>
    </row>
    <row r="321" spans="1:11" x14ac:dyDescent="0.3">
      <c r="A321">
        <v>246</v>
      </c>
      <c r="B321">
        <f>IF(OR('audit time calc'!B321='audit time calc'!B320,'audit time calc'!B321='audit time calc'!B322),'audit time calc'!B321,0)</f>
        <v>0</v>
      </c>
      <c r="C321" t="s">
        <v>645</v>
      </c>
      <c r="D321">
        <v>3</v>
      </c>
      <c r="E321" t="s">
        <v>6</v>
      </c>
      <c r="F321" s="2" t="s">
        <v>11</v>
      </c>
      <c r="G321" t="s">
        <v>15</v>
      </c>
      <c r="H321" s="2" t="s">
        <v>637</v>
      </c>
      <c r="I321" s="10">
        <f>'audit time calc'!M321</f>
        <v>44531</v>
      </c>
      <c r="J321" s="1"/>
      <c r="K321" t="str">
        <f t="shared" si="4"/>
        <v/>
      </c>
    </row>
    <row r="322" spans="1:11" x14ac:dyDescent="0.3">
      <c r="A322">
        <v>247</v>
      </c>
      <c r="B322">
        <f>IF(OR('audit time calc'!B322='audit time calc'!B321,'audit time calc'!B322='audit time calc'!B323),'audit time calc'!B322,0)</f>
        <v>0</v>
      </c>
      <c r="C322" t="s">
        <v>647</v>
      </c>
      <c r="D322">
        <v>4</v>
      </c>
      <c r="E322" t="s">
        <v>6</v>
      </c>
      <c r="F322" s="2" t="s">
        <v>11</v>
      </c>
      <c r="G322" t="s">
        <v>15</v>
      </c>
      <c r="H322" s="2" t="s">
        <v>637</v>
      </c>
      <c r="I322" s="10">
        <f>'audit time calc'!M322</f>
        <v>44531</v>
      </c>
      <c r="J322" s="1"/>
      <c r="K322" t="str">
        <f t="shared" ref="K322:K385" si="5">IFERROR(IF(AND(B322=B323,OR((I323-I322)&gt;=N322,(I322-I323)&gt;=N322),G322="Audited",B322&lt;&gt;0),IF((I323-I322)&gt;0,I323-I322,I322-I323),""),"")</f>
        <v/>
      </c>
    </row>
    <row r="323" spans="1:11" x14ac:dyDescent="0.3">
      <c r="A323">
        <v>248</v>
      </c>
      <c r="B323">
        <f>IF(OR('audit time calc'!B323='audit time calc'!B322,'audit time calc'!B323='audit time calc'!B324),'audit time calc'!B323,0)</f>
        <v>0</v>
      </c>
      <c r="C323" t="s">
        <v>649</v>
      </c>
      <c r="D323">
        <v>4</v>
      </c>
      <c r="E323" t="s">
        <v>6</v>
      </c>
      <c r="F323" s="2" t="s">
        <v>11</v>
      </c>
      <c r="G323" t="s">
        <v>15</v>
      </c>
      <c r="H323" s="2" t="s">
        <v>650</v>
      </c>
      <c r="I323" s="10">
        <f>'audit time calc'!M323</f>
        <v>44525</v>
      </c>
      <c r="J323" s="1"/>
      <c r="K323" t="str">
        <f t="shared" si="5"/>
        <v/>
      </c>
    </row>
    <row r="324" spans="1:11" x14ac:dyDescent="0.3">
      <c r="A324">
        <v>249</v>
      </c>
      <c r="B324">
        <f>IF(OR('audit time calc'!B324='audit time calc'!B323,'audit time calc'!B324='audit time calc'!B325),'audit time calc'!B324,0)</f>
        <v>0</v>
      </c>
      <c r="C324" t="s">
        <v>652</v>
      </c>
      <c r="D324">
        <v>4</v>
      </c>
      <c r="E324" t="s">
        <v>6</v>
      </c>
      <c r="F324" s="2" t="s">
        <v>11</v>
      </c>
      <c r="G324" t="s">
        <v>15</v>
      </c>
      <c r="H324" s="2" t="s">
        <v>650</v>
      </c>
      <c r="I324" s="10">
        <f>'audit time calc'!M324</f>
        <v>44525</v>
      </c>
      <c r="J324" s="1"/>
      <c r="K324" t="str">
        <f t="shared" si="5"/>
        <v/>
      </c>
    </row>
    <row r="325" spans="1:11" x14ac:dyDescent="0.3">
      <c r="A325">
        <v>250</v>
      </c>
      <c r="B325">
        <f>IF(OR('audit time calc'!B325='audit time calc'!B324,'audit time calc'!B325='audit time calc'!B326),'audit time calc'!B325,0)</f>
        <v>0</v>
      </c>
      <c r="C325" t="s">
        <v>654</v>
      </c>
      <c r="D325">
        <v>4</v>
      </c>
      <c r="E325" t="s">
        <v>6</v>
      </c>
      <c r="F325" s="2" t="s">
        <v>11</v>
      </c>
      <c r="G325" t="s">
        <v>15</v>
      </c>
      <c r="H325" s="2" t="s">
        <v>655</v>
      </c>
      <c r="I325" s="10">
        <f>'audit time calc'!M325</f>
        <v>44524</v>
      </c>
      <c r="J325" s="1"/>
      <c r="K325" t="str">
        <f t="shared" si="5"/>
        <v/>
      </c>
    </row>
    <row r="326" spans="1:11" x14ac:dyDescent="0.3">
      <c r="A326">
        <v>251</v>
      </c>
      <c r="B326">
        <f>IF(OR('audit time calc'!B326='audit time calc'!B325,'audit time calc'!B326='audit time calc'!B327),'audit time calc'!B326,0)</f>
        <v>0</v>
      </c>
      <c r="C326" t="s">
        <v>657</v>
      </c>
      <c r="D326">
        <v>4</v>
      </c>
      <c r="E326" t="s">
        <v>6</v>
      </c>
      <c r="F326" s="2" t="s">
        <v>7</v>
      </c>
      <c r="G326" t="s">
        <v>15</v>
      </c>
      <c r="H326" s="2" t="s">
        <v>658</v>
      </c>
      <c r="I326" s="10">
        <f>'audit time calc'!M326</f>
        <v>44523</v>
      </c>
      <c r="J326" s="1"/>
      <c r="K326" t="str">
        <f t="shared" si="5"/>
        <v/>
      </c>
    </row>
    <row r="327" spans="1:11" x14ac:dyDescent="0.3">
      <c r="A327">
        <v>252</v>
      </c>
      <c r="B327">
        <f>IF(OR('audit time calc'!B327='audit time calc'!B326,'audit time calc'!B327='audit time calc'!B328),'audit time calc'!B327,0)</f>
        <v>0</v>
      </c>
      <c r="C327" t="s">
        <v>660</v>
      </c>
      <c r="D327">
        <v>4</v>
      </c>
      <c r="E327" t="s">
        <v>6</v>
      </c>
      <c r="F327" s="2" t="s">
        <v>7</v>
      </c>
      <c r="G327" t="s">
        <v>15</v>
      </c>
      <c r="H327" s="2" t="s">
        <v>658</v>
      </c>
      <c r="I327" s="10">
        <f>'audit time calc'!M327</f>
        <v>44523</v>
      </c>
      <c r="J327" s="1"/>
      <c r="K327" t="str">
        <f t="shared" si="5"/>
        <v/>
      </c>
    </row>
    <row r="328" spans="1:11" x14ac:dyDescent="0.3">
      <c r="A328">
        <v>253</v>
      </c>
      <c r="B328">
        <f>IF(OR('audit time calc'!B328='audit time calc'!B327,'audit time calc'!B328='audit time calc'!B329),'audit time calc'!B328,0)</f>
        <v>0</v>
      </c>
      <c r="C328" t="s">
        <v>404</v>
      </c>
      <c r="D328">
        <v>4</v>
      </c>
      <c r="E328" t="s">
        <v>6</v>
      </c>
      <c r="F328" s="2" t="s">
        <v>11</v>
      </c>
      <c r="G328" t="s">
        <v>15</v>
      </c>
      <c r="H328" s="2" t="s">
        <v>661</v>
      </c>
      <c r="I328" s="10">
        <f>'audit time calc'!M328</f>
        <v>44522</v>
      </c>
      <c r="J328" s="1"/>
      <c r="K328" t="str">
        <f t="shared" si="5"/>
        <v/>
      </c>
    </row>
    <row r="329" spans="1:11" x14ac:dyDescent="0.3">
      <c r="A329">
        <v>254</v>
      </c>
      <c r="B329">
        <f>IF(OR('audit time calc'!B329='audit time calc'!B328,'audit time calc'!B329='audit time calc'!B330),'audit time calc'!B329,0)</f>
        <v>0</v>
      </c>
      <c r="C329" t="s">
        <v>663</v>
      </c>
      <c r="D329">
        <v>4</v>
      </c>
      <c r="E329" t="s">
        <v>6</v>
      </c>
      <c r="F329" s="2" t="s">
        <v>7</v>
      </c>
      <c r="G329" t="s">
        <v>15</v>
      </c>
      <c r="H329" s="2" t="s">
        <v>661</v>
      </c>
      <c r="I329" s="10">
        <f>'audit time calc'!M329</f>
        <v>44522</v>
      </c>
      <c r="J329" s="1"/>
      <c r="K329" t="str">
        <f t="shared" si="5"/>
        <v/>
      </c>
    </row>
    <row r="330" spans="1:11" x14ac:dyDescent="0.3">
      <c r="A330">
        <v>255</v>
      </c>
      <c r="B330">
        <f>IF(OR('audit time calc'!B330='audit time calc'!B329,'audit time calc'!B330='audit time calc'!B331),'audit time calc'!B330,0)</f>
        <v>0</v>
      </c>
      <c r="C330" t="s">
        <v>665</v>
      </c>
      <c r="D330">
        <v>4</v>
      </c>
      <c r="E330" t="s">
        <v>6</v>
      </c>
      <c r="F330" s="2" t="s">
        <v>11</v>
      </c>
      <c r="G330" t="s">
        <v>15</v>
      </c>
      <c r="H330" s="2" t="s">
        <v>666</v>
      </c>
      <c r="I330" s="10">
        <f>'audit time calc'!M330</f>
        <v>44519</v>
      </c>
      <c r="J330" s="1"/>
      <c r="K330" t="str">
        <f t="shared" si="5"/>
        <v/>
      </c>
    </row>
    <row r="331" spans="1:11" x14ac:dyDescent="0.3">
      <c r="A331">
        <v>256</v>
      </c>
      <c r="B331">
        <f>IF(OR('audit time calc'!B331='audit time calc'!B330,'audit time calc'!B331='audit time calc'!B332),'audit time calc'!B331,0)</f>
        <v>0</v>
      </c>
      <c r="C331" t="s">
        <v>668</v>
      </c>
      <c r="D331">
        <v>4</v>
      </c>
      <c r="E331" t="s">
        <v>6</v>
      </c>
      <c r="F331" s="2" t="s">
        <v>11</v>
      </c>
      <c r="G331" t="s">
        <v>15</v>
      </c>
      <c r="H331" s="2" t="s">
        <v>666</v>
      </c>
      <c r="I331" s="10">
        <f>'audit time calc'!M331</f>
        <v>44519</v>
      </c>
      <c r="J331" s="1"/>
      <c r="K331" t="str">
        <f t="shared" si="5"/>
        <v/>
      </c>
    </row>
    <row r="332" spans="1:11" x14ac:dyDescent="0.3">
      <c r="A332">
        <v>257</v>
      </c>
      <c r="B332">
        <f>IF(OR('audit time calc'!B332='audit time calc'!B331,'audit time calc'!B332='audit time calc'!B333),'audit time calc'!B332,0)</f>
        <v>0</v>
      </c>
      <c r="C332" t="s">
        <v>670</v>
      </c>
      <c r="D332">
        <v>4</v>
      </c>
      <c r="E332" t="s">
        <v>6</v>
      </c>
      <c r="F332" s="2" t="s">
        <v>11</v>
      </c>
      <c r="G332" t="s">
        <v>15</v>
      </c>
      <c r="H332" s="2" t="s">
        <v>666</v>
      </c>
      <c r="I332" s="10">
        <f>'audit time calc'!M332</f>
        <v>44519</v>
      </c>
      <c r="J332" s="1"/>
      <c r="K332" t="str">
        <f t="shared" si="5"/>
        <v/>
      </c>
    </row>
    <row r="333" spans="1:11" x14ac:dyDescent="0.3">
      <c r="A333">
        <v>258</v>
      </c>
      <c r="B333">
        <f>IF(OR('audit time calc'!B333='audit time calc'!B332,'audit time calc'!B333='audit time calc'!B334),'audit time calc'!B333,0)</f>
        <v>0</v>
      </c>
      <c r="C333" t="s">
        <v>672</v>
      </c>
      <c r="D333">
        <v>4</v>
      </c>
      <c r="E333" t="s">
        <v>6</v>
      </c>
      <c r="F333" s="2" t="s">
        <v>11</v>
      </c>
      <c r="G333" t="s">
        <v>15</v>
      </c>
      <c r="H333" s="2" t="s">
        <v>673</v>
      </c>
      <c r="I333" s="10">
        <f>'audit time calc'!M333</f>
        <v>44517</v>
      </c>
      <c r="J333" s="1"/>
      <c r="K333" t="str">
        <f t="shared" si="5"/>
        <v/>
      </c>
    </row>
    <row r="334" spans="1:11" x14ac:dyDescent="0.3">
      <c r="A334">
        <v>259</v>
      </c>
      <c r="B334">
        <f>IF(OR('audit time calc'!B334='audit time calc'!B333,'audit time calc'!B334='audit time calc'!B335),'audit time calc'!B334,0)</f>
        <v>0</v>
      </c>
      <c r="C334" t="s">
        <v>675</v>
      </c>
      <c r="D334">
        <v>4</v>
      </c>
      <c r="E334" t="s">
        <v>6</v>
      </c>
      <c r="F334" s="2" t="s">
        <v>11</v>
      </c>
      <c r="G334" t="s">
        <v>15</v>
      </c>
      <c r="H334" s="2" t="s">
        <v>676</v>
      </c>
      <c r="I334" s="10">
        <f>'audit time calc'!M334</f>
        <v>44516</v>
      </c>
      <c r="J334" s="1"/>
      <c r="K334" t="str">
        <f t="shared" si="5"/>
        <v/>
      </c>
    </row>
    <row r="335" spans="1:11" x14ac:dyDescent="0.3">
      <c r="A335">
        <v>260</v>
      </c>
      <c r="B335">
        <f>IF(OR('audit time calc'!B335='audit time calc'!B334,'audit time calc'!B335='audit time calc'!B336),'audit time calc'!B335,0)</f>
        <v>0</v>
      </c>
      <c r="C335" t="s">
        <v>678</v>
      </c>
      <c r="D335">
        <v>4</v>
      </c>
      <c r="E335" t="s">
        <v>6</v>
      </c>
      <c r="F335" s="2" t="s">
        <v>508</v>
      </c>
      <c r="G335" t="s">
        <v>15</v>
      </c>
      <c r="H335" s="2" t="s">
        <v>679</v>
      </c>
      <c r="I335" s="10">
        <f>'audit time calc'!M335</f>
        <v>44515</v>
      </c>
      <c r="J335" s="1"/>
      <c r="K335" t="str">
        <f t="shared" si="5"/>
        <v/>
      </c>
    </row>
    <row r="336" spans="1:11" x14ac:dyDescent="0.3">
      <c r="A336">
        <v>261</v>
      </c>
      <c r="B336">
        <f>IF(OR('audit time calc'!B336='audit time calc'!B335,'audit time calc'!B336='audit time calc'!B337),'audit time calc'!B336,0)</f>
        <v>0</v>
      </c>
      <c r="C336" t="s">
        <v>681</v>
      </c>
      <c r="D336">
        <v>4</v>
      </c>
      <c r="E336" t="s">
        <v>6</v>
      </c>
      <c r="F336" s="2" t="s">
        <v>11</v>
      </c>
      <c r="G336" t="s">
        <v>15</v>
      </c>
      <c r="H336" s="2" t="s">
        <v>679</v>
      </c>
      <c r="I336" s="10">
        <f>'audit time calc'!M336</f>
        <v>44515</v>
      </c>
      <c r="J336" s="1"/>
      <c r="K336" t="str">
        <f t="shared" si="5"/>
        <v/>
      </c>
    </row>
    <row r="337" spans="1:11" x14ac:dyDescent="0.3">
      <c r="A337">
        <v>262</v>
      </c>
      <c r="B337">
        <f>IF(OR('audit time calc'!B337='audit time calc'!B336,'audit time calc'!B337='audit time calc'!B338),'audit time calc'!B337,0)</f>
        <v>0</v>
      </c>
      <c r="C337" t="s">
        <v>683</v>
      </c>
      <c r="D337">
        <v>4</v>
      </c>
      <c r="E337" t="s">
        <v>6</v>
      </c>
      <c r="F337" s="2" t="s">
        <v>11</v>
      </c>
      <c r="G337" t="s">
        <v>15</v>
      </c>
      <c r="H337" s="2" t="s">
        <v>679</v>
      </c>
      <c r="I337" s="10">
        <f>'audit time calc'!M337</f>
        <v>44515</v>
      </c>
      <c r="J337" s="1"/>
      <c r="K337" t="str">
        <f t="shared" si="5"/>
        <v/>
      </c>
    </row>
    <row r="338" spans="1:11" x14ac:dyDescent="0.3">
      <c r="A338">
        <v>263</v>
      </c>
      <c r="B338">
        <f>IF(OR('audit time calc'!B338='audit time calc'!B337,'audit time calc'!B338='audit time calc'!B339),'audit time calc'!B338,0)</f>
        <v>0</v>
      </c>
      <c r="C338" t="s">
        <v>685</v>
      </c>
      <c r="D338">
        <v>3</v>
      </c>
      <c r="E338" t="s">
        <v>6</v>
      </c>
      <c r="F338" s="2" t="s">
        <v>11</v>
      </c>
      <c r="G338" t="s">
        <v>15</v>
      </c>
      <c r="H338" s="2" t="s">
        <v>686</v>
      </c>
      <c r="I338" s="10">
        <f>'audit time calc'!M338</f>
        <v>44512</v>
      </c>
      <c r="J338" s="1"/>
      <c r="K338" t="str">
        <f t="shared" si="5"/>
        <v/>
      </c>
    </row>
    <row r="339" spans="1:11" x14ac:dyDescent="0.3">
      <c r="A339">
        <v>264</v>
      </c>
      <c r="B339">
        <f>IF(OR('audit time calc'!B339='audit time calc'!B338,'audit time calc'!B339='audit time calc'!B340),'audit time calc'!B339,0)</f>
        <v>0</v>
      </c>
      <c r="C339" t="s">
        <v>688</v>
      </c>
      <c r="D339">
        <v>4</v>
      </c>
      <c r="E339" t="s">
        <v>6</v>
      </c>
      <c r="F339" s="2" t="s">
        <v>11</v>
      </c>
      <c r="G339" t="s">
        <v>15</v>
      </c>
      <c r="H339" s="2" t="s">
        <v>689</v>
      </c>
      <c r="I339" s="10">
        <f>'audit time calc'!M339</f>
        <v>44511</v>
      </c>
      <c r="J339" s="1"/>
      <c r="K339" t="str">
        <f t="shared" si="5"/>
        <v/>
      </c>
    </row>
    <row r="340" spans="1:11" x14ac:dyDescent="0.3">
      <c r="A340">
        <v>265</v>
      </c>
      <c r="B340">
        <f>IF(OR('audit time calc'!B340='audit time calc'!B339,'audit time calc'!B340='audit time calc'!B341),'audit time calc'!B340,0)</f>
        <v>0</v>
      </c>
      <c r="C340" t="s">
        <v>691</v>
      </c>
      <c r="D340">
        <v>3</v>
      </c>
      <c r="E340" t="s">
        <v>6</v>
      </c>
      <c r="F340" s="2" t="s">
        <v>7</v>
      </c>
      <c r="G340" t="s">
        <v>15</v>
      </c>
      <c r="H340" s="2" t="s">
        <v>689</v>
      </c>
      <c r="I340" s="10">
        <f>'audit time calc'!M340</f>
        <v>44511</v>
      </c>
      <c r="J340" s="1"/>
      <c r="K340" t="str">
        <f t="shared" si="5"/>
        <v/>
      </c>
    </row>
    <row r="341" spans="1:11" x14ac:dyDescent="0.3">
      <c r="A341">
        <v>266</v>
      </c>
      <c r="B341">
        <f>IF(OR('audit time calc'!B341='audit time calc'!B340,'audit time calc'!B341='audit time calc'!B342),'audit time calc'!B341,0)</f>
        <v>0</v>
      </c>
      <c r="C341" t="s">
        <v>693</v>
      </c>
      <c r="D341">
        <v>4</v>
      </c>
      <c r="E341" t="s">
        <v>6</v>
      </c>
      <c r="F341" s="2" t="s">
        <v>11</v>
      </c>
      <c r="G341" t="s">
        <v>15</v>
      </c>
      <c r="H341" s="2" t="s">
        <v>694</v>
      </c>
      <c r="I341" s="10">
        <f>'audit time calc'!M341</f>
        <v>44510</v>
      </c>
      <c r="J341" s="1"/>
      <c r="K341" t="str">
        <f t="shared" si="5"/>
        <v/>
      </c>
    </row>
    <row r="342" spans="1:11" x14ac:dyDescent="0.3">
      <c r="A342">
        <v>267</v>
      </c>
      <c r="B342">
        <f>IF(OR('audit time calc'!B342='audit time calc'!B341,'audit time calc'!B342='audit time calc'!B343),'audit time calc'!B342,0)</f>
        <v>0</v>
      </c>
      <c r="C342" t="s">
        <v>696</v>
      </c>
      <c r="D342">
        <v>4</v>
      </c>
      <c r="E342" t="s">
        <v>6</v>
      </c>
      <c r="F342" s="2" t="s">
        <v>11</v>
      </c>
      <c r="G342" t="s">
        <v>15</v>
      </c>
      <c r="H342" s="2" t="s">
        <v>694</v>
      </c>
      <c r="I342" s="10">
        <f>'audit time calc'!M342</f>
        <v>44510</v>
      </c>
      <c r="J342" s="1"/>
      <c r="K342" t="str">
        <f t="shared" si="5"/>
        <v/>
      </c>
    </row>
    <row r="343" spans="1:11" x14ac:dyDescent="0.3">
      <c r="A343">
        <v>268</v>
      </c>
      <c r="B343">
        <f>IF(OR('audit time calc'!B343='audit time calc'!B342,'audit time calc'!B343='audit time calc'!B344),'audit time calc'!B343,0)</f>
        <v>0</v>
      </c>
      <c r="C343" t="s">
        <v>698</v>
      </c>
      <c r="D343">
        <v>4</v>
      </c>
      <c r="E343" t="s">
        <v>6</v>
      </c>
      <c r="F343" s="2" t="s">
        <v>11</v>
      </c>
      <c r="G343" t="s">
        <v>15</v>
      </c>
      <c r="H343" s="2" t="s">
        <v>694</v>
      </c>
      <c r="I343" s="10">
        <f>'audit time calc'!M343</f>
        <v>44510</v>
      </c>
      <c r="J343" s="1"/>
      <c r="K343" t="str">
        <f t="shared" si="5"/>
        <v/>
      </c>
    </row>
    <row r="344" spans="1:11" x14ac:dyDescent="0.3">
      <c r="A344">
        <v>269</v>
      </c>
      <c r="B344" t="str">
        <f>IF(OR('audit time calc'!B344='audit time calc'!B343,'audit time calc'!B344='audit time calc'!B345),'audit time calc'!B344,0)</f>
        <v>Launch Zone</v>
      </c>
      <c r="C344" t="s">
        <v>700</v>
      </c>
      <c r="D344">
        <v>4</v>
      </c>
      <c r="E344" t="s">
        <v>6</v>
      </c>
      <c r="F344" s="2" t="s">
        <v>7</v>
      </c>
      <c r="G344" t="s">
        <v>15</v>
      </c>
      <c r="H344" s="2" t="s">
        <v>1445</v>
      </c>
      <c r="I344" s="10">
        <f>'audit time calc'!M344</f>
        <v>44476</v>
      </c>
      <c r="J344" s="1"/>
      <c r="K344">
        <f t="shared" si="5"/>
        <v>34</v>
      </c>
    </row>
    <row r="345" spans="1:11" x14ac:dyDescent="0.3">
      <c r="A345">
        <v>269</v>
      </c>
      <c r="B345" t="str">
        <f>IF(OR('audit time calc'!B345='audit time calc'!B344,'audit time calc'!B345='audit time calc'!B346),'audit time calc'!B345,0)</f>
        <v>Launch Zone</v>
      </c>
      <c r="C345" t="s">
        <v>700</v>
      </c>
      <c r="D345">
        <v>4</v>
      </c>
      <c r="E345" t="s">
        <v>6</v>
      </c>
      <c r="F345" s="2" t="s">
        <v>7</v>
      </c>
      <c r="G345" t="s">
        <v>15</v>
      </c>
      <c r="H345" s="2" t="s">
        <v>694</v>
      </c>
      <c r="I345" s="10">
        <f>'audit time calc'!M345</f>
        <v>44510</v>
      </c>
      <c r="J345" s="1"/>
      <c r="K345" t="str">
        <f t="shared" si="5"/>
        <v/>
      </c>
    </row>
    <row r="346" spans="1:11" x14ac:dyDescent="0.3">
      <c r="A346">
        <v>270</v>
      </c>
      <c r="B346">
        <f>IF(OR('audit time calc'!B346='audit time calc'!B345,'audit time calc'!B346='audit time calc'!B347),'audit time calc'!B346,0)</f>
        <v>0</v>
      </c>
      <c r="C346" t="s">
        <v>702</v>
      </c>
      <c r="D346">
        <v>4</v>
      </c>
      <c r="E346" t="s">
        <v>6</v>
      </c>
      <c r="F346" s="2" t="s">
        <v>7</v>
      </c>
      <c r="G346" t="s">
        <v>15</v>
      </c>
      <c r="H346" s="2" t="s">
        <v>703</v>
      </c>
      <c r="I346" s="10">
        <f>'audit time calc'!M346</f>
        <v>44509</v>
      </c>
      <c r="J346" s="1"/>
      <c r="K346" t="str">
        <f t="shared" si="5"/>
        <v/>
      </c>
    </row>
    <row r="347" spans="1:11" x14ac:dyDescent="0.3">
      <c r="A347">
        <v>271</v>
      </c>
      <c r="B347">
        <f>IF(OR('audit time calc'!B347='audit time calc'!B346,'audit time calc'!B347='audit time calc'!B348),'audit time calc'!B347,0)</f>
        <v>0</v>
      </c>
      <c r="C347" t="s">
        <v>705</v>
      </c>
      <c r="D347">
        <v>4</v>
      </c>
      <c r="E347" t="s">
        <v>6</v>
      </c>
      <c r="F347" s="2" t="s">
        <v>7</v>
      </c>
      <c r="G347" t="s">
        <v>15</v>
      </c>
      <c r="H347" s="2" t="s">
        <v>703</v>
      </c>
      <c r="I347" s="10">
        <f>'audit time calc'!M347</f>
        <v>44509</v>
      </c>
      <c r="J347" s="1"/>
      <c r="K347" t="str">
        <f t="shared" si="5"/>
        <v/>
      </c>
    </row>
    <row r="348" spans="1:11" x14ac:dyDescent="0.3">
      <c r="A348">
        <v>272</v>
      </c>
      <c r="B348">
        <f>IF(OR('audit time calc'!B348='audit time calc'!B347,'audit time calc'!B348='audit time calc'!B349),'audit time calc'!B348,0)</f>
        <v>0</v>
      </c>
      <c r="C348" t="s">
        <v>707</v>
      </c>
      <c r="D348">
        <v>4</v>
      </c>
      <c r="E348" t="s">
        <v>6</v>
      </c>
      <c r="F348" s="2" t="s">
        <v>11</v>
      </c>
      <c r="G348" t="s">
        <v>15</v>
      </c>
      <c r="H348" s="2" t="s">
        <v>703</v>
      </c>
      <c r="I348" s="10">
        <f>'audit time calc'!M348</f>
        <v>44509</v>
      </c>
      <c r="J348" s="1"/>
      <c r="K348" t="str">
        <f t="shared" si="5"/>
        <v/>
      </c>
    </row>
    <row r="349" spans="1:11" x14ac:dyDescent="0.3">
      <c r="A349">
        <v>273</v>
      </c>
      <c r="B349">
        <f>IF(OR('audit time calc'!B349='audit time calc'!B348,'audit time calc'!B349='audit time calc'!B350),'audit time calc'!B349,0)</f>
        <v>0</v>
      </c>
      <c r="C349" t="s">
        <v>709</v>
      </c>
      <c r="D349">
        <v>4</v>
      </c>
      <c r="E349" t="s">
        <v>6</v>
      </c>
      <c r="F349" s="2" t="s">
        <v>11</v>
      </c>
      <c r="G349" t="s">
        <v>15</v>
      </c>
      <c r="H349" s="2" t="s">
        <v>710</v>
      </c>
      <c r="I349" s="10">
        <f>'audit time calc'!M349</f>
        <v>44505</v>
      </c>
      <c r="J349" s="1"/>
      <c r="K349" t="str">
        <f t="shared" si="5"/>
        <v/>
      </c>
    </row>
    <row r="350" spans="1:11" x14ac:dyDescent="0.3">
      <c r="A350">
        <v>274</v>
      </c>
      <c r="B350">
        <f>IF(OR('audit time calc'!B350='audit time calc'!B349,'audit time calc'!B350='audit time calc'!B351),'audit time calc'!B350,0)</f>
        <v>0</v>
      </c>
      <c r="C350" t="s">
        <v>712</v>
      </c>
      <c r="D350">
        <v>4</v>
      </c>
      <c r="E350" t="s">
        <v>6</v>
      </c>
      <c r="F350" s="2" t="s">
        <v>11</v>
      </c>
      <c r="G350" t="s">
        <v>15</v>
      </c>
      <c r="H350" s="2" t="s">
        <v>713</v>
      </c>
      <c r="I350" s="10">
        <f>'audit time calc'!M350</f>
        <v>44504</v>
      </c>
      <c r="J350" s="1"/>
      <c r="K350" t="str">
        <f t="shared" si="5"/>
        <v/>
      </c>
    </row>
    <row r="351" spans="1:11" x14ac:dyDescent="0.3">
      <c r="A351">
        <v>275</v>
      </c>
      <c r="B351">
        <f>IF(OR('audit time calc'!B351='audit time calc'!B350,'audit time calc'!B351='audit time calc'!B352),'audit time calc'!B351,0)</f>
        <v>0</v>
      </c>
      <c r="C351" t="s">
        <v>715</v>
      </c>
      <c r="D351">
        <v>4</v>
      </c>
      <c r="E351" t="s">
        <v>6</v>
      </c>
      <c r="F351" s="2" t="s">
        <v>7</v>
      </c>
      <c r="G351" t="s">
        <v>15</v>
      </c>
      <c r="H351" s="2" t="s">
        <v>716</v>
      </c>
      <c r="I351" s="10">
        <f>'audit time calc'!M351</f>
        <v>44501</v>
      </c>
      <c r="J351" s="1"/>
      <c r="K351" t="str">
        <f t="shared" si="5"/>
        <v/>
      </c>
    </row>
    <row r="352" spans="1:11" x14ac:dyDescent="0.3">
      <c r="A352">
        <v>276</v>
      </c>
      <c r="B352">
        <f>IF(OR('audit time calc'!B352='audit time calc'!B351,'audit time calc'!B352='audit time calc'!B353),'audit time calc'!B352,0)</f>
        <v>0</v>
      </c>
      <c r="C352" t="s">
        <v>718</v>
      </c>
      <c r="D352">
        <v>4</v>
      </c>
      <c r="E352" t="s">
        <v>6</v>
      </c>
      <c r="F352" s="2" t="s">
        <v>11</v>
      </c>
      <c r="G352" t="s">
        <v>15</v>
      </c>
      <c r="H352" s="2" t="s">
        <v>719</v>
      </c>
      <c r="I352" s="10">
        <f>'audit time calc'!M352</f>
        <v>44498</v>
      </c>
      <c r="J352" s="1"/>
      <c r="K352" t="str">
        <f t="shared" si="5"/>
        <v/>
      </c>
    </row>
    <row r="353" spans="1:11" x14ac:dyDescent="0.3">
      <c r="A353">
        <v>277</v>
      </c>
      <c r="B353">
        <f>IF(OR('audit time calc'!B353='audit time calc'!B352,'audit time calc'!B353='audit time calc'!B354),'audit time calc'!B353,0)</f>
        <v>0</v>
      </c>
      <c r="C353" t="s">
        <v>721</v>
      </c>
      <c r="D353">
        <v>4</v>
      </c>
      <c r="E353" t="s">
        <v>6</v>
      </c>
      <c r="F353" s="2" t="s">
        <v>7</v>
      </c>
      <c r="G353" t="s">
        <v>15</v>
      </c>
      <c r="H353" s="2" t="s">
        <v>719</v>
      </c>
      <c r="I353" s="10">
        <f>'audit time calc'!M353</f>
        <v>44498</v>
      </c>
      <c r="J353" s="1"/>
      <c r="K353" t="str">
        <f t="shared" si="5"/>
        <v/>
      </c>
    </row>
    <row r="354" spans="1:11" x14ac:dyDescent="0.3">
      <c r="A354">
        <v>278</v>
      </c>
      <c r="B354">
        <f>IF(OR('audit time calc'!B354='audit time calc'!B353,'audit time calc'!B354='audit time calc'!B355),'audit time calc'!B354,0)</f>
        <v>0</v>
      </c>
      <c r="C354" t="s">
        <v>723</v>
      </c>
      <c r="D354">
        <v>4</v>
      </c>
      <c r="E354" t="s">
        <v>6</v>
      </c>
      <c r="F354" s="2" t="s">
        <v>7</v>
      </c>
      <c r="G354" t="s">
        <v>15</v>
      </c>
      <c r="H354" s="2" t="s">
        <v>724</v>
      </c>
      <c r="I354" s="10">
        <f>'audit time calc'!M354</f>
        <v>44497</v>
      </c>
      <c r="J354" s="1"/>
      <c r="K354" t="str">
        <f t="shared" si="5"/>
        <v/>
      </c>
    </row>
    <row r="355" spans="1:11" x14ac:dyDescent="0.3">
      <c r="A355">
        <v>279</v>
      </c>
      <c r="B355">
        <f>IF(OR('audit time calc'!B355='audit time calc'!B354,'audit time calc'!B355='audit time calc'!B356),'audit time calc'!B355,0)</f>
        <v>0</v>
      </c>
      <c r="C355" t="s">
        <v>726</v>
      </c>
      <c r="D355">
        <v>4</v>
      </c>
      <c r="E355" t="s">
        <v>6</v>
      </c>
      <c r="F355" s="2" t="s">
        <v>11</v>
      </c>
      <c r="G355" t="s">
        <v>15</v>
      </c>
      <c r="H355" s="2" t="s">
        <v>727</v>
      </c>
      <c r="I355" s="10">
        <f>'audit time calc'!M355</f>
        <v>44496</v>
      </c>
      <c r="J355" s="1"/>
      <c r="K355" t="str">
        <f t="shared" si="5"/>
        <v/>
      </c>
    </row>
    <row r="356" spans="1:11" x14ac:dyDescent="0.3">
      <c r="A356">
        <v>280</v>
      </c>
      <c r="B356">
        <f>IF(OR('audit time calc'!B356='audit time calc'!B355,'audit time calc'!B356='audit time calc'!B357),'audit time calc'!B356,0)</f>
        <v>0</v>
      </c>
      <c r="C356" t="s">
        <v>729</v>
      </c>
      <c r="D356">
        <v>4</v>
      </c>
      <c r="E356" t="s">
        <v>6</v>
      </c>
      <c r="F356" s="2" t="s">
        <v>11</v>
      </c>
      <c r="G356" t="s">
        <v>15</v>
      </c>
      <c r="H356" s="2" t="s">
        <v>730</v>
      </c>
      <c r="I356" s="10">
        <f>'audit time calc'!M356</f>
        <v>44495</v>
      </c>
      <c r="J356" s="1"/>
      <c r="K356" t="str">
        <f t="shared" si="5"/>
        <v/>
      </c>
    </row>
    <row r="357" spans="1:11" x14ac:dyDescent="0.3">
      <c r="A357">
        <v>281</v>
      </c>
      <c r="B357">
        <f>IF(OR('audit time calc'!B357='audit time calc'!B356,'audit time calc'!B357='audit time calc'!B358),'audit time calc'!B357,0)</f>
        <v>0</v>
      </c>
      <c r="C357" t="s">
        <v>732</v>
      </c>
      <c r="D357">
        <v>4</v>
      </c>
      <c r="E357" t="s">
        <v>6</v>
      </c>
      <c r="F357" s="2" t="s">
        <v>11</v>
      </c>
      <c r="G357" t="s">
        <v>15</v>
      </c>
      <c r="H357" s="2" t="s">
        <v>730</v>
      </c>
      <c r="I357" s="10">
        <f>'audit time calc'!M357</f>
        <v>44495</v>
      </c>
      <c r="J357" s="1"/>
      <c r="K357" t="str">
        <f t="shared" si="5"/>
        <v/>
      </c>
    </row>
    <row r="358" spans="1:11" x14ac:dyDescent="0.3">
      <c r="A358">
        <v>282</v>
      </c>
      <c r="B358">
        <f>IF(OR('audit time calc'!B358='audit time calc'!B357,'audit time calc'!B358='audit time calc'!B359),'audit time calc'!B358,0)</f>
        <v>0</v>
      </c>
      <c r="C358" t="s">
        <v>734</v>
      </c>
      <c r="D358">
        <v>4</v>
      </c>
      <c r="E358" t="s">
        <v>6</v>
      </c>
      <c r="F358" s="2" t="s">
        <v>11</v>
      </c>
      <c r="G358" t="s">
        <v>15</v>
      </c>
      <c r="H358" s="2" t="s">
        <v>735</v>
      </c>
      <c r="I358" s="10">
        <f>'audit time calc'!M358</f>
        <v>44494</v>
      </c>
      <c r="J358" s="1"/>
      <c r="K358" t="str">
        <f t="shared" si="5"/>
        <v/>
      </c>
    </row>
    <row r="359" spans="1:11" x14ac:dyDescent="0.3">
      <c r="A359">
        <v>283</v>
      </c>
      <c r="B359">
        <f>IF(OR('audit time calc'!B359='audit time calc'!B358,'audit time calc'!B359='audit time calc'!B360),'audit time calc'!B359,0)</f>
        <v>0</v>
      </c>
      <c r="C359" t="s">
        <v>737</v>
      </c>
      <c r="D359">
        <v>4</v>
      </c>
      <c r="E359" t="s">
        <v>6</v>
      </c>
      <c r="F359" s="2" t="s">
        <v>11</v>
      </c>
      <c r="G359" t="s">
        <v>15</v>
      </c>
      <c r="H359" s="2" t="s">
        <v>735</v>
      </c>
      <c r="I359" s="10">
        <f>'audit time calc'!M359</f>
        <v>44494</v>
      </c>
      <c r="J359" s="1"/>
      <c r="K359" t="str">
        <f t="shared" si="5"/>
        <v/>
      </c>
    </row>
    <row r="360" spans="1:11" x14ac:dyDescent="0.3">
      <c r="A360">
        <v>284</v>
      </c>
      <c r="B360">
        <f>IF(OR('audit time calc'!B360='audit time calc'!B359,'audit time calc'!B360='audit time calc'!B361),'audit time calc'!B360,0)</f>
        <v>0</v>
      </c>
      <c r="C360" t="s">
        <v>739</v>
      </c>
      <c r="D360">
        <v>4</v>
      </c>
      <c r="E360" t="s">
        <v>6</v>
      </c>
      <c r="F360" s="2" t="s">
        <v>11</v>
      </c>
      <c r="G360" t="s">
        <v>15</v>
      </c>
      <c r="H360" s="2" t="s">
        <v>740</v>
      </c>
      <c r="I360" s="10">
        <f>'audit time calc'!M360</f>
        <v>44491</v>
      </c>
      <c r="J360" s="1"/>
      <c r="K360" t="str">
        <f t="shared" si="5"/>
        <v/>
      </c>
    </row>
    <row r="361" spans="1:11" x14ac:dyDescent="0.3">
      <c r="A361">
        <v>285</v>
      </c>
      <c r="B361">
        <f>IF(OR('audit time calc'!B361='audit time calc'!B360,'audit time calc'!B361='audit time calc'!B362),'audit time calc'!B361,0)</f>
        <v>0</v>
      </c>
      <c r="C361" t="s">
        <v>742</v>
      </c>
      <c r="D361">
        <v>4</v>
      </c>
      <c r="E361" t="s">
        <v>6</v>
      </c>
      <c r="F361" s="2" t="s">
        <v>11</v>
      </c>
      <c r="G361" t="s">
        <v>15</v>
      </c>
      <c r="H361" s="2" t="s">
        <v>740</v>
      </c>
      <c r="I361" s="10">
        <f>'audit time calc'!M361</f>
        <v>44491</v>
      </c>
      <c r="J361" s="1"/>
      <c r="K361" t="str">
        <f t="shared" si="5"/>
        <v/>
      </c>
    </row>
    <row r="362" spans="1:11" x14ac:dyDescent="0.3">
      <c r="A362">
        <v>286</v>
      </c>
      <c r="B362">
        <f>IF(OR('audit time calc'!B362='audit time calc'!B361,'audit time calc'!B362='audit time calc'!B363),'audit time calc'!B362,0)</f>
        <v>0</v>
      </c>
      <c r="C362" t="s">
        <v>20</v>
      </c>
      <c r="D362">
        <v>4</v>
      </c>
      <c r="E362" t="s">
        <v>6</v>
      </c>
      <c r="F362" s="2" t="s">
        <v>7</v>
      </c>
      <c r="G362" t="s">
        <v>15</v>
      </c>
      <c r="H362" s="2" t="s">
        <v>740</v>
      </c>
      <c r="I362" s="10">
        <f>'audit time calc'!M362</f>
        <v>44491</v>
      </c>
      <c r="J362" s="1"/>
      <c r="K362" t="str">
        <f t="shared" si="5"/>
        <v/>
      </c>
    </row>
    <row r="363" spans="1:11" x14ac:dyDescent="0.3">
      <c r="A363">
        <v>287</v>
      </c>
      <c r="B363">
        <f>IF(OR('audit time calc'!B363='audit time calc'!B362,'audit time calc'!B363='audit time calc'!B364),'audit time calc'!B363,0)</f>
        <v>0</v>
      </c>
      <c r="C363" t="s">
        <v>745</v>
      </c>
      <c r="D363">
        <v>3</v>
      </c>
      <c r="E363" t="s">
        <v>6</v>
      </c>
      <c r="F363" s="2" t="s">
        <v>7</v>
      </c>
      <c r="G363" t="s">
        <v>15</v>
      </c>
      <c r="H363" s="2" t="s">
        <v>746</v>
      </c>
      <c r="I363" s="10">
        <f>'audit time calc'!M363</f>
        <v>44489</v>
      </c>
      <c r="J363" s="1"/>
      <c r="K363" t="str">
        <f t="shared" si="5"/>
        <v/>
      </c>
    </row>
    <row r="364" spans="1:11" x14ac:dyDescent="0.3">
      <c r="A364">
        <v>288</v>
      </c>
      <c r="B364">
        <f>IF(OR('audit time calc'!B364='audit time calc'!B363,'audit time calc'!B364='audit time calc'!B365),'audit time calc'!B364,0)</f>
        <v>0</v>
      </c>
      <c r="C364" t="s">
        <v>748</v>
      </c>
      <c r="D364">
        <v>4</v>
      </c>
      <c r="E364" t="s">
        <v>6</v>
      </c>
      <c r="F364" s="2" t="s">
        <v>11</v>
      </c>
      <c r="G364" t="s">
        <v>15</v>
      </c>
      <c r="H364" s="2" t="s">
        <v>746</v>
      </c>
      <c r="I364" s="10">
        <f>'audit time calc'!M364</f>
        <v>44489</v>
      </c>
      <c r="J364" s="1"/>
      <c r="K364" t="str">
        <f t="shared" si="5"/>
        <v/>
      </c>
    </row>
    <row r="365" spans="1:11" x14ac:dyDescent="0.3">
      <c r="A365">
        <v>289</v>
      </c>
      <c r="B365">
        <f>IF(OR('audit time calc'!B365='audit time calc'!B364,'audit time calc'!B365='audit time calc'!B366),'audit time calc'!B365,0)</f>
        <v>0</v>
      </c>
      <c r="C365" t="s">
        <v>750</v>
      </c>
      <c r="D365">
        <v>3</v>
      </c>
      <c r="E365" t="s">
        <v>6</v>
      </c>
      <c r="F365" s="2" t="s">
        <v>11</v>
      </c>
      <c r="G365" t="s">
        <v>15</v>
      </c>
      <c r="H365" s="2" t="s">
        <v>746</v>
      </c>
      <c r="I365" s="10">
        <f>'audit time calc'!M365</f>
        <v>44489</v>
      </c>
      <c r="J365" s="1"/>
      <c r="K365" t="str">
        <f t="shared" si="5"/>
        <v/>
      </c>
    </row>
    <row r="366" spans="1:11" x14ac:dyDescent="0.3">
      <c r="A366">
        <v>290</v>
      </c>
      <c r="B366">
        <f>IF(OR('audit time calc'!B366='audit time calc'!B365,'audit time calc'!B366='audit time calc'!B367),'audit time calc'!B366,0)</f>
        <v>0</v>
      </c>
      <c r="C366" t="s">
        <v>752</v>
      </c>
      <c r="D366">
        <v>4</v>
      </c>
      <c r="E366" t="s">
        <v>6</v>
      </c>
      <c r="F366" s="2" t="s">
        <v>11</v>
      </c>
      <c r="G366" t="s">
        <v>15</v>
      </c>
      <c r="H366" s="2" t="s">
        <v>753</v>
      </c>
      <c r="I366" s="10">
        <f>'audit time calc'!M366</f>
        <v>44487</v>
      </c>
      <c r="J366" s="1"/>
      <c r="K366" t="str">
        <f t="shared" si="5"/>
        <v/>
      </c>
    </row>
    <row r="367" spans="1:11" x14ac:dyDescent="0.3">
      <c r="A367">
        <v>291</v>
      </c>
      <c r="B367">
        <f>IF(OR('audit time calc'!B367='audit time calc'!B366,'audit time calc'!B367='audit time calc'!B368),'audit time calc'!B367,0)</f>
        <v>0</v>
      </c>
      <c r="C367" t="s">
        <v>755</v>
      </c>
      <c r="D367">
        <v>4</v>
      </c>
      <c r="E367" t="s">
        <v>6</v>
      </c>
      <c r="F367" s="2" t="s">
        <v>11</v>
      </c>
      <c r="G367" t="s">
        <v>15</v>
      </c>
      <c r="H367" s="2" t="s">
        <v>756</v>
      </c>
      <c r="I367" s="10">
        <f>'audit time calc'!M367</f>
        <v>44484</v>
      </c>
      <c r="J367" s="1"/>
      <c r="K367" t="str">
        <f t="shared" si="5"/>
        <v/>
      </c>
    </row>
    <row r="368" spans="1:11" x14ac:dyDescent="0.3">
      <c r="A368">
        <v>292</v>
      </c>
      <c r="B368" t="str">
        <f>IF(OR('audit time calc'!B368='audit time calc'!B367,'audit time calc'!B368='audit time calc'!B369),'audit time calc'!B368,0)</f>
        <v>King Defi</v>
      </c>
      <c r="C368" t="s">
        <v>758</v>
      </c>
      <c r="D368">
        <v>4</v>
      </c>
      <c r="E368" t="s">
        <v>6</v>
      </c>
      <c r="F368" s="2" t="s">
        <v>7</v>
      </c>
      <c r="G368" t="s">
        <v>15</v>
      </c>
      <c r="H368" s="2" t="s">
        <v>1470</v>
      </c>
      <c r="I368" s="10">
        <f>'audit time calc'!M368</f>
        <v>44455</v>
      </c>
      <c r="J368" s="1"/>
      <c r="K368">
        <f t="shared" si="5"/>
        <v>29</v>
      </c>
    </row>
    <row r="369" spans="1:11" x14ac:dyDescent="0.3">
      <c r="A369">
        <v>292</v>
      </c>
      <c r="B369" t="str">
        <f>IF(OR('audit time calc'!B369='audit time calc'!B368,'audit time calc'!B369='audit time calc'!B370),'audit time calc'!B369,0)</f>
        <v>King Defi</v>
      </c>
      <c r="C369" t="s">
        <v>758</v>
      </c>
      <c r="D369">
        <v>4</v>
      </c>
      <c r="E369" t="s">
        <v>6</v>
      </c>
      <c r="F369" s="2" t="s">
        <v>7</v>
      </c>
      <c r="G369" t="s">
        <v>15</v>
      </c>
      <c r="H369" s="2" t="s">
        <v>756</v>
      </c>
      <c r="I369" s="10">
        <f>'audit time calc'!M369</f>
        <v>44484</v>
      </c>
      <c r="J369" s="1"/>
      <c r="K369" t="str">
        <f t="shared" si="5"/>
        <v/>
      </c>
    </row>
    <row r="370" spans="1:11" x14ac:dyDescent="0.3">
      <c r="A370">
        <v>293</v>
      </c>
      <c r="B370">
        <f>IF(OR('audit time calc'!B370='audit time calc'!B369,'audit time calc'!B370='audit time calc'!B371),'audit time calc'!B370,0)</f>
        <v>0</v>
      </c>
      <c r="C370" t="s">
        <v>760</v>
      </c>
      <c r="D370">
        <v>4</v>
      </c>
      <c r="E370" t="s">
        <v>6</v>
      </c>
      <c r="F370" s="2" t="s">
        <v>7</v>
      </c>
      <c r="G370" t="s">
        <v>15</v>
      </c>
      <c r="H370" s="2" t="s">
        <v>761</v>
      </c>
      <c r="I370" s="10">
        <f>'audit time calc'!M370</f>
        <v>44483</v>
      </c>
      <c r="J370" s="1"/>
      <c r="K370" t="str">
        <f t="shared" si="5"/>
        <v/>
      </c>
    </row>
    <row r="371" spans="1:11" x14ac:dyDescent="0.3">
      <c r="A371">
        <v>294</v>
      </c>
      <c r="B371">
        <f>IF(OR('audit time calc'!B371='audit time calc'!B370,'audit time calc'!B371='audit time calc'!B372),'audit time calc'!B371,0)</f>
        <v>0</v>
      </c>
      <c r="C371" t="s">
        <v>763</v>
      </c>
      <c r="D371">
        <v>4</v>
      </c>
      <c r="E371" t="s">
        <v>6</v>
      </c>
      <c r="F371" s="2" t="s">
        <v>7</v>
      </c>
      <c r="G371" t="s">
        <v>15</v>
      </c>
      <c r="H371" s="2" t="s">
        <v>764</v>
      </c>
      <c r="I371" s="10">
        <f>'audit time calc'!M371</f>
        <v>44482</v>
      </c>
      <c r="J371" s="1"/>
      <c r="K371" t="str">
        <f t="shared" si="5"/>
        <v/>
      </c>
    </row>
    <row r="372" spans="1:11" x14ac:dyDescent="0.3">
      <c r="A372">
        <v>295</v>
      </c>
      <c r="B372">
        <f>IF(OR('audit time calc'!B372='audit time calc'!B371,'audit time calc'!B372='audit time calc'!B373),'audit time calc'!B372,0)</f>
        <v>0</v>
      </c>
      <c r="C372" t="s">
        <v>114</v>
      </c>
      <c r="D372">
        <v>4</v>
      </c>
      <c r="E372" t="s">
        <v>6</v>
      </c>
      <c r="F372" s="2" t="s">
        <v>11</v>
      </c>
      <c r="G372" t="s">
        <v>15</v>
      </c>
      <c r="H372" s="2" t="s">
        <v>766</v>
      </c>
      <c r="I372" s="10">
        <f>'audit time calc'!M372</f>
        <v>44481</v>
      </c>
      <c r="J372" s="1"/>
      <c r="K372" t="str">
        <f t="shared" si="5"/>
        <v/>
      </c>
    </row>
    <row r="373" spans="1:11" x14ac:dyDescent="0.3">
      <c r="A373">
        <v>296</v>
      </c>
      <c r="B373" t="str">
        <f>IF(OR('audit time calc'!B373='audit time calc'!B372,'audit time calc'!B373='audit time calc'!B374),'audit time calc'!B373,0)</f>
        <v>Bitcoin SB</v>
      </c>
      <c r="C373" t="s">
        <v>768</v>
      </c>
      <c r="D373">
        <v>4</v>
      </c>
      <c r="E373" t="s">
        <v>6</v>
      </c>
      <c r="F373" s="2" t="s">
        <v>11</v>
      </c>
      <c r="G373" t="s">
        <v>15</v>
      </c>
      <c r="H373" s="2" t="s">
        <v>769</v>
      </c>
      <c r="I373" s="10">
        <f>'audit time calc'!M373</f>
        <v>44480</v>
      </c>
      <c r="J373" s="1"/>
      <c r="K373">
        <f t="shared" si="5"/>
        <v>0</v>
      </c>
    </row>
    <row r="374" spans="1:11" x14ac:dyDescent="0.3">
      <c r="A374">
        <v>296</v>
      </c>
      <c r="B374" t="str">
        <f>IF(OR('audit time calc'!B374='audit time calc'!B373,'audit time calc'!B374='audit time calc'!B375),'audit time calc'!B374,0)</f>
        <v>Bitcoin SB</v>
      </c>
      <c r="C374" t="s">
        <v>768</v>
      </c>
      <c r="D374">
        <v>3</v>
      </c>
      <c r="E374" t="s">
        <v>6</v>
      </c>
      <c r="F374" s="2" t="s">
        <v>7</v>
      </c>
      <c r="G374" t="s">
        <v>15</v>
      </c>
      <c r="H374" s="2" t="s">
        <v>769</v>
      </c>
      <c r="I374" s="10">
        <f>'audit time calc'!M374</f>
        <v>44480</v>
      </c>
      <c r="J374" s="1"/>
      <c r="K374" t="str">
        <f t="shared" si="5"/>
        <v/>
      </c>
    </row>
    <row r="375" spans="1:11" x14ac:dyDescent="0.3">
      <c r="A375">
        <v>297</v>
      </c>
      <c r="B375">
        <f>IF(OR('audit time calc'!B375='audit time calc'!B374,'audit time calc'!B375='audit time calc'!B376),'audit time calc'!B375,0)</f>
        <v>0</v>
      </c>
      <c r="C375" t="s">
        <v>771</v>
      </c>
      <c r="D375">
        <v>4</v>
      </c>
      <c r="E375" t="s">
        <v>6</v>
      </c>
      <c r="F375" s="2" t="s">
        <v>11</v>
      </c>
      <c r="G375" t="s">
        <v>15</v>
      </c>
      <c r="H375" s="2" t="s">
        <v>769</v>
      </c>
      <c r="I375" s="10">
        <f>'audit time calc'!M375</f>
        <v>44480</v>
      </c>
      <c r="J375" s="1"/>
      <c r="K375" t="str">
        <f t="shared" si="5"/>
        <v/>
      </c>
    </row>
    <row r="376" spans="1:11" x14ac:dyDescent="0.3">
      <c r="A376">
        <v>298</v>
      </c>
      <c r="B376">
        <f>IF(OR('audit time calc'!B376='audit time calc'!B375,'audit time calc'!B376='audit time calc'!B377),'audit time calc'!B376,0)</f>
        <v>0</v>
      </c>
      <c r="C376" t="s">
        <v>773</v>
      </c>
      <c r="D376">
        <v>3</v>
      </c>
      <c r="E376" t="s">
        <v>6</v>
      </c>
      <c r="F376" s="2" t="s">
        <v>7</v>
      </c>
      <c r="G376" t="s">
        <v>15</v>
      </c>
      <c r="H376" s="2" t="s">
        <v>769</v>
      </c>
      <c r="I376" s="10">
        <f>'audit time calc'!M376</f>
        <v>44480</v>
      </c>
      <c r="J376" s="1"/>
      <c r="K376" t="str">
        <f t="shared" si="5"/>
        <v/>
      </c>
    </row>
    <row r="377" spans="1:11" x14ac:dyDescent="0.3">
      <c r="A377">
        <v>299</v>
      </c>
      <c r="B377">
        <f>IF(OR('audit time calc'!B377='audit time calc'!B376,'audit time calc'!B377='audit time calc'!B378),'audit time calc'!B377,0)</f>
        <v>0</v>
      </c>
      <c r="C377" t="s">
        <v>775</v>
      </c>
      <c r="D377">
        <v>3</v>
      </c>
      <c r="E377" t="s">
        <v>6</v>
      </c>
      <c r="F377" s="2" t="s">
        <v>7</v>
      </c>
      <c r="G377" t="s">
        <v>15</v>
      </c>
      <c r="H377" s="2" t="s">
        <v>769</v>
      </c>
      <c r="I377" s="10">
        <f>'audit time calc'!M377</f>
        <v>44480</v>
      </c>
      <c r="J377" s="1"/>
      <c r="K377" t="str">
        <f t="shared" si="5"/>
        <v/>
      </c>
    </row>
    <row r="378" spans="1:11" x14ac:dyDescent="0.3">
      <c r="A378">
        <v>300</v>
      </c>
      <c r="B378">
        <f>IF(OR('audit time calc'!B378='audit time calc'!B377,'audit time calc'!B378='audit time calc'!B379),'audit time calc'!B378,0)</f>
        <v>0</v>
      </c>
      <c r="C378" t="s">
        <v>777</v>
      </c>
      <c r="D378">
        <v>4</v>
      </c>
      <c r="E378" t="s">
        <v>6</v>
      </c>
      <c r="F378" s="2" t="s">
        <v>11</v>
      </c>
      <c r="G378" t="s">
        <v>15</v>
      </c>
      <c r="H378" s="2" t="s">
        <v>778</v>
      </c>
      <c r="I378" s="10">
        <f>'audit time calc'!M378</f>
        <v>44477</v>
      </c>
      <c r="J378" s="1"/>
      <c r="K378" t="str">
        <f t="shared" si="5"/>
        <v/>
      </c>
    </row>
    <row r="379" spans="1:11" x14ac:dyDescent="0.3">
      <c r="A379">
        <v>301</v>
      </c>
      <c r="B379">
        <f>IF(OR('audit time calc'!B379='audit time calc'!B378,'audit time calc'!B379='audit time calc'!B380),'audit time calc'!B379,0)</f>
        <v>0</v>
      </c>
      <c r="C379" t="s">
        <v>780</v>
      </c>
      <c r="D379">
        <v>4</v>
      </c>
      <c r="E379" t="s">
        <v>6</v>
      </c>
      <c r="F379" s="2" t="s">
        <v>7</v>
      </c>
      <c r="G379" t="s">
        <v>15</v>
      </c>
      <c r="H379" s="2" t="s">
        <v>778</v>
      </c>
      <c r="I379" s="10">
        <f>'audit time calc'!M379</f>
        <v>44477</v>
      </c>
      <c r="J379" s="1"/>
      <c r="K379" t="str">
        <f t="shared" si="5"/>
        <v/>
      </c>
    </row>
    <row r="380" spans="1:11" x14ac:dyDescent="0.3">
      <c r="A380">
        <v>302</v>
      </c>
      <c r="B380">
        <f>IF(OR('audit time calc'!B380='audit time calc'!B379,'audit time calc'!B380='audit time calc'!B381),'audit time calc'!B380,0)</f>
        <v>0</v>
      </c>
      <c r="C380" t="s">
        <v>782</v>
      </c>
      <c r="D380">
        <v>4</v>
      </c>
      <c r="E380" t="s">
        <v>6</v>
      </c>
      <c r="F380" s="2" t="s">
        <v>7</v>
      </c>
      <c r="G380" t="s">
        <v>15</v>
      </c>
      <c r="H380" s="2" t="s">
        <v>778</v>
      </c>
      <c r="I380" s="10">
        <f>'audit time calc'!M380</f>
        <v>44477</v>
      </c>
      <c r="J380" s="1"/>
      <c r="K380" t="str">
        <f t="shared" si="5"/>
        <v/>
      </c>
    </row>
    <row r="381" spans="1:11" x14ac:dyDescent="0.3">
      <c r="A381">
        <v>303</v>
      </c>
      <c r="B381">
        <f>IF(OR('audit time calc'!B381='audit time calc'!B380,'audit time calc'!B381='audit time calc'!B382),'audit time calc'!B381,0)</f>
        <v>0</v>
      </c>
      <c r="C381" t="s">
        <v>784</v>
      </c>
      <c r="D381">
        <v>4</v>
      </c>
      <c r="E381" t="s">
        <v>6</v>
      </c>
      <c r="F381" s="2" t="s">
        <v>7</v>
      </c>
      <c r="G381" t="s">
        <v>15</v>
      </c>
      <c r="H381" s="2" t="s">
        <v>785</v>
      </c>
      <c r="I381" s="10">
        <f>'audit time calc'!M381</f>
        <v>44476</v>
      </c>
      <c r="J381" s="1"/>
      <c r="K381" t="str">
        <f t="shared" si="5"/>
        <v/>
      </c>
    </row>
    <row r="382" spans="1:11" x14ac:dyDescent="0.3">
      <c r="A382">
        <v>304</v>
      </c>
      <c r="B382">
        <f>IF(OR('audit time calc'!B382='audit time calc'!B381,'audit time calc'!B382='audit time calc'!B383),'audit time calc'!B382,0)</f>
        <v>0</v>
      </c>
      <c r="C382" t="s">
        <v>787</v>
      </c>
      <c r="D382">
        <v>4</v>
      </c>
      <c r="E382" t="s">
        <v>6</v>
      </c>
      <c r="F382" s="2" t="s">
        <v>11</v>
      </c>
      <c r="G382" t="s">
        <v>15</v>
      </c>
      <c r="H382" s="2" t="s">
        <v>785</v>
      </c>
      <c r="I382" s="10">
        <f>'audit time calc'!M382</f>
        <v>44476</v>
      </c>
      <c r="J382" s="1"/>
      <c r="K382" t="str">
        <f t="shared" si="5"/>
        <v/>
      </c>
    </row>
    <row r="383" spans="1:11" x14ac:dyDescent="0.3">
      <c r="A383">
        <v>305</v>
      </c>
      <c r="B383">
        <f>IF(OR('audit time calc'!B383='audit time calc'!B382,'audit time calc'!B383='audit time calc'!B384),'audit time calc'!B383,0)</f>
        <v>0</v>
      </c>
      <c r="C383" t="s">
        <v>789</v>
      </c>
      <c r="D383">
        <v>4</v>
      </c>
      <c r="E383" t="s">
        <v>6</v>
      </c>
      <c r="F383" s="2" t="s">
        <v>7</v>
      </c>
      <c r="G383" t="s">
        <v>15</v>
      </c>
      <c r="H383" s="2" t="s">
        <v>790</v>
      </c>
      <c r="I383" s="10">
        <f>'audit time calc'!M383</f>
        <v>44475</v>
      </c>
      <c r="J383" s="1"/>
      <c r="K383" t="str">
        <f t="shared" si="5"/>
        <v/>
      </c>
    </row>
    <row r="384" spans="1:11" x14ac:dyDescent="0.3">
      <c r="A384">
        <v>306</v>
      </c>
      <c r="B384">
        <f>IF(OR('audit time calc'!B384='audit time calc'!B383,'audit time calc'!B384='audit time calc'!B385),'audit time calc'!B384,0)</f>
        <v>0</v>
      </c>
      <c r="C384" t="s">
        <v>792</v>
      </c>
      <c r="D384">
        <v>4</v>
      </c>
      <c r="E384" t="s">
        <v>6</v>
      </c>
      <c r="F384" s="2" t="s">
        <v>7</v>
      </c>
      <c r="G384" t="s">
        <v>15</v>
      </c>
      <c r="H384" s="2" t="s">
        <v>793</v>
      </c>
      <c r="I384" s="10">
        <f>'audit time calc'!M384</f>
        <v>44473</v>
      </c>
      <c r="J384" s="1"/>
      <c r="K384" t="str">
        <f t="shared" si="5"/>
        <v/>
      </c>
    </row>
    <row r="385" spans="1:11" x14ac:dyDescent="0.3">
      <c r="A385">
        <v>307</v>
      </c>
      <c r="B385">
        <f>IF(OR('audit time calc'!B385='audit time calc'!B384,'audit time calc'!B385='audit time calc'!B386),'audit time calc'!B385,0)</f>
        <v>0</v>
      </c>
      <c r="C385" t="s">
        <v>795</v>
      </c>
      <c r="D385">
        <v>4</v>
      </c>
      <c r="E385" t="s">
        <v>6</v>
      </c>
      <c r="F385" s="2" t="s">
        <v>7</v>
      </c>
      <c r="G385" t="s">
        <v>15</v>
      </c>
      <c r="H385" s="2" t="s">
        <v>793</v>
      </c>
      <c r="I385" s="10">
        <f>'audit time calc'!M385</f>
        <v>44473</v>
      </c>
      <c r="J385" s="1"/>
      <c r="K385" t="str">
        <f t="shared" si="5"/>
        <v/>
      </c>
    </row>
    <row r="386" spans="1:11" x14ac:dyDescent="0.3">
      <c r="A386">
        <v>308</v>
      </c>
      <c r="B386">
        <f>IF(OR('audit time calc'!B386='audit time calc'!B385,'audit time calc'!B386='audit time calc'!B387),'audit time calc'!B386,0)</f>
        <v>0</v>
      </c>
      <c r="C386" t="s">
        <v>797</v>
      </c>
      <c r="D386">
        <v>4</v>
      </c>
      <c r="E386" t="s">
        <v>6</v>
      </c>
      <c r="F386" s="2" t="s">
        <v>7</v>
      </c>
      <c r="G386" t="s">
        <v>15</v>
      </c>
      <c r="H386" s="2" t="s">
        <v>793</v>
      </c>
      <c r="I386" s="10">
        <f>'audit time calc'!M386</f>
        <v>44473</v>
      </c>
      <c r="J386" s="1"/>
      <c r="K386" t="str">
        <f t="shared" ref="K386:K449" si="6">IFERROR(IF(AND(B386=B387,OR((I387-I386)&gt;=N386,(I386-I387)&gt;=N386),G386="Audited",B386&lt;&gt;0),IF((I387-I386)&gt;0,I387-I386,I386-I387),""),"")</f>
        <v/>
      </c>
    </row>
    <row r="387" spans="1:11" x14ac:dyDescent="0.3">
      <c r="A387">
        <v>309</v>
      </c>
      <c r="B387">
        <f>IF(OR('audit time calc'!B387='audit time calc'!B386,'audit time calc'!B387='audit time calc'!B388),'audit time calc'!B387,0)</f>
        <v>0</v>
      </c>
      <c r="C387" t="s">
        <v>799</v>
      </c>
      <c r="D387">
        <v>4</v>
      </c>
      <c r="E387" t="s">
        <v>6</v>
      </c>
      <c r="F387" s="2" t="s">
        <v>7</v>
      </c>
      <c r="G387" t="s">
        <v>15</v>
      </c>
      <c r="H387" s="2" t="s">
        <v>793</v>
      </c>
      <c r="I387" s="10">
        <f>'audit time calc'!M387</f>
        <v>44473</v>
      </c>
      <c r="J387" s="1"/>
      <c r="K387" t="str">
        <f t="shared" si="6"/>
        <v/>
      </c>
    </row>
    <row r="388" spans="1:11" x14ac:dyDescent="0.3">
      <c r="A388">
        <v>310</v>
      </c>
      <c r="B388">
        <f>IF(OR('audit time calc'!B388='audit time calc'!B387,'audit time calc'!B388='audit time calc'!B389),'audit time calc'!B388,0)</f>
        <v>0</v>
      </c>
      <c r="C388" t="s">
        <v>801</v>
      </c>
      <c r="D388">
        <v>4</v>
      </c>
      <c r="E388" t="s">
        <v>6</v>
      </c>
      <c r="F388" s="2" t="s">
        <v>7</v>
      </c>
      <c r="G388" t="s">
        <v>15</v>
      </c>
      <c r="H388" s="2" t="s">
        <v>802</v>
      </c>
      <c r="I388" s="10">
        <f>'audit time calc'!M388</f>
        <v>44470</v>
      </c>
      <c r="J388" s="1"/>
      <c r="K388" t="str">
        <f t="shared" si="6"/>
        <v/>
      </c>
    </row>
    <row r="389" spans="1:11" x14ac:dyDescent="0.3">
      <c r="A389">
        <v>311</v>
      </c>
      <c r="B389">
        <f>IF(OR('audit time calc'!B389='audit time calc'!B388,'audit time calc'!B389='audit time calc'!B390),'audit time calc'!B389,0)</f>
        <v>0</v>
      </c>
      <c r="C389" t="s">
        <v>804</v>
      </c>
      <c r="D389">
        <v>3</v>
      </c>
      <c r="E389" t="s">
        <v>6</v>
      </c>
      <c r="F389" s="2" t="s">
        <v>7</v>
      </c>
      <c r="G389" t="s">
        <v>15</v>
      </c>
      <c r="H389" s="2" t="s">
        <v>802</v>
      </c>
      <c r="I389" s="10">
        <f>'audit time calc'!M389</f>
        <v>44470</v>
      </c>
      <c r="J389" s="1"/>
      <c r="K389" t="str">
        <f t="shared" si="6"/>
        <v/>
      </c>
    </row>
    <row r="390" spans="1:11" x14ac:dyDescent="0.3">
      <c r="A390">
        <v>312</v>
      </c>
      <c r="B390">
        <f>IF(OR('audit time calc'!B390='audit time calc'!B389,'audit time calc'!B390='audit time calc'!B391),'audit time calc'!B390,0)</f>
        <v>0</v>
      </c>
      <c r="C390" t="s">
        <v>806</v>
      </c>
      <c r="D390">
        <v>4</v>
      </c>
      <c r="E390" t="s">
        <v>6</v>
      </c>
      <c r="F390" s="2" t="s">
        <v>7</v>
      </c>
      <c r="G390" t="s">
        <v>15</v>
      </c>
      <c r="H390" s="2" t="s">
        <v>807</v>
      </c>
      <c r="I390" s="10">
        <f>'audit time calc'!M390</f>
        <v>44468</v>
      </c>
      <c r="J390" s="1"/>
      <c r="K390" t="str">
        <f t="shared" si="6"/>
        <v/>
      </c>
    </row>
    <row r="391" spans="1:11" x14ac:dyDescent="0.3">
      <c r="A391">
        <v>313</v>
      </c>
      <c r="B391">
        <f>IF(OR('audit time calc'!B391='audit time calc'!B390,'audit time calc'!B391='audit time calc'!B392),'audit time calc'!B391,0)</f>
        <v>0</v>
      </c>
      <c r="C391" t="s">
        <v>809</v>
      </c>
      <c r="D391">
        <v>3</v>
      </c>
      <c r="E391" t="s">
        <v>6</v>
      </c>
      <c r="F391" s="2" t="s">
        <v>7</v>
      </c>
      <c r="G391" t="s">
        <v>15</v>
      </c>
      <c r="H391" s="2" t="s">
        <v>810</v>
      </c>
      <c r="I391" s="10">
        <f>'audit time calc'!M391</f>
        <v>44467</v>
      </c>
      <c r="J391" s="1"/>
      <c r="K391" t="str">
        <f t="shared" si="6"/>
        <v/>
      </c>
    </row>
    <row r="392" spans="1:11" x14ac:dyDescent="0.3">
      <c r="A392">
        <v>314</v>
      </c>
      <c r="B392">
        <f>IF(OR('audit time calc'!B392='audit time calc'!B391,'audit time calc'!B392='audit time calc'!B393),'audit time calc'!B392,0)</f>
        <v>0</v>
      </c>
      <c r="C392" t="s">
        <v>812</v>
      </c>
      <c r="D392">
        <v>3</v>
      </c>
      <c r="E392" t="s">
        <v>6</v>
      </c>
      <c r="F392" s="2" t="s">
        <v>11</v>
      </c>
      <c r="G392" t="s">
        <v>15</v>
      </c>
      <c r="H392" s="2" t="s">
        <v>813</v>
      </c>
      <c r="I392" s="10">
        <f>'audit time calc'!M392</f>
        <v>44463</v>
      </c>
      <c r="J392" s="1"/>
      <c r="K392" t="str">
        <f t="shared" si="6"/>
        <v/>
      </c>
    </row>
    <row r="393" spans="1:11" x14ac:dyDescent="0.3">
      <c r="A393">
        <v>315</v>
      </c>
      <c r="B393">
        <f>IF(OR('audit time calc'!B393='audit time calc'!B392,'audit time calc'!B393='audit time calc'!B394),'audit time calc'!B393,0)</f>
        <v>0</v>
      </c>
      <c r="C393" t="s">
        <v>815</v>
      </c>
      <c r="D393">
        <v>3</v>
      </c>
      <c r="E393" t="s">
        <v>6</v>
      </c>
      <c r="F393" s="2" t="s">
        <v>7</v>
      </c>
      <c r="G393" t="s">
        <v>15</v>
      </c>
      <c r="H393" s="2" t="s">
        <v>816</v>
      </c>
      <c r="I393" s="10">
        <f>'audit time calc'!M393</f>
        <v>44462</v>
      </c>
      <c r="J393" s="1"/>
      <c r="K393" t="str">
        <f t="shared" si="6"/>
        <v/>
      </c>
    </row>
    <row r="394" spans="1:11" x14ac:dyDescent="0.3">
      <c r="A394">
        <v>316</v>
      </c>
      <c r="B394">
        <f>IF(OR('audit time calc'!B394='audit time calc'!B393,'audit time calc'!B394='audit time calc'!B395),'audit time calc'!B394,0)</f>
        <v>0</v>
      </c>
      <c r="C394" t="s">
        <v>818</v>
      </c>
      <c r="D394">
        <v>3</v>
      </c>
      <c r="E394" t="s">
        <v>6</v>
      </c>
      <c r="F394" s="2" t="s">
        <v>7</v>
      </c>
      <c r="G394" t="s">
        <v>15</v>
      </c>
      <c r="H394" s="2" t="s">
        <v>819</v>
      </c>
      <c r="I394" s="10">
        <f>'audit time calc'!M394</f>
        <v>44459</v>
      </c>
      <c r="J394" s="1"/>
      <c r="K394" t="str">
        <f t="shared" si="6"/>
        <v/>
      </c>
    </row>
    <row r="395" spans="1:11" x14ac:dyDescent="0.3">
      <c r="A395">
        <v>317</v>
      </c>
      <c r="B395">
        <f>IF(OR('audit time calc'!B395='audit time calc'!B394,'audit time calc'!B395='audit time calc'!B396),'audit time calc'!B395,0)</f>
        <v>0</v>
      </c>
      <c r="C395" t="s">
        <v>821</v>
      </c>
      <c r="D395">
        <v>3</v>
      </c>
      <c r="E395" t="s">
        <v>6</v>
      </c>
      <c r="F395" s="2" t="s">
        <v>7</v>
      </c>
      <c r="G395" t="s">
        <v>15</v>
      </c>
      <c r="H395" s="2" t="s">
        <v>822</v>
      </c>
      <c r="I395" s="10">
        <f>'audit time calc'!M395</f>
        <v>44456</v>
      </c>
      <c r="J395" s="1"/>
      <c r="K395" t="str">
        <f t="shared" si="6"/>
        <v/>
      </c>
    </row>
    <row r="396" spans="1:11" x14ac:dyDescent="0.3">
      <c r="A396">
        <v>318</v>
      </c>
      <c r="B396">
        <f>IF(OR('audit time calc'!B396='audit time calc'!B395,'audit time calc'!B396='audit time calc'!B397),'audit time calc'!B396,0)</f>
        <v>0</v>
      </c>
      <c r="C396" t="s">
        <v>824</v>
      </c>
      <c r="D396">
        <v>4</v>
      </c>
      <c r="E396" t="s">
        <v>6</v>
      </c>
      <c r="F396" s="2" t="s">
        <v>11</v>
      </c>
      <c r="G396" t="s">
        <v>15</v>
      </c>
      <c r="H396" s="2" t="s">
        <v>825</v>
      </c>
      <c r="I396" s="10">
        <f>'audit time calc'!M396</f>
        <v>44455</v>
      </c>
      <c r="J396" s="1"/>
      <c r="K396" t="str">
        <f t="shared" si="6"/>
        <v/>
      </c>
    </row>
    <row r="397" spans="1:11" x14ac:dyDescent="0.3">
      <c r="A397">
        <v>319</v>
      </c>
      <c r="B397">
        <f>IF(OR('audit time calc'!B397='audit time calc'!B396,'audit time calc'!B397='audit time calc'!B398),'audit time calc'!B397,0)</f>
        <v>0</v>
      </c>
      <c r="C397" t="s">
        <v>827</v>
      </c>
      <c r="D397">
        <v>4</v>
      </c>
      <c r="E397" t="s">
        <v>6</v>
      </c>
      <c r="F397" s="2" t="s">
        <v>7</v>
      </c>
      <c r="G397" t="s">
        <v>15</v>
      </c>
      <c r="H397" s="2" t="s">
        <v>828</v>
      </c>
      <c r="I397" s="10">
        <f>'audit time calc'!M397</f>
        <v>44454</v>
      </c>
      <c r="J397" s="1"/>
      <c r="K397" t="str">
        <f t="shared" si="6"/>
        <v/>
      </c>
    </row>
    <row r="398" spans="1:11" x14ac:dyDescent="0.3">
      <c r="A398">
        <v>320</v>
      </c>
      <c r="B398">
        <f>IF(OR('audit time calc'!B398='audit time calc'!B397,'audit time calc'!B398='audit time calc'!B399),'audit time calc'!B398,0)</f>
        <v>0</v>
      </c>
      <c r="C398" t="s">
        <v>830</v>
      </c>
      <c r="D398">
        <v>4</v>
      </c>
      <c r="E398" t="s">
        <v>6</v>
      </c>
      <c r="F398" s="2" t="s">
        <v>11</v>
      </c>
      <c r="G398" t="s">
        <v>15</v>
      </c>
      <c r="H398" s="2" t="s">
        <v>828</v>
      </c>
      <c r="I398" s="10">
        <f>'audit time calc'!M398</f>
        <v>44454</v>
      </c>
      <c r="J398" s="1"/>
      <c r="K398" t="str">
        <f t="shared" si="6"/>
        <v/>
      </c>
    </row>
    <row r="399" spans="1:11" x14ac:dyDescent="0.3">
      <c r="A399">
        <v>321</v>
      </c>
      <c r="B399">
        <f>IF(OR('audit time calc'!B399='audit time calc'!B398,'audit time calc'!B399='audit time calc'!B400),'audit time calc'!B399,0)</f>
        <v>0</v>
      </c>
      <c r="C399" t="s">
        <v>832</v>
      </c>
      <c r="D399">
        <v>3</v>
      </c>
      <c r="E399" t="s">
        <v>6</v>
      </c>
      <c r="F399" s="2" t="s">
        <v>7</v>
      </c>
      <c r="G399" t="s">
        <v>15</v>
      </c>
      <c r="H399" s="2" t="s">
        <v>833</v>
      </c>
      <c r="I399" s="10">
        <f>'audit time calc'!M399</f>
        <v>44448</v>
      </c>
      <c r="J399" s="1"/>
      <c r="K399" t="str">
        <f t="shared" si="6"/>
        <v/>
      </c>
    </row>
    <row r="400" spans="1:11" x14ac:dyDescent="0.3">
      <c r="A400">
        <v>322</v>
      </c>
      <c r="B400">
        <f>IF(OR('audit time calc'!B400='audit time calc'!B399,'audit time calc'!B400='audit time calc'!B401),'audit time calc'!B400,0)</f>
        <v>0</v>
      </c>
      <c r="C400" t="s">
        <v>835</v>
      </c>
      <c r="D400">
        <v>4</v>
      </c>
      <c r="E400" t="s">
        <v>6</v>
      </c>
      <c r="F400" s="2" t="s">
        <v>7</v>
      </c>
      <c r="G400" t="s">
        <v>15</v>
      </c>
      <c r="H400" s="2" t="s">
        <v>833</v>
      </c>
      <c r="I400" s="10">
        <f>'audit time calc'!M400</f>
        <v>44448</v>
      </c>
      <c r="J400" s="1"/>
      <c r="K400" t="str">
        <f t="shared" si="6"/>
        <v/>
      </c>
    </row>
    <row r="401" spans="1:11" x14ac:dyDescent="0.3">
      <c r="A401">
        <v>323</v>
      </c>
      <c r="B401">
        <f>IF(OR('audit time calc'!B401='audit time calc'!B400,'audit time calc'!B401='audit time calc'!B402),'audit time calc'!B401,0)</f>
        <v>0</v>
      </c>
      <c r="C401" t="s">
        <v>837</v>
      </c>
      <c r="D401">
        <v>4</v>
      </c>
      <c r="E401" t="s">
        <v>6</v>
      </c>
      <c r="F401" s="2" t="s">
        <v>11</v>
      </c>
      <c r="G401" t="s">
        <v>15</v>
      </c>
      <c r="H401" s="2" t="s">
        <v>838</v>
      </c>
      <c r="I401" s="10">
        <f>'audit time calc'!M401</f>
        <v>44447</v>
      </c>
      <c r="J401" s="1"/>
      <c r="K401" t="str">
        <f t="shared" si="6"/>
        <v/>
      </c>
    </row>
    <row r="402" spans="1:11" x14ac:dyDescent="0.3">
      <c r="A402">
        <v>324</v>
      </c>
      <c r="B402">
        <f>IF(OR('audit time calc'!B402='audit time calc'!B401,'audit time calc'!B402='audit time calc'!B403),'audit time calc'!B402,0)</f>
        <v>0</v>
      </c>
      <c r="C402" t="s">
        <v>840</v>
      </c>
      <c r="D402">
        <v>4</v>
      </c>
      <c r="E402" t="s">
        <v>6</v>
      </c>
      <c r="F402" s="2" t="s">
        <v>7</v>
      </c>
      <c r="G402" t="s">
        <v>15</v>
      </c>
      <c r="H402" s="2" t="s">
        <v>841</v>
      </c>
      <c r="I402" s="10">
        <f>'audit time calc'!M402</f>
        <v>44445</v>
      </c>
      <c r="J402" s="1"/>
      <c r="K402" t="str">
        <f t="shared" si="6"/>
        <v/>
      </c>
    </row>
    <row r="403" spans="1:11" x14ac:dyDescent="0.3">
      <c r="A403">
        <v>325</v>
      </c>
      <c r="B403">
        <f>IF(OR('audit time calc'!B403='audit time calc'!B402,'audit time calc'!B403='audit time calc'!B404),'audit time calc'!B403,0)</f>
        <v>0</v>
      </c>
      <c r="C403" t="s">
        <v>843</v>
      </c>
      <c r="D403">
        <v>4</v>
      </c>
      <c r="E403" t="s">
        <v>6</v>
      </c>
      <c r="F403" s="2" t="s">
        <v>7</v>
      </c>
      <c r="G403" t="s">
        <v>15</v>
      </c>
      <c r="H403" s="2" t="s">
        <v>841</v>
      </c>
      <c r="I403" s="10">
        <f>'audit time calc'!M403</f>
        <v>44445</v>
      </c>
      <c r="J403" s="1"/>
      <c r="K403" t="str">
        <f t="shared" si="6"/>
        <v/>
      </c>
    </row>
    <row r="404" spans="1:11" x14ac:dyDescent="0.3">
      <c r="A404">
        <v>326</v>
      </c>
      <c r="B404">
        <f>IF(OR('audit time calc'!B404='audit time calc'!B403,'audit time calc'!B404='audit time calc'!B405),'audit time calc'!B404,0)</f>
        <v>0</v>
      </c>
      <c r="C404" t="s">
        <v>845</v>
      </c>
      <c r="D404">
        <v>3</v>
      </c>
      <c r="E404" t="s">
        <v>6</v>
      </c>
      <c r="F404" s="2" t="s">
        <v>7</v>
      </c>
      <c r="G404" t="s">
        <v>15</v>
      </c>
      <c r="H404" s="2" t="s">
        <v>846</v>
      </c>
      <c r="I404" s="10">
        <f>'audit time calc'!M404</f>
        <v>44442</v>
      </c>
      <c r="J404" s="1"/>
      <c r="K404" t="str">
        <f t="shared" si="6"/>
        <v/>
      </c>
    </row>
    <row r="405" spans="1:11" x14ac:dyDescent="0.3">
      <c r="A405">
        <v>327</v>
      </c>
      <c r="B405">
        <f>IF(OR('audit time calc'!B405='audit time calc'!B404,'audit time calc'!B405='audit time calc'!B406),'audit time calc'!B405,0)</f>
        <v>0</v>
      </c>
      <c r="C405" t="s">
        <v>848</v>
      </c>
      <c r="D405">
        <v>4</v>
      </c>
      <c r="E405" t="s">
        <v>6</v>
      </c>
      <c r="F405" s="2" t="s">
        <v>7</v>
      </c>
      <c r="G405" t="s">
        <v>15</v>
      </c>
      <c r="H405" s="2" t="s">
        <v>846</v>
      </c>
      <c r="I405" s="10">
        <f>'audit time calc'!M405</f>
        <v>44442</v>
      </c>
      <c r="J405" s="1"/>
      <c r="K405" t="str">
        <f t="shared" si="6"/>
        <v/>
      </c>
    </row>
    <row r="406" spans="1:11" x14ac:dyDescent="0.3">
      <c r="A406">
        <v>328</v>
      </c>
      <c r="B406">
        <f>IF(OR('audit time calc'!B406='audit time calc'!B405,'audit time calc'!B406='audit time calc'!B407),'audit time calc'!B406,0)</f>
        <v>0</v>
      </c>
      <c r="C406" t="s">
        <v>850</v>
      </c>
      <c r="D406">
        <v>4</v>
      </c>
      <c r="E406" t="s">
        <v>6</v>
      </c>
      <c r="F406" s="2" t="s">
        <v>7</v>
      </c>
      <c r="G406" t="s">
        <v>15</v>
      </c>
      <c r="H406" s="2" t="s">
        <v>846</v>
      </c>
      <c r="I406" s="10">
        <f>'audit time calc'!M406</f>
        <v>44442</v>
      </c>
      <c r="J406" s="1"/>
      <c r="K406" t="str">
        <f t="shared" si="6"/>
        <v/>
      </c>
    </row>
    <row r="407" spans="1:11" x14ac:dyDescent="0.3">
      <c r="A407">
        <v>329</v>
      </c>
      <c r="B407">
        <f>IF(OR('audit time calc'!B407='audit time calc'!B406,'audit time calc'!B407='audit time calc'!B408),'audit time calc'!B407,0)</f>
        <v>0</v>
      </c>
      <c r="C407" t="s">
        <v>852</v>
      </c>
      <c r="D407">
        <v>4</v>
      </c>
      <c r="E407" t="s">
        <v>6</v>
      </c>
      <c r="F407" s="2" t="s">
        <v>7</v>
      </c>
      <c r="G407" t="s">
        <v>15</v>
      </c>
      <c r="H407" s="2" t="s">
        <v>853</v>
      </c>
      <c r="I407" s="10">
        <f>'audit time calc'!M407</f>
        <v>44439</v>
      </c>
      <c r="J407" s="1"/>
      <c r="K407" t="str">
        <f t="shared" si="6"/>
        <v/>
      </c>
    </row>
    <row r="408" spans="1:11" x14ac:dyDescent="0.3">
      <c r="A408">
        <v>330</v>
      </c>
      <c r="B408">
        <f>IF(OR('audit time calc'!B408='audit time calc'!B407,'audit time calc'!B408='audit time calc'!B409),'audit time calc'!B408,0)</f>
        <v>0</v>
      </c>
      <c r="C408" t="s">
        <v>855</v>
      </c>
      <c r="D408">
        <v>4</v>
      </c>
      <c r="E408" t="s">
        <v>6</v>
      </c>
      <c r="F408" s="2" t="s">
        <v>7</v>
      </c>
      <c r="G408" t="s">
        <v>15</v>
      </c>
      <c r="H408" s="2" t="s">
        <v>856</v>
      </c>
      <c r="I408" s="10">
        <f>'audit time calc'!M408</f>
        <v>44436</v>
      </c>
      <c r="J408" s="1"/>
      <c r="K408" t="str">
        <f t="shared" si="6"/>
        <v/>
      </c>
    </row>
    <row r="409" spans="1:11" x14ac:dyDescent="0.3">
      <c r="A409">
        <v>331</v>
      </c>
      <c r="B409">
        <f>IF(OR('audit time calc'!B409='audit time calc'!B408,'audit time calc'!B409='audit time calc'!B410),'audit time calc'!B409,0)</f>
        <v>0</v>
      </c>
      <c r="C409" t="s">
        <v>858</v>
      </c>
      <c r="D409">
        <v>4</v>
      </c>
      <c r="E409" t="s">
        <v>6</v>
      </c>
      <c r="F409" s="2" t="s">
        <v>11</v>
      </c>
      <c r="G409" t="s">
        <v>15</v>
      </c>
      <c r="H409" s="2" t="s">
        <v>859</v>
      </c>
      <c r="I409" s="10">
        <f>'audit time calc'!M409</f>
        <v>44432</v>
      </c>
      <c r="J409" s="1"/>
      <c r="K409" t="str">
        <f t="shared" si="6"/>
        <v/>
      </c>
    </row>
    <row r="410" spans="1:11" x14ac:dyDescent="0.3">
      <c r="A410">
        <v>332</v>
      </c>
      <c r="B410">
        <f>IF(OR('audit time calc'!B410='audit time calc'!B409,'audit time calc'!B410='audit time calc'!B411),'audit time calc'!B410,0)</f>
        <v>0</v>
      </c>
      <c r="C410" t="s">
        <v>861</v>
      </c>
      <c r="D410">
        <v>4</v>
      </c>
      <c r="E410" t="s">
        <v>6</v>
      </c>
      <c r="F410" s="2" t="s">
        <v>7</v>
      </c>
      <c r="G410" t="s">
        <v>15</v>
      </c>
      <c r="H410" s="2" t="s">
        <v>862</v>
      </c>
      <c r="I410" s="10">
        <f>'audit time calc'!M410</f>
        <v>44431</v>
      </c>
      <c r="J410" s="1"/>
      <c r="K410" t="str">
        <f t="shared" si="6"/>
        <v/>
      </c>
    </row>
    <row r="411" spans="1:11" x14ac:dyDescent="0.3">
      <c r="A411">
        <v>333</v>
      </c>
      <c r="B411">
        <f>IF(OR('audit time calc'!B411='audit time calc'!B410,'audit time calc'!B411='audit time calc'!B412),'audit time calc'!B411,0)</f>
        <v>0</v>
      </c>
      <c r="C411" t="s">
        <v>864</v>
      </c>
      <c r="D411">
        <v>3</v>
      </c>
      <c r="E411" t="s">
        <v>6</v>
      </c>
      <c r="F411" s="2" t="s">
        <v>7</v>
      </c>
      <c r="G411" t="s">
        <v>15</v>
      </c>
      <c r="H411" s="2" t="s">
        <v>862</v>
      </c>
      <c r="I411" s="10">
        <f>'audit time calc'!M411</f>
        <v>44431</v>
      </c>
      <c r="J411" s="1"/>
      <c r="K411" t="str">
        <f t="shared" si="6"/>
        <v/>
      </c>
    </row>
    <row r="412" spans="1:11" x14ac:dyDescent="0.3">
      <c r="A412">
        <v>334</v>
      </c>
      <c r="B412">
        <f>IF(OR('audit time calc'!B412='audit time calc'!B411,'audit time calc'!B412='audit time calc'!B413),'audit time calc'!B412,0)</f>
        <v>0</v>
      </c>
      <c r="C412" t="s">
        <v>866</v>
      </c>
      <c r="D412">
        <v>4</v>
      </c>
      <c r="E412" t="s">
        <v>6</v>
      </c>
      <c r="F412" s="2" t="s">
        <v>11</v>
      </c>
      <c r="G412" t="s">
        <v>15</v>
      </c>
      <c r="H412" s="2" t="s">
        <v>867</v>
      </c>
      <c r="I412" s="10">
        <f>'audit time calc'!M412</f>
        <v>44428</v>
      </c>
      <c r="J412" s="1"/>
      <c r="K412" t="str">
        <f t="shared" si="6"/>
        <v/>
      </c>
    </row>
    <row r="413" spans="1:11" x14ac:dyDescent="0.3">
      <c r="A413">
        <v>335</v>
      </c>
      <c r="B413">
        <f>IF(OR('audit time calc'!B413='audit time calc'!B412,'audit time calc'!B413='audit time calc'!B414),'audit time calc'!B413,0)</f>
        <v>0</v>
      </c>
      <c r="C413" t="s">
        <v>869</v>
      </c>
      <c r="D413">
        <v>4</v>
      </c>
      <c r="E413" t="s">
        <v>6</v>
      </c>
      <c r="F413" s="2" t="s">
        <v>7</v>
      </c>
      <c r="G413" t="s">
        <v>15</v>
      </c>
      <c r="H413" s="2" t="s">
        <v>867</v>
      </c>
      <c r="I413" s="10">
        <f>'audit time calc'!M413</f>
        <v>44428</v>
      </c>
      <c r="J413" s="1"/>
      <c r="K413" t="str">
        <f t="shared" si="6"/>
        <v/>
      </c>
    </row>
    <row r="414" spans="1:11" x14ac:dyDescent="0.3">
      <c r="A414">
        <v>336</v>
      </c>
      <c r="B414">
        <f>IF(OR('audit time calc'!B414='audit time calc'!B413,'audit time calc'!B414='audit time calc'!B415),'audit time calc'!B414,0)</f>
        <v>0</v>
      </c>
      <c r="C414" t="s">
        <v>871</v>
      </c>
      <c r="D414">
        <v>4</v>
      </c>
      <c r="E414" t="s">
        <v>6</v>
      </c>
      <c r="F414" s="2" t="s">
        <v>11</v>
      </c>
      <c r="G414" t="s">
        <v>15</v>
      </c>
      <c r="H414" s="2" t="s">
        <v>867</v>
      </c>
      <c r="I414" s="10">
        <f>'audit time calc'!M414</f>
        <v>44428</v>
      </c>
      <c r="J414" s="1"/>
      <c r="K414" t="str">
        <f t="shared" si="6"/>
        <v/>
      </c>
    </row>
    <row r="415" spans="1:11" x14ac:dyDescent="0.3">
      <c r="A415">
        <v>337</v>
      </c>
      <c r="B415">
        <f>IF(OR('audit time calc'!B415='audit time calc'!B414,'audit time calc'!B415='audit time calc'!B416),'audit time calc'!B415,0)</f>
        <v>0</v>
      </c>
      <c r="C415" t="s">
        <v>873</v>
      </c>
      <c r="D415">
        <v>3</v>
      </c>
      <c r="E415" t="s">
        <v>6</v>
      </c>
      <c r="F415" s="2" t="s">
        <v>7</v>
      </c>
      <c r="G415" t="s">
        <v>15</v>
      </c>
      <c r="H415" s="2" t="s">
        <v>874</v>
      </c>
      <c r="I415" s="10">
        <f>'audit time calc'!M415</f>
        <v>44426</v>
      </c>
      <c r="J415" s="1"/>
      <c r="K415" t="str">
        <f t="shared" si="6"/>
        <v/>
      </c>
    </row>
    <row r="416" spans="1:11" x14ac:dyDescent="0.3">
      <c r="A416">
        <v>338</v>
      </c>
      <c r="B416">
        <f>IF(OR('audit time calc'!B416='audit time calc'!B415,'audit time calc'!B416='audit time calc'!B417),'audit time calc'!B416,0)</f>
        <v>0</v>
      </c>
      <c r="C416" t="s">
        <v>876</v>
      </c>
      <c r="D416">
        <v>3</v>
      </c>
      <c r="E416" t="s">
        <v>6</v>
      </c>
      <c r="F416" s="2" t="s">
        <v>7</v>
      </c>
      <c r="G416" t="s">
        <v>15</v>
      </c>
      <c r="H416" s="2" t="s">
        <v>877</v>
      </c>
      <c r="I416" s="10">
        <f>'audit time calc'!M416</f>
        <v>44425</v>
      </c>
      <c r="J416" s="1"/>
      <c r="K416" t="str">
        <f t="shared" si="6"/>
        <v/>
      </c>
    </row>
    <row r="417" spans="1:11" x14ac:dyDescent="0.3">
      <c r="A417">
        <v>339</v>
      </c>
      <c r="B417">
        <f>IF(OR('audit time calc'!B417='audit time calc'!B416,'audit time calc'!B417='audit time calc'!B418),'audit time calc'!B417,0)</f>
        <v>0</v>
      </c>
      <c r="C417" t="s">
        <v>879</v>
      </c>
      <c r="D417">
        <v>3</v>
      </c>
      <c r="E417" t="s">
        <v>6</v>
      </c>
      <c r="F417" s="2" t="s">
        <v>7</v>
      </c>
      <c r="G417" t="s">
        <v>15</v>
      </c>
      <c r="H417" s="2" t="s">
        <v>877</v>
      </c>
      <c r="I417" s="10">
        <f>'audit time calc'!M417</f>
        <v>44425</v>
      </c>
      <c r="J417" s="1"/>
      <c r="K417" t="str">
        <f t="shared" si="6"/>
        <v/>
      </c>
    </row>
    <row r="418" spans="1:11" x14ac:dyDescent="0.3">
      <c r="A418">
        <v>340</v>
      </c>
      <c r="B418">
        <f>IF(OR('audit time calc'!B418='audit time calc'!B417,'audit time calc'!B418='audit time calc'!B419),'audit time calc'!B418,0)</f>
        <v>0</v>
      </c>
      <c r="C418" t="s">
        <v>881</v>
      </c>
      <c r="D418">
        <v>4</v>
      </c>
      <c r="E418" t="s">
        <v>6</v>
      </c>
      <c r="F418" s="2" t="s">
        <v>7</v>
      </c>
      <c r="G418" t="s">
        <v>15</v>
      </c>
      <c r="H418" s="2" t="s">
        <v>882</v>
      </c>
      <c r="I418" s="10">
        <f>'audit time calc'!M418</f>
        <v>44424</v>
      </c>
      <c r="J418" s="1"/>
      <c r="K418" t="str">
        <f t="shared" si="6"/>
        <v/>
      </c>
    </row>
    <row r="419" spans="1:11" x14ac:dyDescent="0.3">
      <c r="A419">
        <v>341</v>
      </c>
      <c r="B419">
        <f>IF(OR('audit time calc'!B419='audit time calc'!B418,'audit time calc'!B419='audit time calc'!B420),'audit time calc'!B419,0)</f>
        <v>0</v>
      </c>
      <c r="C419" t="s">
        <v>884</v>
      </c>
      <c r="D419">
        <v>3</v>
      </c>
      <c r="E419" t="s">
        <v>6</v>
      </c>
      <c r="F419" s="2" t="s">
        <v>11</v>
      </c>
      <c r="G419" t="s">
        <v>15</v>
      </c>
      <c r="H419" s="2" t="s">
        <v>885</v>
      </c>
      <c r="I419" s="10">
        <f>'audit time calc'!M419</f>
        <v>44410</v>
      </c>
      <c r="J419" s="1"/>
      <c r="K419" t="str">
        <f t="shared" si="6"/>
        <v/>
      </c>
    </row>
    <row r="420" spans="1:11" x14ac:dyDescent="0.3">
      <c r="A420">
        <v>342</v>
      </c>
      <c r="B420">
        <f>IF(OR('audit time calc'!B420='audit time calc'!B419,'audit time calc'!B420='audit time calc'!B421),'audit time calc'!B420,0)</f>
        <v>0</v>
      </c>
      <c r="C420" t="s">
        <v>887</v>
      </c>
      <c r="D420">
        <v>4</v>
      </c>
      <c r="E420" t="s">
        <v>6</v>
      </c>
      <c r="F420" s="2" t="s">
        <v>11</v>
      </c>
      <c r="G420" t="s">
        <v>15</v>
      </c>
      <c r="H420" s="2" t="s">
        <v>888</v>
      </c>
      <c r="I420" s="10">
        <f>'audit time calc'!M420</f>
        <v>44403</v>
      </c>
      <c r="J420" s="1"/>
      <c r="K420" t="str">
        <f t="shared" si="6"/>
        <v/>
      </c>
    </row>
    <row r="421" spans="1:11" x14ac:dyDescent="0.3">
      <c r="A421">
        <v>343</v>
      </c>
      <c r="B421">
        <f>IF(OR('audit time calc'!B421='audit time calc'!B420,'audit time calc'!B421='audit time calc'!B422),'audit time calc'!B421,0)</f>
        <v>0</v>
      </c>
      <c r="C421" t="s">
        <v>890</v>
      </c>
      <c r="D421">
        <v>4</v>
      </c>
      <c r="E421" t="s">
        <v>6</v>
      </c>
      <c r="F421" s="2" t="s">
        <v>11</v>
      </c>
      <c r="G421" t="s">
        <v>15</v>
      </c>
      <c r="H421" s="2" t="s">
        <v>891</v>
      </c>
      <c r="I421" s="10">
        <f>'audit time calc'!M421</f>
        <v>44398</v>
      </c>
      <c r="J421" s="1"/>
      <c r="K421" t="str">
        <f t="shared" si="6"/>
        <v/>
      </c>
    </row>
    <row r="422" spans="1:11" x14ac:dyDescent="0.3">
      <c r="A422">
        <v>344</v>
      </c>
      <c r="B422">
        <f>IF(OR('audit time calc'!B422='audit time calc'!B421,'audit time calc'!B422='audit time calc'!B423),'audit time calc'!B422,0)</f>
        <v>0</v>
      </c>
      <c r="C422" t="s">
        <v>893</v>
      </c>
      <c r="D422">
        <v>4</v>
      </c>
      <c r="E422" t="s">
        <v>894</v>
      </c>
      <c r="F422" s="2" t="s">
        <v>11</v>
      </c>
      <c r="G422" t="s">
        <v>15</v>
      </c>
      <c r="H422" s="2" t="s">
        <v>895</v>
      </c>
      <c r="I422" s="10">
        <f>'audit time calc'!M422</f>
        <v>44391</v>
      </c>
      <c r="J422" s="1"/>
      <c r="K422" t="str">
        <f t="shared" si="6"/>
        <v/>
      </c>
    </row>
    <row r="423" spans="1:11" x14ac:dyDescent="0.3">
      <c r="A423">
        <v>345</v>
      </c>
      <c r="B423">
        <f>IF(OR('audit time calc'!B423='audit time calc'!B422,'audit time calc'!B423='audit time calc'!B424),'audit time calc'!B423,0)</f>
        <v>0</v>
      </c>
      <c r="C423" t="s">
        <v>897</v>
      </c>
      <c r="D423">
        <v>4</v>
      </c>
      <c r="E423" t="s">
        <v>894</v>
      </c>
      <c r="F423" s="2" t="s">
        <v>11</v>
      </c>
      <c r="G423" t="s">
        <v>15</v>
      </c>
      <c r="H423" s="2" t="s">
        <v>895</v>
      </c>
      <c r="I423" s="10">
        <f>'audit time calc'!M423</f>
        <v>44391</v>
      </c>
      <c r="J423" s="1"/>
      <c r="K423" t="str">
        <f t="shared" si="6"/>
        <v/>
      </c>
    </row>
    <row r="424" spans="1:11" x14ac:dyDescent="0.3">
      <c r="A424">
        <v>346</v>
      </c>
      <c r="B424">
        <f>IF(OR('audit time calc'!B424='audit time calc'!B423,'audit time calc'!B424='audit time calc'!B425),'audit time calc'!B424,0)</f>
        <v>0</v>
      </c>
      <c r="C424" t="s">
        <v>899</v>
      </c>
      <c r="D424">
        <v>4</v>
      </c>
      <c r="E424" t="s">
        <v>6</v>
      </c>
      <c r="F424" s="2" t="s">
        <v>7</v>
      </c>
      <c r="G424" t="s">
        <v>15</v>
      </c>
      <c r="H424" s="2" t="s">
        <v>900</v>
      </c>
      <c r="I424" s="10">
        <f>'audit time calc'!M424</f>
        <v>44389</v>
      </c>
      <c r="J424" s="1"/>
      <c r="K424" t="str">
        <f t="shared" si="6"/>
        <v/>
      </c>
    </row>
    <row r="425" spans="1:11" x14ac:dyDescent="0.3">
      <c r="A425">
        <v>347</v>
      </c>
      <c r="B425">
        <f>IF(OR('audit time calc'!B425='audit time calc'!B424,'audit time calc'!B425='audit time calc'!B426),'audit time calc'!B425,0)</f>
        <v>0</v>
      </c>
      <c r="C425" t="s">
        <v>902</v>
      </c>
      <c r="D425">
        <v>3</v>
      </c>
      <c r="E425" t="s">
        <v>6</v>
      </c>
      <c r="F425" s="2" t="s">
        <v>7</v>
      </c>
      <c r="G425" t="s">
        <v>15</v>
      </c>
      <c r="H425" s="2" t="s">
        <v>903</v>
      </c>
      <c r="I425" s="10">
        <f>'audit time calc'!M425</f>
        <v>44386</v>
      </c>
      <c r="J425" s="1"/>
      <c r="K425" t="str">
        <f t="shared" si="6"/>
        <v/>
      </c>
    </row>
    <row r="426" spans="1:11" x14ac:dyDescent="0.3">
      <c r="A426">
        <v>348</v>
      </c>
      <c r="B426">
        <f>IF(OR('audit time calc'!B426='audit time calc'!B425,'audit time calc'!B426='audit time calc'!B427),'audit time calc'!B426,0)</f>
        <v>0</v>
      </c>
      <c r="C426" t="s">
        <v>905</v>
      </c>
      <c r="D426">
        <v>3</v>
      </c>
      <c r="E426" t="s">
        <v>6</v>
      </c>
      <c r="F426" s="2" t="s">
        <v>7</v>
      </c>
      <c r="G426" t="s">
        <v>15</v>
      </c>
      <c r="H426" s="2" t="s">
        <v>906</v>
      </c>
      <c r="I426" s="10">
        <f>'audit time calc'!M426</f>
        <v>44384</v>
      </c>
      <c r="J426" s="1"/>
      <c r="K426" t="str">
        <f t="shared" si="6"/>
        <v/>
      </c>
    </row>
    <row r="427" spans="1:11" x14ac:dyDescent="0.3">
      <c r="A427">
        <v>349</v>
      </c>
      <c r="B427">
        <f>IF(OR('audit time calc'!B427='audit time calc'!B426,'audit time calc'!B427='audit time calc'!B428),'audit time calc'!B427,0)</f>
        <v>0</v>
      </c>
      <c r="C427" t="s">
        <v>908</v>
      </c>
      <c r="D427">
        <v>4</v>
      </c>
      <c r="E427" t="s">
        <v>6</v>
      </c>
      <c r="F427" s="2" t="s">
        <v>7</v>
      </c>
      <c r="G427" t="s">
        <v>15</v>
      </c>
      <c r="H427" s="2" t="s">
        <v>906</v>
      </c>
      <c r="I427" s="10">
        <f>'audit time calc'!M427</f>
        <v>44384</v>
      </c>
      <c r="J427" s="1"/>
      <c r="K427" t="str">
        <f t="shared" si="6"/>
        <v/>
      </c>
    </row>
    <row r="428" spans="1:11" x14ac:dyDescent="0.3">
      <c r="A428">
        <v>350</v>
      </c>
      <c r="B428">
        <f>IF(OR('audit time calc'!B428='audit time calc'!B427,'audit time calc'!B428='audit time calc'!B429),'audit time calc'!B428,0)</f>
        <v>0</v>
      </c>
      <c r="C428" t="s">
        <v>910</v>
      </c>
      <c r="D428">
        <v>4</v>
      </c>
      <c r="E428" t="s">
        <v>894</v>
      </c>
      <c r="F428" s="2" t="s">
        <v>11</v>
      </c>
      <c r="G428" t="s">
        <v>15</v>
      </c>
      <c r="H428" s="2" t="s">
        <v>911</v>
      </c>
      <c r="I428" s="10">
        <f>'audit time calc'!M428</f>
        <v>44377</v>
      </c>
      <c r="J428" s="1"/>
      <c r="K428" t="str">
        <f t="shared" si="6"/>
        <v/>
      </c>
    </row>
    <row r="429" spans="1:11" x14ac:dyDescent="0.3">
      <c r="A429">
        <v>351</v>
      </c>
      <c r="B429">
        <f>IF(OR('audit time calc'!B429='audit time calc'!B428,'audit time calc'!B429='audit time calc'!B430),'audit time calc'!B429,0)</f>
        <v>0</v>
      </c>
      <c r="C429" t="s">
        <v>913</v>
      </c>
      <c r="D429">
        <v>3</v>
      </c>
      <c r="E429" t="s">
        <v>6</v>
      </c>
      <c r="F429" s="2" t="s">
        <v>7</v>
      </c>
      <c r="G429" t="s">
        <v>15</v>
      </c>
      <c r="H429" s="2" t="s">
        <v>914</v>
      </c>
      <c r="I429" s="10">
        <f>'audit time calc'!M429</f>
        <v>44372</v>
      </c>
      <c r="J429" s="1"/>
      <c r="K429" t="str">
        <f t="shared" si="6"/>
        <v/>
      </c>
    </row>
    <row r="430" spans="1:11" x14ac:dyDescent="0.3">
      <c r="A430">
        <v>352</v>
      </c>
      <c r="B430">
        <f>IF(OR('audit time calc'!B430='audit time calc'!B429,'audit time calc'!B430='audit time calc'!B431),'audit time calc'!B430,0)</f>
        <v>0</v>
      </c>
      <c r="C430" t="s">
        <v>916</v>
      </c>
      <c r="D430">
        <v>4</v>
      </c>
      <c r="E430" t="s">
        <v>6</v>
      </c>
      <c r="F430" s="2" t="s">
        <v>7</v>
      </c>
      <c r="G430" t="s">
        <v>15</v>
      </c>
      <c r="H430" s="2" t="s">
        <v>917</v>
      </c>
      <c r="I430" s="10">
        <f>'audit time calc'!M430</f>
        <v>44371</v>
      </c>
      <c r="J430" s="1"/>
      <c r="K430" t="str">
        <f t="shared" si="6"/>
        <v/>
      </c>
    </row>
    <row r="431" spans="1:11" x14ac:dyDescent="0.3">
      <c r="A431">
        <v>353</v>
      </c>
      <c r="B431">
        <f>IF(OR('audit time calc'!B431='audit time calc'!B430,'audit time calc'!B431='audit time calc'!B432),'audit time calc'!B431,0)</f>
        <v>0</v>
      </c>
      <c r="C431" t="s">
        <v>919</v>
      </c>
      <c r="D431">
        <v>3</v>
      </c>
      <c r="E431" t="s">
        <v>6</v>
      </c>
      <c r="F431" s="2" t="s">
        <v>7</v>
      </c>
      <c r="G431" t="s">
        <v>15</v>
      </c>
      <c r="H431" s="2" t="s">
        <v>920</v>
      </c>
      <c r="I431" s="10">
        <f>'audit time calc'!M431</f>
        <v>44370</v>
      </c>
      <c r="J431" s="1"/>
      <c r="K431" t="str">
        <f t="shared" si="6"/>
        <v/>
      </c>
    </row>
    <row r="432" spans="1:11" x14ac:dyDescent="0.3">
      <c r="A432">
        <v>354</v>
      </c>
      <c r="B432">
        <f>IF(OR('audit time calc'!B432='audit time calc'!B431,'audit time calc'!B432='audit time calc'!B433),'audit time calc'!B432,0)</f>
        <v>0</v>
      </c>
      <c r="C432" t="s">
        <v>922</v>
      </c>
      <c r="D432">
        <v>4</v>
      </c>
      <c r="E432" t="s">
        <v>6</v>
      </c>
      <c r="F432" s="2" t="s">
        <v>7</v>
      </c>
      <c r="G432" t="s">
        <v>15</v>
      </c>
      <c r="H432" s="2" t="s">
        <v>923</v>
      </c>
      <c r="I432" s="10">
        <f>'audit time calc'!M432</f>
        <v>44369</v>
      </c>
      <c r="J432" s="1"/>
      <c r="K432" t="str">
        <f t="shared" si="6"/>
        <v/>
      </c>
    </row>
    <row r="433" spans="1:11" x14ac:dyDescent="0.3">
      <c r="A433">
        <v>355</v>
      </c>
      <c r="B433" t="str">
        <f>IF(OR('audit time calc'!B433='audit time calc'!B432,'audit time calc'!B433='audit time calc'!B434),'audit time calc'!B433,0)</f>
        <v>TribeOne</v>
      </c>
      <c r="C433" t="s">
        <v>925</v>
      </c>
      <c r="D433">
        <v>4</v>
      </c>
      <c r="E433" t="s">
        <v>6</v>
      </c>
      <c r="F433" s="2" t="s">
        <v>11</v>
      </c>
      <c r="G433" t="s">
        <v>15</v>
      </c>
      <c r="H433" s="2" t="s">
        <v>1536</v>
      </c>
      <c r="I433" s="10">
        <f>'audit time calc'!M433</f>
        <v>44361</v>
      </c>
      <c r="J433" s="1"/>
      <c r="K433">
        <f t="shared" si="6"/>
        <v>2</v>
      </c>
    </row>
    <row r="434" spans="1:11" x14ac:dyDescent="0.3">
      <c r="A434">
        <v>355</v>
      </c>
      <c r="B434" t="str">
        <f>IF(OR('audit time calc'!B434='audit time calc'!B433,'audit time calc'!B434='audit time calc'!B435),'audit time calc'!B434,0)</f>
        <v>TribeOne</v>
      </c>
      <c r="C434" t="s">
        <v>925</v>
      </c>
      <c r="D434">
        <v>3</v>
      </c>
      <c r="E434" t="s">
        <v>6</v>
      </c>
      <c r="F434" s="2" t="s">
        <v>11</v>
      </c>
      <c r="G434" t="s">
        <v>15</v>
      </c>
      <c r="H434" s="2" t="s">
        <v>926</v>
      </c>
      <c r="I434" s="10">
        <f>'audit time calc'!M434</f>
        <v>44363</v>
      </c>
      <c r="J434" s="1"/>
      <c r="K434" t="str">
        <f t="shared" si="6"/>
        <v/>
      </c>
    </row>
    <row r="435" spans="1:11" x14ac:dyDescent="0.3">
      <c r="A435">
        <v>356</v>
      </c>
      <c r="B435">
        <f>IF(OR('audit time calc'!B435='audit time calc'!B434,'audit time calc'!B435='audit time calc'!B436),'audit time calc'!B435,0)</f>
        <v>0</v>
      </c>
      <c r="C435" t="s">
        <v>928</v>
      </c>
      <c r="D435">
        <v>4</v>
      </c>
      <c r="E435" t="s">
        <v>6</v>
      </c>
      <c r="F435" s="2" t="s">
        <v>7</v>
      </c>
      <c r="G435" t="s">
        <v>15</v>
      </c>
      <c r="H435" s="2" t="s">
        <v>926</v>
      </c>
      <c r="I435" s="10">
        <f>'audit time calc'!M435</f>
        <v>44363</v>
      </c>
      <c r="J435" s="1"/>
      <c r="K435" t="str">
        <f t="shared" si="6"/>
        <v/>
      </c>
    </row>
    <row r="436" spans="1:11" x14ac:dyDescent="0.3">
      <c r="A436">
        <v>357</v>
      </c>
      <c r="B436">
        <f>IF(OR('audit time calc'!B436='audit time calc'!B435,'audit time calc'!B436='audit time calc'!B437),'audit time calc'!B436,0)</f>
        <v>0</v>
      </c>
      <c r="C436" t="s">
        <v>930</v>
      </c>
      <c r="D436">
        <v>4</v>
      </c>
      <c r="E436" t="s">
        <v>6</v>
      </c>
      <c r="F436" s="2" t="s">
        <v>7</v>
      </c>
      <c r="G436" t="s">
        <v>15</v>
      </c>
      <c r="H436" s="2" t="s">
        <v>931</v>
      </c>
      <c r="I436" s="10">
        <f>'audit time calc'!M436</f>
        <v>44362</v>
      </c>
      <c r="J436" s="1"/>
      <c r="K436" t="str">
        <f t="shared" si="6"/>
        <v/>
      </c>
    </row>
    <row r="437" spans="1:11" x14ac:dyDescent="0.3">
      <c r="A437">
        <v>358</v>
      </c>
      <c r="B437" t="str">
        <f>IF(OR('audit time calc'!B437='audit time calc'!B436,'audit time calc'!B437='audit time calc'!B438),'audit time calc'!B437,0)</f>
        <v>Bunicorn</v>
      </c>
      <c r="C437" t="s">
        <v>933</v>
      </c>
      <c r="D437">
        <v>4</v>
      </c>
      <c r="E437" t="s">
        <v>6</v>
      </c>
      <c r="F437" s="2" t="s">
        <v>7</v>
      </c>
      <c r="G437" t="s">
        <v>15</v>
      </c>
      <c r="H437" s="2" t="s">
        <v>1541</v>
      </c>
      <c r="I437" s="10">
        <f>'audit time calc'!M437</f>
        <v>44319</v>
      </c>
      <c r="J437" s="1"/>
      <c r="K437">
        <f t="shared" si="6"/>
        <v>39</v>
      </c>
    </row>
    <row r="438" spans="1:11" x14ac:dyDescent="0.3">
      <c r="A438">
        <v>358</v>
      </c>
      <c r="B438" t="str">
        <f>IF(OR('audit time calc'!B438='audit time calc'!B437,'audit time calc'!B438='audit time calc'!B439),'audit time calc'!B438,0)</f>
        <v>Bunicorn</v>
      </c>
      <c r="C438" t="s">
        <v>933</v>
      </c>
      <c r="D438">
        <v>3</v>
      </c>
      <c r="E438" t="s">
        <v>6</v>
      </c>
      <c r="F438" s="2" t="s">
        <v>7</v>
      </c>
      <c r="G438" t="s">
        <v>15</v>
      </c>
      <c r="H438" s="2" t="s">
        <v>934</v>
      </c>
      <c r="I438" s="10">
        <f>'audit time calc'!M438</f>
        <v>44358</v>
      </c>
      <c r="J438" s="1"/>
      <c r="K438" t="str">
        <f t="shared" si="6"/>
        <v/>
      </c>
    </row>
    <row r="439" spans="1:11" x14ac:dyDescent="0.3">
      <c r="A439">
        <v>359</v>
      </c>
      <c r="B439">
        <f>IF(OR('audit time calc'!B439='audit time calc'!B438,'audit time calc'!B439='audit time calc'!B440),'audit time calc'!B439,0)</f>
        <v>0</v>
      </c>
      <c r="C439" t="s">
        <v>936</v>
      </c>
      <c r="D439">
        <v>3</v>
      </c>
      <c r="E439" t="s">
        <v>6</v>
      </c>
      <c r="F439" s="2" t="s">
        <v>7</v>
      </c>
      <c r="G439" t="s">
        <v>15</v>
      </c>
      <c r="H439" s="2" t="s">
        <v>937</v>
      </c>
      <c r="I439" s="10">
        <f>'audit time calc'!M439</f>
        <v>44357</v>
      </c>
      <c r="J439" s="1"/>
      <c r="K439" t="str">
        <f t="shared" si="6"/>
        <v/>
      </c>
    </row>
    <row r="440" spans="1:11" x14ac:dyDescent="0.3">
      <c r="A440">
        <v>360</v>
      </c>
      <c r="B440">
        <f>IF(OR('audit time calc'!B440='audit time calc'!B439,'audit time calc'!B440='audit time calc'!B441),'audit time calc'!B440,0)</f>
        <v>0</v>
      </c>
      <c r="C440" t="s">
        <v>939</v>
      </c>
      <c r="D440">
        <v>4</v>
      </c>
      <c r="E440" t="s">
        <v>6</v>
      </c>
      <c r="F440" s="2" t="s">
        <v>7</v>
      </c>
      <c r="G440" t="s">
        <v>15</v>
      </c>
      <c r="H440" s="2" t="s">
        <v>940</v>
      </c>
      <c r="I440" s="10">
        <f>'audit time calc'!M440</f>
        <v>44355</v>
      </c>
      <c r="J440" s="1"/>
      <c r="K440" t="str">
        <f t="shared" si="6"/>
        <v/>
      </c>
    </row>
    <row r="441" spans="1:11" x14ac:dyDescent="0.3">
      <c r="A441">
        <v>361</v>
      </c>
      <c r="B441">
        <f>IF(OR('audit time calc'!B441='audit time calc'!B440,'audit time calc'!B441='audit time calc'!B442),'audit time calc'!B441,0)</f>
        <v>0</v>
      </c>
      <c r="C441" t="s">
        <v>942</v>
      </c>
      <c r="D441">
        <v>3</v>
      </c>
      <c r="E441" t="s">
        <v>6</v>
      </c>
      <c r="F441" s="2" t="s">
        <v>7</v>
      </c>
      <c r="G441" t="s">
        <v>15</v>
      </c>
      <c r="H441" s="2" t="s">
        <v>940</v>
      </c>
      <c r="I441" s="10">
        <f>'audit time calc'!M441</f>
        <v>44355</v>
      </c>
      <c r="J441" s="1"/>
      <c r="K441" t="str">
        <f t="shared" si="6"/>
        <v/>
      </c>
    </row>
    <row r="442" spans="1:11" x14ac:dyDescent="0.3">
      <c r="A442">
        <v>362</v>
      </c>
      <c r="B442">
        <f>IF(OR('audit time calc'!B442='audit time calc'!B441,'audit time calc'!B442='audit time calc'!B443),'audit time calc'!B442,0)</f>
        <v>0</v>
      </c>
      <c r="C442" t="s">
        <v>944</v>
      </c>
      <c r="D442">
        <v>4</v>
      </c>
      <c r="E442" t="s">
        <v>6</v>
      </c>
      <c r="F442" s="2" t="s">
        <v>11</v>
      </c>
      <c r="G442" t="s">
        <v>15</v>
      </c>
      <c r="H442" s="2" t="s">
        <v>945</v>
      </c>
      <c r="I442" s="10">
        <f>'audit time calc'!M442</f>
        <v>44353</v>
      </c>
      <c r="J442" s="1"/>
      <c r="K442" t="str">
        <f t="shared" si="6"/>
        <v/>
      </c>
    </row>
    <row r="443" spans="1:11" x14ac:dyDescent="0.3">
      <c r="A443">
        <v>363</v>
      </c>
      <c r="B443">
        <f>IF(OR('audit time calc'!B443='audit time calc'!B442,'audit time calc'!B443='audit time calc'!B444),'audit time calc'!B443,0)</f>
        <v>0</v>
      </c>
      <c r="C443" t="s">
        <v>947</v>
      </c>
      <c r="D443">
        <v>3</v>
      </c>
      <c r="E443" t="s">
        <v>6</v>
      </c>
      <c r="F443" s="2" t="s">
        <v>7</v>
      </c>
      <c r="G443" t="s">
        <v>15</v>
      </c>
      <c r="H443" s="2" t="s">
        <v>948</v>
      </c>
      <c r="I443" s="10">
        <f>'audit time calc'!M443</f>
        <v>44348</v>
      </c>
      <c r="J443" s="1"/>
      <c r="K443" t="str">
        <f t="shared" si="6"/>
        <v/>
      </c>
    </row>
    <row r="444" spans="1:11" x14ac:dyDescent="0.3">
      <c r="A444">
        <v>364</v>
      </c>
      <c r="B444">
        <f>IF(OR('audit time calc'!B444='audit time calc'!B443,'audit time calc'!B444='audit time calc'!B445),'audit time calc'!B444,0)</f>
        <v>0</v>
      </c>
      <c r="C444" t="s">
        <v>950</v>
      </c>
      <c r="D444">
        <v>4</v>
      </c>
      <c r="E444" t="s">
        <v>6</v>
      </c>
      <c r="F444" s="2" t="s">
        <v>7</v>
      </c>
      <c r="G444" t="s">
        <v>15</v>
      </c>
      <c r="H444" s="2" t="s">
        <v>948</v>
      </c>
      <c r="I444" s="10">
        <f>'audit time calc'!M444</f>
        <v>44348</v>
      </c>
      <c r="J444" s="1"/>
      <c r="K444" t="str">
        <f t="shared" si="6"/>
        <v/>
      </c>
    </row>
    <row r="445" spans="1:11" x14ac:dyDescent="0.3">
      <c r="A445">
        <v>365</v>
      </c>
      <c r="B445">
        <f>IF(OR('audit time calc'!B445='audit time calc'!B444,'audit time calc'!B445='audit time calc'!B446),'audit time calc'!B445,0)</f>
        <v>0</v>
      </c>
      <c r="C445" t="s">
        <v>952</v>
      </c>
      <c r="D445">
        <v>0</v>
      </c>
      <c r="E445" t="s">
        <v>6</v>
      </c>
      <c r="F445" s="2" t="s">
        <v>7</v>
      </c>
      <c r="G445" t="s">
        <v>15</v>
      </c>
      <c r="H445" s="2" t="s">
        <v>948</v>
      </c>
      <c r="I445" s="10">
        <f>'audit time calc'!M445</f>
        <v>44348</v>
      </c>
      <c r="J445" s="1"/>
      <c r="K445" t="str">
        <f t="shared" si="6"/>
        <v/>
      </c>
    </row>
    <row r="446" spans="1:11" x14ac:dyDescent="0.3">
      <c r="A446">
        <v>366</v>
      </c>
      <c r="B446" t="str">
        <f>IF(OR('audit time calc'!B446='audit time calc'!B445,'audit time calc'!B446='audit time calc'!B447),'audit time calc'!B446,0)</f>
        <v>Nimbus</v>
      </c>
      <c r="C446" t="s">
        <v>954</v>
      </c>
      <c r="D446">
        <v>4</v>
      </c>
      <c r="E446" t="s">
        <v>6</v>
      </c>
      <c r="F446" s="2" t="s">
        <v>7</v>
      </c>
      <c r="G446" t="s">
        <v>15</v>
      </c>
      <c r="H446" s="2" t="s">
        <v>955</v>
      </c>
      <c r="I446" s="10">
        <f>'audit time calc'!M446</f>
        <v>44346</v>
      </c>
      <c r="J446" s="1"/>
      <c r="K446">
        <f t="shared" si="6"/>
        <v>0</v>
      </c>
    </row>
    <row r="447" spans="1:11" x14ac:dyDescent="0.3">
      <c r="A447">
        <v>366</v>
      </c>
      <c r="B447" t="str">
        <f>IF(OR('audit time calc'!B447='audit time calc'!B446,'audit time calc'!B447='audit time calc'!B448),'audit time calc'!B447,0)</f>
        <v>Nimbus</v>
      </c>
      <c r="C447" t="s">
        <v>954</v>
      </c>
      <c r="D447">
        <v>4</v>
      </c>
      <c r="E447" t="s">
        <v>6</v>
      </c>
      <c r="F447" s="2" t="s">
        <v>7</v>
      </c>
      <c r="G447" t="s">
        <v>15</v>
      </c>
      <c r="H447" s="2" t="s">
        <v>955</v>
      </c>
      <c r="I447" s="10">
        <f>'audit time calc'!M447</f>
        <v>44346</v>
      </c>
      <c r="J447" s="1"/>
      <c r="K447">
        <f t="shared" si="6"/>
        <v>0</v>
      </c>
    </row>
    <row r="448" spans="1:11" x14ac:dyDescent="0.3">
      <c r="A448">
        <v>366</v>
      </c>
      <c r="B448" t="str">
        <f>IF(OR('audit time calc'!B448='audit time calc'!B447,'audit time calc'!B448='audit time calc'!B449),'audit time calc'!B448,0)</f>
        <v>Nimbus</v>
      </c>
      <c r="C448" t="s">
        <v>954</v>
      </c>
      <c r="D448">
        <v>4</v>
      </c>
      <c r="E448" t="s">
        <v>6</v>
      </c>
      <c r="F448" s="2" t="s">
        <v>7</v>
      </c>
      <c r="G448" t="s">
        <v>15</v>
      </c>
      <c r="H448" s="2" t="s">
        <v>955</v>
      </c>
      <c r="I448" s="10">
        <f>'audit time calc'!M448</f>
        <v>44346</v>
      </c>
      <c r="J448" s="1"/>
      <c r="K448">
        <f t="shared" si="6"/>
        <v>0</v>
      </c>
    </row>
    <row r="449" spans="1:11" x14ac:dyDescent="0.3">
      <c r="A449">
        <v>366</v>
      </c>
      <c r="B449" t="str">
        <f>IF(OR('audit time calc'!B449='audit time calc'!B448,'audit time calc'!B449='audit time calc'!B450),'audit time calc'!B449,0)</f>
        <v>Nimbus</v>
      </c>
      <c r="C449" t="s">
        <v>954</v>
      </c>
      <c r="D449">
        <v>4</v>
      </c>
      <c r="E449" t="s">
        <v>6</v>
      </c>
      <c r="F449" s="2" t="s">
        <v>7</v>
      </c>
      <c r="G449" t="s">
        <v>15</v>
      </c>
      <c r="H449" s="2" t="s">
        <v>955</v>
      </c>
      <c r="I449" s="10">
        <f>'audit time calc'!M449</f>
        <v>44346</v>
      </c>
      <c r="J449" s="1"/>
      <c r="K449">
        <f t="shared" si="6"/>
        <v>0</v>
      </c>
    </row>
    <row r="450" spans="1:11" x14ac:dyDescent="0.3">
      <c r="A450">
        <v>366</v>
      </c>
      <c r="B450" t="str">
        <f>IF(OR('audit time calc'!B450='audit time calc'!B449,'audit time calc'!B450='audit time calc'!B451),'audit time calc'!B450,0)</f>
        <v>Nimbus</v>
      </c>
      <c r="C450" t="s">
        <v>954</v>
      </c>
      <c r="D450">
        <v>4</v>
      </c>
      <c r="E450" t="s">
        <v>6</v>
      </c>
      <c r="F450" s="2" t="s">
        <v>7</v>
      </c>
      <c r="G450" t="s">
        <v>15</v>
      </c>
      <c r="H450" s="2" t="s">
        <v>955</v>
      </c>
      <c r="I450" s="10">
        <f>'audit time calc'!M450</f>
        <v>44346</v>
      </c>
      <c r="J450" s="1"/>
      <c r="K450">
        <f t="shared" ref="K450:K491" si="7">IFERROR(IF(AND(B450=B451,OR((I451-I450)&gt;=N450,(I450-I451)&gt;=N450),G450="Audited",B450&lt;&gt;0),IF((I451-I450)&gt;0,I451-I450,I450-I451),""),"")</f>
        <v>0</v>
      </c>
    </row>
    <row r="451" spans="1:11" x14ac:dyDescent="0.3">
      <c r="A451">
        <v>366</v>
      </c>
      <c r="B451" t="str">
        <f>IF(OR('audit time calc'!B451='audit time calc'!B450,'audit time calc'!B451='audit time calc'!B452),'audit time calc'!B451,0)</f>
        <v>Nimbus</v>
      </c>
      <c r="C451" t="s">
        <v>954</v>
      </c>
      <c r="D451">
        <v>4</v>
      </c>
      <c r="E451" t="s">
        <v>6</v>
      </c>
      <c r="F451" s="2" t="s">
        <v>7</v>
      </c>
      <c r="G451" t="s">
        <v>15</v>
      </c>
      <c r="H451" s="2" t="s">
        <v>955</v>
      </c>
      <c r="I451" s="10">
        <f>'audit time calc'!M451</f>
        <v>44346</v>
      </c>
      <c r="J451" s="1"/>
      <c r="K451" t="str">
        <f t="shared" si="7"/>
        <v/>
      </c>
    </row>
    <row r="452" spans="1:11" x14ac:dyDescent="0.3">
      <c r="A452">
        <v>367</v>
      </c>
      <c r="B452" t="str">
        <f>IF(OR('audit time calc'!B452='audit time calc'!B451,'audit time calc'!B452='audit time calc'!B453),'audit time calc'!B452,0)</f>
        <v>Mogul</v>
      </c>
      <c r="C452" t="s">
        <v>957</v>
      </c>
      <c r="D452">
        <v>4</v>
      </c>
      <c r="E452" t="s">
        <v>6</v>
      </c>
      <c r="F452" s="2" t="s">
        <v>7</v>
      </c>
      <c r="G452" t="s">
        <v>15</v>
      </c>
      <c r="H452" s="2" t="s">
        <v>1557</v>
      </c>
      <c r="I452" s="10">
        <f>'audit time calc'!M452</f>
        <v>44309</v>
      </c>
      <c r="J452" s="1"/>
      <c r="K452">
        <f t="shared" si="7"/>
        <v>37</v>
      </c>
    </row>
    <row r="453" spans="1:11" x14ac:dyDescent="0.3">
      <c r="A453">
        <v>367</v>
      </c>
      <c r="B453" t="str">
        <f>IF(OR('audit time calc'!B453='audit time calc'!B452,'audit time calc'!B453='audit time calc'!B454),'audit time calc'!B453,0)</f>
        <v>Mogul</v>
      </c>
      <c r="C453" t="s">
        <v>957</v>
      </c>
      <c r="D453">
        <v>4</v>
      </c>
      <c r="E453" t="s">
        <v>6</v>
      </c>
      <c r="F453" s="2" t="s">
        <v>7</v>
      </c>
      <c r="G453" t="s">
        <v>15</v>
      </c>
      <c r="H453" s="2" t="s">
        <v>955</v>
      </c>
      <c r="I453" s="10">
        <f>'audit time calc'!M453</f>
        <v>44346</v>
      </c>
      <c r="J453" s="1"/>
      <c r="K453" t="str">
        <f t="shared" si="7"/>
        <v/>
      </c>
    </row>
    <row r="454" spans="1:11" x14ac:dyDescent="0.3">
      <c r="A454">
        <v>368</v>
      </c>
      <c r="B454">
        <f>IF(OR('audit time calc'!B454='audit time calc'!B453,'audit time calc'!B454='audit time calc'!B455),'audit time calc'!B454,0)</f>
        <v>0</v>
      </c>
      <c r="C454" t="s">
        <v>959</v>
      </c>
      <c r="D454">
        <v>4</v>
      </c>
      <c r="E454" t="s">
        <v>6</v>
      </c>
      <c r="F454" s="2" t="s">
        <v>7</v>
      </c>
      <c r="G454" t="s">
        <v>15</v>
      </c>
      <c r="H454" s="2" t="s">
        <v>960</v>
      </c>
      <c r="I454" s="10">
        <f>'audit time calc'!M454</f>
        <v>44341</v>
      </c>
      <c r="J454" s="1"/>
      <c r="K454" t="str">
        <f t="shared" si="7"/>
        <v/>
      </c>
    </row>
    <row r="455" spans="1:11" x14ac:dyDescent="0.3">
      <c r="A455">
        <v>369</v>
      </c>
      <c r="B455">
        <f>IF(OR('audit time calc'!B455='audit time calc'!B454,'audit time calc'!B455='audit time calc'!B456),'audit time calc'!B455,0)</f>
        <v>0</v>
      </c>
      <c r="C455" t="s">
        <v>962</v>
      </c>
      <c r="D455">
        <v>4</v>
      </c>
      <c r="E455" t="s">
        <v>6</v>
      </c>
      <c r="F455" s="2" t="s">
        <v>7</v>
      </c>
      <c r="G455" t="s">
        <v>15</v>
      </c>
      <c r="H455" s="2" t="s">
        <v>960</v>
      </c>
      <c r="I455" s="10">
        <f>'audit time calc'!M455</f>
        <v>44341</v>
      </c>
      <c r="J455" s="1"/>
      <c r="K455" t="str">
        <f t="shared" si="7"/>
        <v/>
      </c>
    </row>
    <row r="456" spans="1:11" x14ac:dyDescent="0.3">
      <c r="A456">
        <v>370</v>
      </c>
      <c r="B456">
        <f>IF(OR('audit time calc'!B456='audit time calc'!B455,'audit time calc'!B456='audit time calc'!B457),'audit time calc'!B456,0)</f>
        <v>0</v>
      </c>
      <c r="C456" t="s">
        <v>964</v>
      </c>
      <c r="D456">
        <v>4</v>
      </c>
      <c r="E456" t="s">
        <v>6</v>
      </c>
      <c r="F456" s="2" t="s">
        <v>7</v>
      </c>
      <c r="G456" t="s">
        <v>15</v>
      </c>
      <c r="H456" s="2" t="s">
        <v>965</v>
      </c>
      <c r="I456" s="10">
        <f>'audit time calc'!M456</f>
        <v>44337</v>
      </c>
      <c r="J456" s="1"/>
      <c r="K456" t="str">
        <f t="shared" si="7"/>
        <v/>
      </c>
    </row>
    <row r="457" spans="1:11" x14ac:dyDescent="0.3">
      <c r="A457">
        <v>371</v>
      </c>
      <c r="B457" t="str">
        <f>IF(OR('audit time calc'!B457='audit time calc'!B456,'audit time calc'!B457='audit time calc'!B458),'audit time calc'!B457,0)</f>
        <v>Kyber Network</v>
      </c>
      <c r="C457" t="s">
        <v>967</v>
      </c>
      <c r="D457">
        <v>3</v>
      </c>
      <c r="E457" t="s">
        <v>6</v>
      </c>
      <c r="F457" s="2" t="s">
        <v>7</v>
      </c>
      <c r="G457" t="s">
        <v>15</v>
      </c>
      <c r="H457" s="2" t="s">
        <v>1563</v>
      </c>
      <c r="I457" s="10">
        <f>'audit time calc'!M457</f>
        <v>44290</v>
      </c>
      <c r="J457" s="1"/>
      <c r="K457">
        <f t="shared" si="7"/>
        <v>44</v>
      </c>
    </row>
    <row r="458" spans="1:11" x14ac:dyDescent="0.3">
      <c r="A458">
        <v>371</v>
      </c>
      <c r="B458" t="str">
        <f>IF(OR('audit time calc'!B458='audit time calc'!B457,'audit time calc'!B458='audit time calc'!B459),'audit time calc'!B458,0)</f>
        <v>Kyber Network</v>
      </c>
      <c r="C458" t="s">
        <v>967</v>
      </c>
      <c r="D458">
        <v>4</v>
      </c>
      <c r="E458" t="s">
        <v>6</v>
      </c>
      <c r="F458" s="2" t="s">
        <v>11</v>
      </c>
      <c r="G458" t="s">
        <v>15</v>
      </c>
      <c r="H458" s="2" t="s">
        <v>968</v>
      </c>
      <c r="I458" s="10">
        <f>'audit time calc'!M458</f>
        <v>44334</v>
      </c>
      <c r="J458" s="1"/>
      <c r="K458" t="str">
        <f t="shared" si="7"/>
        <v/>
      </c>
    </row>
    <row r="459" spans="1:11" x14ac:dyDescent="0.3">
      <c r="A459">
        <v>372</v>
      </c>
      <c r="B459">
        <f>IF(OR('audit time calc'!B459='audit time calc'!B458,'audit time calc'!B459='audit time calc'!B460),'audit time calc'!B459,0)</f>
        <v>0</v>
      </c>
      <c r="C459" t="s">
        <v>970</v>
      </c>
      <c r="D459">
        <v>4</v>
      </c>
      <c r="E459" t="s">
        <v>6</v>
      </c>
      <c r="F459" s="2" t="s">
        <v>7</v>
      </c>
      <c r="G459" t="s">
        <v>15</v>
      </c>
      <c r="H459" s="2" t="s">
        <v>971</v>
      </c>
      <c r="I459" s="10">
        <f>'audit time calc'!M459</f>
        <v>44333</v>
      </c>
      <c r="J459" s="1"/>
      <c r="K459" t="str">
        <f t="shared" si="7"/>
        <v/>
      </c>
    </row>
    <row r="460" spans="1:11" x14ac:dyDescent="0.3">
      <c r="A460">
        <v>373</v>
      </c>
      <c r="B460">
        <f>IF(OR('audit time calc'!B460='audit time calc'!B459,'audit time calc'!B460='audit time calc'!B461),'audit time calc'!B460,0)</f>
        <v>0</v>
      </c>
      <c r="C460" t="s">
        <v>20</v>
      </c>
      <c r="D460">
        <v>4</v>
      </c>
      <c r="E460" t="s">
        <v>6</v>
      </c>
      <c r="F460" s="2" t="s">
        <v>7</v>
      </c>
      <c r="G460" t="s">
        <v>15</v>
      </c>
      <c r="H460" s="2" t="s">
        <v>973</v>
      </c>
      <c r="I460" s="10">
        <f>'audit time calc'!M460</f>
        <v>44331</v>
      </c>
      <c r="J460" s="1"/>
      <c r="K460" t="str">
        <f t="shared" si="7"/>
        <v/>
      </c>
    </row>
    <row r="461" spans="1:11" x14ac:dyDescent="0.3">
      <c r="A461">
        <v>374</v>
      </c>
      <c r="B461">
        <f>IF(OR('audit time calc'!B461='audit time calc'!B460,'audit time calc'!B461='audit time calc'!B462),'audit time calc'!B461,0)</f>
        <v>0</v>
      </c>
      <c r="C461" t="s">
        <v>975</v>
      </c>
      <c r="D461">
        <v>4</v>
      </c>
      <c r="E461" t="s">
        <v>6</v>
      </c>
      <c r="F461" s="2" t="s">
        <v>7</v>
      </c>
      <c r="G461" t="s">
        <v>15</v>
      </c>
      <c r="H461" s="2" t="s">
        <v>976</v>
      </c>
      <c r="I461" s="10">
        <f>'audit time calc'!M461</f>
        <v>44323</v>
      </c>
      <c r="J461" s="1"/>
      <c r="K461" t="str">
        <f t="shared" si="7"/>
        <v/>
      </c>
    </row>
    <row r="462" spans="1:11" x14ac:dyDescent="0.3">
      <c r="A462">
        <v>375</v>
      </c>
      <c r="B462">
        <f>IF(OR('audit time calc'!B462='audit time calc'!B461,'audit time calc'!B462='audit time calc'!B463),'audit time calc'!B462,0)</f>
        <v>0</v>
      </c>
      <c r="C462" t="s">
        <v>977</v>
      </c>
      <c r="D462">
        <v>4</v>
      </c>
      <c r="E462" t="s">
        <v>6</v>
      </c>
      <c r="F462" s="2" t="s">
        <v>11</v>
      </c>
      <c r="G462" t="s">
        <v>15</v>
      </c>
      <c r="H462" s="2" t="s">
        <v>978</v>
      </c>
      <c r="I462" s="10">
        <f>'audit time calc'!M462</f>
        <v>44321</v>
      </c>
      <c r="J462" s="1"/>
      <c r="K462" t="str">
        <f t="shared" si="7"/>
        <v/>
      </c>
    </row>
    <row r="463" spans="1:11" x14ac:dyDescent="0.3">
      <c r="A463">
        <v>376</v>
      </c>
      <c r="B463">
        <f>IF(OR('audit time calc'!B463='audit time calc'!B462,'audit time calc'!B463='audit time calc'!B464),'audit time calc'!B463,0)</f>
        <v>0</v>
      </c>
      <c r="C463" t="s">
        <v>980</v>
      </c>
      <c r="D463">
        <v>3</v>
      </c>
      <c r="E463" t="s">
        <v>6</v>
      </c>
      <c r="F463" s="2" t="s">
        <v>11</v>
      </c>
      <c r="G463" t="s">
        <v>15</v>
      </c>
      <c r="H463" s="2" t="s">
        <v>981</v>
      </c>
      <c r="I463" s="10">
        <f>'audit time calc'!M463</f>
        <v>44320</v>
      </c>
      <c r="J463" s="1"/>
      <c r="K463" t="str">
        <f t="shared" si="7"/>
        <v/>
      </c>
    </row>
    <row r="464" spans="1:11" x14ac:dyDescent="0.3">
      <c r="A464">
        <v>377</v>
      </c>
      <c r="B464" t="str">
        <f>IF(OR('audit time calc'!B464='audit time calc'!B463,'audit time calc'!B464='audit time calc'!B465),'audit time calc'!B464,0)</f>
        <v>PEAKDEFI</v>
      </c>
      <c r="C464" t="s">
        <v>983</v>
      </c>
      <c r="D464">
        <v>4</v>
      </c>
      <c r="E464" t="s">
        <v>6</v>
      </c>
      <c r="F464" s="2" t="s">
        <v>7</v>
      </c>
      <c r="G464" t="s">
        <v>15</v>
      </c>
      <c r="H464" s="2" t="s">
        <v>1571</v>
      </c>
      <c r="I464" s="10">
        <f>'audit time calc'!M464</f>
        <v>44258</v>
      </c>
      <c r="J464" s="1"/>
      <c r="K464">
        <f t="shared" si="7"/>
        <v>67</v>
      </c>
    </row>
    <row r="465" spans="1:11" x14ac:dyDescent="0.3">
      <c r="A465">
        <v>377</v>
      </c>
      <c r="B465" t="str">
        <f>IF(OR('audit time calc'!B465='audit time calc'!B464,'audit time calc'!B465='audit time calc'!B466),'audit time calc'!B465,0)</f>
        <v>PEAKDEFI</v>
      </c>
      <c r="C465" t="s">
        <v>983</v>
      </c>
      <c r="D465">
        <v>4</v>
      </c>
      <c r="E465" t="s">
        <v>6</v>
      </c>
      <c r="F465" s="2" t="s">
        <v>7</v>
      </c>
      <c r="G465" t="s">
        <v>15</v>
      </c>
      <c r="H465" s="2" t="s">
        <v>984</v>
      </c>
      <c r="I465" s="10">
        <f>'audit time calc'!M465</f>
        <v>44191</v>
      </c>
      <c r="J465" s="1"/>
      <c r="K465" t="str">
        <f t="shared" si="7"/>
        <v/>
      </c>
    </row>
    <row r="466" spans="1:11" x14ac:dyDescent="0.3">
      <c r="A466">
        <v>378</v>
      </c>
      <c r="B466">
        <f>IF(OR('audit time calc'!B466='audit time calc'!B465,'audit time calc'!B466='audit time calc'!B467),'audit time calc'!B466,0)</f>
        <v>0</v>
      </c>
      <c r="C466" t="s">
        <v>986</v>
      </c>
      <c r="D466">
        <v>3</v>
      </c>
      <c r="E466" t="s">
        <v>6</v>
      </c>
      <c r="F466" s="2" t="s">
        <v>7</v>
      </c>
      <c r="G466" t="s">
        <v>15</v>
      </c>
      <c r="H466" s="2" t="s">
        <v>987</v>
      </c>
      <c r="I466" s="10">
        <f>'audit time calc'!M466</f>
        <v>44295</v>
      </c>
      <c r="J466" s="1"/>
      <c r="K466" t="str">
        <f t="shared" si="7"/>
        <v/>
      </c>
    </row>
    <row r="467" spans="1:11" x14ac:dyDescent="0.3">
      <c r="A467">
        <v>379</v>
      </c>
      <c r="B467">
        <f>IF(OR('audit time calc'!B467='audit time calc'!B466,'audit time calc'!B467='audit time calc'!B468),'audit time calc'!B467,0)</f>
        <v>0</v>
      </c>
      <c r="C467" t="s">
        <v>989</v>
      </c>
      <c r="D467">
        <v>3</v>
      </c>
      <c r="E467" t="s">
        <v>6</v>
      </c>
      <c r="F467" s="2" t="s">
        <v>11</v>
      </c>
      <c r="G467" t="s">
        <v>15</v>
      </c>
      <c r="H467" s="2" t="s">
        <v>990</v>
      </c>
      <c r="I467" s="10">
        <f>'audit time calc'!M467</f>
        <v>44294</v>
      </c>
      <c r="J467" s="1"/>
      <c r="K467" t="str">
        <f t="shared" si="7"/>
        <v/>
      </c>
    </row>
    <row r="468" spans="1:11" x14ac:dyDescent="0.3">
      <c r="A468">
        <v>380</v>
      </c>
      <c r="B468">
        <f>IF(OR('audit time calc'!B468='audit time calc'!B467,'audit time calc'!B468='audit time calc'!B469),'audit time calc'!B468,0)</f>
        <v>0</v>
      </c>
      <c r="C468" t="s">
        <v>992</v>
      </c>
      <c r="D468">
        <v>3</v>
      </c>
      <c r="E468" t="s">
        <v>6</v>
      </c>
      <c r="F468" s="2" t="s">
        <v>11</v>
      </c>
      <c r="G468" t="s">
        <v>15</v>
      </c>
      <c r="H468" s="2" t="s">
        <v>990</v>
      </c>
      <c r="I468" s="10">
        <f>'audit time calc'!M468</f>
        <v>44294</v>
      </c>
      <c r="J468" s="1"/>
      <c r="K468" t="str">
        <f t="shared" si="7"/>
        <v/>
      </c>
    </row>
    <row r="469" spans="1:11" x14ac:dyDescent="0.3">
      <c r="A469">
        <v>381</v>
      </c>
      <c r="B469" t="str">
        <f>IF(OR('audit time calc'!B469='audit time calc'!B468,'audit time calc'!B469='audit time calc'!B470),'audit time calc'!B469,0)</f>
        <v>Tosdis Finance</v>
      </c>
      <c r="C469" t="s">
        <v>994</v>
      </c>
      <c r="D469">
        <v>3</v>
      </c>
      <c r="E469" t="s">
        <v>6</v>
      </c>
      <c r="F469" s="2" t="s">
        <v>7</v>
      </c>
      <c r="G469" t="s">
        <v>15</v>
      </c>
      <c r="H469" s="2" t="s">
        <v>1577</v>
      </c>
      <c r="I469" s="10">
        <f>'audit time calc'!M469</f>
        <v>44181</v>
      </c>
      <c r="J469" s="1"/>
      <c r="K469">
        <f t="shared" si="7"/>
        <v>34</v>
      </c>
    </row>
    <row r="470" spans="1:11" x14ac:dyDescent="0.3">
      <c r="A470">
        <v>381</v>
      </c>
      <c r="B470" t="str">
        <f>IF(OR('audit time calc'!B470='audit time calc'!B469,'audit time calc'!B470='audit time calc'!B471),'audit time calc'!B470,0)</f>
        <v>Tosdis Finance</v>
      </c>
      <c r="C470" t="s">
        <v>994</v>
      </c>
      <c r="D470">
        <v>3</v>
      </c>
      <c r="E470" t="s">
        <v>6</v>
      </c>
      <c r="F470" s="2" t="s">
        <v>508</v>
      </c>
      <c r="G470" t="s">
        <v>15</v>
      </c>
      <c r="H470" s="2" t="s">
        <v>1578</v>
      </c>
      <c r="I470" s="10">
        <f>'audit time calc'!M470</f>
        <v>44215</v>
      </c>
      <c r="J470" s="1"/>
      <c r="K470">
        <f t="shared" si="7"/>
        <v>78</v>
      </c>
    </row>
    <row r="471" spans="1:11" x14ac:dyDescent="0.3">
      <c r="A471">
        <v>381</v>
      </c>
      <c r="B471" t="str">
        <f>IF(OR('audit time calc'!B471='audit time calc'!B470,'audit time calc'!B471='audit time calc'!B472),'audit time calc'!B471,0)</f>
        <v>Tosdis Finance</v>
      </c>
      <c r="C471" t="s">
        <v>994</v>
      </c>
      <c r="D471">
        <v>4</v>
      </c>
      <c r="E471" t="s">
        <v>6</v>
      </c>
      <c r="F471" s="2" t="s">
        <v>7</v>
      </c>
      <c r="G471" t="s">
        <v>15</v>
      </c>
      <c r="H471" s="2" t="s">
        <v>995</v>
      </c>
      <c r="I471" s="10">
        <f>'audit time calc'!M471</f>
        <v>44293</v>
      </c>
      <c r="J471" s="1"/>
      <c r="K471" t="str">
        <f t="shared" si="7"/>
        <v/>
      </c>
    </row>
    <row r="472" spans="1:11" x14ac:dyDescent="0.3">
      <c r="A472">
        <v>382</v>
      </c>
      <c r="B472">
        <f>IF(OR('audit time calc'!B472='audit time calc'!B471,'audit time calc'!B472='audit time calc'!B473),'audit time calc'!B472,0)</f>
        <v>0</v>
      </c>
      <c r="C472" t="s">
        <v>997</v>
      </c>
      <c r="D472">
        <v>3</v>
      </c>
      <c r="E472" t="s">
        <v>6</v>
      </c>
      <c r="F472" s="2" t="s">
        <v>7</v>
      </c>
      <c r="G472" t="s">
        <v>15</v>
      </c>
      <c r="H472" s="2" t="s">
        <v>998</v>
      </c>
      <c r="I472" s="10">
        <f>'audit time calc'!M472</f>
        <v>44291</v>
      </c>
      <c r="J472" s="1"/>
      <c r="K472" t="str">
        <f t="shared" si="7"/>
        <v/>
      </c>
    </row>
    <row r="473" spans="1:11" x14ac:dyDescent="0.3">
      <c r="A473">
        <v>383</v>
      </c>
      <c r="B473">
        <f>IF(OR('audit time calc'!B473='audit time calc'!B472,'audit time calc'!B473='audit time calc'!B474),'audit time calc'!B473,0)</f>
        <v>0</v>
      </c>
      <c r="C473" t="s">
        <v>1000</v>
      </c>
      <c r="D473">
        <v>4</v>
      </c>
      <c r="E473" t="s">
        <v>6</v>
      </c>
      <c r="F473" s="2" t="s">
        <v>11</v>
      </c>
      <c r="G473" t="s">
        <v>15</v>
      </c>
      <c r="H473" s="2" t="s">
        <v>1001</v>
      </c>
      <c r="I473" s="10">
        <f>'audit time calc'!M473</f>
        <v>44290</v>
      </c>
      <c r="J473" s="1"/>
      <c r="K473" t="str">
        <f t="shared" si="7"/>
        <v/>
      </c>
    </row>
    <row r="474" spans="1:11" x14ac:dyDescent="0.3">
      <c r="A474">
        <v>384</v>
      </c>
      <c r="B474">
        <f>IF(OR('audit time calc'!B474='audit time calc'!B473,'audit time calc'!B474='audit time calc'!B475),'audit time calc'!B474,0)</f>
        <v>0</v>
      </c>
      <c r="C474" t="s">
        <v>1003</v>
      </c>
      <c r="D474">
        <v>3</v>
      </c>
      <c r="E474" t="s">
        <v>6</v>
      </c>
      <c r="F474" s="2" t="s">
        <v>7</v>
      </c>
      <c r="G474" t="s">
        <v>15</v>
      </c>
      <c r="H474" s="2" t="s">
        <v>1001</v>
      </c>
      <c r="I474" s="10">
        <f>'audit time calc'!M474</f>
        <v>44290</v>
      </c>
      <c r="J474" s="1"/>
      <c r="K474" t="str">
        <f t="shared" si="7"/>
        <v/>
      </c>
    </row>
    <row r="475" spans="1:11" x14ac:dyDescent="0.3">
      <c r="A475">
        <v>385</v>
      </c>
      <c r="B475">
        <f>IF(OR('audit time calc'!B475='audit time calc'!B474,'audit time calc'!B475='audit time calc'!B476),'audit time calc'!B475,0)</f>
        <v>0</v>
      </c>
      <c r="C475" t="s">
        <v>1005</v>
      </c>
      <c r="D475">
        <v>3</v>
      </c>
      <c r="E475" t="s">
        <v>6</v>
      </c>
      <c r="F475" s="2" t="s">
        <v>7</v>
      </c>
      <c r="G475" t="s">
        <v>15</v>
      </c>
      <c r="H475" s="2" t="s">
        <v>1006</v>
      </c>
      <c r="I475" s="10">
        <f>'audit time calc'!M475</f>
        <v>44287</v>
      </c>
      <c r="J475" s="1"/>
      <c r="K475" t="str">
        <f t="shared" si="7"/>
        <v/>
      </c>
    </row>
    <row r="476" spans="1:11" x14ac:dyDescent="0.3">
      <c r="A476">
        <v>386</v>
      </c>
      <c r="B476" t="str">
        <f>IF(OR('audit time calc'!B476='audit time calc'!B475,'audit time calc'!B476='audit time calc'!B477),'audit time calc'!B476,0)</f>
        <v>SOAR</v>
      </c>
      <c r="C476" t="s">
        <v>1008</v>
      </c>
      <c r="D476">
        <v>3</v>
      </c>
      <c r="E476" t="s">
        <v>6</v>
      </c>
      <c r="F476" s="2" t="s">
        <v>11</v>
      </c>
      <c r="G476" t="s">
        <v>15</v>
      </c>
      <c r="H476" s="2" t="s">
        <v>1586</v>
      </c>
      <c r="I476" s="10">
        <f>'audit time calc'!M476</f>
        <v>44223</v>
      </c>
      <c r="J476" s="1"/>
      <c r="K476">
        <f t="shared" si="7"/>
        <v>62</v>
      </c>
    </row>
    <row r="477" spans="1:11" x14ac:dyDescent="0.3">
      <c r="A477">
        <v>386</v>
      </c>
      <c r="B477" t="str">
        <f>IF(OR('audit time calc'!B477='audit time calc'!B476,'audit time calc'!B477='audit time calc'!B478),'audit time calc'!B477,0)</f>
        <v>SOAR</v>
      </c>
      <c r="C477" t="s">
        <v>1008</v>
      </c>
      <c r="D477">
        <v>4</v>
      </c>
      <c r="E477" t="s">
        <v>6</v>
      </c>
      <c r="F477" s="2" t="s">
        <v>7</v>
      </c>
      <c r="G477" t="s">
        <v>15</v>
      </c>
      <c r="H477" s="2" t="s">
        <v>1009</v>
      </c>
      <c r="I477" s="10">
        <f>'audit time calc'!M477</f>
        <v>44285</v>
      </c>
      <c r="J477" s="1"/>
      <c r="K477" t="str">
        <f t="shared" si="7"/>
        <v/>
      </c>
    </row>
    <row r="478" spans="1:11" x14ac:dyDescent="0.3">
      <c r="A478">
        <v>387</v>
      </c>
      <c r="B478">
        <f>IF(OR('audit time calc'!B478='audit time calc'!B477,'audit time calc'!B478='audit time calc'!B479),'audit time calc'!B478,0)</f>
        <v>0</v>
      </c>
      <c r="C478" t="s">
        <v>1011</v>
      </c>
      <c r="D478">
        <v>3</v>
      </c>
      <c r="E478" t="s">
        <v>6</v>
      </c>
      <c r="F478" s="2" t="s">
        <v>11</v>
      </c>
      <c r="G478" t="s">
        <v>15</v>
      </c>
      <c r="H478" s="2" t="s">
        <v>1012</v>
      </c>
      <c r="I478" s="10">
        <f>'audit time calc'!M478</f>
        <v>44278</v>
      </c>
      <c r="J478" s="1"/>
      <c r="K478" t="str">
        <f t="shared" si="7"/>
        <v/>
      </c>
    </row>
    <row r="479" spans="1:11" x14ac:dyDescent="0.3">
      <c r="A479">
        <v>388</v>
      </c>
      <c r="B479">
        <f>IF(OR('audit time calc'!B479='audit time calc'!B478,'audit time calc'!B479='audit time calc'!B480),'audit time calc'!B479,0)</f>
        <v>0</v>
      </c>
      <c r="C479" t="s">
        <v>1014</v>
      </c>
      <c r="D479">
        <v>3</v>
      </c>
      <c r="E479" t="s">
        <v>6</v>
      </c>
      <c r="F479" s="2" t="s">
        <v>7</v>
      </c>
      <c r="G479" t="s">
        <v>15</v>
      </c>
      <c r="H479" s="2" t="s">
        <v>1015</v>
      </c>
      <c r="I479" s="10">
        <f>'audit time calc'!M479</f>
        <v>44273</v>
      </c>
      <c r="J479" s="1"/>
      <c r="K479" t="str">
        <f t="shared" si="7"/>
        <v/>
      </c>
    </row>
    <row r="480" spans="1:11" x14ac:dyDescent="0.3">
      <c r="A480">
        <v>389</v>
      </c>
      <c r="B480">
        <f>IF(OR('audit time calc'!B480='audit time calc'!B479,'audit time calc'!B480='audit time calc'!B481),'audit time calc'!B480,0)</f>
        <v>0</v>
      </c>
      <c r="C480" t="s">
        <v>1017</v>
      </c>
      <c r="D480">
        <v>3</v>
      </c>
      <c r="E480" t="s">
        <v>6</v>
      </c>
      <c r="F480" s="2" t="s">
        <v>11</v>
      </c>
      <c r="G480" t="s">
        <v>15</v>
      </c>
      <c r="H480" s="2" t="s">
        <v>1018</v>
      </c>
      <c r="I480" s="10">
        <f>'audit time calc'!M480</f>
        <v>44264</v>
      </c>
      <c r="J480" s="1"/>
      <c r="K480" t="str">
        <f t="shared" si="7"/>
        <v/>
      </c>
    </row>
    <row r="481" spans="1:11" x14ac:dyDescent="0.3">
      <c r="A481">
        <v>390</v>
      </c>
      <c r="B481">
        <f>IF(OR('audit time calc'!B481='audit time calc'!B480,'audit time calc'!B481='audit time calc'!B482),'audit time calc'!B481,0)</f>
        <v>0</v>
      </c>
      <c r="C481" t="s">
        <v>1020</v>
      </c>
      <c r="D481">
        <v>3</v>
      </c>
      <c r="E481" t="s">
        <v>6</v>
      </c>
      <c r="F481" s="2" t="s">
        <v>1021</v>
      </c>
      <c r="G481" t="s">
        <v>15</v>
      </c>
      <c r="H481" s="2" t="s">
        <v>1022</v>
      </c>
      <c r="I481" s="10">
        <f>'audit time calc'!M481</f>
        <v>44263</v>
      </c>
      <c r="J481" s="1"/>
      <c r="K481" t="str">
        <f t="shared" si="7"/>
        <v/>
      </c>
    </row>
    <row r="482" spans="1:11" x14ac:dyDescent="0.3">
      <c r="A482">
        <v>391</v>
      </c>
      <c r="B482">
        <f>IF(OR('audit time calc'!B482='audit time calc'!B481,'audit time calc'!B482='audit time calc'!B483),'audit time calc'!B482,0)</f>
        <v>0</v>
      </c>
      <c r="C482" t="s">
        <v>1024</v>
      </c>
      <c r="D482">
        <v>4</v>
      </c>
      <c r="E482" t="s">
        <v>6</v>
      </c>
      <c r="F482" s="2" t="s">
        <v>11</v>
      </c>
      <c r="G482" t="s">
        <v>15</v>
      </c>
      <c r="H482" s="2" t="s">
        <v>1025</v>
      </c>
      <c r="I482" s="10">
        <f>'audit time calc'!M482</f>
        <v>44252</v>
      </c>
      <c r="J482" s="1"/>
      <c r="K482" t="str">
        <f t="shared" si="7"/>
        <v/>
      </c>
    </row>
    <row r="483" spans="1:11" x14ac:dyDescent="0.3">
      <c r="A483">
        <v>392</v>
      </c>
      <c r="B483" t="str">
        <f>IF(OR('audit time calc'!B483='audit time calc'!B482,'audit time calc'!B483='audit time calc'!B484),'audit time calc'!B483,0)</f>
        <v>WOWSwap</v>
      </c>
      <c r="C483" t="s">
        <v>1027</v>
      </c>
      <c r="D483">
        <v>3</v>
      </c>
      <c r="E483" t="s">
        <v>6</v>
      </c>
      <c r="F483" s="2" t="s">
        <v>7</v>
      </c>
      <c r="G483" t="s">
        <v>15</v>
      </c>
      <c r="H483" s="2" t="s">
        <v>1594</v>
      </c>
      <c r="I483" s="10">
        <f>'audit time calc'!M483</f>
        <v>44350</v>
      </c>
      <c r="J483" s="1"/>
      <c r="K483">
        <f t="shared" si="7"/>
        <v>99</v>
      </c>
    </row>
    <row r="484" spans="1:11" x14ac:dyDescent="0.3">
      <c r="A484">
        <v>392</v>
      </c>
      <c r="B484" t="str">
        <f>IF(OR('audit time calc'!B484='audit time calc'!B483,'audit time calc'!B484='audit time calc'!B485),'audit time calc'!B484,0)</f>
        <v>WOWSwap</v>
      </c>
      <c r="C484" t="s">
        <v>1027</v>
      </c>
      <c r="D484">
        <v>4</v>
      </c>
      <c r="E484" t="s">
        <v>6</v>
      </c>
      <c r="F484" s="2" t="s">
        <v>11</v>
      </c>
      <c r="G484" t="s">
        <v>15</v>
      </c>
      <c r="H484" s="2" t="s">
        <v>1028</v>
      </c>
      <c r="I484" s="10">
        <f>'audit time calc'!M484</f>
        <v>44251</v>
      </c>
      <c r="J484" s="1"/>
      <c r="K484" t="str">
        <f t="shared" si="7"/>
        <v/>
      </c>
    </row>
    <row r="485" spans="1:11" x14ac:dyDescent="0.3">
      <c r="A485">
        <v>393</v>
      </c>
      <c r="B485">
        <f>IF(OR('audit time calc'!B485='audit time calc'!B484,'audit time calc'!B485='audit time calc'!B486),'audit time calc'!B485,0)</f>
        <v>0</v>
      </c>
      <c r="C485" t="s">
        <v>1030</v>
      </c>
      <c r="D485">
        <v>4</v>
      </c>
      <c r="E485" t="s">
        <v>6</v>
      </c>
      <c r="F485" s="2" t="s">
        <v>7</v>
      </c>
      <c r="G485" t="s">
        <v>15</v>
      </c>
      <c r="H485" s="2" t="s">
        <v>1031</v>
      </c>
      <c r="I485" s="10">
        <f>'audit time calc'!M485</f>
        <v>44248</v>
      </c>
      <c r="J485" s="1"/>
      <c r="K485" t="str">
        <f t="shared" si="7"/>
        <v/>
      </c>
    </row>
    <row r="486" spans="1:11" x14ac:dyDescent="0.3">
      <c r="A486">
        <v>394</v>
      </c>
      <c r="B486">
        <f>IF(OR('audit time calc'!B486='audit time calc'!B485,'audit time calc'!B486='audit time calc'!B487),'audit time calc'!B486,0)</f>
        <v>0</v>
      </c>
      <c r="C486" t="s">
        <v>1033</v>
      </c>
      <c r="D486">
        <v>3</v>
      </c>
      <c r="E486" t="s">
        <v>6</v>
      </c>
      <c r="F486" s="2" t="s">
        <v>7</v>
      </c>
      <c r="G486" t="s">
        <v>15</v>
      </c>
      <c r="H486" s="2" t="s">
        <v>1034</v>
      </c>
      <c r="I486" s="10">
        <f>'audit time calc'!M486</f>
        <v>44211</v>
      </c>
      <c r="J486" s="1"/>
      <c r="K486" t="str">
        <f t="shared" si="7"/>
        <v/>
      </c>
    </row>
    <row r="487" spans="1:11" x14ac:dyDescent="0.3">
      <c r="A487">
        <v>395</v>
      </c>
      <c r="B487">
        <f>IF(OR('audit time calc'!B487='audit time calc'!B486,'audit time calc'!B487='audit time calc'!B488),'audit time calc'!B487,0)</f>
        <v>0</v>
      </c>
      <c r="C487" t="s">
        <v>37</v>
      </c>
      <c r="D487">
        <v>3</v>
      </c>
      <c r="E487" t="s">
        <v>6</v>
      </c>
      <c r="F487" s="2" t="s">
        <v>7</v>
      </c>
      <c r="G487" t="s">
        <v>15</v>
      </c>
      <c r="H487" s="2" t="s">
        <v>1036</v>
      </c>
      <c r="I487" s="10">
        <f>'audit time calc'!M487</f>
        <v>44196</v>
      </c>
      <c r="J487" s="1"/>
      <c r="K487" t="str">
        <f t="shared" si="7"/>
        <v/>
      </c>
    </row>
    <row r="488" spans="1:11" x14ac:dyDescent="0.3">
      <c r="A488">
        <v>396</v>
      </c>
      <c r="B488">
        <f>IF(OR('audit time calc'!B488='audit time calc'!B487,'audit time calc'!B488='audit time calc'!B489),'audit time calc'!B488,0)</f>
        <v>0</v>
      </c>
      <c r="C488" t="s">
        <v>1038</v>
      </c>
      <c r="D488">
        <v>4</v>
      </c>
      <c r="E488" t="s">
        <v>6</v>
      </c>
      <c r="F488" s="2" t="s">
        <v>7</v>
      </c>
      <c r="G488" t="s">
        <v>15</v>
      </c>
      <c r="H488" s="2" t="s">
        <v>1039</v>
      </c>
      <c r="I488" s="10">
        <f>'audit time calc'!M488</f>
        <v>44180</v>
      </c>
      <c r="J488" s="1"/>
      <c r="K488" t="str">
        <f t="shared" si="7"/>
        <v/>
      </c>
    </row>
    <row r="489" spans="1:11" x14ac:dyDescent="0.3">
      <c r="A489">
        <v>397</v>
      </c>
      <c r="B489">
        <f>IF(OR('audit time calc'!B489='audit time calc'!B488,'audit time calc'!B489='audit time calc'!B490),'audit time calc'!B489,0)</f>
        <v>0</v>
      </c>
      <c r="C489" t="s">
        <v>1041</v>
      </c>
      <c r="D489">
        <v>4</v>
      </c>
      <c r="E489" t="s">
        <v>6</v>
      </c>
      <c r="F489" s="2" t="s">
        <v>7</v>
      </c>
      <c r="G489" t="s">
        <v>15</v>
      </c>
      <c r="H489" s="2" t="s">
        <v>1042</v>
      </c>
      <c r="I489" s="10">
        <f>'audit time calc'!M489</f>
        <v>44139</v>
      </c>
      <c r="J489" s="1"/>
      <c r="K489" t="str">
        <f t="shared" si="7"/>
        <v/>
      </c>
    </row>
    <row r="490" spans="1:11" x14ac:dyDescent="0.3">
      <c r="A490">
        <v>398</v>
      </c>
      <c r="B490">
        <f>IF(OR('audit time calc'!B490='audit time calc'!B489,'audit time calc'!B490='audit time calc'!B491),'audit time calc'!B490,0)</f>
        <v>0</v>
      </c>
      <c r="C490" t="s">
        <v>1044</v>
      </c>
      <c r="D490">
        <v>4</v>
      </c>
      <c r="E490" t="s">
        <v>6</v>
      </c>
      <c r="F490" s="2" t="s">
        <v>11</v>
      </c>
      <c r="G490" t="s">
        <v>15</v>
      </c>
      <c r="H490" s="2" t="s">
        <v>1045</v>
      </c>
      <c r="I490" s="10">
        <f>'audit time calc'!M490</f>
        <v>44094</v>
      </c>
      <c r="J490" s="1"/>
      <c r="K490" t="str">
        <f t="shared" si="7"/>
        <v/>
      </c>
    </row>
    <row r="491" spans="1:11" x14ac:dyDescent="0.3">
      <c r="A491">
        <v>399</v>
      </c>
      <c r="B491">
        <f>IF(OR('audit time calc'!B491='audit time calc'!B490,'audit time calc'!B491='audit time calc'!B492),'audit time calc'!B491,0)</f>
        <v>0</v>
      </c>
      <c r="C491" t="s">
        <v>1047</v>
      </c>
      <c r="D491">
        <v>4</v>
      </c>
      <c r="E491" t="s">
        <v>6</v>
      </c>
      <c r="F491" s="2" t="s">
        <v>11</v>
      </c>
      <c r="G491" t="s">
        <v>15</v>
      </c>
      <c r="H491" s="2" t="s">
        <v>1048</v>
      </c>
      <c r="I491" s="10">
        <f>'audit time calc'!M491</f>
        <v>43847</v>
      </c>
      <c r="J491" s="1"/>
      <c r="K491" t="str">
        <f t="shared" si="7"/>
        <v/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General Table</vt:lpstr>
      <vt:lpstr>types by months</vt:lpstr>
      <vt:lpstr>calc tbm</vt:lpstr>
      <vt:lpstr>repeat clients|unique </vt:lpstr>
      <vt:lpstr>audit time calc</vt:lpstr>
      <vt:lpstr>average audit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Chochiev</dc:creator>
  <cp:lastModifiedBy>Denis Chochiev</cp:lastModifiedBy>
  <dcterms:created xsi:type="dcterms:W3CDTF">2022-12-26T09:48:16Z</dcterms:created>
  <dcterms:modified xsi:type="dcterms:W3CDTF">2023-02-24T11:56:57Z</dcterms:modified>
</cp:coreProperties>
</file>