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3analise\"/>
    </mc:Choice>
  </mc:AlternateContent>
  <xr:revisionPtr revIDLastSave="0" documentId="13_ncr:1_{C672906F-52DC-4D60-9FDB-71765D7B5DED}" xr6:coauthVersionLast="47" xr6:coauthVersionMax="47" xr10:uidLastSave="{00000000-0000-0000-0000-000000000000}"/>
  <bookViews>
    <workbookView xWindow="1125" yWindow="-120" windowWidth="37395" windowHeight="16440" activeTab="1" xr2:uid="{0CCFB301-6EDB-49A6-A23E-59FA804D7E8F}"/>
  </bookViews>
  <sheets>
    <sheet name="Recomendacoes" sheetId="1" r:id="rId1"/>
    <sheet name="Planilha1" sheetId="6" r:id="rId2"/>
    <sheet name="Planilha2" sheetId="5" state="hidden" r:id="rId3"/>
    <sheet name="Alvos Atingidos" sheetId="2" r:id="rId4"/>
    <sheet name="PROMPT CHAT GPT" sheetId="4" state="hidden" r:id="rId5"/>
    <sheet name="Planilha3" sheetId="3" state="hidden" r:id="rId6"/>
  </sheets>
  <definedNames>
    <definedName name="_xlnm._FilterDatabase" localSheetId="3" hidden="1">'Alvos Atingidos'!$A$2:$G$79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6" l="1"/>
  <c r="E28" i="6"/>
  <c r="E29" i="6"/>
  <c r="E30" i="6"/>
  <c r="E31" i="6"/>
  <c r="E32" i="6"/>
  <c r="E33" i="6"/>
  <c r="E34" i="6"/>
  <c r="E35" i="6"/>
  <c r="E26" i="6"/>
  <c r="F20" i="6"/>
  <c r="E20" i="6"/>
  <c r="E19" i="6"/>
  <c r="N8" i="3"/>
  <c r="N5" i="3"/>
  <c r="N4" i="3"/>
  <c r="N3" i="3"/>
  <c r="N2" i="3"/>
  <c r="M3" i="3"/>
  <c r="M4" i="3"/>
  <c r="M2" i="3"/>
  <c r="L4" i="3"/>
  <c r="L3" i="3"/>
  <c r="L2" i="3"/>
</calcChain>
</file>

<file path=xl/sharedStrings.xml><?xml version="1.0" encoding="utf-8"?>
<sst xmlns="http://schemas.openxmlformats.org/spreadsheetml/2006/main" count="519" uniqueCount="226">
  <si>
    <t>ticker</t>
  </si>
  <si>
    <t>empresa</t>
  </si>
  <si>
    <t>setor</t>
  </si>
  <si>
    <t>data</t>
  </si>
  <si>
    <t>fechamento</t>
  </si>
  <si>
    <t>wma602</t>
  </si>
  <si>
    <t>BEEF3</t>
  </si>
  <si>
    <t>Minerva S.A.</t>
  </si>
  <si>
    <t>Alimentos e Bebidas</t>
  </si>
  <si>
    <t>COGN3</t>
  </si>
  <si>
    <t>Cogna Educação S.A.</t>
  </si>
  <si>
    <t>Educação</t>
  </si>
  <si>
    <t>CVCB3</t>
  </si>
  <si>
    <t>CVC Brasil Operadora e Agência de Viagens</t>
  </si>
  <si>
    <t>Turismo</t>
  </si>
  <si>
    <t>GOLL4</t>
  </si>
  <si>
    <t>Gol Linhas Aéreas Inteligentes S.A.</t>
  </si>
  <si>
    <t>Transporte e Logística</t>
  </si>
  <si>
    <t>MGLU3</t>
  </si>
  <si>
    <t>Magazine Luiza S.A.</t>
  </si>
  <si>
    <t>Varejo</t>
  </si>
  <si>
    <t>MRVE3</t>
  </si>
  <si>
    <t>MRV Engenharia e Participações S.A.</t>
  </si>
  <si>
    <t>Construção Civil</t>
  </si>
  <si>
    <t>PCAR3</t>
  </si>
  <si>
    <t>Companhia Brasileira de Distribuição</t>
  </si>
  <si>
    <t>Varejo Alimentar</t>
  </si>
  <si>
    <t>AZUL4</t>
  </si>
  <si>
    <t>Azul Linhas Aéreas Brasileiras S.A.</t>
  </si>
  <si>
    <t>BRKM5</t>
  </si>
  <si>
    <t>Braskem S.A.</t>
  </si>
  <si>
    <t>Petroquímico</t>
  </si>
  <si>
    <t>ECOR3</t>
  </si>
  <si>
    <t>Ecorodovias Infraestrutura e Logística S.A.</t>
  </si>
  <si>
    <t>IRBR3</t>
  </si>
  <si>
    <t>IRB Brasil Resseguros S.A.</t>
  </si>
  <si>
    <t>Seguros</t>
  </si>
  <si>
    <t>BRAP4</t>
  </si>
  <si>
    <t>Bradespar S.A.</t>
  </si>
  <si>
    <t>Holding de Participações</t>
  </si>
  <si>
    <t>CSNA3</t>
  </si>
  <si>
    <t>Companhia Siderúrgica Nacional</t>
  </si>
  <si>
    <t>Siderurgia</t>
  </si>
  <si>
    <t>FLRY3</t>
  </si>
  <si>
    <t>Fleury S.A.</t>
  </si>
  <si>
    <t>Saúde</t>
  </si>
  <si>
    <t>GGBR4</t>
  </si>
  <si>
    <t>HAPV3</t>
  </si>
  <si>
    <t>Hapvida Participações e Investimentos S.A.</t>
  </si>
  <si>
    <t>HYPE3</t>
  </si>
  <si>
    <t>Hypera S.A.</t>
  </si>
  <si>
    <t>QUAL3</t>
  </si>
  <si>
    <t>Qualicorp Consultoria e Corretora de Seguros</t>
  </si>
  <si>
    <t>RADL3</t>
  </si>
  <si>
    <t>Raia Drogasil S.A.</t>
  </si>
  <si>
    <t>Varejo Farmacêutico</t>
  </si>
  <si>
    <t>RAIL3</t>
  </si>
  <si>
    <t>RENT3</t>
  </si>
  <si>
    <t>Localiza Rent a Car S.A.</t>
  </si>
  <si>
    <t>Aluguel de Veículos</t>
  </si>
  <si>
    <t>UGPA3</t>
  </si>
  <si>
    <t>Ultrapar Participações S.A.</t>
  </si>
  <si>
    <t>Distribuição de Combustíveis</t>
  </si>
  <si>
    <t>USIM5</t>
  </si>
  <si>
    <t>Usinas Siderúrgicas de Minas Gerais S.A.</t>
  </si>
  <si>
    <t>VALE3</t>
  </si>
  <si>
    <t>Vale S.A.</t>
  </si>
  <si>
    <t>Mineração</t>
  </si>
  <si>
    <t>cruza_medias</t>
  </si>
  <si>
    <t>obv_cres</t>
  </si>
  <si>
    <t>alta_3dias</t>
  </si>
  <si>
    <t>vol_acima_media</t>
  </si>
  <si>
    <t>score_rev</t>
  </si>
  <si>
    <t>alvo_sugerido</t>
  </si>
  <si>
    <t>0.99</t>
  </si>
  <si>
    <t>3.15</t>
  </si>
  <si>
    <t>CSAN3</t>
  </si>
  <si>
    <t>Cosan S.A.</t>
  </si>
  <si>
    <t>Energia e Logística</t>
  </si>
  <si>
    <t>id</t>
  </si>
  <si>
    <t>data_compra</t>
  </si>
  <si>
    <t>preco_unitario</t>
  </si>
  <si>
    <t>quantidade</t>
  </si>
  <si>
    <t>valor_total_compra</t>
  </si>
  <si>
    <t>data_venda</t>
  </si>
  <si>
    <t>preco_venda_unitario</t>
  </si>
  <si>
    <t>valor_total_venda</t>
  </si>
  <si>
    <t>acao_id</t>
  </si>
  <si>
    <t>cliente_id</t>
  </si>
  <si>
    <t>8.31</t>
  </si>
  <si>
    <t>7.13</t>
  </si>
  <si>
    <t>26.31</t>
  </si>
  <si>
    <t>5.92</t>
  </si>
  <si>
    <t>2.18</t>
  </si>
  <si>
    <t>fechamento_na_recomendacao</t>
  </si>
  <si>
    <t>score_recomendacao</t>
  </si>
  <si>
    <t>data_recomendacao</t>
  </si>
  <si>
    <t>data_alvo</t>
  </si>
  <si>
    <t>dias_para_alvo</t>
  </si>
  <si>
    <t>valor_alvo</t>
  </si>
  <si>
    <t>LREN3</t>
  </si>
  <si>
    <t>YDUQ3</t>
  </si>
  <si>
    <t>GOAU4</t>
  </si>
  <si>
    <t>com base nessa tabela: 
Monte uma análise contendo:
PRÓXIMA DATA DE BALANCETE: 
PROXIMA DATA DE DISTRIBUIÇÃO DE DIVIDENDOS: 
PRINCIPAIS NOTÍCIAS:
PREÇO ALVO CONSIDERADO PELO MERCADO:
RECOMENDAÇÃO PARA SWING TRADE:</t>
  </si>
  <si>
    <t>4.00</t>
  </si>
  <si>
    <t>3.00</t>
  </si>
  <si>
    <t>14.96</t>
  </si>
  <si>
    <t>2.00</t>
  </si>
  <si>
    <t>1.27</t>
  </si>
  <si>
    <t>5.90</t>
  </si>
  <si>
    <t>0.96</t>
  </si>
  <si>
    <t>1.00</t>
  </si>
  <si>
    <t>9.08</t>
  </si>
  <si>
    <t>Rumo S.A.</t>
  </si>
  <si>
    <t xml:space="preserve">vezes ating. 
Alvo 1m </t>
  </si>
  <si>
    <t>8.59</t>
  </si>
  <si>
    <t>0.00</t>
  </si>
  <si>
    <t>9.18</t>
  </si>
  <si>
    <t>16.08</t>
  </si>
  <si>
    <t>16.70</t>
  </si>
  <si>
    <t>14.17</t>
  </si>
  <si>
    <t>16.02</t>
  </si>
  <si>
    <t>14.37</t>
  </si>
  <si>
    <t>8.23</t>
  </si>
  <si>
    <t>5.37</t>
  </si>
  <si>
    <t>2.11</t>
  </si>
  <si>
    <t>19.10</t>
  </si>
  <si>
    <t>19.65</t>
  </si>
  <si>
    <t>25.40</t>
  </si>
  <si>
    <t>19.18</t>
  </si>
  <si>
    <t>18.97</t>
  </si>
  <si>
    <t>5.36</t>
  </si>
  <si>
    <t>5.54</t>
  </si>
  <si>
    <t>17.96</t>
  </si>
  <si>
    <t>18.42</t>
  </si>
  <si>
    <t>2.13</t>
  </si>
  <si>
    <t>25.18</t>
  </si>
  <si>
    <t>2.97</t>
  </si>
  <si>
    <t>25.24</t>
  </si>
  <si>
    <t>17.95</t>
  </si>
  <si>
    <t>6.90</t>
  </si>
  <si>
    <t>2.98</t>
  </si>
  <si>
    <t>6.96</t>
  </si>
  <si>
    <t>25.33</t>
  </si>
  <si>
    <t>2.42</t>
  </si>
  <si>
    <t>2.59</t>
  </si>
  <si>
    <t>6.83</t>
  </si>
  <si>
    <t>7.18</t>
  </si>
  <si>
    <t>9.55</t>
  </si>
  <si>
    <t>10.25</t>
  </si>
  <si>
    <t>5.30</t>
  </si>
  <si>
    <t>15.53</t>
  </si>
  <si>
    <t>16.86</t>
  </si>
  <si>
    <t>5.29</t>
  </si>
  <si>
    <t>2.40</t>
  </si>
  <si>
    <t>9.54</t>
  </si>
  <si>
    <t>18.82</t>
  </si>
  <si>
    <t>19.59</t>
  </si>
  <si>
    <t>15.54</t>
  </si>
  <si>
    <t>0.91</t>
  </si>
  <si>
    <t>6.75</t>
  </si>
  <si>
    <t>2.47</t>
  </si>
  <si>
    <t>12.59</t>
  </si>
  <si>
    <t>13.04</t>
  </si>
  <si>
    <t>1.49</t>
  </si>
  <si>
    <t>1.50</t>
  </si>
  <si>
    <t>2.37</t>
  </si>
  <si>
    <t>15.35</t>
  </si>
  <si>
    <t>16.05</t>
  </si>
  <si>
    <t>0.90</t>
  </si>
  <si>
    <t>15.25</t>
  </si>
  <si>
    <t>8.36</t>
  </si>
  <si>
    <t>8.79</t>
  </si>
  <si>
    <t>1.47</t>
  </si>
  <si>
    <t>9.22</t>
  </si>
  <si>
    <t>2.90</t>
  </si>
  <si>
    <t>17.60</t>
  </si>
  <si>
    <t>18.35</t>
  </si>
  <si>
    <t>2.89</t>
  </si>
  <si>
    <t>12.44</t>
  </si>
  <si>
    <t>12.82</t>
  </si>
  <si>
    <t>9.34</t>
  </si>
  <si>
    <t>1.30</t>
  </si>
  <si>
    <t>1.28</t>
  </si>
  <si>
    <t>8.05</t>
  </si>
  <si>
    <t>8.40</t>
  </si>
  <si>
    <t>8.02</t>
  </si>
  <si>
    <t>2.24</t>
  </si>
  <si>
    <t>5.07</t>
  </si>
  <si>
    <t>2.83</t>
  </si>
  <si>
    <t>2.92</t>
  </si>
  <si>
    <t>24.45</t>
  </si>
  <si>
    <t>25.66</t>
  </si>
  <si>
    <t>9.04</t>
  </si>
  <si>
    <t>9.00</t>
  </si>
  <si>
    <t>5.15</t>
  </si>
  <si>
    <t>40.85</t>
  </si>
  <si>
    <t>42.65</t>
  </si>
  <si>
    <t>2.25</t>
  </si>
  <si>
    <t>5.35</t>
  </si>
  <si>
    <t>5.57</t>
  </si>
  <si>
    <t>1.22</t>
  </si>
  <si>
    <t>2.84</t>
  </si>
  <si>
    <t>2.19</t>
  </si>
  <si>
    <t>6.44</t>
  </si>
  <si>
    <t>40.59</t>
  </si>
  <si>
    <t>1.04</t>
  </si>
  <si>
    <t>1.09</t>
  </si>
  <si>
    <t>11.09</t>
  </si>
  <si>
    <t>11.55</t>
  </si>
  <si>
    <t>HAPV3: 77.0% chance de atingir o alvo</t>
  </si>
  <si>
    <t>BRKM5: 71.0% chance de atingir o alvo</t>
  </si>
  <si>
    <t>PCAR3: 68.0% chance de atingir o alvo</t>
  </si>
  <si>
    <t>NTCO3: 51.0% chance de atingir o alvo</t>
  </si>
  <si>
    <t>CVCB3: 48.0% chance de atingir o alvo</t>
  </si>
  <si>
    <t>GOLL4: 48.0% chance de atingir o alvo</t>
  </si>
  <si>
    <t>CSNA3: 45.0% chance de atingir o alvo</t>
  </si>
  <si>
    <t>CSAN3: 43.0% chance de atingir o alvo</t>
  </si>
  <si>
    <t>QUAL3: 40.0% chance de atingir o alvo</t>
  </si>
  <si>
    <t>IRBR3: 39.0% chance de atingir o alvo</t>
  </si>
  <si>
    <t>MGLU3: 37.0% chance de atingir o alvo</t>
  </si>
  <si>
    <t>USIM5: 36.0% chance de atingir o alvo</t>
  </si>
  <si>
    <t>AZUL4: 35.0% chance de atingir o alvo</t>
  </si>
  <si>
    <t>SIM</t>
  </si>
  <si>
    <t>NÃO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</si>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</sst>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  <font>
      <u/>
      <sz val="11"/>
      <color theme="2" tint="-0.74999237037263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center" wrapText="1"/>
    </xf>
    <xf numFmtId="9" fontId="0" fillId="0" borderId="0" xfId="2" applyFont="1"/>
    <xf numFmtId="43" fontId="0" fillId="0" borderId="0" xfId="1" applyFont="1"/>
    <xf numFmtId="43" fontId="0" fillId="0" borderId="0" xfId="0" applyNumberFormat="1"/>
    <xf numFmtId="0" fontId="6" fillId="0" borderId="0" xfId="0" applyFont="1"/>
    <xf numFmtId="0" fontId="2" fillId="2" borderId="0" xfId="3" applyAlignment="1">
      <alignment horizontal="center" wrapText="1"/>
    </xf>
    <xf numFmtId="0" fontId="0" fillId="0" borderId="0" xfId="0" applyAlignment="1">
      <alignment wrapText="1"/>
    </xf>
    <xf numFmtId="3" fontId="0" fillId="0" borderId="0" xfId="0" applyNumberFormat="1"/>
    <xf numFmtId="0" fontId="7" fillId="4" borderId="2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9" fillId="0" borderId="0" xfId="0" applyFont="1"/>
    <xf numFmtId="14" fontId="9" fillId="0" borderId="0" xfId="0" applyNumberFormat="1" applyFont="1"/>
    <xf numFmtId="3" fontId="9" fillId="0" borderId="0" xfId="0" applyNumberFormat="1" applyFont="1"/>
    <xf numFmtId="4" fontId="9" fillId="0" borderId="0" xfId="0" applyNumberFormat="1" applyFont="1"/>
    <xf numFmtId="0" fontId="9" fillId="0" borderId="0" xfId="4" applyFont="1" applyFill="1"/>
    <xf numFmtId="14" fontId="9" fillId="0" borderId="0" xfId="4" applyNumberFormat="1" applyFont="1" applyFill="1"/>
    <xf numFmtId="3" fontId="9" fillId="0" borderId="0" xfId="4" applyNumberFormat="1" applyFont="1" applyFill="1"/>
    <xf numFmtId="4" fontId="9" fillId="0" borderId="0" xfId="4" applyNumberFormat="1" applyFont="1" applyFill="1"/>
    <xf numFmtId="2" fontId="0" fillId="0" borderId="0" xfId="0" applyNumberFormat="1"/>
    <xf numFmtId="14" fontId="10" fillId="0" borderId="0" xfId="0" applyNumberFormat="1" applyFont="1"/>
    <xf numFmtId="0" fontId="7" fillId="6" borderId="1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8" fillId="2" borderId="2" xfId="3" applyFont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9" fillId="0" borderId="1" xfId="0" applyFont="1" applyBorder="1"/>
    <xf numFmtId="0" fontId="9" fillId="0" borderId="2" xfId="0" applyFont="1" applyBorder="1"/>
    <xf numFmtId="14" fontId="9" fillId="0" borderId="2" xfId="0" applyNumberFormat="1" applyFont="1" applyBorder="1"/>
    <xf numFmtId="4" fontId="9" fillId="0" borderId="2" xfId="0" applyNumberFormat="1" applyFont="1" applyBorder="1"/>
    <xf numFmtId="3" fontId="9" fillId="0" borderId="3" xfId="0" applyNumberFormat="1" applyFont="1" applyBorder="1"/>
    <xf numFmtId="0" fontId="9" fillId="0" borderId="1" xfId="4" applyFont="1" applyFill="1" applyBorder="1"/>
    <xf numFmtId="0" fontId="9" fillId="0" borderId="2" xfId="4" applyFont="1" applyFill="1" applyBorder="1"/>
    <xf numFmtId="14" fontId="9" fillId="0" borderId="2" xfId="4" applyNumberFormat="1" applyFont="1" applyFill="1" applyBorder="1"/>
    <xf numFmtId="4" fontId="9" fillId="0" borderId="2" xfId="4" applyNumberFormat="1" applyFont="1" applyFill="1" applyBorder="1"/>
    <xf numFmtId="3" fontId="9" fillId="0" borderId="3" xfId="4" applyNumberFormat="1" applyFont="1" applyFill="1" applyBorder="1"/>
    <xf numFmtId="14" fontId="10" fillId="0" borderId="2" xfId="0" applyNumberFormat="1" applyFont="1" applyBorder="1"/>
    <xf numFmtId="0" fontId="9" fillId="0" borderId="4" xfId="0" applyFont="1" applyBorder="1"/>
    <xf numFmtId="0" fontId="9" fillId="0" borderId="5" xfId="0" applyFont="1" applyBorder="1"/>
    <xf numFmtId="14" fontId="9" fillId="0" borderId="5" xfId="0" applyNumberFormat="1" applyFont="1" applyBorder="1"/>
    <xf numFmtId="4" fontId="9" fillId="0" borderId="5" xfId="0" applyNumberFormat="1" applyFont="1" applyBorder="1"/>
    <xf numFmtId="3" fontId="9" fillId="0" borderId="6" xfId="0" applyNumberFormat="1" applyFont="1" applyBorder="1"/>
    <xf numFmtId="0" fontId="10" fillId="0" borderId="0" xfId="0" applyFont="1"/>
  </cellXfs>
  <cellStyles count="5">
    <cellStyle name="Bom" xfId="3" builtinId="26"/>
    <cellStyle name="Neutro" xfId="4" builtinId="28"/>
    <cellStyle name="Normal" xfId="0" builtinId="0"/>
    <cellStyle name="Porcentagem" xfId="2" builtinId="5"/>
    <cellStyle name="Vírgula" xfId="1" builtinId="3"/>
  </cellStyles>
  <dxfs count="15"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DB446-D6B2-4D89-BADD-4EFB4358F86A}" name="Tabela1" displayName="Tabela1" ref="A1:M25" totalsRowShown="0" headerRowDxfId="14" dataDxfId="13">
  <autoFilter ref="A1:M25" xr:uid="{C27DB446-D6B2-4D89-BADD-4EFB4358F86A}"/>
  <sortState xmlns:xlrd2="http://schemas.microsoft.com/office/spreadsheetml/2017/richdata2" ref="A2:M24">
    <sortCondition descending="1" ref="L2:L24"/>
  </sortState>
  <tableColumns count="13">
    <tableColumn id="1" xr3:uid="{F4D92DB6-0343-432A-9ABB-1E0D653824F6}" name="ticker" dataDxfId="12"/>
    <tableColumn id="2" xr3:uid="{5F2004EA-2259-48FA-A40F-36CBCF598A72}" name="empresa" dataDxfId="11"/>
    <tableColumn id="3" xr3:uid="{B736EC7D-8425-4BA7-8306-EC3746597521}" name="setor" dataDxfId="10"/>
    <tableColumn id="4" xr3:uid="{91FCCD0C-2685-45E3-AF13-32FF55DA9F0F}" name="data" dataDxfId="9"/>
    <tableColumn id="5" xr3:uid="{E843A535-65B8-4CA6-85FE-ADADFFB332F5}" name="fechamento" dataDxfId="8"/>
    <tableColumn id="6" xr3:uid="{9C9D57C9-7527-4680-B774-EB2592639A43}" name="wma602" dataDxfId="7"/>
    <tableColumn id="13" xr3:uid="{2AA94A71-958D-4BD5-9EFE-4B53EB6A35A6}" name="vezes ating. _x000a_Alvo 1m " dataDxfId="6"/>
    <tableColumn id="7" xr3:uid="{2A62CAD6-90EC-45F9-A9E6-DD3289301E1C}" name="alvo_sugerido" dataDxfId="5"/>
    <tableColumn id="8" xr3:uid="{9BBA9658-0F78-47DD-BDEA-60E60E62B151}" name="score_rev" dataDxfId="4"/>
    <tableColumn id="9" xr3:uid="{6661CEA9-70AF-47A1-8B83-5FCD18419C61}" name="cruza_medias" dataDxfId="3"/>
    <tableColumn id="10" xr3:uid="{7435B982-80FD-48C3-BCB9-8BB89ACF0AAD}" name="obv_cres" dataDxfId="2"/>
    <tableColumn id="11" xr3:uid="{B03081E9-711B-439D-9D5E-9B7A21E43058}" name="alta_3dias" dataDxfId="1"/>
    <tableColumn id="12" xr3:uid="{BDB7C867-B6A1-4D58-8139-E961293A8664}" name="vol_acima_medi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96E7-E98B-4E96-A8C5-B45A582C4012}">
  <dimension ref="A1:P51"/>
  <sheetViews>
    <sheetView zoomScaleNormal="100" workbookViewId="0">
      <selection activeCell="F31" sqref="F31"/>
    </sheetView>
  </sheetViews>
  <sheetFormatPr defaultRowHeight="15" x14ac:dyDescent="0.25"/>
  <cols>
    <col min="1" max="1" width="8.28515625" customWidth="1"/>
    <col min="2" max="2" width="41.7109375" bestFit="1" customWidth="1"/>
    <col min="3" max="3" width="27.28515625" bestFit="1" customWidth="1"/>
    <col min="4" max="4" width="12.28515625" customWidth="1"/>
    <col min="5" max="5" width="14" customWidth="1"/>
    <col min="6" max="6" width="11.85546875" customWidth="1"/>
    <col min="7" max="7" width="14.85546875" customWidth="1"/>
    <col min="8" max="8" width="13.85546875" customWidth="1"/>
    <col min="9" max="9" width="12" customWidth="1"/>
    <col min="10" max="10" width="13.42578125" customWidth="1"/>
    <col min="11" max="11" width="11.5703125" customWidth="1"/>
    <col min="12" max="12" width="12" customWidth="1"/>
    <col min="13" max="13" width="17.140625" customWidth="1"/>
  </cols>
  <sheetData>
    <row r="1" spans="1:15" ht="3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114</v>
      </c>
      <c r="H1" s="11" t="s">
        <v>73</v>
      </c>
      <c r="I1" s="10" t="s">
        <v>72</v>
      </c>
      <c r="J1" s="7" t="s">
        <v>68</v>
      </c>
      <c r="K1" s="2" t="s">
        <v>69</v>
      </c>
      <c r="L1" s="2" t="s">
        <v>70</v>
      </c>
      <c r="M1" s="2" t="s">
        <v>71</v>
      </c>
    </row>
    <row r="2" spans="1:15" hidden="1" x14ac:dyDescent="0.25">
      <c r="A2" s="12" t="s">
        <v>57</v>
      </c>
      <c r="B2" s="12" t="s">
        <v>58</v>
      </c>
      <c r="C2" s="12" t="s">
        <v>59</v>
      </c>
      <c r="D2" s="13">
        <v>45813</v>
      </c>
      <c r="E2" s="12">
        <v>44.2</v>
      </c>
      <c r="F2" s="12">
        <v>44.58</v>
      </c>
      <c r="G2" s="12">
        <v>0</v>
      </c>
      <c r="H2" s="15">
        <v>46.41</v>
      </c>
      <c r="I2" s="12">
        <v>4</v>
      </c>
      <c r="J2" s="12">
        <v>1</v>
      </c>
      <c r="K2" s="12">
        <v>1</v>
      </c>
      <c r="L2" s="12">
        <v>1</v>
      </c>
      <c r="M2" s="14">
        <v>1</v>
      </c>
      <c r="O2" s="20"/>
    </row>
    <row r="3" spans="1:15" hidden="1" x14ac:dyDescent="0.25">
      <c r="A3" s="12" t="s">
        <v>49</v>
      </c>
      <c r="B3" s="12" t="s">
        <v>50</v>
      </c>
      <c r="C3" s="12" t="s">
        <v>45</v>
      </c>
      <c r="D3" s="13">
        <v>45813</v>
      </c>
      <c r="E3" s="12">
        <v>26.4</v>
      </c>
      <c r="F3" s="12">
        <v>28.58</v>
      </c>
      <c r="G3" s="12">
        <v>0</v>
      </c>
      <c r="H3" s="15">
        <v>27.72</v>
      </c>
      <c r="I3" s="12">
        <v>3</v>
      </c>
      <c r="J3" s="12">
        <v>1</v>
      </c>
      <c r="K3" s="12">
        <v>1</v>
      </c>
      <c r="L3" s="12">
        <v>1</v>
      </c>
      <c r="M3" s="14">
        <v>0</v>
      </c>
      <c r="O3" s="20"/>
    </row>
    <row r="4" spans="1:15" hidden="1" x14ac:dyDescent="0.25">
      <c r="A4" s="12" t="s">
        <v>34</v>
      </c>
      <c r="B4" s="12" t="s">
        <v>35</v>
      </c>
      <c r="C4" s="12" t="s">
        <v>36</v>
      </c>
      <c r="D4" s="13">
        <v>45813</v>
      </c>
      <c r="E4" s="12">
        <v>50.73</v>
      </c>
      <c r="F4" s="12">
        <v>117.31</v>
      </c>
      <c r="G4" s="12">
        <v>0</v>
      </c>
      <c r="H4" s="15">
        <v>53.266500000000001</v>
      </c>
      <c r="I4" s="12">
        <v>3</v>
      </c>
      <c r="J4" s="12">
        <v>1</v>
      </c>
      <c r="K4" s="12">
        <v>1</v>
      </c>
      <c r="L4" s="12">
        <v>1</v>
      </c>
      <c r="M4" s="14">
        <v>0</v>
      </c>
      <c r="O4" s="20"/>
    </row>
    <row r="5" spans="1:15" hidden="1" x14ac:dyDescent="0.25">
      <c r="A5" s="12" t="s">
        <v>53</v>
      </c>
      <c r="B5" s="12" t="s">
        <v>54</v>
      </c>
      <c r="C5" s="12" t="s">
        <v>55</v>
      </c>
      <c r="D5" s="13">
        <v>45813</v>
      </c>
      <c r="E5" s="12">
        <v>14.96</v>
      </c>
      <c r="F5" s="12">
        <v>22.34</v>
      </c>
      <c r="G5" s="12">
        <v>3</v>
      </c>
      <c r="H5" s="15">
        <v>15.708</v>
      </c>
      <c r="I5" s="12">
        <v>3</v>
      </c>
      <c r="J5" s="12">
        <v>1</v>
      </c>
      <c r="K5" s="12">
        <v>1</v>
      </c>
      <c r="L5" s="12">
        <v>1</v>
      </c>
      <c r="M5" s="14">
        <v>0</v>
      </c>
      <c r="O5" s="20"/>
    </row>
    <row r="6" spans="1:15" hidden="1" x14ac:dyDescent="0.25">
      <c r="A6" s="12" t="s">
        <v>65</v>
      </c>
      <c r="B6" s="12" t="s">
        <v>66</v>
      </c>
      <c r="C6" s="12" t="s">
        <v>67</v>
      </c>
      <c r="D6" s="13">
        <v>45813</v>
      </c>
      <c r="E6" s="12">
        <v>52.91</v>
      </c>
      <c r="F6" s="12">
        <v>55.36</v>
      </c>
      <c r="G6" s="12">
        <v>3</v>
      </c>
      <c r="H6" s="15">
        <v>55.555500000000002</v>
      </c>
      <c r="I6" s="12">
        <v>3</v>
      </c>
      <c r="J6" s="12">
        <v>1</v>
      </c>
      <c r="K6" s="12">
        <v>1</v>
      </c>
      <c r="L6" s="12">
        <v>1</v>
      </c>
      <c r="M6" s="14">
        <v>0</v>
      </c>
      <c r="O6" s="20"/>
    </row>
    <row r="7" spans="1:15" hidden="1" x14ac:dyDescent="0.25">
      <c r="A7" s="12" t="s">
        <v>6</v>
      </c>
      <c r="B7" s="12" t="s">
        <v>7</v>
      </c>
      <c r="C7" s="12" t="s">
        <v>8</v>
      </c>
      <c r="D7" s="13">
        <v>45813</v>
      </c>
      <c r="E7" s="12">
        <v>4.92</v>
      </c>
      <c r="F7" s="12">
        <v>7.78</v>
      </c>
      <c r="G7" s="12">
        <v>16</v>
      </c>
      <c r="H7" s="15">
        <v>5.1660000000000004</v>
      </c>
      <c r="I7" s="12">
        <v>2</v>
      </c>
      <c r="J7" s="12">
        <v>1</v>
      </c>
      <c r="K7" s="12">
        <v>0</v>
      </c>
      <c r="L7" s="12">
        <v>0</v>
      </c>
      <c r="M7" s="14">
        <v>1</v>
      </c>
      <c r="O7" s="20"/>
    </row>
    <row r="8" spans="1:15" hidden="1" x14ac:dyDescent="0.25">
      <c r="A8" s="12" t="s">
        <v>43</v>
      </c>
      <c r="B8" s="12" t="s">
        <v>44</v>
      </c>
      <c r="C8" s="12" t="s">
        <v>45</v>
      </c>
      <c r="D8" s="13">
        <v>45813</v>
      </c>
      <c r="E8" s="12">
        <v>13</v>
      </c>
      <c r="F8" s="12">
        <v>14.69</v>
      </c>
      <c r="G8" s="12">
        <v>0</v>
      </c>
      <c r="H8" s="15">
        <v>13.65</v>
      </c>
      <c r="I8" s="12">
        <v>2</v>
      </c>
      <c r="J8" s="12">
        <v>1</v>
      </c>
      <c r="K8" s="12">
        <v>0</v>
      </c>
      <c r="L8" s="12">
        <v>0</v>
      </c>
      <c r="M8" s="14">
        <v>1</v>
      </c>
      <c r="O8" s="20"/>
    </row>
    <row r="9" spans="1:15" x14ac:dyDescent="0.25">
      <c r="A9" s="16" t="s">
        <v>15</v>
      </c>
      <c r="B9" s="16" t="s">
        <v>16</v>
      </c>
      <c r="C9" s="16" t="s">
        <v>17</v>
      </c>
      <c r="D9" s="17">
        <v>45813</v>
      </c>
      <c r="E9" s="16">
        <v>1.27</v>
      </c>
      <c r="F9" s="16">
        <v>8.6300000000000008</v>
      </c>
      <c r="G9" s="16">
        <v>6</v>
      </c>
      <c r="H9" s="19">
        <v>1.3334999999999999</v>
      </c>
      <c r="I9" s="16">
        <v>2</v>
      </c>
      <c r="J9" s="16">
        <v>1</v>
      </c>
      <c r="K9" s="16">
        <v>0</v>
      </c>
      <c r="L9" s="16">
        <v>0</v>
      </c>
      <c r="M9" s="18">
        <v>1</v>
      </c>
      <c r="O9" s="20"/>
    </row>
    <row r="10" spans="1:15" x14ac:dyDescent="0.25">
      <c r="A10" s="12" t="s">
        <v>18</v>
      </c>
      <c r="B10" s="12" t="s">
        <v>19</v>
      </c>
      <c r="C10" s="12" t="s">
        <v>20</v>
      </c>
      <c r="D10" s="13">
        <v>45813</v>
      </c>
      <c r="E10" s="12">
        <v>10.06</v>
      </c>
      <c r="F10" s="12">
        <v>42.52</v>
      </c>
      <c r="G10" s="12">
        <v>0</v>
      </c>
      <c r="H10" s="15">
        <v>10.563000000000001</v>
      </c>
      <c r="I10" s="12">
        <v>2</v>
      </c>
      <c r="J10" s="12">
        <v>1</v>
      </c>
      <c r="K10" s="12">
        <v>0</v>
      </c>
      <c r="L10" s="12">
        <v>0</v>
      </c>
      <c r="M10" s="14">
        <v>1</v>
      </c>
      <c r="O10" s="20"/>
    </row>
    <row r="11" spans="1:15" x14ac:dyDescent="0.25">
      <c r="A11" s="16" t="s">
        <v>21</v>
      </c>
      <c r="B11" s="16" t="s">
        <v>22</v>
      </c>
      <c r="C11" s="16" t="s">
        <v>23</v>
      </c>
      <c r="D11" s="17">
        <v>45813</v>
      </c>
      <c r="E11" s="16">
        <v>5.9</v>
      </c>
      <c r="F11" s="16">
        <v>9.15</v>
      </c>
      <c r="G11" s="16">
        <v>2</v>
      </c>
      <c r="H11" s="19">
        <v>6.1950000000000003</v>
      </c>
      <c r="I11" s="16">
        <v>2</v>
      </c>
      <c r="J11" s="16">
        <v>1</v>
      </c>
      <c r="K11" s="16">
        <v>0</v>
      </c>
      <c r="L11" s="16">
        <v>0</v>
      </c>
      <c r="M11" s="18">
        <v>1</v>
      </c>
      <c r="O11" s="20"/>
    </row>
    <row r="12" spans="1:15" x14ac:dyDescent="0.25">
      <c r="A12" s="12" t="s">
        <v>27</v>
      </c>
      <c r="B12" s="12" t="s">
        <v>28</v>
      </c>
      <c r="C12" s="12" t="s">
        <v>17</v>
      </c>
      <c r="D12" s="13">
        <v>45813</v>
      </c>
      <c r="E12" s="12">
        <v>0.96</v>
      </c>
      <c r="F12" s="42">
        <v>15.74</v>
      </c>
      <c r="G12" s="12">
        <v>6</v>
      </c>
      <c r="H12" s="15">
        <v>1.008</v>
      </c>
      <c r="I12" s="12">
        <v>1</v>
      </c>
      <c r="J12" s="12">
        <v>1</v>
      </c>
      <c r="K12" s="12">
        <v>0</v>
      </c>
      <c r="L12" s="12">
        <v>0</v>
      </c>
      <c r="M12" s="14">
        <v>0</v>
      </c>
      <c r="O12" s="20"/>
    </row>
    <row r="13" spans="1:15" x14ac:dyDescent="0.25">
      <c r="A13" s="12" t="s">
        <v>37</v>
      </c>
      <c r="B13" s="12" t="s">
        <v>38</v>
      </c>
      <c r="C13" s="12" t="s">
        <v>39</v>
      </c>
      <c r="D13" s="13">
        <v>45813</v>
      </c>
      <c r="E13" s="12">
        <v>15.74</v>
      </c>
      <c r="F13" s="12">
        <v>16.11</v>
      </c>
      <c r="G13" s="12">
        <v>2</v>
      </c>
      <c r="H13" s="15">
        <v>16.527000000000001</v>
      </c>
      <c r="I13" s="12">
        <v>1</v>
      </c>
      <c r="J13" s="12">
        <v>1</v>
      </c>
      <c r="K13" s="12">
        <v>0</v>
      </c>
      <c r="L13" s="12">
        <v>0</v>
      </c>
      <c r="M13" s="14">
        <v>0</v>
      </c>
      <c r="O13" s="20"/>
    </row>
    <row r="14" spans="1:15" x14ac:dyDescent="0.25">
      <c r="A14" s="16" t="s">
        <v>29</v>
      </c>
      <c r="B14" s="16" t="s">
        <v>30</v>
      </c>
      <c r="C14" s="16" t="s">
        <v>31</v>
      </c>
      <c r="D14" s="17">
        <v>45813</v>
      </c>
      <c r="E14" s="16">
        <v>10.44</v>
      </c>
      <c r="F14" s="16">
        <v>24.16</v>
      </c>
      <c r="G14" s="16">
        <v>6</v>
      </c>
      <c r="H14" s="19">
        <v>10.962</v>
      </c>
      <c r="I14" s="16">
        <v>1</v>
      </c>
      <c r="J14" s="16">
        <v>1</v>
      </c>
      <c r="K14" s="16">
        <v>0</v>
      </c>
      <c r="L14" s="16">
        <v>0</v>
      </c>
      <c r="M14" s="18">
        <v>0</v>
      </c>
      <c r="O14" s="20"/>
    </row>
    <row r="15" spans="1:15" x14ac:dyDescent="0.25">
      <c r="A15" s="12" t="s">
        <v>9</v>
      </c>
      <c r="B15" s="12" t="s">
        <v>10</v>
      </c>
      <c r="C15" s="12" t="s">
        <v>11</v>
      </c>
      <c r="D15" s="13">
        <v>45813</v>
      </c>
      <c r="E15" s="12">
        <v>3.03</v>
      </c>
      <c r="F15" s="12">
        <v>3.39</v>
      </c>
      <c r="G15" s="12">
        <v>1</v>
      </c>
      <c r="H15" s="15">
        <v>3.1815000000000002</v>
      </c>
      <c r="I15" s="12">
        <v>1</v>
      </c>
      <c r="J15" s="12">
        <v>1</v>
      </c>
      <c r="K15" s="12">
        <v>0</v>
      </c>
      <c r="L15" s="12">
        <v>0</v>
      </c>
      <c r="M15" s="14">
        <v>0</v>
      </c>
      <c r="O15" s="20"/>
    </row>
    <row r="16" spans="1:15" x14ac:dyDescent="0.25">
      <c r="A16" s="12" t="s">
        <v>76</v>
      </c>
      <c r="B16" s="12" t="s">
        <v>77</v>
      </c>
      <c r="C16" s="12" t="s">
        <v>78</v>
      </c>
      <c r="D16" s="13">
        <v>45813</v>
      </c>
      <c r="E16" s="12">
        <v>8.0399999999999991</v>
      </c>
      <c r="F16" s="12">
        <v>13.89</v>
      </c>
      <c r="G16" s="12">
        <v>5</v>
      </c>
      <c r="H16" s="15">
        <v>8.4420000000000002</v>
      </c>
      <c r="I16" s="12">
        <v>1</v>
      </c>
      <c r="J16" s="12">
        <v>1</v>
      </c>
      <c r="K16" s="12">
        <v>0</v>
      </c>
      <c r="L16" s="12">
        <v>0</v>
      </c>
      <c r="M16" s="14">
        <v>0</v>
      </c>
      <c r="O16" s="20"/>
    </row>
    <row r="17" spans="1:16" x14ac:dyDescent="0.25">
      <c r="A17" s="12" t="s">
        <v>40</v>
      </c>
      <c r="B17" s="12" t="s">
        <v>41</v>
      </c>
      <c r="C17" s="12" t="s">
        <v>42</v>
      </c>
      <c r="D17" s="13">
        <v>45813</v>
      </c>
      <c r="E17" s="12">
        <v>8.27</v>
      </c>
      <c r="F17" s="12">
        <v>12.14</v>
      </c>
      <c r="G17" s="12">
        <v>4</v>
      </c>
      <c r="H17" s="15">
        <v>8.6835000000000004</v>
      </c>
      <c r="I17" s="12">
        <v>1</v>
      </c>
      <c r="J17" s="12">
        <v>1</v>
      </c>
      <c r="K17" s="12">
        <v>0</v>
      </c>
      <c r="L17" s="12">
        <v>0</v>
      </c>
      <c r="M17" s="14">
        <v>0</v>
      </c>
      <c r="O17" s="20"/>
    </row>
    <row r="18" spans="1:16" x14ac:dyDescent="0.25">
      <c r="A18" s="16" t="s">
        <v>12</v>
      </c>
      <c r="B18" s="16" t="s">
        <v>13</v>
      </c>
      <c r="C18" s="16" t="s">
        <v>14</v>
      </c>
      <c r="D18" s="17">
        <v>45813</v>
      </c>
      <c r="E18" s="16">
        <v>2.56</v>
      </c>
      <c r="F18" s="16">
        <v>9.08</v>
      </c>
      <c r="G18" s="16">
        <v>0</v>
      </c>
      <c r="H18" s="19">
        <v>2.6880000000000002</v>
      </c>
      <c r="I18" s="16">
        <v>1</v>
      </c>
      <c r="J18" s="16">
        <v>1</v>
      </c>
      <c r="K18" s="16">
        <v>0</v>
      </c>
      <c r="L18" s="16">
        <v>0</v>
      </c>
      <c r="M18" s="18">
        <v>0</v>
      </c>
      <c r="O18" s="20"/>
      <c r="P18" s="6"/>
    </row>
    <row r="19" spans="1:16" x14ac:dyDescent="0.25">
      <c r="A19" s="12" t="s">
        <v>32</v>
      </c>
      <c r="B19" s="12" t="s">
        <v>33</v>
      </c>
      <c r="C19" s="12" t="s">
        <v>17</v>
      </c>
      <c r="D19" s="13">
        <v>45813</v>
      </c>
      <c r="E19" s="12">
        <v>7.03</v>
      </c>
      <c r="F19" s="12">
        <v>7.4</v>
      </c>
      <c r="G19" s="12">
        <v>0</v>
      </c>
      <c r="H19" s="15">
        <v>7.3815</v>
      </c>
      <c r="I19" s="12">
        <v>1</v>
      </c>
      <c r="J19" s="12">
        <v>1</v>
      </c>
      <c r="K19" s="12">
        <v>0</v>
      </c>
      <c r="L19" s="12">
        <v>0</v>
      </c>
      <c r="M19" s="14">
        <v>0</v>
      </c>
      <c r="O19" s="20"/>
    </row>
    <row r="20" spans="1:16" x14ac:dyDescent="0.25">
      <c r="A20" s="12" t="s">
        <v>47</v>
      </c>
      <c r="B20" s="12" t="s">
        <v>48</v>
      </c>
      <c r="C20" s="12" t="s">
        <v>45</v>
      </c>
      <c r="D20" s="13">
        <v>45813</v>
      </c>
      <c r="E20" s="12">
        <v>2.7</v>
      </c>
      <c r="F20" s="12">
        <v>5.75</v>
      </c>
      <c r="G20" s="12">
        <v>11</v>
      </c>
      <c r="H20" s="15">
        <v>2.835</v>
      </c>
      <c r="I20" s="12">
        <v>1</v>
      </c>
      <c r="J20" s="12">
        <v>1</v>
      </c>
      <c r="K20" s="12">
        <v>0</v>
      </c>
      <c r="L20" s="12">
        <v>0</v>
      </c>
      <c r="M20" s="14">
        <v>0</v>
      </c>
      <c r="O20" s="20"/>
    </row>
    <row r="21" spans="1:16" x14ac:dyDescent="0.25">
      <c r="A21" s="12" t="s">
        <v>24</v>
      </c>
      <c r="B21" s="12" t="s">
        <v>25</v>
      </c>
      <c r="C21" s="12" t="s">
        <v>26</v>
      </c>
      <c r="D21" s="21">
        <v>45813</v>
      </c>
      <c r="E21" s="12">
        <v>3.04</v>
      </c>
      <c r="F21" s="12">
        <v>9.82</v>
      </c>
      <c r="G21" s="12">
        <v>6</v>
      </c>
      <c r="H21" s="15">
        <v>3.1920000000000002</v>
      </c>
      <c r="I21" s="12">
        <v>1</v>
      </c>
      <c r="J21" s="12">
        <v>1</v>
      </c>
      <c r="K21" s="12">
        <v>0</v>
      </c>
      <c r="L21" s="12">
        <v>0</v>
      </c>
      <c r="M21" s="14">
        <v>0</v>
      </c>
      <c r="O21" s="20"/>
    </row>
    <row r="22" spans="1:16" x14ac:dyDescent="0.25">
      <c r="A22" s="16" t="s">
        <v>51</v>
      </c>
      <c r="B22" s="16" t="s">
        <v>52</v>
      </c>
      <c r="C22" s="16" t="s">
        <v>45</v>
      </c>
      <c r="D22" s="17">
        <v>45813</v>
      </c>
      <c r="E22" s="16">
        <v>2.14</v>
      </c>
      <c r="F22" s="16">
        <v>8.2100000000000009</v>
      </c>
      <c r="G22" s="16">
        <v>9</v>
      </c>
      <c r="H22" s="19">
        <v>2.2469999999999999</v>
      </c>
      <c r="I22" s="16">
        <v>1</v>
      </c>
      <c r="J22" s="16">
        <v>1</v>
      </c>
      <c r="K22" s="16">
        <v>0</v>
      </c>
      <c r="L22" s="16">
        <v>0</v>
      </c>
      <c r="M22" s="18">
        <v>0</v>
      </c>
      <c r="O22" s="20"/>
    </row>
    <row r="23" spans="1:16" x14ac:dyDescent="0.25">
      <c r="A23" s="16" t="s">
        <v>56</v>
      </c>
      <c r="B23" s="16" t="s">
        <v>113</v>
      </c>
      <c r="C23" s="16" t="s">
        <v>17</v>
      </c>
      <c r="D23" s="17">
        <v>45813</v>
      </c>
      <c r="E23" s="16">
        <v>19.260000000000002</v>
      </c>
      <c r="F23" s="16">
        <v>19.63</v>
      </c>
      <c r="G23" s="16">
        <v>1</v>
      </c>
      <c r="H23" s="19">
        <v>20.222999999999999</v>
      </c>
      <c r="I23" s="16">
        <v>1</v>
      </c>
      <c r="J23" s="16">
        <v>1</v>
      </c>
      <c r="K23" s="16">
        <v>0</v>
      </c>
      <c r="L23" s="16">
        <v>0</v>
      </c>
      <c r="M23" s="18">
        <v>0</v>
      </c>
      <c r="O23" s="20"/>
    </row>
    <row r="24" spans="1:16" x14ac:dyDescent="0.25">
      <c r="A24" s="12" t="s">
        <v>60</v>
      </c>
      <c r="B24" s="12" t="s">
        <v>61</v>
      </c>
      <c r="C24" s="12" t="s">
        <v>62</v>
      </c>
      <c r="D24" s="13">
        <v>45813</v>
      </c>
      <c r="E24" s="12">
        <v>16.100000000000001</v>
      </c>
      <c r="F24" s="12">
        <v>16.45</v>
      </c>
      <c r="G24" s="12">
        <v>6</v>
      </c>
      <c r="H24" s="15">
        <v>16.905000000000001</v>
      </c>
      <c r="I24" s="12">
        <v>1</v>
      </c>
      <c r="J24" s="12">
        <v>1</v>
      </c>
      <c r="K24" s="12">
        <v>0</v>
      </c>
      <c r="L24" s="12">
        <v>0</v>
      </c>
      <c r="M24" s="14">
        <v>0</v>
      </c>
      <c r="O24" s="20"/>
    </row>
    <row r="25" spans="1:16" x14ac:dyDescent="0.25">
      <c r="A25" s="12" t="s">
        <v>63</v>
      </c>
      <c r="B25" s="12" t="s">
        <v>64</v>
      </c>
      <c r="C25" s="12" t="s">
        <v>42</v>
      </c>
      <c r="D25" s="13">
        <v>45813</v>
      </c>
      <c r="E25" s="12">
        <v>5.17</v>
      </c>
      <c r="F25" s="12">
        <v>7.76</v>
      </c>
      <c r="G25" s="12">
        <v>10</v>
      </c>
      <c r="H25" s="15">
        <v>5.4284999999999997</v>
      </c>
      <c r="I25" s="12">
        <v>1</v>
      </c>
      <c r="J25" s="12">
        <v>1</v>
      </c>
      <c r="K25" s="12">
        <v>0</v>
      </c>
      <c r="L25" s="12">
        <v>0</v>
      </c>
      <c r="M25" s="14">
        <v>0</v>
      </c>
      <c r="O25" s="20"/>
    </row>
    <row r="28" spans="1:16" x14ac:dyDescent="0.25">
      <c r="D28" s="1"/>
      <c r="H28" s="9"/>
    </row>
    <row r="29" spans="1:16" x14ac:dyDescent="0.25">
      <c r="D29" s="1"/>
      <c r="H29" s="9"/>
    </row>
    <row r="30" spans="1:16" x14ac:dyDescent="0.25">
      <c r="D30" s="1"/>
      <c r="H30" s="9"/>
    </row>
    <row r="31" spans="1:16" x14ac:dyDescent="0.25">
      <c r="D31" s="1"/>
      <c r="H31" s="9"/>
    </row>
    <row r="32" spans="1:16" x14ac:dyDescent="0.25">
      <c r="D32" s="1"/>
      <c r="H32" s="9"/>
    </row>
    <row r="33" spans="4:8" x14ac:dyDescent="0.25">
      <c r="D33" s="1"/>
      <c r="H33" s="9"/>
    </row>
    <row r="34" spans="4:8" x14ac:dyDescent="0.25">
      <c r="D34" s="1"/>
      <c r="H34" s="9"/>
    </row>
    <row r="35" spans="4:8" x14ac:dyDescent="0.25">
      <c r="D35" s="1"/>
      <c r="H35" s="9"/>
    </row>
    <row r="36" spans="4:8" x14ac:dyDescent="0.25">
      <c r="D36" s="1"/>
      <c r="H36" s="9"/>
    </row>
    <row r="37" spans="4:8" x14ac:dyDescent="0.25">
      <c r="D37" s="1"/>
      <c r="H37" s="9"/>
    </row>
    <row r="38" spans="4:8" x14ac:dyDescent="0.25">
      <c r="D38" s="1"/>
      <c r="H38" s="9"/>
    </row>
    <row r="39" spans="4:8" x14ac:dyDescent="0.25">
      <c r="D39" s="1"/>
      <c r="H39" s="9"/>
    </row>
    <row r="40" spans="4:8" x14ac:dyDescent="0.25">
      <c r="D40" s="1"/>
      <c r="H40" s="9"/>
    </row>
    <row r="41" spans="4:8" x14ac:dyDescent="0.25">
      <c r="D41" s="1"/>
      <c r="H41" s="9"/>
    </row>
    <row r="42" spans="4:8" x14ac:dyDescent="0.25">
      <c r="D42" s="1"/>
      <c r="H42" s="9"/>
    </row>
    <row r="43" spans="4:8" x14ac:dyDescent="0.25">
      <c r="D43" s="1"/>
      <c r="H43" s="9"/>
    </row>
    <row r="44" spans="4:8" x14ac:dyDescent="0.25">
      <c r="D44" s="1"/>
      <c r="H44" s="9"/>
    </row>
    <row r="45" spans="4:8" x14ac:dyDescent="0.25">
      <c r="D45" s="1"/>
      <c r="H45" s="9"/>
    </row>
    <row r="46" spans="4:8" x14ac:dyDescent="0.25">
      <c r="D46" s="1"/>
      <c r="H46" s="9"/>
    </row>
    <row r="47" spans="4:8" x14ac:dyDescent="0.25">
      <c r="D47" s="1"/>
      <c r="H47" s="9"/>
    </row>
    <row r="48" spans="4:8" x14ac:dyDescent="0.25">
      <c r="D48" s="1"/>
      <c r="H48" s="9"/>
    </row>
    <row r="49" spans="4:8" x14ac:dyDescent="0.25">
      <c r="D49" s="1"/>
      <c r="H49" s="9"/>
    </row>
    <row r="50" spans="4:8" x14ac:dyDescent="0.25">
      <c r="D50" s="1"/>
      <c r="H50" s="9"/>
    </row>
    <row r="51" spans="4:8" x14ac:dyDescent="0.25">
      <c r="D51" s="1"/>
      <c r="H51" s="9"/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C8B1-DCD1-48D4-B12F-F07FA5E5EDF9}">
  <dimension ref="A1:F35"/>
  <sheetViews>
    <sheetView tabSelected="1" workbookViewId="0">
      <selection activeCell="G30" sqref="G30"/>
    </sheetView>
  </sheetViews>
  <sheetFormatPr defaultRowHeight="15" x14ac:dyDescent="0.25"/>
  <cols>
    <col min="1" max="1" width="39.85546875" customWidth="1"/>
    <col min="5" max="5" width="14.28515625" bestFit="1" customWidth="1"/>
    <col min="6" max="6" width="9.5703125" bestFit="1" customWidth="1"/>
  </cols>
  <sheetData>
    <row r="1" spans="1:1" x14ac:dyDescent="0.25">
      <c r="A1" t="s">
        <v>210</v>
      </c>
    </row>
    <row r="2" spans="1:1" x14ac:dyDescent="0.25">
      <c r="A2" t="s">
        <v>211</v>
      </c>
    </row>
    <row r="3" spans="1:1" x14ac:dyDescent="0.25">
      <c r="A3" t="s">
        <v>212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218</v>
      </c>
    </row>
    <row r="10" spans="1:1" x14ac:dyDescent="0.25">
      <c r="A10" t="s">
        <v>219</v>
      </c>
    </row>
    <row r="11" spans="1:1" x14ac:dyDescent="0.25">
      <c r="A11" t="s">
        <v>220</v>
      </c>
    </row>
    <row r="12" spans="1:1" x14ac:dyDescent="0.25">
      <c r="A12" t="s">
        <v>221</v>
      </c>
    </row>
    <row r="13" spans="1:1" x14ac:dyDescent="0.25">
      <c r="A13" t="s">
        <v>222</v>
      </c>
    </row>
    <row r="18" spans="1:6" x14ac:dyDescent="0.25">
      <c r="E18" s="4">
        <v>10200000</v>
      </c>
    </row>
    <row r="19" spans="1:6" x14ac:dyDescent="0.25">
      <c r="E19" s="4">
        <f>E18*0.01</f>
        <v>102000</v>
      </c>
    </row>
    <row r="20" spans="1:6" x14ac:dyDescent="0.25">
      <c r="E20" s="5">
        <f>E19*0.08</f>
        <v>8160</v>
      </c>
      <c r="F20" s="5">
        <f>E20*0.3</f>
        <v>2448</v>
      </c>
    </row>
    <row r="25" spans="1:6" x14ac:dyDescent="0.25">
      <c r="B25" t="s">
        <v>225</v>
      </c>
      <c r="C25" t="s">
        <v>223</v>
      </c>
      <c r="D25" t="s">
        <v>224</v>
      </c>
    </row>
    <row r="26" spans="1:6" x14ac:dyDescent="0.25">
      <c r="A26" s="1">
        <v>45802</v>
      </c>
      <c r="B26">
        <v>20</v>
      </c>
      <c r="C26">
        <v>15</v>
      </c>
      <c r="D26">
        <v>5</v>
      </c>
      <c r="E26" s="3">
        <f>C26/B26</f>
        <v>0.75</v>
      </c>
    </row>
    <row r="27" spans="1:6" x14ac:dyDescent="0.25">
      <c r="A27" s="1">
        <v>45803</v>
      </c>
      <c r="B27">
        <v>20</v>
      </c>
      <c r="C27">
        <v>11</v>
      </c>
      <c r="D27">
        <v>9</v>
      </c>
      <c r="E27" s="3">
        <f t="shared" ref="E27:E35" si="0">C27/B27</f>
        <v>0.55000000000000004</v>
      </c>
    </row>
    <row r="28" spans="1:6" x14ac:dyDescent="0.25">
      <c r="A28" s="1">
        <v>45804</v>
      </c>
      <c r="B28">
        <v>20</v>
      </c>
      <c r="C28">
        <v>8</v>
      </c>
      <c r="D28">
        <v>12</v>
      </c>
      <c r="E28" s="3">
        <f t="shared" si="0"/>
        <v>0.4</v>
      </c>
    </row>
    <row r="29" spans="1:6" x14ac:dyDescent="0.25">
      <c r="A29" s="1">
        <v>45805</v>
      </c>
      <c r="B29">
        <v>27</v>
      </c>
      <c r="C29">
        <v>10</v>
      </c>
      <c r="D29">
        <v>17</v>
      </c>
      <c r="E29" s="3">
        <f t="shared" si="0"/>
        <v>0.37037037037037035</v>
      </c>
    </row>
    <row r="30" spans="1:6" x14ac:dyDescent="0.25">
      <c r="A30" s="1">
        <v>45806</v>
      </c>
      <c r="B30">
        <v>25</v>
      </c>
      <c r="C30">
        <v>11</v>
      </c>
      <c r="D30">
        <v>14</v>
      </c>
      <c r="E30" s="3">
        <f t="shared" si="0"/>
        <v>0.44</v>
      </c>
    </row>
    <row r="31" spans="1:6" x14ac:dyDescent="0.25">
      <c r="A31" s="1">
        <v>45807</v>
      </c>
      <c r="B31">
        <v>27</v>
      </c>
      <c r="C31">
        <v>12</v>
      </c>
      <c r="D31">
        <v>15</v>
      </c>
      <c r="E31" s="3">
        <f t="shared" si="0"/>
        <v>0.44444444444444442</v>
      </c>
    </row>
    <row r="32" spans="1:6" x14ac:dyDescent="0.25">
      <c r="A32" s="1">
        <v>45810</v>
      </c>
      <c r="B32">
        <v>24</v>
      </c>
      <c r="C32">
        <v>12</v>
      </c>
      <c r="D32">
        <v>12</v>
      </c>
      <c r="E32" s="3">
        <f t="shared" si="0"/>
        <v>0.5</v>
      </c>
    </row>
    <row r="33" spans="1:5" x14ac:dyDescent="0.25">
      <c r="A33" s="1">
        <v>45811</v>
      </c>
      <c r="B33">
        <v>24</v>
      </c>
      <c r="C33">
        <v>3</v>
      </c>
      <c r="D33">
        <v>21</v>
      </c>
      <c r="E33" s="3">
        <f t="shared" si="0"/>
        <v>0.125</v>
      </c>
    </row>
    <row r="34" spans="1:5" x14ac:dyDescent="0.25">
      <c r="A34" s="1">
        <v>45812</v>
      </c>
      <c r="B34">
        <v>23</v>
      </c>
      <c r="C34">
        <v>1</v>
      </c>
      <c r="D34">
        <v>22</v>
      </c>
      <c r="E34" s="3">
        <f t="shared" si="0"/>
        <v>4.3478260869565216E-2</v>
      </c>
    </row>
    <row r="35" spans="1:5" x14ac:dyDescent="0.25">
      <c r="A35" s="1">
        <v>45813</v>
      </c>
      <c r="B35">
        <v>12</v>
      </c>
      <c r="C35">
        <v>0</v>
      </c>
      <c r="D35">
        <v>12</v>
      </c>
      <c r="E35" s="3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AAF7-510E-4DEE-B3C0-3E0DDAE2BFA8}">
  <dimension ref="A1:R13"/>
  <sheetViews>
    <sheetView workbookViewId="0">
      <pane xSplit="1" topLeftCell="H1" activePane="topRight" state="frozen"/>
      <selection pane="topRight" sqref="A1:R13"/>
    </sheetView>
  </sheetViews>
  <sheetFormatPr defaultRowHeight="15" x14ac:dyDescent="0.25"/>
  <cols>
    <col min="1" max="1" width="17.7109375" customWidth="1"/>
    <col min="2" max="2" width="20.28515625" customWidth="1"/>
    <col min="3" max="3" width="18.140625" customWidth="1"/>
    <col min="4" max="4" width="19.140625" bestFit="1" customWidth="1"/>
    <col min="5" max="5" width="31.7109375" bestFit="1" customWidth="1"/>
    <col min="6" max="6" width="33.85546875" bestFit="1" customWidth="1"/>
    <col min="7" max="7" width="31.85546875" bestFit="1" customWidth="1"/>
    <col min="8" max="8" width="23.42578125" bestFit="1" customWidth="1"/>
    <col min="9" max="9" width="12.85546875" bestFit="1" customWidth="1"/>
    <col min="10" max="10" width="19.7109375" bestFit="1" customWidth="1"/>
    <col min="11" max="11" width="17.5703125" bestFit="1" customWidth="1"/>
    <col min="12" max="12" width="31" bestFit="1" customWidth="1"/>
    <col min="13" max="13" width="39.7109375" bestFit="1" customWidth="1"/>
    <col min="14" max="14" width="35" bestFit="1" customWidth="1"/>
    <col min="15" max="15" width="41.7109375" bestFit="1" customWidth="1"/>
    <col min="16" max="16" width="20.5703125" bestFit="1" customWidth="1"/>
    <col min="17" max="17" width="27.28515625" bestFit="1" customWidth="1"/>
    <col min="18" max="18" width="37.7109375" bestFit="1" customWidth="1"/>
  </cols>
  <sheetData>
    <row r="1" spans="1:18" x14ac:dyDescent="0.25">
      <c r="A1" s="22" t="s">
        <v>0</v>
      </c>
      <c r="B1" s="26" t="s">
        <v>53</v>
      </c>
      <c r="C1" s="26" t="s">
        <v>65</v>
      </c>
      <c r="D1" s="26" t="s">
        <v>6</v>
      </c>
      <c r="E1" s="31" t="s">
        <v>15</v>
      </c>
      <c r="F1" s="31" t="s">
        <v>21</v>
      </c>
      <c r="G1" s="26" t="s">
        <v>27</v>
      </c>
      <c r="H1" s="26" t="s">
        <v>37</v>
      </c>
      <c r="I1" s="31" t="s">
        <v>29</v>
      </c>
      <c r="J1" s="26" t="s">
        <v>9</v>
      </c>
      <c r="K1" s="26" t="s">
        <v>76</v>
      </c>
      <c r="L1" s="26" t="s">
        <v>40</v>
      </c>
      <c r="M1" s="26" t="s">
        <v>47</v>
      </c>
      <c r="N1" s="26" t="s">
        <v>24</v>
      </c>
      <c r="O1" s="31" t="s">
        <v>51</v>
      </c>
      <c r="P1" s="31" t="s">
        <v>56</v>
      </c>
      <c r="Q1" s="26" t="s">
        <v>60</v>
      </c>
      <c r="R1" s="37" t="s">
        <v>63</v>
      </c>
    </row>
    <row r="2" spans="1:18" x14ac:dyDescent="0.25">
      <c r="A2" s="23" t="s">
        <v>1</v>
      </c>
      <c r="B2" s="27" t="s">
        <v>54</v>
      </c>
      <c r="C2" s="27" t="s">
        <v>66</v>
      </c>
      <c r="D2" s="27" t="s">
        <v>7</v>
      </c>
      <c r="E2" s="32" t="s">
        <v>16</v>
      </c>
      <c r="F2" s="32" t="s">
        <v>22</v>
      </c>
      <c r="G2" s="27" t="s">
        <v>28</v>
      </c>
      <c r="H2" s="27" t="s">
        <v>38</v>
      </c>
      <c r="I2" s="32" t="s">
        <v>30</v>
      </c>
      <c r="J2" s="27" t="s">
        <v>10</v>
      </c>
      <c r="K2" s="27" t="s">
        <v>77</v>
      </c>
      <c r="L2" s="27" t="s">
        <v>41</v>
      </c>
      <c r="M2" s="27" t="s">
        <v>48</v>
      </c>
      <c r="N2" s="27" t="s">
        <v>25</v>
      </c>
      <c r="O2" s="32" t="s">
        <v>52</v>
      </c>
      <c r="P2" s="32" t="s">
        <v>113</v>
      </c>
      <c r="Q2" s="27" t="s">
        <v>61</v>
      </c>
      <c r="R2" s="38" t="s">
        <v>64</v>
      </c>
    </row>
    <row r="3" spans="1:18" x14ac:dyDescent="0.25">
      <c r="A3" s="23" t="s">
        <v>2</v>
      </c>
      <c r="B3" s="27" t="s">
        <v>55</v>
      </c>
      <c r="C3" s="27" t="s">
        <v>67</v>
      </c>
      <c r="D3" s="27" t="s">
        <v>8</v>
      </c>
      <c r="E3" s="32" t="s">
        <v>17</v>
      </c>
      <c r="F3" s="32" t="s">
        <v>23</v>
      </c>
      <c r="G3" s="27" t="s">
        <v>17</v>
      </c>
      <c r="H3" s="27" t="s">
        <v>39</v>
      </c>
      <c r="I3" s="32" t="s">
        <v>31</v>
      </c>
      <c r="J3" s="27" t="s">
        <v>11</v>
      </c>
      <c r="K3" s="27" t="s">
        <v>78</v>
      </c>
      <c r="L3" s="27" t="s">
        <v>42</v>
      </c>
      <c r="M3" s="27" t="s">
        <v>45</v>
      </c>
      <c r="N3" s="27" t="s">
        <v>26</v>
      </c>
      <c r="O3" s="32" t="s">
        <v>45</v>
      </c>
      <c r="P3" s="32" t="s">
        <v>17</v>
      </c>
      <c r="Q3" s="27" t="s">
        <v>62</v>
      </c>
      <c r="R3" s="38" t="s">
        <v>42</v>
      </c>
    </row>
    <row r="4" spans="1:18" x14ac:dyDescent="0.25">
      <c r="A4" s="23" t="s">
        <v>3</v>
      </c>
      <c r="B4" s="28">
        <v>45813</v>
      </c>
      <c r="C4" s="28">
        <v>45813</v>
      </c>
      <c r="D4" s="28">
        <v>45813</v>
      </c>
      <c r="E4" s="33">
        <v>45813</v>
      </c>
      <c r="F4" s="33">
        <v>45813</v>
      </c>
      <c r="G4" s="28">
        <v>45813</v>
      </c>
      <c r="H4" s="28">
        <v>45813</v>
      </c>
      <c r="I4" s="33">
        <v>45813</v>
      </c>
      <c r="J4" s="28">
        <v>45813</v>
      </c>
      <c r="K4" s="28">
        <v>45813</v>
      </c>
      <c r="L4" s="28">
        <v>45813</v>
      </c>
      <c r="M4" s="28">
        <v>45813</v>
      </c>
      <c r="N4" s="36">
        <v>45813</v>
      </c>
      <c r="O4" s="33">
        <v>45813</v>
      </c>
      <c r="P4" s="33">
        <v>45813</v>
      </c>
      <c r="Q4" s="28">
        <v>45813</v>
      </c>
      <c r="R4" s="39">
        <v>45813</v>
      </c>
    </row>
    <row r="5" spans="1:18" x14ac:dyDescent="0.25">
      <c r="A5" s="23" t="s">
        <v>4</v>
      </c>
      <c r="B5" s="27">
        <v>14.96</v>
      </c>
      <c r="C5" s="27">
        <v>52.91</v>
      </c>
      <c r="D5" s="27">
        <v>4.92</v>
      </c>
      <c r="E5" s="32">
        <v>1.27</v>
      </c>
      <c r="F5" s="32">
        <v>5.9</v>
      </c>
      <c r="G5" s="27">
        <v>0.96</v>
      </c>
      <c r="H5" s="27">
        <v>15.74</v>
      </c>
      <c r="I5" s="32">
        <v>10.44</v>
      </c>
      <c r="J5" s="27">
        <v>3.03</v>
      </c>
      <c r="K5" s="27">
        <v>8.0399999999999991</v>
      </c>
      <c r="L5" s="27">
        <v>8.27</v>
      </c>
      <c r="M5" s="27">
        <v>2.7</v>
      </c>
      <c r="N5" s="27">
        <v>3.04</v>
      </c>
      <c r="O5" s="32">
        <v>2.14</v>
      </c>
      <c r="P5" s="32">
        <v>19.260000000000002</v>
      </c>
      <c r="Q5" s="27">
        <v>16.100000000000001</v>
      </c>
      <c r="R5" s="38">
        <v>5.17</v>
      </c>
    </row>
    <row r="6" spans="1:18" x14ac:dyDescent="0.25">
      <c r="A6" s="23" t="s">
        <v>5</v>
      </c>
      <c r="B6" s="27">
        <v>22.34</v>
      </c>
      <c r="C6" s="27">
        <v>55.36</v>
      </c>
      <c r="D6" s="27">
        <v>7.78</v>
      </c>
      <c r="E6" s="32">
        <v>8.6300000000000008</v>
      </c>
      <c r="F6" s="32">
        <v>9.15</v>
      </c>
      <c r="G6" s="27">
        <v>15.74</v>
      </c>
      <c r="H6" s="27">
        <v>16.11</v>
      </c>
      <c r="I6" s="32">
        <v>24.16</v>
      </c>
      <c r="J6" s="27">
        <v>3.39</v>
      </c>
      <c r="K6" s="27">
        <v>13.89</v>
      </c>
      <c r="L6" s="27">
        <v>12.14</v>
      </c>
      <c r="M6" s="27">
        <v>5.75</v>
      </c>
      <c r="N6" s="27">
        <v>9.82</v>
      </c>
      <c r="O6" s="32">
        <v>8.2100000000000009</v>
      </c>
      <c r="P6" s="32">
        <v>19.63</v>
      </c>
      <c r="Q6" s="27">
        <v>16.45</v>
      </c>
      <c r="R6" s="38">
        <v>7.76</v>
      </c>
    </row>
    <row r="7" spans="1:18" ht="30" x14ac:dyDescent="0.25">
      <c r="A7" s="23" t="s">
        <v>114</v>
      </c>
      <c r="B7" s="27">
        <v>3</v>
      </c>
      <c r="C7" s="27">
        <v>3</v>
      </c>
      <c r="D7" s="27">
        <v>16</v>
      </c>
      <c r="E7" s="32">
        <v>6</v>
      </c>
      <c r="F7" s="32">
        <v>2</v>
      </c>
      <c r="G7" s="27">
        <v>6</v>
      </c>
      <c r="H7" s="27">
        <v>2</v>
      </c>
      <c r="I7" s="32">
        <v>6</v>
      </c>
      <c r="J7" s="27">
        <v>1</v>
      </c>
      <c r="K7" s="27">
        <v>5</v>
      </c>
      <c r="L7" s="27">
        <v>4</v>
      </c>
      <c r="M7" s="27">
        <v>11</v>
      </c>
      <c r="N7" s="27">
        <v>6</v>
      </c>
      <c r="O7" s="32">
        <v>9</v>
      </c>
      <c r="P7" s="32">
        <v>1</v>
      </c>
      <c r="Q7" s="27">
        <v>6</v>
      </c>
      <c r="R7" s="38">
        <v>10</v>
      </c>
    </row>
    <row r="8" spans="1:18" x14ac:dyDescent="0.25">
      <c r="A8" s="11" t="s">
        <v>73</v>
      </c>
      <c r="B8" s="29">
        <v>15.708</v>
      </c>
      <c r="C8" s="29">
        <v>55.555500000000002</v>
      </c>
      <c r="D8" s="29">
        <v>5.1660000000000004</v>
      </c>
      <c r="E8" s="34">
        <v>1.3334999999999999</v>
      </c>
      <c r="F8" s="34">
        <v>6.1950000000000003</v>
      </c>
      <c r="G8" s="29">
        <v>1.008</v>
      </c>
      <c r="H8" s="29">
        <v>16.527000000000001</v>
      </c>
      <c r="I8" s="34">
        <v>10.962</v>
      </c>
      <c r="J8" s="29">
        <v>3.1815000000000002</v>
      </c>
      <c r="K8" s="29">
        <v>8.4420000000000002</v>
      </c>
      <c r="L8" s="29">
        <v>8.6835000000000004</v>
      </c>
      <c r="M8" s="29">
        <v>2.835</v>
      </c>
      <c r="N8" s="29">
        <v>3.1920000000000002</v>
      </c>
      <c r="O8" s="34">
        <v>2.2469999999999999</v>
      </c>
      <c r="P8" s="34">
        <v>20.222999999999999</v>
      </c>
      <c r="Q8" s="29">
        <v>16.905000000000001</v>
      </c>
      <c r="R8" s="40">
        <v>5.4284999999999997</v>
      </c>
    </row>
    <row r="9" spans="1:18" x14ac:dyDescent="0.25">
      <c r="A9" s="10" t="s">
        <v>72</v>
      </c>
      <c r="B9" s="27">
        <v>3</v>
      </c>
      <c r="C9" s="27">
        <v>3</v>
      </c>
      <c r="D9" s="27">
        <v>2</v>
      </c>
      <c r="E9" s="32">
        <v>2</v>
      </c>
      <c r="F9" s="32">
        <v>2</v>
      </c>
      <c r="G9" s="27">
        <v>1</v>
      </c>
      <c r="H9" s="27">
        <v>1</v>
      </c>
      <c r="I9" s="32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32">
        <v>1</v>
      </c>
      <c r="P9" s="32">
        <v>1</v>
      </c>
      <c r="Q9" s="27">
        <v>1</v>
      </c>
      <c r="R9" s="38">
        <v>1</v>
      </c>
    </row>
    <row r="10" spans="1:18" x14ac:dyDescent="0.25">
      <c r="A10" s="24" t="s">
        <v>68</v>
      </c>
      <c r="B10" s="27">
        <v>1</v>
      </c>
      <c r="C10" s="27">
        <v>1</v>
      </c>
      <c r="D10" s="27">
        <v>1</v>
      </c>
      <c r="E10" s="32">
        <v>1</v>
      </c>
      <c r="F10" s="32">
        <v>1</v>
      </c>
      <c r="G10" s="27">
        <v>1</v>
      </c>
      <c r="H10" s="27">
        <v>1</v>
      </c>
      <c r="I10" s="32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32">
        <v>1</v>
      </c>
      <c r="P10" s="32">
        <v>1</v>
      </c>
      <c r="Q10" s="27">
        <v>1</v>
      </c>
      <c r="R10" s="38">
        <v>1</v>
      </c>
    </row>
    <row r="11" spans="1:18" x14ac:dyDescent="0.25">
      <c r="A11" s="23" t="s">
        <v>69</v>
      </c>
      <c r="B11" s="27">
        <v>1</v>
      </c>
      <c r="C11" s="27">
        <v>1</v>
      </c>
      <c r="D11" s="27">
        <v>0</v>
      </c>
      <c r="E11" s="32">
        <v>0</v>
      </c>
      <c r="F11" s="32">
        <v>0</v>
      </c>
      <c r="G11" s="27">
        <v>0</v>
      </c>
      <c r="H11" s="27">
        <v>0</v>
      </c>
      <c r="I11" s="32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32">
        <v>0</v>
      </c>
      <c r="P11" s="32">
        <v>0</v>
      </c>
      <c r="Q11" s="27">
        <v>0</v>
      </c>
      <c r="R11" s="38">
        <v>0</v>
      </c>
    </row>
    <row r="12" spans="1:18" x14ac:dyDescent="0.25">
      <c r="A12" s="23" t="s">
        <v>70</v>
      </c>
      <c r="B12" s="27">
        <v>1</v>
      </c>
      <c r="C12" s="27">
        <v>1</v>
      </c>
      <c r="D12" s="27">
        <v>0</v>
      </c>
      <c r="E12" s="32">
        <v>0</v>
      </c>
      <c r="F12" s="32">
        <v>0</v>
      </c>
      <c r="G12" s="27">
        <v>0</v>
      </c>
      <c r="H12" s="27">
        <v>0</v>
      </c>
      <c r="I12" s="32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2">
        <v>0</v>
      </c>
      <c r="P12" s="32">
        <v>0</v>
      </c>
      <c r="Q12" s="27">
        <v>0</v>
      </c>
      <c r="R12" s="38">
        <v>0</v>
      </c>
    </row>
    <row r="13" spans="1:18" x14ac:dyDescent="0.25">
      <c r="A13" s="25" t="s">
        <v>71</v>
      </c>
      <c r="B13" s="30">
        <v>0</v>
      </c>
      <c r="C13" s="30">
        <v>0</v>
      </c>
      <c r="D13" s="30">
        <v>1</v>
      </c>
      <c r="E13" s="35">
        <v>1</v>
      </c>
      <c r="F13" s="35">
        <v>1</v>
      </c>
      <c r="G13" s="30">
        <v>0</v>
      </c>
      <c r="H13" s="30">
        <v>0</v>
      </c>
      <c r="I13" s="35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5">
        <v>0</v>
      </c>
      <c r="P13" s="35">
        <v>0</v>
      </c>
      <c r="Q13" s="30">
        <v>0</v>
      </c>
      <c r="R13" s="41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C6FA-1E86-4D55-8BD2-7C62C36A5171}">
  <dimension ref="A1:K84"/>
  <sheetViews>
    <sheetView workbookViewId="0">
      <selection activeCell="N9" sqref="N9"/>
    </sheetView>
  </sheetViews>
  <sheetFormatPr defaultRowHeight="15" x14ac:dyDescent="0.25"/>
  <cols>
    <col min="1" max="1" width="7.28515625" bestFit="1" customWidth="1"/>
    <col min="2" max="2" width="29.28515625" bestFit="1" customWidth="1"/>
    <col min="3" max="3" width="20.28515625" bestFit="1" customWidth="1"/>
    <col min="4" max="4" width="19.42578125" bestFit="1" customWidth="1"/>
    <col min="5" max="5" width="10.42578125" bestFit="1" customWidth="1"/>
    <col min="6" max="6" width="14.5703125" bestFit="1" customWidth="1"/>
    <col min="7" max="7" width="10" bestFit="1" customWidth="1"/>
    <col min="8" max="8" width="13.42578125" bestFit="1" customWidth="1"/>
    <col min="9" max="9" width="8.7109375" bestFit="1" customWidth="1"/>
    <col min="10" max="10" width="10.140625" bestFit="1" customWidth="1"/>
    <col min="11" max="11" width="16.5703125" bestFit="1" customWidth="1"/>
  </cols>
  <sheetData>
    <row r="1" spans="1:11" x14ac:dyDescent="0.25">
      <c r="A1" t="s">
        <v>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68</v>
      </c>
      <c r="I1" t="s">
        <v>69</v>
      </c>
      <c r="J1" t="s">
        <v>70</v>
      </c>
      <c r="K1" t="s">
        <v>71</v>
      </c>
    </row>
    <row r="2" spans="1:11" x14ac:dyDescent="0.25">
      <c r="A2" t="s">
        <v>102</v>
      </c>
      <c r="B2" t="s">
        <v>115</v>
      </c>
      <c r="C2" t="s">
        <v>116</v>
      </c>
      <c r="D2" s="1">
        <v>45803</v>
      </c>
      <c r="E2" s="1">
        <v>45813</v>
      </c>
      <c r="F2">
        <v>9</v>
      </c>
      <c r="G2" t="s">
        <v>117</v>
      </c>
    </row>
    <row r="3" spans="1:11" x14ac:dyDescent="0.25">
      <c r="A3" t="s">
        <v>46</v>
      </c>
      <c r="B3" t="s">
        <v>118</v>
      </c>
      <c r="C3" t="s">
        <v>107</v>
      </c>
      <c r="D3" s="1">
        <v>45804</v>
      </c>
      <c r="E3" s="1">
        <v>45813</v>
      </c>
      <c r="F3">
        <v>8</v>
      </c>
      <c r="G3" t="s">
        <v>119</v>
      </c>
    </row>
    <row r="4" spans="1:11" x14ac:dyDescent="0.25">
      <c r="A4" t="s">
        <v>53</v>
      </c>
      <c r="B4" t="s">
        <v>120</v>
      </c>
      <c r="C4" t="s">
        <v>111</v>
      </c>
      <c r="D4" s="1">
        <v>45811</v>
      </c>
      <c r="E4" s="1">
        <v>45813</v>
      </c>
      <c r="F4">
        <v>1</v>
      </c>
      <c r="G4" t="s">
        <v>106</v>
      </c>
      <c r="H4">
        <v>1</v>
      </c>
      <c r="I4">
        <v>0</v>
      </c>
      <c r="J4">
        <v>0</v>
      </c>
      <c r="K4">
        <v>0</v>
      </c>
    </row>
    <row r="5" spans="1:11" x14ac:dyDescent="0.25">
      <c r="A5" t="s">
        <v>46</v>
      </c>
      <c r="B5" t="s">
        <v>121</v>
      </c>
      <c r="C5" t="s">
        <v>111</v>
      </c>
      <c r="D5" s="1">
        <v>45810</v>
      </c>
      <c r="E5" s="1">
        <v>45813</v>
      </c>
      <c r="F5">
        <v>2</v>
      </c>
      <c r="G5" t="s">
        <v>119</v>
      </c>
      <c r="H5">
        <v>0</v>
      </c>
      <c r="I5">
        <v>0</v>
      </c>
      <c r="J5">
        <v>0</v>
      </c>
      <c r="K5">
        <v>1</v>
      </c>
    </row>
    <row r="6" spans="1:11" x14ac:dyDescent="0.25">
      <c r="A6" t="s">
        <v>21</v>
      </c>
      <c r="B6" t="s">
        <v>92</v>
      </c>
      <c r="C6" t="s">
        <v>104</v>
      </c>
      <c r="D6" s="1">
        <v>45812</v>
      </c>
      <c r="E6" s="1">
        <v>45813</v>
      </c>
      <c r="F6">
        <v>0</v>
      </c>
      <c r="G6" t="s">
        <v>109</v>
      </c>
      <c r="H6">
        <v>1</v>
      </c>
      <c r="I6">
        <v>1</v>
      </c>
      <c r="J6">
        <v>1</v>
      </c>
      <c r="K6">
        <v>1</v>
      </c>
    </row>
    <row r="7" spans="1:11" x14ac:dyDescent="0.25">
      <c r="A7" t="s">
        <v>53</v>
      </c>
      <c r="B7" t="s">
        <v>122</v>
      </c>
      <c r="C7" t="s">
        <v>111</v>
      </c>
      <c r="D7" s="1">
        <v>45810</v>
      </c>
      <c r="E7" s="1">
        <v>45813</v>
      </c>
      <c r="F7">
        <v>2</v>
      </c>
      <c r="G7" t="s">
        <v>106</v>
      </c>
      <c r="H7">
        <v>1</v>
      </c>
      <c r="I7">
        <v>0</v>
      </c>
      <c r="J7">
        <v>0</v>
      </c>
      <c r="K7">
        <v>0</v>
      </c>
    </row>
    <row r="8" spans="1:11" x14ac:dyDescent="0.25">
      <c r="A8" t="s">
        <v>27</v>
      </c>
      <c r="B8" t="s">
        <v>110</v>
      </c>
      <c r="C8" t="s">
        <v>107</v>
      </c>
      <c r="D8" s="1">
        <v>45806</v>
      </c>
      <c r="E8" s="1">
        <v>45812</v>
      </c>
      <c r="F8">
        <v>5</v>
      </c>
      <c r="G8" t="s">
        <v>74</v>
      </c>
    </row>
    <row r="9" spans="1:11" x14ac:dyDescent="0.25">
      <c r="A9" t="s">
        <v>76</v>
      </c>
      <c r="B9" t="s">
        <v>123</v>
      </c>
      <c r="C9" t="s">
        <v>111</v>
      </c>
      <c r="D9" s="1">
        <v>45805</v>
      </c>
      <c r="E9" s="1">
        <v>45812</v>
      </c>
      <c r="F9">
        <v>6</v>
      </c>
      <c r="G9" t="s">
        <v>89</v>
      </c>
    </row>
    <row r="10" spans="1:11" x14ac:dyDescent="0.25">
      <c r="A10" t="s">
        <v>21</v>
      </c>
      <c r="B10" t="s">
        <v>124</v>
      </c>
      <c r="C10" t="s">
        <v>105</v>
      </c>
      <c r="D10" s="1">
        <v>45810</v>
      </c>
      <c r="E10" s="1">
        <v>45812</v>
      </c>
      <c r="F10">
        <v>1</v>
      </c>
      <c r="G10" t="s">
        <v>92</v>
      </c>
      <c r="H10">
        <v>1</v>
      </c>
      <c r="I10">
        <v>1</v>
      </c>
      <c r="J10">
        <v>1</v>
      </c>
      <c r="K10">
        <v>0</v>
      </c>
    </row>
    <row r="11" spans="1:11" x14ac:dyDescent="0.25">
      <c r="A11" t="s">
        <v>51</v>
      </c>
      <c r="B11" t="s">
        <v>125</v>
      </c>
      <c r="C11" t="s">
        <v>111</v>
      </c>
      <c r="D11" s="1">
        <v>45810</v>
      </c>
      <c r="E11" s="1">
        <v>45812</v>
      </c>
      <c r="F11">
        <v>1</v>
      </c>
      <c r="G11" t="s">
        <v>93</v>
      </c>
      <c r="H11">
        <v>1</v>
      </c>
      <c r="I11">
        <v>0</v>
      </c>
      <c r="J11">
        <v>0</v>
      </c>
      <c r="K11" s="6">
        <v>0</v>
      </c>
    </row>
    <row r="12" spans="1:11" x14ac:dyDescent="0.25">
      <c r="A12" t="s">
        <v>56</v>
      </c>
      <c r="B12" t="s">
        <v>126</v>
      </c>
      <c r="C12" t="s">
        <v>105</v>
      </c>
      <c r="D12" s="1">
        <v>45804</v>
      </c>
      <c r="E12" s="1">
        <v>45812</v>
      </c>
      <c r="F12">
        <v>7</v>
      </c>
      <c r="G12" t="s">
        <v>127</v>
      </c>
    </row>
    <row r="13" spans="1:11" x14ac:dyDescent="0.25">
      <c r="A13" t="s">
        <v>49</v>
      </c>
      <c r="B13" t="s">
        <v>128</v>
      </c>
      <c r="C13" t="s">
        <v>105</v>
      </c>
      <c r="D13" s="1">
        <v>45807</v>
      </c>
      <c r="E13" s="1">
        <v>45812</v>
      </c>
      <c r="F13">
        <v>4</v>
      </c>
      <c r="G13" t="s">
        <v>91</v>
      </c>
      <c r="H13">
        <v>1</v>
      </c>
      <c r="I13">
        <v>1</v>
      </c>
      <c r="J13">
        <v>1</v>
      </c>
      <c r="K13">
        <v>0</v>
      </c>
    </row>
    <row r="14" spans="1:11" x14ac:dyDescent="0.25">
      <c r="A14" t="s">
        <v>56</v>
      </c>
      <c r="B14" t="s">
        <v>129</v>
      </c>
      <c r="C14" t="s">
        <v>111</v>
      </c>
      <c r="D14" s="1">
        <v>45810</v>
      </c>
      <c r="E14" s="1">
        <v>45812</v>
      </c>
      <c r="F14">
        <v>1</v>
      </c>
      <c r="G14" t="s">
        <v>127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 t="s">
        <v>56</v>
      </c>
      <c r="B15" t="s">
        <v>130</v>
      </c>
      <c r="C15" t="s">
        <v>111</v>
      </c>
      <c r="D15" s="1">
        <v>45805</v>
      </c>
      <c r="E15" s="1">
        <v>45812</v>
      </c>
      <c r="F15">
        <v>6</v>
      </c>
      <c r="G15" t="s">
        <v>127</v>
      </c>
    </row>
    <row r="16" spans="1:11" x14ac:dyDescent="0.25">
      <c r="A16" t="s">
        <v>27</v>
      </c>
      <c r="B16" t="s">
        <v>74</v>
      </c>
      <c r="C16" t="s">
        <v>104</v>
      </c>
      <c r="D16" s="1">
        <v>45811</v>
      </c>
      <c r="E16" s="1">
        <v>45812</v>
      </c>
      <c r="F16">
        <v>0</v>
      </c>
      <c r="G16" t="s">
        <v>74</v>
      </c>
      <c r="H16">
        <v>1</v>
      </c>
      <c r="I16">
        <v>1</v>
      </c>
      <c r="J16">
        <v>1</v>
      </c>
      <c r="K16">
        <v>1</v>
      </c>
    </row>
    <row r="17" spans="1:11" x14ac:dyDescent="0.25">
      <c r="A17" t="s">
        <v>21</v>
      </c>
      <c r="B17" t="s">
        <v>131</v>
      </c>
      <c r="C17" t="s">
        <v>105</v>
      </c>
      <c r="D17" s="1">
        <v>45804</v>
      </c>
      <c r="E17" s="1">
        <v>45812</v>
      </c>
      <c r="F17">
        <v>7</v>
      </c>
      <c r="G17" t="s">
        <v>92</v>
      </c>
    </row>
    <row r="18" spans="1:11" x14ac:dyDescent="0.25">
      <c r="A18" t="s">
        <v>21</v>
      </c>
      <c r="B18" t="s">
        <v>132</v>
      </c>
      <c r="C18" t="s">
        <v>107</v>
      </c>
      <c r="D18" s="1">
        <v>45811</v>
      </c>
      <c r="E18" s="1">
        <v>45812</v>
      </c>
      <c r="F18">
        <v>0</v>
      </c>
      <c r="G18" t="s">
        <v>92</v>
      </c>
      <c r="H18">
        <v>0</v>
      </c>
      <c r="I18">
        <v>1</v>
      </c>
      <c r="J18">
        <v>1</v>
      </c>
      <c r="K18">
        <v>0</v>
      </c>
    </row>
    <row r="19" spans="1:11" x14ac:dyDescent="0.25">
      <c r="A19" t="s">
        <v>49</v>
      </c>
      <c r="B19" t="s">
        <v>128</v>
      </c>
      <c r="C19" t="s">
        <v>111</v>
      </c>
      <c r="D19" s="1">
        <v>45806</v>
      </c>
      <c r="E19" s="1">
        <v>45812</v>
      </c>
      <c r="F19">
        <v>5</v>
      </c>
      <c r="G19" t="s">
        <v>91</v>
      </c>
    </row>
    <row r="20" spans="1:11" x14ac:dyDescent="0.25">
      <c r="A20" t="s">
        <v>100</v>
      </c>
      <c r="B20" t="s">
        <v>133</v>
      </c>
      <c r="C20" t="s">
        <v>111</v>
      </c>
      <c r="D20" s="1">
        <v>45806</v>
      </c>
      <c r="E20" s="1">
        <v>45812</v>
      </c>
      <c r="F20">
        <v>5</v>
      </c>
      <c r="G20" t="s">
        <v>134</v>
      </c>
    </row>
    <row r="21" spans="1:11" x14ac:dyDescent="0.25">
      <c r="A21" t="s">
        <v>51</v>
      </c>
      <c r="B21" t="s">
        <v>135</v>
      </c>
      <c r="C21" t="s">
        <v>107</v>
      </c>
      <c r="D21" s="1">
        <v>45807</v>
      </c>
      <c r="E21" s="1">
        <v>45812</v>
      </c>
      <c r="F21">
        <v>4</v>
      </c>
      <c r="G21" t="s">
        <v>93</v>
      </c>
      <c r="H21">
        <v>1</v>
      </c>
      <c r="I21">
        <v>0</v>
      </c>
      <c r="J21">
        <v>0</v>
      </c>
      <c r="K21">
        <v>1</v>
      </c>
    </row>
    <row r="22" spans="1:11" x14ac:dyDescent="0.25">
      <c r="A22" t="s">
        <v>49</v>
      </c>
      <c r="B22" t="s">
        <v>136</v>
      </c>
      <c r="C22" t="s">
        <v>107</v>
      </c>
      <c r="D22" s="1">
        <v>45803</v>
      </c>
      <c r="E22" s="1">
        <v>45812</v>
      </c>
      <c r="F22">
        <v>8</v>
      </c>
      <c r="G22" t="s">
        <v>91</v>
      </c>
    </row>
    <row r="23" spans="1:11" x14ac:dyDescent="0.25">
      <c r="A23" t="s">
        <v>56</v>
      </c>
      <c r="B23" t="s">
        <v>129</v>
      </c>
      <c r="C23" t="s">
        <v>111</v>
      </c>
      <c r="D23" s="1">
        <v>45806</v>
      </c>
      <c r="E23" s="1">
        <v>45812</v>
      </c>
      <c r="F23">
        <v>5</v>
      </c>
      <c r="G23" t="s">
        <v>127</v>
      </c>
    </row>
    <row r="24" spans="1:11" x14ac:dyDescent="0.25">
      <c r="A24" t="s">
        <v>9</v>
      </c>
      <c r="B24" t="s">
        <v>137</v>
      </c>
      <c r="C24" t="s">
        <v>104</v>
      </c>
      <c r="D24" s="1">
        <v>45807</v>
      </c>
      <c r="E24" s="1">
        <v>45812</v>
      </c>
      <c r="F24">
        <v>4</v>
      </c>
      <c r="G24" t="s">
        <v>75</v>
      </c>
      <c r="H24">
        <v>1</v>
      </c>
      <c r="I24">
        <v>1</v>
      </c>
      <c r="J24">
        <v>1</v>
      </c>
      <c r="K24">
        <v>1</v>
      </c>
    </row>
    <row r="25" spans="1:11" x14ac:dyDescent="0.25">
      <c r="A25" t="s">
        <v>49</v>
      </c>
      <c r="B25" t="s">
        <v>138</v>
      </c>
      <c r="C25" t="s">
        <v>111</v>
      </c>
      <c r="D25" s="1">
        <v>45805</v>
      </c>
      <c r="E25" s="1">
        <v>45812</v>
      </c>
      <c r="F25">
        <v>6</v>
      </c>
      <c r="G25" t="s">
        <v>91</v>
      </c>
    </row>
    <row r="26" spans="1:11" x14ac:dyDescent="0.25">
      <c r="A26" t="s">
        <v>100</v>
      </c>
      <c r="B26" t="s">
        <v>139</v>
      </c>
      <c r="C26" t="s">
        <v>107</v>
      </c>
      <c r="D26" s="1">
        <v>45804</v>
      </c>
      <c r="E26" s="1">
        <v>45812</v>
      </c>
      <c r="F26">
        <v>7</v>
      </c>
      <c r="G26" t="s">
        <v>134</v>
      </c>
    </row>
    <row r="27" spans="1:11" x14ac:dyDescent="0.25">
      <c r="A27" t="s">
        <v>32</v>
      </c>
      <c r="B27" t="s">
        <v>140</v>
      </c>
      <c r="C27" t="s">
        <v>107</v>
      </c>
      <c r="D27" s="1">
        <v>45804</v>
      </c>
      <c r="E27" s="1">
        <v>45812</v>
      </c>
      <c r="F27">
        <v>7</v>
      </c>
      <c r="G27" t="s">
        <v>90</v>
      </c>
    </row>
    <row r="28" spans="1:11" x14ac:dyDescent="0.25">
      <c r="A28" t="s">
        <v>9</v>
      </c>
      <c r="B28" t="s">
        <v>141</v>
      </c>
      <c r="C28" t="s">
        <v>105</v>
      </c>
      <c r="D28" s="1">
        <v>45810</v>
      </c>
      <c r="E28" s="1">
        <v>45812</v>
      </c>
      <c r="F28">
        <v>1</v>
      </c>
      <c r="G28" t="s">
        <v>75</v>
      </c>
      <c r="H28">
        <v>1</v>
      </c>
      <c r="I28">
        <v>1</v>
      </c>
      <c r="J28">
        <v>1</v>
      </c>
      <c r="K28">
        <v>0</v>
      </c>
    </row>
    <row r="29" spans="1:11" x14ac:dyDescent="0.25">
      <c r="A29" t="s">
        <v>32</v>
      </c>
      <c r="B29" t="s">
        <v>142</v>
      </c>
      <c r="C29" t="s">
        <v>107</v>
      </c>
      <c r="D29" s="1">
        <v>45810</v>
      </c>
      <c r="E29" s="1">
        <v>45812</v>
      </c>
      <c r="F29">
        <v>1</v>
      </c>
      <c r="G29" t="s">
        <v>90</v>
      </c>
      <c r="H29">
        <v>1</v>
      </c>
      <c r="I29">
        <v>0</v>
      </c>
      <c r="J29">
        <v>0</v>
      </c>
      <c r="K29">
        <v>1</v>
      </c>
    </row>
    <row r="30" spans="1:11" x14ac:dyDescent="0.25">
      <c r="A30" t="s">
        <v>49</v>
      </c>
      <c r="B30" t="s">
        <v>143</v>
      </c>
      <c r="C30" t="s">
        <v>111</v>
      </c>
      <c r="D30" s="1">
        <v>45810</v>
      </c>
      <c r="E30" s="1">
        <v>45812</v>
      </c>
      <c r="F30">
        <v>1</v>
      </c>
      <c r="G30" t="s">
        <v>91</v>
      </c>
      <c r="H30">
        <v>1</v>
      </c>
      <c r="I30">
        <v>0</v>
      </c>
      <c r="J30">
        <v>0</v>
      </c>
      <c r="K30">
        <v>0</v>
      </c>
    </row>
    <row r="31" spans="1:11" x14ac:dyDescent="0.25">
      <c r="A31" t="s">
        <v>12</v>
      </c>
      <c r="B31" t="s">
        <v>144</v>
      </c>
      <c r="C31" t="s">
        <v>107</v>
      </c>
      <c r="D31" s="1">
        <v>45805</v>
      </c>
      <c r="E31" s="1">
        <v>45811</v>
      </c>
      <c r="F31">
        <v>5</v>
      </c>
      <c r="G31" t="s">
        <v>145</v>
      </c>
    </row>
    <row r="32" spans="1:11" x14ac:dyDescent="0.25">
      <c r="A32" t="s">
        <v>32</v>
      </c>
      <c r="B32" t="s">
        <v>146</v>
      </c>
      <c r="C32" t="s">
        <v>111</v>
      </c>
      <c r="D32" s="1">
        <v>45805</v>
      </c>
      <c r="E32" s="1">
        <v>45811</v>
      </c>
      <c r="F32">
        <v>5</v>
      </c>
      <c r="G32" t="s">
        <v>147</v>
      </c>
    </row>
    <row r="33" spans="1:11" x14ac:dyDescent="0.25">
      <c r="A33" t="s">
        <v>18</v>
      </c>
      <c r="B33" t="s">
        <v>148</v>
      </c>
      <c r="C33" t="s">
        <v>105</v>
      </c>
      <c r="D33" s="1">
        <v>45805</v>
      </c>
      <c r="E33" s="1">
        <v>45811</v>
      </c>
      <c r="F33">
        <v>5</v>
      </c>
      <c r="G33" t="s">
        <v>149</v>
      </c>
    </row>
    <row r="34" spans="1:11" x14ac:dyDescent="0.25">
      <c r="A34" t="s">
        <v>21</v>
      </c>
      <c r="B34" t="s">
        <v>150</v>
      </c>
      <c r="C34" t="s">
        <v>111</v>
      </c>
      <c r="D34" s="1">
        <v>45805</v>
      </c>
      <c r="E34" s="1">
        <v>45811</v>
      </c>
      <c r="F34">
        <v>5</v>
      </c>
      <c r="G34" t="s">
        <v>132</v>
      </c>
    </row>
    <row r="35" spans="1:11" x14ac:dyDescent="0.25">
      <c r="A35" t="s">
        <v>101</v>
      </c>
      <c r="B35" t="s">
        <v>151</v>
      </c>
      <c r="C35" t="s">
        <v>111</v>
      </c>
      <c r="D35" s="1">
        <v>45805</v>
      </c>
      <c r="E35" s="1">
        <v>45811</v>
      </c>
      <c r="F35">
        <v>5</v>
      </c>
      <c r="G35" t="s">
        <v>152</v>
      </c>
    </row>
    <row r="36" spans="1:11" x14ac:dyDescent="0.25">
      <c r="A36" t="s">
        <v>21</v>
      </c>
      <c r="B36" t="s">
        <v>153</v>
      </c>
      <c r="C36" t="s">
        <v>111</v>
      </c>
      <c r="D36" s="1">
        <v>45807</v>
      </c>
      <c r="E36" s="1">
        <v>45811</v>
      </c>
      <c r="F36">
        <v>3</v>
      </c>
      <c r="G36" t="s">
        <v>132</v>
      </c>
      <c r="H36">
        <v>1</v>
      </c>
      <c r="I36">
        <v>0</v>
      </c>
      <c r="J36">
        <v>0</v>
      </c>
      <c r="K36">
        <v>0</v>
      </c>
    </row>
    <row r="37" spans="1:11" x14ac:dyDescent="0.25">
      <c r="A37" t="s">
        <v>12</v>
      </c>
      <c r="B37" t="s">
        <v>154</v>
      </c>
      <c r="C37" t="s">
        <v>107</v>
      </c>
      <c r="D37" s="1">
        <v>45804</v>
      </c>
      <c r="E37" s="1">
        <v>45811</v>
      </c>
      <c r="F37">
        <v>6</v>
      </c>
      <c r="G37" t="s">
        <v>145</v>
      </c>
    </row>
    <row r="38" spans="1:11" x14ac:dyDescent="0.25">
      <c r="A38" t="s">
        <v>21</v>
      </c>
      <c r="B38" t="s">
        <v>153</v>
      </c>
      <c r="C38" t="s">
        <v>111</v>
      </c>
      <c r="D38" s="1">
        <v>45806</v>
      </c>
      <c r="E38" s="1">
        <v>45811</v>
      </c>
      <c r="F38">
        <v>4</v>
      </c>
      <c r="G38" t="s">
        <v>132</v>
      </c>
    </row>
    <row r="39" spans="1:11" x14ac:dyDescent="0.25">
      <c r="A39" t="s">
        <v>18</v>
      </c>
      <c r="B39" t="s">
        <v>155</v>
      </c>
      <c r="C39" t="s">
        <v>105</v>
      </c>
      <c r="D39" s="1">
        <v>45810</v>
      </c>
      <c r="E39" s="1">
        <v>45811</v>
      </c>
      <c r="F39">
        <v>0</v>
      </c>
      <c r="G39" t="s">
        <v>149</v>
      </c>
      <c r="H39">
        <v>1</v>
      </c>
      <c r="I39">
        <v>1</v>
      </c>
      <c r="J39">
        <v>1</v>
      </c>
      <c r="K39">
        <v>0</v>
      </c>
    </row>
    <row r="40" spans="1:11" x14ac:dyDescent="0.25">
      <c r="A40" t="s">
        <v>56</v>
      </c>
      <c r="B40" t="s">
        <v>156</v>
      </c>
      <c r="C40" t="s">
        <v>107</v>
      </c>
      <c r="D40" s="1">
        <v>45807</v>
      </c>
      <c r="E40" s="1">
        <v>45811</v>
      </c>
      <c r="F40">
        <v>3</v>
      </c>
      <c r="G40" t="s">
        <v>157</v>
      </c>
      <c r="H40">
        <v>1</v>
      </c>
      <c r="I40">
        <v>0</v>
      </c>
      <c r="J40">
        <v>0</v>
      </c>
      <c r="K40">
        <v>1</v>
      </c>
    </row>
    <row r="41" spans="1:11" x14ac:dyDescent="0.25">
      <c r="A41" t="s">
        <v>101</v>
      </c>
      <c r="B41" t="s">
        <v>158</v>
      </c>
      <c r="C41" t="s">
        <v>116</v>
      </c>
      <c r="D41" s="1">
        <v>45802</v>
      </c>
      <c r="E41" s="1">
        <v>45811</v>
      </c>
      <c r="F41">
        <v>8</v>
      </c>
      <c r="G41" t="s">
        <v>152</v>
      </c>
    </row>
    <row r="42" spans="1:11" x14ac:dyDescent="0.25">
      <c r="A42" t="s">
        <v>27</v>
      </c>
      <c r="B42" t="s">
        <v>159</v>
      </c>
      <c r="C42" t="s">
        <v>107</v>
      </c>
      <c r="D42" s="1">
        <v>45810</v>
      </c>
      <c r="E42" s="1">
        <v>45811</v>
      </c>
      <c r="F42">
        <v>0</v>
      </c>
      <c r="G42" t="s">
        <v>74</v>
      </c>
      <c r="H42">
        <v>1</v>
      </c>
      <c r="I42">
        <v>0</v>
      </c>
      <c r="J42">
        <v>0</v>
      </c>
      <c r="K42">
        <v>1</v>
      </c>
    </row>
    <row r="43" spans="1:11" x14ac:dyDescent="0.25">
      <c r="A43" t="s">
        <v>32</v>
      </c>
      <c r="B43" t="s">
        <v>160</v>
      </c>
      <c r="C43" t="s">
        <v>107</v>
      </c>
      <c r="D43" s="1">
        <v>45807</v>
      </c>
      <c r="E43" s="1">
        <v>45811</v>
      </c>
      <c r="F43">
        <v>3</v>
      </c>
      <c r="G43" t="s">
        <v>147</v>
      </c>
      <c r="H43">
        <v>1</v>
      </c>
      <c r="I43">
        <v>0</v>
      </c>
      <c r="J43">
        <v>0</v>
      </c>
      <c r="K43">
        <v>1</v>
      </c>
    </row>
    <row r="44" spans="1:11" x14ac:dyDescent="0.25">
      <c r="A44" t="s">
        <v>12</v>
      </c>
      <c r="B44" t="s">
        <v>161</v>
      </c>
      <c r="C44" t="s">
        <v>105</v>
      </c>
      <c r="D44" s="1">
        <v>45810</v>
      </c>
      <c r="E44" s="1">
        <v>45811</v>
      </c>
      <c r="F44">
        <v>0</v>
      </c>
      <c r="G44" t="s">
        <v>145</v>
      </c>
      <c r="H44">
        <v>1</v>
      </c>
      <c r="I44">
        <v>1</v>
      </c>
      <c r="J44">
        <v>1</v>
      </c>
      <c r="K44">
        <v>0</v>
      </c>
    </row>
    <row r="45" spans="1:11" x14ac:dyDescent="0.25">
      <c r="A45" t="s">
        <v>43</v>
      </c>
      <c r="B45" t="s">
        <v>162</v>
      </c>
      <c r="C45" t="s">
        <v>107</v>
      </c>
      <c r="D45" s="1">
        <v>45802</v>
      </c>
      <c r="E45" s="1">
        <v>45811</v>
      </c>
      <c r="F45">
        <v>8</v>
      </c>
      <c r="G45" t="s">
        <v>163</v>
      </c>
    </row>
    <row r="46" spans="1:11" x14ac:dyDescent="0.25">
      <c r="A46" t="s">
        <v>32</v>
      </c>
      <c r="B46" t="s">
        <v>146</v>
      </c>
      <c r="C46" t="s">
        <v>111</v>
      </c>
      <c r="D46" s="1">
        <v>45806</v>
      </c>
      <c r="E46" s="1">
        <v>45811</v>
      </c>
      <c r="F46">
        <v>4</v>
      </c>
      <c r="G46" t="s">
        <v>147</v>
      </c>
    </row>
    <row r="47" spans="1:11" x14ac:dyDescent="0.25">
      <c r="A47" t="s">
        <v>15</v>
      </c>
      <c r="B47" t="s">
        <v>164</v>
      </c>
      <c r="C47" t="s">
        <v>105</v>
      </c>
      <c r="D47" s="1">
        <v>45810</v>
      </c>
      <c r="E47" s="1">
        <v>45811</v>
      </c>
      <c r="F47">
        <v>0</v>
      </c>
      <c r="G47" t="s">
        <v>165</v>
      </c>
      <c r="H47">
        <v>0</v>
      </c>
      <c r="I47">
        <v>1</v>
      </c>
      <c r="J47">
        <v>1</v>
      </c>
      <c r="K47">
        <v>1</v>
      </c>
    </row>
    <row r="48" spans="1:11" x14ac:dyDescent="0.25">
      <c r="A48" t="s">
        <v>12</v>
      </c>
      <c r="B48" t="s">
        <v>166</v>
      </c>
      <c r="C48" t="s">
        <v>111</v>
      </c>
      <c r="D48" s="1">
        <v>45806</v>
      </c>
      <c r="E48" s="1">
        <v>45810</v>
      </c>
      <c r="F48">
        <v>3</v>
      </c>
      <c r="G48" t="s">
        <v>161</v>
      </c>
    </row>
    <row r="49" spans="1:11" x14ac:dyDescent="0.25">
      <c r="A49" t="s">
        <v>18</v>
      </c>
      <c r="B49" t="s">
        <v>112</v>
      </c>
      <c r="C49" t="s">
        <v>107</v>
      </c>
      <c r="D49" s="1">
        <v>45806</v>
      </c>
      <c r="E49" s="1">
        <v>45810</v>
      </c>
      <c r="F49">
        <v>3</v>
      </c>
      <c r="G49" t="s">
        <v>155</v>
      </c>
    </row>
    <row r="50" spans="1:11" x14ac:dyDescent="0.25">
      <c r="A50" t="s">
        <v>101</v>
      </c>
      <c r="B50" t="s">
        <v>167</v>
      </c>
      <c r="C50" t="s">
        <v>111</v>
      </c>
      <c r="D50" s="1">
        <v>45806</v>
      </c>
      <c r="E50" s="1">
        <v>45810</v>
      </c>
      <c r="F50">
        <v>3</v>
      </c>
      <c r="G50" t="s">
        <v>168</v>
      </c>
    </row>
    <row r="51" spans="1:11" x14ac:dyDescent="0.25">
      <c r="A51" t="s">
        <v>27</v>
      </c>
      <c r="B51" t="s">
        <v>169</v>
      </c>
      <c r="C51" t="s">
        <v>107</v>
      </c>
      <c r="D51" s="1">
        <v>45807</v>
      </c>
      <c r="E51" s="1">
        <v>45810</v>
      </c>
      <c r="F51">
        <v>2</v>
      </c>
      <c r="G51" t="s">
        <v>159</v>
      </c>
      <c r="H51">
        <v>1</v>
      </c>
      <c r="I51">
        <v>0</v>
      </c>
      <c r="J51">
        <v>0</v>
      </c>
      <c r="K51">
        <v>1</v>
      </c>
    </row>
    <row r="52" spans="1:11" x14ac:dyDescent="0.25">
      <c r="A52" t="s">
        <v>12</v>
      </c>
      <c r="B52" t="s">
        <v>166</v>
      </c>
      <c r="C52" t="s">
        <v>111</v>
      </c>
      <c r="D52" s="1">
        <v>45807</v>
      </c>
      <c r="E52" s="1">
        <v>45810</v>
      </c>
      <c r="F52">
        <v>2</v>
      </c>
      <c r="G52" t="s">
        <v>161</v>
      </c>
      <c r="H52">
        <v>1</v>
      </c>
      <c r="I52">
        <v>0</v>
      </c>
      <c r="J52">
        <v>0</v>
      </c>
      <c r="K52">
        <v>0</v>
      </c>
    </row>
    <row r="53" spans="1:11" x14ac:dyDescent="0.25">
      <c r="A53" t="s">
        <v>46</v>
      </c>
      <c r="B53" t="s">
        <v>170</v>
      </c>
      <c r="C53" t="s">
        <v>107</v>
      </c>
      <c r="D53" s="1">
        <v>45807</v>
      </c>
      <c r="E53" s="1">
        <v>45810</v>
      </c>
      <c r="F53">
        <v>2</v>
      </c>
      <c r="G53" t="s">
        <v>121</v>
      </c>
      <c r="H53">
        <v>1</v>
      </c>
      <c r="I53">
        <v>0</v>
      </c>
      <c r="J53">
        <v>0</v>
      </c>
      <c r="K53">
        <v>1</v>
      </c>
    </row>
    <row r="54" spans="1:11" x14ac:dyDescent="0.25">
      <c r="A54" t="s">
        <v>102</v>
      </c>
      <c r="B54" t="s">
        <v>171</v>
      </c>
      <c r="C54" t="s">
        <v>107</v>
      </c>
      <c r="D54" s="1">
        <v>45807</v>
      </c>
      <c r="E54" s="1">
        <v>45810</v>
      </c>
      <c r="F54">
        <v>2</v>
      </c>
      <c r="G54" t="s">
        <v>172</v>
      </c>
      <c r="H54">
        <v>1</v>
      </c>
      <c r="I54">
        <v>0</v>
      </c>
      <c r="J54">
        <v>0</v>
      </c>
      <c r="K54">
        <v>1</v>
      </c>
    </row>
    <row r="55" spans="1:11" x14ac:dyDescent="0.25">
      <c r="A55" t="s">
        <v>15</v>
      </c>
      <c r="B55" t="s">
        <v>173</v>
      </c>
      <c r="C55" t="s">
        <v>105</v>
      </c>
      <c r="D55" s="1">
        <v>45807</v>
      </c>
      <c r="E55" s="1">
        <v>45810</v>
      </c>
      <c r="F55">
        <v>2</v>
      </c>
      <c r="G55" t="s">
        <v>164</v>
      </c>
      <c r="H55">
        <v>0</v>
      </c>
      <c r="I55">
        <v>1</v>
      </c>
      <c r="J55">
        <v>1</v>
      </c>
      <c r="K55">
        <v>1</v>
      </c>
    </row>
    <row r="56" spans="1:11" x14ac:dyDescent="0.25">
      <c r="A56" t="s">
        <v>18</v>
      </c>
      <c r="B56" t="s">
        <v>174</v>
      </c>
      <c r="C56" t="s">
        <v>111</v>
      </c>
      <c r="D56" s="1">
        <v>45807</v>
      </c>
      <c r="E56" s="1">
        <v>45810</v>
      </c>
      <c r="F56">
        <v>2</v>
      </c>
      <c r="G56" t="s">
        <v>155</v>
      </c>
      <c r="H56">
        <v>1</v>
      </c>
      <c r="I56">
        <v>0</v>
      </c>
      <c r="J56">
        <v>0</v>
      </c>
      <c r="K56">
        <v>0</v>
      </c>
    </row>
    <row r="57" spans="1:11" x14ac:dyDescent="0.25">
      <c r="A57" t="s">
        <v>9</v>
      </c>
      <c r="B57" t="s">
        <v>175</v>
      </c>
      <c r="C57" t="s">
        <v>116</v>
      </c>
      <c r="D57" s="1">
        <v>45802</v>
      </c>
      <c r="E57" s="1">
        <v>45810</v>
      </c>
      <c r="F57">
        <v>7</v>
      </c>
      <c r="G57" t="s">
        <v>141</v>
      </c>
    </row>
    <row r="58" spans="1:11" x14ac:dyDescent="0.25">
      <c r="A58" t="s">
        <v>100</v>
      </c>
      <c r="B58" t="s">
        <v>176</v>
      </c>
      <c r="C58" t="s">
        <v>116</v>
      </c>
      <c r="D58" s="1">
        <v>45802</v>
      </c>
      <c r="E58" s="1">
        <v>45810</v>
      </c>
      <c r="F58">
        <v>7</v>
      </c>
      <c r="G58" t="s">
        <v>177</v>
      </c>
    </row>
    <row r="59" spans="1:11" x14ac:dyDescent="0.25">
      <c r="A59" t="s">
        <v>9</v>
      </c>
      <c r="B59" t="s">
        <v>178</v>
      </c>
      <c r="C59" t="s">
        <v>107</v>
      </c>
      <c r="D59" s="1">
        <v>45805</v>
      </c>
      <c r="E59" s="1">
        <v>45810</v>
      </c>
      <c r="F59">
        <v>4</v>
      </c>
      <c r="G59" t="s">
        <v>141</v>
      </c>
    </row>
    <row r="60" spans="1:11" x14ac:dyDescent="0.25">
      <c r="A60" t="s">
        <v>43</v>
      </c>
      <c r="B60" t="s">
        <v>179</v>
      </c>
      <c r="C60" t="s">
        <v>107</v>
      </c>
      <c r="D60" s="1">
        <v>45803</v>
      </c>
      <c r="E60" s="1">
        <v>45810</v>
      </c>
      <c r="F60">
        <v>6</v>
      </c>
      <c r="G60" t="s">
        <v>180</v>
      </c>
    </row>
    <row r="61" spans="1:11" x14ac:dyDescent="0.25">
      <c r="A61" t="s">
        <v>9</v>
      </c>
      <c r="B61" t="s">
        <v>178</v>
      </c>
      <c r="C61" t="s">
        <v>111</v>
      </c>
      <c r="D61" s="1">
        <v>45804</v>
      </c>
      <c r="E61" s="1">
        <v>45810</v>
      </c>
      <c r="F61">
        <v>5</v>
      </c>
      <c r="G61" t="s">
        <v>141</v>
      </c>
    </row>
    <row r="62" spans="1:11" x14ac:dyDescent="0.25">
      <c r="A62" t="s">
        <v>18</v>
      </c>
      <c r="B62" t="s">
        <v>181</v>
      </c>
      <c r="C62" t="s">
        <v>105</v>
      </c>
      <c r="D62" s="1">
        <v>45804</v>
      </c>
      <c r="E62" s="1">
        <v>45810</v>
      </c>
      <c r="F62">
        <v>5</v>
      </c>
      <c r="G62" t="s">
        <v>155</v>
      </c>
    </row>
    <row r="63" spans="1:11" x14ac:dyDescent="0.25">
      <c r="A63" t="s">
        <v>9</v>
      </c>
      <c r="B63" t="s">
        <v>178</v>
      </c>
      <c r="C63" t="s">
        <v>107</v>
      </c>
      <c r="D63" s="1">
        <v>45806</v>
      </c>
      <c r="E63" s="1">
        <v>45810</v>
      </c>
      <c r="F63">
        <v>3</v>
      </c>
      <c r="G63" t="s">
        <v>141</v>
      </c>
    </row>
    <row r="64" spans="1:11" x14ac:dyDescent="0.25">
      <c r="A64" t="s">
        <v>15</v>
      </c>
      <c r="B64" t="s">
        <v>182</v>
      </c>
      <c r="C64" t="s">
        <v>107</v>
      </c>
      <c r="D64" s="1">
        <v>45806</v>
      </c>
      <c r="E64" s="1">
        <v>45807</v>
      </c>
      <c r="F64">
        <v>0</v>
      </c>
      <c r="G64" t="s">
        <v>173</v>
      </c>
    </row>
    <row r="65" spans="1:7" x14ac:dyDescent="0.25">
      <c r="A65" t="s">
        <v>15</v>
      </c>
      <c r="B65" t="s">
        <v>183</v>
      </c>
      <c r="C65" t="s">
        <v>107</v>
      </c>
      <c r="D65" s="1">
        <v>45805</v>
      </c>
      <c r="E65" s="1">
        <v>45806</v>
      </c>
      <c r="F65">
        <v>0</v>
      </c>
      <c r="G65" t="s">
        <v>182</v>
      </c>
    </row>
    <row r="66" spans="1:7" x14ac:dyDescent="0.25">
      <c r="A66" t="s">
        <v>76</v>
      </c>
      <c r="B66" t="s">
        <v>184</v>
      </c>
      <c r="C66" t="s">
        <v>107</v>
      </c>
      <c r="D66" s="1">
        <v>45803</v>
      </c>
      <c r="E66" s="1">
        <v>45806</v>
      </c>
      <c r="F66">
        <v>2</v>
      </c>
      <c r="G66" t="s">
        <v>185</v>
      </c>
    </row>
    <row r="67" spans="1:7" x14ac:dyDescent="0.25">
      <c r="A67" t="s">
        <v>76</v>
      </c>
      <c r="B67" t="s">
        <v>186</v>
      </c>
      <c r="C67" t="s">
        <v>107</v>
      </c>
      <c r="D67" s="1">
        <v>45802</v>
      </c>
      <c r="E67" s="1">
        <v>45806</v>
      </c>
      <c r="F67">
        <v>3</v>
      </c>
      <c r="G67" t="s">
        <v>185</v>
      </c>
    </row>
    <row r="68" spans="1:7" x14ac:dyDescent="0.25">
      <c r="A68" t="s">
        <v>12</v>
      </c>
      <c r="B68" t="s">
        <v>187</v>
      </c>
      <c r="C68" t="s">
        <v>111</v>
      </c>
      <c r="D68" s="1">
        <v>45802</v>
      </c>
      <c r="E68" s="1">
        <v>45804</v>
      </c>
      <c r="F68">
        <v>1</v>
      </c>
      <c r="G68" t="s">
        <v>154</v>
      </c>
    </row>
    <row r="69" spans="1:7" x14ac:dyDescent="0.25">
      <c r="A69" t="s">
        <v>21</v>
      </c>
      <c r="B69" t="s">
        <v>188</v>
      </c>
      <c r="C69" t="s">
        <v>107</v>
      </c>
      <c r="D69" s="1">
        <v>45802</v>
      </c>
      <c r="E69" s="1">
        <v>45804</v>
      </c>
      <c r="F69">
        <v>1</v>
      </c>
      <c r="G69" t="s">
        <v>131</v>
      </c>
    </row>
    <row r="70" spans="1:7" x14ac:dyDescent="0.25">
      <c r="A70" t="s">
        <v>47</v>
      </c>
      <c r="B70" t="s">
        <v>189</v>
      </c>
      <c r="C70" t="s">
        <v>107</v>
      </c>
      <c r="D70" s="1">
        <v>45803</v>
      </c>
      <c r="E70" s="1">
        <v>45804</v>
      </c>
      <c r="F70">
        <v>0</v>
      </c>
      <c r="G70" t="s">
        <v>190</v>
      </c>
    </row>
    <row r="71" spans="1:7" x14ac:dyDescent="0.25">
      <c r="A71" t="s">
        <v>49</v>
      </c>
      <c r="B71" t="s">
        <v>191</v>
      </c>
      <c r="C71" t="s">
        <v>107</v>
      </c>
      <c r="D71" s="1">
        <v>45802</v>
      </c>
      <c r="E71" s="1">
        <v>45804</v>
      </c>
      <c r="F71">
        <v>1</v>
      </c>
      <c r="G71" t="s">
        <v>192</v>
      </c>
    </row>
    <row r="72" spans="1:7" x14ac:dyDescent="0.25">
      <c r="A72" t="s">
        <v>18</v>
      </c>
      <c r="B72" t="s">
        <v>193</v>
      </c>
      <c r="C72" t="s">
        <v>107</v>
      </c>
      <c r="D72" s="1">
        <v>45803</v>
      </c>
      <c r="E72" s="1">
        <v>45804</v>
      </c>
      <c r="F72">
        <v>0</v>
      </c>
      <c r="G72" t="s">
        <v>181</v>
      </c>
    </row>
    <row r="73" spans="1:7" x14ac:dyDescent="0.25">
      <c r="A73" t="s">
        <v>18</v>
      </c>
      <c r="B73" t="s">
        <v>194</v>
      </c>
      <c r="C73" t="s">
        <v>107</v>
      </c>
      <c r="D73" s="1">
        <v>45802</v>
      </c>
      <c r="E73" s="1">
        <v>45804</v>
      </c>
      <c r="F73">
        <v>1</v>
      </c>
      <c r="G73" t="s">
        <v>181</v>
      </c>
    </row>
    <row r="74" spans="1:7" x14ac:dyDescent="0.25">
      <c r="A74" t="s">
        <v>21</v>
      </c>
      <c r="B74" t="s">
        <v>195</v>
      </c>
      <c r="C74" t="s">
        <v>107</v>
      </c>
      <c r="D74" s="1">
        <v>45803</v>
      </c>
      <c r="E74" s="1">
        <v>45804</v>
      </c>
      <c r="F74">
        <v>0</v>
      </c>
      <c r="G74" t="s">
        <v>131</v>
      </c>
    </row>
    <row r="75" spans="1:7" x14ac:dyDescent="0.25">
      <c r="A75" t="s">
        <v>57</v>
      </c>
      <c r="B75" t="s">
        <v>196</v>
      </c>
      <c r="C75" t="s">
        <v>107</v>
      </c>
      <c r="D75" s="1">
        <v>45803</v>
      </c>
      <c r="E75" s="1">
        <v>45804</v>
      </c>
      <c r="F75">
        <v>0</v>
      </c>
      <c r="G75" t="s">
        <v>197</v>
      </c>
    </row>
    <row r="76" spans="1:7" x14ac:dyDescent="0.25">
      <c r="A76" t="s">
        <v>12</v>
      </c>
      <c r="B76" t="s">
        <v>198</v>
      </c>
      <c r="C76" t="s">
        <v>116</v>
      </c>
      <c r="D76" s="1">
        <v>45803</v>
      </c>
      <c r="E76" s="1">
        <v>45804</v>
      </c>
      <c r="F76">
        <v>0</v>
      </c>
      <c r="G76" t="s">
        <v>154</v>
      </c>
    </row>
    <row r="77" spans="1:7" x14ac:dyDescent="0.25">
      <c r="A77" t="s">
        <v>63</v>
      </c>
      <c r="B77" t="s">
        <v>199</v>
      </c>
      <c r="C77" t="s">
        <v>116</v>
      </c>
      <c r="D77" s="1">
        <v>45803</v>
      </c>
      <c r="E77" s="1">
        <v>45804</v>
      </c>
      <c r="F77">
        <v>0</v>
      </c>
      <c r="G77" t="s">
        <v>200</v>
      </c>
    </row>
    <row r="78" spans="1:7" x14ac:dyDescent="0.25">
      <c r="A78" t="s">
        <v>15</v>
      </c>
      <c r="B78" t="s">
        <v>201</v>
      </c>
      <c r="C78" t="s">
        <v>116</v>
      </c>
      <c r="D78" s="1">
        <v>45803</v>
      </c>
      <c r="E78" s="1">
        <v>45804</v>
      </c>
      <c r="F78">
        <v>0</v>
      </c>
      <c r="G78" t="s">
        <v>108</v>
      </c>
    </row>
    <row r="79" spans="1:7" x14ac:dyDescent="0.25">
      <c r="A79" t="s">
        <v>47</v>
      </c>
      <c r="B79" t="s">
        <v>202</v>
      </c>
      <c r="C79" t="s">
        <v>107</v>
      </c>
      <c r="D79" s="1">
        <v>45802</v>
      </c>
      <c r="E79" s="1">
        <v>45804</v>
      </c>
      <c r="F79">
        <v>1</v>
      </c>
      <c r="G79" t="s">
        <v>190</v>
      </c>
    </row>
    <row r="80" spans="1:7" x14ac:dyDescent="0.25">
      <c r="A80" t="s">
        <v>51</v>
      </c>
      <c r="B80" t="s">
        <v>203</v>
      </c>
      <c r="C80" t="s">
        <v>107</v>
      </c>
      <c r="D80" s="1">
        <v>45802</v>
      </c>
      <c r="E80" s="1">
        <v>45804</v>
      </c>
      <c r="F80">
        <v>1</v>
      </c>
      <c r="G80" t="s">
        <v>198</v>
      </c>
    </row>
    <row r="81" spans="1:7" x14ac:dyDescent="0.25">
      <c r="A81" t="s">
        <v>32</v>
      </c>
      <c r="B81" t="s">
        <v>204</v>
      </c>
      <c r="C81" t="s">
        <v>107</v>
      </c>
      <c r="D81" s="1">
        <v>45802</v>
      </c>
      <c r="E81" s="1">
        <v>45804</v>
      </c>
      <c r="F81">
        <v>1</v>
      </c>
      <c r="G81" t="s">
        <v>140</v>
      </c>
    </row>
    <row r="82" spans="1:7" x14ac:dyDescent="0.25">
      <c r="A82" t="s">
        <v>57</v>
      </c>
      <c r="B82" t="s">
        <v>205</v>
      </c>
      <c r="C82" t="s">
        <v>107</v>
      </c>
      <c r="D82" s="1">
        <v>45802</v>
      </c>
      <c r="E82" s="1">
        <v>45804</v>
      </c>
      <c r="F82">
        <v>1</v>
      </c>
      <c r="G82" t="s">
        <v>197</v>
      </c>
    </row>
    <row r="83" spans="1:7" x14ac:dyDescent="0.25">
      <c r="A83" t="s">
        <v>27</v>
      </c>
      <c r="B83" t="s">
        <v>206</v>
      </c>
      <c r="C83" t="s">
        <v>107</v>
      </c>
      <c r="D83" s="1">
        <v>45802</v>
      </c>
      <c r="E83" s="1">
        <v>45803</v>
      </c>
      <c r="F83">
        <v>0</v>
      </c>
      <c r="G83" t="s">
        <v>207</v>
      </c>
    </row>
    <row r="84" spans="1:7" x14ac:dyDescent="0.25">
      <c r="A84" t="s">
        <v>29</v>
      </c>
      <c r="B84" t="s">
        <v>208</v>
      </c>
      <c r="C84" t="s">
        <v>107</v>
      </c>
      <c r="D84" s="1">
        <v>45802</v>
      </c>
      <c r="E84" s="1">
        <v>45803</v>
      </c>
      <c r="F84">
        <v>0</v>
      </c>
      <c r="G84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611E-503F-4E91-BB1D-8AC681F40CC4}">
  <dimension ref="A1"/>
  <sheetViews>
    <sheetView workbookViewId="0">
      <selection activeCell="A7" sqref="A7"/>
    </sheetView>
  </sheetViews>
  <sheetFormatPr defaultRowHeight="15" x14ac:dyDescent="0.25"/>
  <cols>
    <col min="1" max="1" width="149.5703125" customWidth="1"/>
  </cols>
  <sheetData>
    <row r="1" spans="1:1" ht="205.5" customHeight="1" x14ac:dyDescent="0.25">
      <c r="A1" s="8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E92A-C494-4348-9581-EC556F431258}">
  <dimension ref="A1:N8"/>
  <sheetViews>
    <sheetView workbookViewId="0">
      <selection activeCell="N9" sqref="N9"/>
    </sheetView>
  </sheetViews>
  <sheetFormatPr defaultRowHeight="15" x14ac:dyDescent="0.25"/>
  <cols>
    <col min="1" max="1" width="3" bestFit="1" customWidth="1"/>
    <col min="2" max="2" width="12.7109375" bestFit="1" customWidth="1"/>
    <col min="3" max="3" width="14" bestFit="1" customWidth="1"/>
    <col min="4" max="4" width="11.140625" bestFit="1" customWidth="1"/>
    <col min="5" max="5" width="18.28515625" bestFit="1" customWidth="1"/>
    <col min="6" max="6" width="11.140625" bestFit="1" customWidth="1"/>
    <col min="7" max="7" width="20.28515625" bestFit="1" customWidth="1"/>
    <col min="8" max="8" width="16.5703125" bestFit="1" customWidth="1"/>
    <col min="9" max="9" width="8" bestFit="1" customWidth="1"/>
    <col min="10" max="10" width="9.42578125" bestFit="1" customWidth="1"/>
    <col min="12" max="13" width="11.5703125" style="4" bestFit="1" customWidth="1"/>
    <col min="14" max="14" width="10.5703125" bestFit="1" customWidth="1"/>
  </cols>
  <sheetData>
    <row r="1" spans="1:14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</row>
    <row r="2" spans="1:14" x14ac:dyDescent="0.25">
      <c r="A2">
        <v>6</v>
      </c>
      <c r="B2" s="1">
        <v>45803</v>
      </c>
      <c r="C2">
        <v>25.29</v>
      </c>
      <c r="D2">
        <v>5100</v>
      </c>
      <c r="E2">
        <v>0</v>
      </c>
      <c r="F2" s="1">
        <v>45812</v>
      </c>
      <c r="G2">
        <v>26.54</v>
      </c>
      <c r="I2">
        <v>292</v>
      </c>
      <c r="J2">
        <v>1</v>
      </c>
      <c r="L2" s="4">
        <f>C2*D2</f>
        <v>128979</v>
      </c>
      <c r="M2" s="4">
        <f>G2*D2</f>
        <v>135354</v>
      </c>
      <c r="N2" s="5">
        <f>M2-L2</f>
        <v>6375</v>
      </c>
    </row>
    <row r="3" spans="1:14" x14ac:dyDescent="0.25">
      <c r="A3">
        <v>10</v>
      </c>
      <c r="B3" s="1">
        <v>45803</v>
      </c>
      <c r="C3">
        <v>5.0999999999999996</v>
      </c>
      <c r="D3">
        <v>25400</v>
      </c>
      <c r="E3">
        <v>0</v>
      </c>
      <c r="F3" s="1">
        <v>45804</v>
      </c>
      <c r="G3">
        <v>5.34</v>
      </c>
      <c r="I3">
        <v>301</v>
      </c>
      <c r="J3">
        <v>1</v>
      </c>
      <c r="L3" s="4">
        <f t="shared" ref="L3:L4" si="0">C3*D3</f>
        <v>129539.99999999999</v>
      </c>
      <c r="M3" s="4">
        <f t="shared" ref="M3:M4" si="1">G3*D3</f>
        <v>135636</v>
      </c>
      <c r="N3" s="5">
        <f>M3-L3</f>
        <v>6096.0000000000146</v>
      </c>
    </row>
    <row r="4" spans="1:14" x14ac:dyDescent="0.25">
      <c r="A4">
        <v>11</v>
      </c>
      <c r="B4" s="1">
        <v>45803</v>
      </c>
      <c r="C4">
        <v>6.67</v>
      </c>
      <c r="D4">
        <v>19600</v>
      </c>
      <c r="E4">
        <v>0</v>
      </c>
      <c r="F4" s="1">
        <v>45804</v>
      </c>
      <c r="G4">
        <v>7</v>
      </c>
      <c r="I4">
        <v>280</v>
      </c>
      <c r="J4">
        <v>1</v>
      </c>
      <c r="L4" s="4">
        <f t="shared" si="0"/>
        <v>130732</v>
      </c>
      <c r="M4" s="4">
        <f t="shared" si="1"/>
        <v>137200</v>
      </c>
      <c r="N4" s="5">
        <f>M4-L4</f>
        <v>6468</v>
      </c>
    </row>
    <row r="5" spans="1:14" x14ac:dyDescent="0.25">
      <c r="N5" s="5">
        <f>SUM(N2:N4)</f>
        <v>18939.000000000015</v>
      </c>
    </row>
    <row r="8" spans="1:14" x14ac:dyDescent="0.25">
      <c r="N8" s="3">
        <f>N5/600000</f>
        <v>3.1565000000000024E-2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Recomendacoes</vt:lpstr>
      <vt:lpstr>Planilha1</vt:lpstr>
      <vt:lpstr>Planilha2</vt:lpstr>
      <vt:lpstr>Alvos Atingidos</vt:lpstr>
      <vt:lpstr>PROMPT CHAT GPT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Camargo | Silveira Contabilidade</dc:creator>
  <cp:lastModifiedBy>Denis Camargo | Silveira Contabilidade</cp:lastModifiedBy>
  <dcterms:created xsi:type="dcterms:W3CDTF">2025-06-02T23:19:44Z</dcterms:created>
  <dcterms:modified xsi:type="dcterms:W3CDTF">2025-06-06T16:57:57Z</dcterms:modified>
</cp:coreProperties>
</file>