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8085" activeTab="1"/>
  </bookViews>
  <sheets>
    <sheet name="Data" sheetId="2" r:id="rId1"/>
    <sheet name="treatments" sheetId="3" r:id="rId2"/>
  </sheets>
  <calcPr calcId="145621"/>
</workbook>
</file>

<file path=xl/calcChain.xml><?xml version="1.0" encoding="utf-8"?>
<calcChain xmlns="http://schemas.openxmlformats.org/spreadsheetml/2006/main">
  <c r="I20" i="3" l="1"/>
  <c r="H18" i="3" l="1"/>
  <c r="G18" i="3" l="1"/>
  <c r="G35" i="3" s="1"/>
  <c r="F18" i="3"/>
  <c r="F35" i="3" s="1"/>
  <c r="H36" i="3"/>
  <c r="H14" i="3"/>
  <c r="H30" i="3" s="1"/>
  <c r="G14" i="3"/>
  <c r="G30" i="3" s="1"/>
  <c r="G47" i="3" s="1"/>
  <c r="F14" i="3"/>
  <c r="F30" i="3" s="1"/>
  <c r="F47" i="3" s="1"/>
  <c r="C14" i="3"/>
  <c r="B14" i="3"/>
  <c r="H13" i="3"/>
  <c r="H29" i="3" s="1"/>
  <c r="G13" i="3"/>
  <c r="G29" i="3" s="1"/>
  <c r="G46" i="3" s="1"/>
  <c r="F13" i="3"/>
  <c r="F29" i="3" s="1"/>
  <c r="F46" i="3" s="1"/>
  <c r="C13" i="3"/>
  <c r="B13" i="3"/>
  <c r="H12" i="3"/>
  <c r="H28" i="3" s="1"/>
  <c r="G12" i="3"/>
  <c r="G28" i="3" s="1"/>
  <c r="G45" i="3" s="1"/>
  <c r="F12" i="3"/>
  <c r="F28" i="3" s="1"/>
  <c r="F45" i="3" s="1"/>
  <c r="C12" i="3"/>
  <c r="B12" i="3"/>
  <c r="H11" i="3"/>
  <c r="H27" i="3" s="1"/>
  <c r="G11" i="3"/>
  <c r="G27" i="3" s="1"/>
  <c r="G44" i="3" s="1"/>
  <c r="F11" i="3"/>
  <c r="F27" i="3" s="1"/>
  <c r="F44" i="3" s="1"/>
  <c r="C11" i="3"/>
  <c r="B11" i="3"/>
  <c r="H10" i="3"/>
  <c r="H26" i="3" s="1"/>
  <c r="G10" i="3"/>
  <c r="G26" i="3" s="1"/>
  <c r="G43" i="3" s="1"/>
  <c r="F10" i="3"/>
  <c r="F26" i="3" s="1"/>
  <c r="F43" i="3" s="1"/>
  <c r="C10" i="3"/>
  <c r="B10" i="3"/>
  <c r="H9" i="3"/>
  <c r="H25" i="3" s="1"/>
  <c r="G9" i="3"/>
  <c r="G25" i="3" s="1"/>
  <c r="G42" i="3" s="1"/>
  <c r="F9" i="3"/>
  <c r="F25" i="3" s="1"/>
  <c r="F42" i="3" s="1"/>
  <c r="C9" i="3"/>
  <c r="B9" i="3"/>
  <c r="H8" i="3"/>
  <c r="H24" i="3" s="1"/>
  <c r="G8" i="3"/>
  <c r="G24" i="3" s="1"/>
  <c r="G41" i="3" s="1"/>
  <c r="F8" i="3"/>
  <c r="F24" i="3" s="1"/>
  <c r="F41" i="3" s="1"/>
  <c r="C8" i="3"/>
  <c r="B8" i="3"/>
  <c r="H7" i="3"/>
  <c r="H23" i="3" s="1"/>
  <c r="G7" i="3"/>
  <c r="G23" i="3" s="1"/>
  <c r="G40" i="3" s="1"/>
  <c r="F7" i="3"/>
  <c r="F23" i="3" s="1"/>
  <c r="F40" i="3" s="1"/>
  <c r="C7" i="3"/>
  <c r="B7" i="3"/>
  <c r="H6" i="3"/>
  <c r="H22" i="3" s="1"/>
  <c r="G6" i="3"/>
  <c r="G22" i="3" s="1"/>
  <c r="G39" i="3" s="1"/>
  <c r="F6" i="3"/>
  <c r="F22" i="3" s="1"/>
  <c r="F39" i="3" s="1"/>
  <c r="C6" i="3"/>
  <c r="B6" i="3"/>
  <c r="H5" i="3"/>
  <c r="H21" i="3" s="1"/>
  <c r="G5" i="3"/>
  <c r="G21" i="3" s="1"/>
  <c r="G38" i="3" s="1"/>
  <c r="F5" i="3"/>
  <c r="F21" i="3" s="1"/>
  <c r="F38" i="3" s="1"/>
  <c r="C5" i="3"/>
  <c r="B5" i="3"/>
  <c r="H4" i="3"/>
  <c r="H20" i="3" s="1"/>
  <c r="G4" i="3"/>
  <c r="G20" i="3" s="1"/>
  <c r="F4" i="3"/>
  <c r="F20" i="3" s="1"/>
  <c r="F37" i="3" s="1"/>
  <c r="C4" i="3"/>
  <c r="B4" i="3"/>
  <c r="H3" i="3"/>
  <c r="H19" i="3" s="1"/>
  <c r="G3" i="3"/>
  <c r="G19" i="3" s="1"/>
  <c r="G36" i="3" s="1"/>
  <c r="F3" i="3"/>
  <c r="F19" i="3" s="1"/>
  <c r="F36" i="3" s="1"/>
  <c r="C3" i="3"/>
  <c r="B3" i="3"/>
  <c r="I46" i="3" l="1"/>
  <c r="H46" i="3"/>
  <c r="H37" i="3"/>
  <c r="H41" i="3"/>
  <c r="G37" i="3"/>
  <c r="I37" i="3"/>
  <c r="I38" i="3"/>
  <c r="H38" i="3" s="1"/>
  <c r="I41" i="3"/>
  <c r="I45" i="3"/>
  <c r="H45" i="3" s="1"/>
  <c r="I40" i="3"/>
  <c r="H40" i="3" s="1"/>
  <c r="I44" i="3"/>
  <c r="H44" i="3" s="1"/>
  <c r="I39" i="3"/>
  <c r="H39" i="3" s="1"/>
  <c r="I43" i="3"/>
  <c r="H43" i="3" s="1"/>
  <c r="I47" i="3"/>
  <c r="H47" i="3" s="1"/>
  <c r="I42" i="3"/>
  <c r="H42" i="3" s="1"/>
  <c r="F4" i="2" l="1"/>
  <c r="F5" i="2"/>
  <c r="F6" i="2"/>
  <c r="F7" i="2"/>
  <c r="F8" i="2"/>
  <c r="F9" i="2"/>
  <c r="F10" i="2"/>
  <c r="F11" i="2"/>
  <c r="F12" i="2"/>
  <c r="F13" i="2"/>
  <c r="F14" i="2"/>
  <c r="F3" i="2"/>
</calcChain>
</file>

<file path=xl/sharedStrings.xml><?xml version="1.0" encoding="utf-8"?>
<sst xmlns="http://schemas.openxmlformats.org/spreadsheetml/2006/main" count="99" uniqueCount="38">
  <si>
    <t>Pension mensual en UF,
sin retiro de excedentes</t>
  </si>
  <si>
    <t>AA</t>
  </si>
  <si>
    <t>AA-</t>
  </si>
  <si>
    <t>AA+</t>
  </si>
  <si>
    <t>BBB+</t>
  </si>
  <si>
    <t>Compañía de
Seguros</t>
  </si>
  <si>
    <t>Compañía 1</t>
  </si>
  <si>
    <t>Compañía 2</t>
  </si>
  <si>
    <t>Compañía 3</t>
  </si>
  <si>
    <t>Compañía 4</t>
  </si>
  <si>
    <t>Compañía 5</t>
  </si>
  <si>
    <t>Compañía 6</t>
  </si>
  <si>
    <t>Compañía 7</t>
  </si>
  <si>
    <t>Compañía 8</t>
  </si>
  <si>
    <t>Compañía 9</t>
  </si>
  <si>
    <t>Compañía 10</t>
  </si>
  <si>
    <t>Compañía 11</t>
  </si>
  <si>
    <t>Compañía 12</t>
  </si>
  <si>
    <t>Pensión UF</t>
  </si>
  <si>
    <t>pensión $</t>
  </si>
  <si>
    <t>VPE ajustado $</t>
  </si>
  <si>
    <t>Control</t>
  </si>
  <si>
    <t>Tratamiento 1</t>
  </si>
  <si>
    <t>Pension mensual en pesos al día XXX,
sin retiro de excedentes</t>
  </si>
  <si>
    <t>Tratamiento 2</t>
  </si>
  <si>
    <t>Riesgo</t>
  </si>
  <si>
    <t>VPE mensualizado</t>
  </si>
  <si>
    <t>Tratamiento 3</t>
  </si>
  <si>
    <t>Clasificación de Riesgo
de la Compañía de Seguros*</t>
  </si>
  <si>
    <t xml:space="preserve">*Las categorías de Clasificación de Riesgo que permiten a las Compañías
ofrecer Rentas Vitalicias, ordenadas de mejor a inferior clasificación, son las siguientes AAA (mejor clasificación), AA, A, BBB (inferior). Cada una de estas categorías puede tener subíndices "+" o "-", siendo el subíndice "+" mejor que el "-". </t>
  </si>
  <si>
    <t>** Perdidas en relación a la oferta con valor presente esperado total más alto.</t>
  </si>
  <si>
    <t xml:space="preserve">*Las categorías de Clasificación de Riesgo que permiten a las Compañías ofrecer Rentas Vitalicias, ordenadas de mejor a inferior clasificación, son las siguientes AAA (mejor clasificación), AA, A, BBB (inferior). Cada una de estas categorías puede tener subíndices "+" o "-", siendo el subíndice "+" mejor que el "-". </t>
  </si>
  <si>
    <t>Perdida anual</t>
  </si>
  <si>
    <t>Pérdida anual estimada*</t>
  </si>
  <si>
    <t>* EXPPLICAR AQUÍ QUE ESTO ES LA PERDIDA ANUAL QUE TENDRIA LA PERSONA SI NO ELIGE LA MEJOR ALTERNATIVA EN PRECIO</t>
  </si>
  <si>
    <t>Pérdida total estimada**</t>
  </si>
  <si>
    <t>VPE total*</t>
  </si>
  <si>
    <t>* MEJORAR NOMBRE Y EXPLICAR QUE ES ESTO, DE MANERA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</si>
</sst>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6" xfId="0" applyBorder="1" applyAlignment="1">
      <alignment horizontal="right" indent="8"/>
    </xf>
    <xf numFmtId="0" fontId="0" fillId="0" borderId="9" xfId="0" applyBorder="1" applyAlignment="1">
      <alignment horizontal="right" indent="8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left" indent="8"/>
    </xf>
    <xf numFmtId="2" fontId="0" fillId="0" borderId="8" xfId="0" applyNumberFormat="1" applyBorder="1" applyAlignment="1">
      <alignment horizontal="left" indent="8"/>
    </xf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" xfId="0" applyNumberFormat="1" applyBorder="1" applyAlignment="1">
      <alignment horizontal="left" indent="8"/>
    </xf>
    <xf numFmtId="3" fontId="0" fillId="0" borderId="8" xfId="0" applyNumberFormat="1" applyBorder="1" applyAlignment="1">
      <alignment horizontal="left" indent="8"/>
    </xf>
    <xf numFmtId="3" fontId="0" fillId="0" borderId="10" xfId="0" applyNumberFormat="1" applyBorder="1" applyAlignment="1">
      <alignment horizontal="left" indent="8"/>
    </xf>
    <xf numFmtId="3" fontId="0" fillId="0" borderId="12" xfId="0" applyNumberFormat="1" applyBorder="1" applyAlignment="1">
      <alignment horizontal="left" indent="8"/>
    </xf>
    <xf numFmtId="0" fontId="2" fillId="0" borderId="0" xfId="0" applyFont="1"/>
    <xf numFmtId="2" fontId="0" fillId="0" borderId="0" xfId="0" applyNumberFormat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/>
    <xf numFmtId="2" fontId="0" fillId="0" borderId="20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left" indent="8"/>
    </xf>
    <xf numFmtId="3" fontId="0" fillId="0" borderId="21" xfId="0" applyNumberFormat="1" applyBorder="1" applyAlignment="1">
      <alignment horizontal="center"/>
    </xf>
    <xf numFmtId="0" fontId="3" fillId="0" borderId="15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2" fontId="6" fillId="0" borderId="15" xfId="0" applyNumberFormat="1" applyFont="1" applyFill="1" applyBorder="1" applyAlignment="1">
      <alignment horizontal="left" vertical="top" wrapText="1"/>
    </xf>
    <xf numFmtId="2" fontId="7" fillId="0" borderId="15" xfId="0" applyNumberFormat="1" applyFont="1" applyFill="1" applyBorder="1" applyAlignment="1">
      <alignment horizontal="left" vertical="top" wrapText="1"/>
    </xf>
    <xf numFmtId="0" fontId="4" fillId="0" borderId="16" xfId="0" applyFont="1" applyBorder="1" applyAlignment="1">
      <alignment horizontal="center" vertical="center" wrapText="1"/>
    </xf>
    <xf numFmtId="2" fontId="6" fillId="0" borderId="14" xfId="0" applyNumberFormat="1" applyFont="1" applyFill="1" applyBorder="1" applyAlignment="1"/>
    <xf numFmtId="2" fontId="8" fillId="0" borderId="0" xfId="0" applyNumberFormat="1" applyFont="1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D3" sqref="D3"/>
    </sheetView>
  </sheetViews>
  <sheetFormatPr baseColWidth="10" defaultColWidth="11.42578125" defaultRowHeight="15" x14ac:dyDescent="0.25"/>
  <sheetData>
    <row r="2" spans="1:6" x14ac:dyDescent="0.25">
      <c r="A2" s="9"/>
      <c r="B2" s="9" t="s">
        <v>18</v>
      </c>
      <c r="C2" s="11" t="s">
        <v>19</v>
      </c>
      <c r="D2" s="11" t="s">
        <v>20</v>
      </c>
      <c r="E2" t="s">
        <v>25</v>
      </c>
      <c r="F2" t="s">
        <v>26</v>
      </c>
    </row>
    <row r="3" spans="1:6" x14ac:dyDescent="0.25">
      <c r="A3" s="9" t="s">
        <v>6</v>
      </c>
      <c r="B3" s="12">
        <v>9.48</v>
      </c>
      <c r="C3" s="10">
        <v>242963</v>
      </c>
      <c r="D3" s="10">
        <v>59811837</v>
      </c>
      <c r="E3" s="13" t="s">
        <v>1</v>
      </c>
      <c r="F3" s="10">
        <f>(D3/12)/20</f>
        <v>249215.98749999999</v>
      </c>
    </row>
    <row r="4" spans="1:6" x14ac:dyDescent="0.25">
      <c r="A4" s="9" t="s">
        <v>7</v>
      </c>
      <c r="B4" s="12">
        <v>9.4400000000000013</v>
      </c>
      <c r="C4" s="10">
        <v>241937.83966244728</v>
      </c>
      <c r="D4" s="10">
        <v>59560596</v>
      </c>
      <c r="E4" s="13" t="s">
        <v>1</v>
      </c>
      <c r="F4" s="10">
        <f t="shared" ref="F4:F14" si="0">(D4/12)/20</f>
        <v>248169.15</v>
      </c>
    </row>
    <row r="5" spans="1:6" x14ac:dyDescent="0.25">
      <c r="A5" s="9" t="s">
        <v>8</v>
      </c>
      <c r="B5" s="12">
        <v>9.41</v>
      </c>
      <c r="C5" s="10">
        <v>241168.9694092827</v>
      </c>
      <c r="D5" s="10">
        <v>59372170</v>
      </c>
      <c r="E5" s="13" t="s">
        <v>1</v>
      </c>
      <c r="F5" s="10">
        <f t="shared" si="0"/>
        <v>247384.04166666666</v>
      </c>
    </row>
    <row r="6" spans="1:6" x14ac:dyDescent="0.25">
      <c r="A6" s="9" t="s">
        <v>9</v>
      </c>
      <c r="B6" s="12">
        <v>9.41</v>
      </c>
      <c r="C6" s="10">
        <v>241168.9694092827</v>
      </c>
      <c r="D6" s="10">
        <v>59372170</v>
      </c>
      <c r="E6" s="13" t="s">
        <v>2</v>
      </c>
      <c r="F6" s="10">
        <f t="shared" si="0"/>
        <v>247384.04166666666</v>
      </c>
    </row>
    <row r="7" spans="1:6" x14ac:dyDescent="0.25">
      <c r="A7" s="9" t="s">
        <v>10</v>
      </c>
      <c r="B7" s="12">
        <v>9.4</v>
      </c>
      <c r="C7" s="10">
        <v>240912.6793248945</v>
      </c>
      <c r="D7" s="10">
        <v>59309354</v>
      </c>
      <c r="E7" s="13" t="s">
        <v>1</v>
      </c>
      <c r="F7" s="10">
        <f t="shared" si="0"/>
        <v>247122.30833333335</v>
      </c>
    </row>
    <row r="8" spans="1:6" x14ac:dyDescent="0.25">
      <c r="A8" s="9" t="s">
        <v>11</v>
      </c>
      <c r="B8" s="12">
        <v>9.3800000000000008</v>
      </c>
      <c r="C8" s="10">
        <v>240400.09915611814</v>
      </c>
      <c r="D8" s="10">
        <v>59183745</v>
      </c>
      <c r="E8" s="13" t="s">
        <v>3</v>
      </c>
      <c r="F8" s="10">
        <f t="shared" si="0"/>
        <v>246598.9375</v>
      </c>
    </row>
    <row r="9" spans="1:6" x14ac:dyDescent="0.25">
      <c r="A9" s="9" t="s">
        <v>12</v>
      </c>
      <c r="B9" s="12">
        <v>9.370000000000001</v>
      </c>
      <c r="C9" s="10">
        <v>240143.80907172998</v>
      </c>
      <c r="D9" s="10">
        <v>59120928</v>
      </c>
      <c r="E9" s="13" t="s">
        <v>1</v>
      </c>
      <c r="F9" s="10">
        <f t="shared" si="0"/>
        <v>246337.2</v>
      </c>
    </row>
    <row r="10" spans="1:6" x14ac:dyDescent="0.25">
      <c r="A10" s="9" t="s">
        <v>13</v>
      </c>
      <c r="B10" s="12">
        <v>9.25</v>
      </c>
      <c r="C10" s="10">
        <v>237068.32805907173</v>
      </c>
      <c r="D10" s="10">
        <v>58367228</v>
      </c>
      <c r="E10" s="13" t="s">
        <v>3</v>
      </c>
      <c r="F10" s="10">
        <f t="shared" si="0"/>
        <v>243196.78333333335</v>
      </c>
    </row>
    <row r="11" spans="1:6" x14ac:dyDescent="0.25">
      <c r="A11" s="9" t="s">
        <v>14</v>
      </c>
      <c r="B11" s="12">
        <v>9.2200000000000006</v>
      </c>
      <c r="C11" s="10">
        <v>236299.45780590718</v>
      </c>
      <c r="D11" s="10">
        <v>58178803</v>
      </c>
      <c r="E11" s="13" t="s">
        <v>1</v>
      </c>
      <c r="F11" s="10">
        <f t="shared" si="0"/>
        <v>242411.67916666664</v>
      </c>
    </row>
    <row r="12" spans="1:6" x14ac:dyDescent="0.25">
      <c r="A12" s="9" t="s">
        <v>15</v>
      </c>
      <c r="B12" s="12">
        <v>9.15</v>
      </c>
      <c r="C12" s="10">
        <v>234505.42721518988</v>
      </c>
      <c r="D12" s="10">
        <v>57739136</v>
      </c>
      <c r="E12" s="13" t="s">
        <v>1</v>
      </c>
      <c r="F12" s="10">
        <f t="shared" si="0"/>
        <v>240579.73333333334</v>
      </c>
    </row>
    <row r="13" spans="1:6" x14ac:dyDescent="0.25">
      <c r="A13" s="9" t="s">
        <v>16</v>
      </c>
      <c r="B13" s="12">
        <v>9.09</v>
      </c>
      <c r="C13" s="10">
        <v>232967.68670886074</v>
      </c>
      <c r="D13" s="10">
        <v>57362286</v>
      </c>
      <c r="E13" s="13" t="s">
        <v>4</v>
      </c>
      <c r="F13" s="10">
        <f t="shared" si="0"/>
        <v>239009.52499999999</v>
      </c>
    </row>
    <row r="14" spans="1:6" ht="15.75" thickBot="1" x14ac:dyDescent="0.3">
      <c r="A14" s="9" t="s">
        <v>17</v>
      </c>
      <c r="B14" s="12">
        <v>9.06</v>
      </c>
      <c r="C14" s="10">
        <v>232198.81645569621</v>
      </c>
      <c r="D14" s="10">
        <v>57173861</v>
      </c>
      <c r="E14" s="14" t="s">
        <v>1</v>
      </c>
      <c r="F14" s="10">
        <f t="shared" si="0"/>
        <v>238224.42083333334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C1" zoomScale="120" zoomScaleNormal="120" workbookViewId="0">
      <selection activeCell="F54" sqref="F54"/>
    </sheetView>
  </sheetViews>
  <sheetFormatPr baseColWidth="10" defaultColWidth="9.140625" defaultRowHeight="15" x14ac:dyDescent="0.25"/>
  <cols>
    <col min="1" max="1" width="15.7109375" style="11" customWidth="1"/>
    <col min="2" max="2" width="24.7109375" style="9" customWidth="1"/>
    <col min="3" max="3" width="25.5703125" style="9" customWidth="1"/>
    <col min="4" max="4" width="9.140625" style="9"/>
    <col min="5" max="5" width="15.7109375" style="11" customWidth="1"/>
    <col min="6" max="8" width="24.7109375" style="9" customWidth="1"/>
    <col min="9" max="9" width="26.7109375" style="9" customWidth="1"/>
    <col min="10" max="10" width="9.140625" style="9"/>
    <col min="11" max="11" width="26.7109375" style="9" customWidth="1"/>
    <col min="12" max="13" width="24.7109375" style="9" customWidth="1"/>
    <col min="14" max="16384" width="9.140625" style="9"/>
  </cols>
  <sheetData>
    <row r="1" spans="1:8" ht="15.75" thickBot="1" x14ac:dyDescent="0.3">
      <c r="A1" s="11" t="s">
        <v>21</v>
      </c>
      <c r="E1" s="11" t="s">
        <v>22</v>
      </c>
    </row>
    <row r="2" spans="1:8" ht="48" customHeight="1" x14ac:dyDescent="0.25">
      <c r="A2" s="5" t="s">
        <v>5</v>
      </c>
      <c r="B2" s="3" t="s">
        <v>0</v>
      </c>
      <c r="C2" s="4" t="s">
        <v>28</v>
      </c>
      <c r="D2" s="6"/>
      <c r="E2" s="5" t="s">
        <v>5</v>
      </c>
      <c r="F2" s="3" t="s">
        <v>0</v>
      </c>
      <c r="G2" s="3" t="s">
        <v>23</v>
      </c>
      <c r="H2" s="4" t="s">
        <v>28</v>
      </c>
    </row>
    <row r="3" spans="1:8" x14ac:dyDescent="0.25">
      <c r="A3" s="21" t="s">
        <v>6</v>
      </c>
      <c r="B3" s="7">
        <f>Data!B3</f>
        <v>9.48</v>
      </c>
      <c r="C3" s="1" t="str">
        <f>Data!E3</f>
        <v>AA</v>
      </c>
      <c r="E3" s="21" t="s">
        <v>6</v>
      </c>
      <c r="F3" s="7">
        <f>Data!B3</f>
        <v>9.48</v>
      </c>
      <c r="G3" s="15">
        <f>Data!C3</f>
        <v>242963</v>
      </c>
      <c r="H3" s="1" t="str">
        <f>Data!E3</f>
        <v>AA</v>
      </c>
    </row>
    <row r="4" spans="1:8" x14ac:dyDescent="0.25">
      <c r="A4" s="21" t="s">
        <v>7</v>
      </c>
      <c r="B4" s="7">
        <f>Data!B4</f>
        <v>9.4400000000000013</v>
      </c>
      <c r="C4" s="1" t="str">
        <f>Data!E4</f>
        <v>AA</v>
      </c>
      <c r="E4" s="21" t="s">
        <v>7</v>
      </c>
      <c r="F4" s="7">
        <f>Data!B4</f>
        <v>9.4400000000000013</v>
      </c>
      <c r="G4" s="15">
        <f>Data!C4</f>
        <v>241937.83966244728</v>
      </c>
      <c r="H4" s="1" t="str">
        <f>Data!E4</f>
        <v>AA</v>
      </c>
    </row>
    <row r="5" spans="1:8" x14ac:dyDescent="0.25">
      <c r="A5" s="21" t="s">
        <v>8</v>
      </c>
      <c r="B5" s="7">
        <f>Data!B5</f>
        <v>9.41</v>
      </c>
      <c r="C5" s="1" t="str">
        <f>Data!E5</f>
        <v>AA</v>
      </c>
      <c r="E5" s="21" t="s">
        <v>8</v>
      </c>
      <c r="F5" s="7">
        <f>Data!B5</f>
        <v>9.41</v>
      </c>
      <c r="G5" s="15">
        <f>Data!C5</f>
        <v>241168.9694092827</v>
      </c>
      <c r="H5" s="1" t="str">
        <f>Data!E5</f>
        <v>AA</v>
      </c>
    </row>
    <row r="6" spans="1:8" x14ac:dyDescent="0.25">
      <c r="A6" s="21" t="s">
        <v>9</v>
      </c>
      <c r="B6" s="7">
        <f>Data!B6</f>
        <v>9.41</v>
      </c>
      <c r="C6" s="1" t="str">
        <f>Data!E6</f>
        <v>AA-</v>
      </c>
      <c r="E6" s="21" t="s">
        <v>9</v>
      </c>
      <c r="F6" s="7">
        <f>Data!B6</f>
        <v>9.41</v>
      </c>
      <c r="G6" s="15">
        <f>Data!C6</f>
        <v>241168.9694092827</v>
      </c>
      <c r="H6" s="1" t="str">
        <f>Data!E6</f>
        <v>AA-</v>
      </c>
    </row>
    <row r="7" spans="1:8" x14ac:dyDescent="0.25">
      <c r="A7" s="21" t="s">
        <v>10</v>
      </c>
      <c r="B7" s="7">
        <f>Data!B7</f>
        <v>9.4</v>
      </c>
      <c r="C7" s="1" t="str">
        <f>Data!E7</f>
        <v>AA</v>
      </c>
      <c r="E7" s="21" t="s">
        <v>10</v>
      </c>
      <c r="F7" s="7">
        <f>Data!B7</f>
        <v>9.4</v>
      </c>
      <c r="G7" s="15">
        <f>Data!C7</f>
        <v>240912.6793248945</v>
      </c>
      <c r="H7" s="1" t="str">
        <f>Data!E7</f>
        <v>AA</v>
      </c>
    </row>
    <row r="8" spans="1:8" x14ac:dyDescent="0.25">
      <c r="A8" s="21" t="s">
        <v>11</v>
      </c>
      <c r="B8" s="7">
        <f>Data!B8</f>
        <v>9.3800000000000008</v>
      </c>
      <c r="C8" s="1" t="str">
        <f>Data!E8</f>
        <v>AA+</v>
      </c>
      <c r="E8" s="21" t="s">
        <v>11</v>
      </c>
      <c r="F8" s="7">
        <f>Data!B8</f>
        <v>9.3800000000000008</v>
      </c>
      <c r="G8" s="15">
        <f>Data!C8</f>
        <v>240400.09915611814</v>
      </c>
      <c r="H8" s="1" t="str">
        <f>Data!E8</f>
        <v>AA+</v>
      </c>
    </row>
    <row r="9" spans="1:8" x14ac:dyDescent="0.25">
      <c r="A9" s="21" t="s">
        <v>12</v>
      </c>
      <c r="B9" s="7">
        <f>Data!B9</f>
        <v>9.370000000000001</v>
      </c>
      <c r="C9" s="1" t="str">
        <f>Data!E9</f>
        <v>AA</v>
      </c>
      <c r="E9" s="21" t="s">
        <v>12</v>
      </c>
      <c r="F9" s="7">
        <f>Data!B9</f>
        <v>9.370000000000001</v>
      </c>
      <c r="G9" s="15">
        <f>Data!C9</f>
        <v>240143.80907172998</v>
      </c>
      <c r="H9" s="1" t="str">
        <f>Data!E9</f>
        <v>AA</v>
      </c>
    </row>
    <row r="10" spans="1:8" x14ac:dyDescent="0.25">
      <c r="A10" s="21" t="s">
        <v>13</v>
      </c>
      <c r="B10" s="7">
        <f>Data!B10</f>
        <v>9.25</v>
      </c>
      <c r="C10" s="1" t="str">
        <f>Data!E10</f>
        <v>AA+</v>
      </c>
      <c r="E10" s="21" t="s">
        <v>13</v>
      </c>
      <c r="F10" s="7">
        <f>Data!B10</f>
        <v>9.25</v>
      </c>
      <c r="G10" s="15">
        <f>Data!C10</f>
        <v>237068.32805907173</v>
      </c>
      <c r="H10" s="1" t="str">
        <f>Data!E10</f>
        <v>AA+</v>
      </c>
    </row>
    <row r="11" spans="1:8" x14ac:dyDescent="0.25">
      <c r="A11" s="21" t="s">
        <v>14</v>
      </c>
      <c r="B11" s="7">
        <f>Data!B11</f>
        <v>9.2200000000000006</v>
      </c>
      <c r="C11" s="1" t="str">
        <f>Data!E11</f>
        <v>AA</v>
      </c>
      <c r="E11" s="21" t="s">
        <v>14</v>
      </c>
      <c r="F11" s="7">
        <f>Data!B11</f>
        <v>9.2200000000000006</v>
      </c>
      <c r="G11" s="15">
        <f>Data!C11</f>
        <v>236299.45780590718</v>
      </c>
      <c r="H11" s="1" t="str">
        <f>Data!E11</f>
        <v>AA</v>
      </c>
    </row>
    <row r="12" spans="1:8" x14ac:dyDescent="0.25">
      <c r="A12" s="21" t="s">
        <v>15</v>
      </c>
      <c r="B12" s="7">
        <f>Data!B12</f>
        <v>9.15</v>
      </c>
      <c r="C12" s="1" t="str">
        <f>Data!E12</f>
        <v>AA</v>
      </c>
      <c r="E12" s="21" t="s">
        <v>15</v>
      </c>
      <c r="F12" s="7">
        <f>Data!B12</f>
        <v>9.15</v>
      </c>
      <c r="G12" s="15">
        <f>Data!C12</f>
        <v>234505.42721518988</v>
      </c>
      <c r="H12" s="1" t="str">
        <f>Data!E12</f>
        <v>AA</v>
      </c>
    </row>
    <row r="13" spans="1:8" x14ac:dyDescent="0.25">
      <c r="A13" s="21" t="s">
        <v>16</v>
      </c>
      <c r="B13" s="7">
        <f>Data!B13</f>
        <v>9.09</v>
      </c>
      <c r="C13" s="1" t="str">
        <f>Data!E13</f>
        <v>BBB+</v>
      </c>
      <c r="E13" s="21" t="s">
        <v>16</v>
      </c>
      <c r="F13" s="7">
        <f>Data!B13</f>
        <v>9.09</v>
      </c>
      <c r="G13" s="15">
        <f>Data!C13</f>
        <v>232967.68670886074</v>
      </c>
      <c r="H13" s="1" t="str">
        <f>Data!E13</f>
        <v>BBB+</v>
      </c>
    </row>
    <row r="14" spans="1:8" ht="15.75" thickBot="1" x14ac:dyDescent="0.3">
      <c r="A14" s="22" t="s">
        <v>17</v>
      </c>
      <c r="B14" s="8">
        <f>Data!B14</f>
        <v>9.06</v>
      </c>
      <c r="C14" s="2" t="str">
        <f>Data!E14</f>
        <v>AA</v>
      </c>
      <c r="E14" s="22" t="s">
        <v>17</v>
      </c>
      <c r="F14" s="8">
        <f>Data!B14</f>
        <v>9.06</v>
      </c>
      <c r="G14" s="16">
        <f>Data!C14</f>
        <v>232198.81645569621</v>
      </c>
      <c r="H14" s="2" t="str">
        <f>Data!E14</f>
        <v>AA</v>
      </c>
    </row>
    <row r="15" spans="1:8" ht="58.5" customHeight="1" x14ac:dyDescent="0.25">
      <c r="A15" s="42" t="s">
        <v>29</v>
      </c>
      <c r="B15" s="43"/>
      <c r="C15" s="43"/>
      <c r="E15" s="42" t="s">
        <v>31</v>
      </c>
      <c r="F15" s="42"/>
      <c r="G15" s="42"/>
      <c r="H15" s="42"/>
    </row>
    <row r="16" spans="1:8" ht="33.75" customHeight="1" x14ac:dyDescent="0.25"/>
    <row r="17" spans="1:9" ht="15.75" thickBot="1" x14ac:dyDescent="0.3">
      <c r="A17" s="23"/>
      <c r="E17" s="9" t="s">
        <v>24</v>
      </c>
      <c r="I17" s="38" t="s">
        <v>32</v>
      </c>
    </row>
    <row r="18" spans="1:9" ht="45" x14ac:dyDescent="0.25">
      <c r="E18" s="5" t="s">
        <v>5</v>
      </c>
      <c r="F18" s="29" t="str">
        <f>+F2</f>
        <v>Pension mensual en UF,
sin retiro de excedentes</v>
      </c>
      <c r="G18" s="29" t="str">
        <f>+G2</f>
        <v>Pension mensual en pesos al día XXX,
sin retiro de excedentes</v>
      </c>
      <c r="H18" s="29" t="str">
        <f>+H2</f>
        <v>Clasificación de Riesgo
de la Compañía de Seguros*</v>
      </c>
      <c r="I18" s="36" t="s">
        <v>33</v>
      </c>
    </row>
    <row r="19" spans="1:9" x14ac:dyDescent="0.25">
      <c r="E19" s="24" t="s">
        <v>6</v>
      </c>
      <c r="F19" s="30">
        <f>+F3</f>
        <v>9.48</v>
      </c>
      <c r="G19" s="15">
        <f>+G3</f>
        <v>242963</v>
      </c>
      <c r="H19" s="15" t="str">
        <f t="shared" ref="H19:H30" si="0">+H3</f>
        <v>AA</v>
      </c>
      <c r="I19" s="15">
        <v>0</v>
      </c>
    </row>
    <row r="20" spans="1:9" x14ac:dyDescent="0.25">
      <c r="E20" s="24" t="s">
        <v>7</v>
      </c>
      <c r="F20" s="30">
        <f t="shared" ref="F20:G20" si="1">+F4</f>
        <v>9.4400000000000013</v>
      </c>
      <c r="G20" s="15">
        <f t="shared" si="1"/>
        <v>241937.83966244728</v>
      </c>
      <c r="H20" s="15" t="str">
        <f t="shared" si="0"/>
        <v>AA</v>
      </c>
      <c r="I20" s="15">
        <f>+(G20-G19)*12</f>
        <v>-12301.924050632631</v>
      </c>
    </row>
    <row r="21" spans="1:9" x14ac:dyDescent="0.25">
      <c r="E21" s="24" t="s">
        <v>8</v>
      </c>
      <c r="F21" s="30">
        <f t="shared" ref="F21:G21" si="2">+F5</f>
        <v>9.41</v>
      </c>
      <c r="G21" s="15">
        <f t="shared" si="2"/>
        <v>241168.9694092827</v>
      </c>
      <c r="H21" s="15" t="str">
        <f t="shared" si="0"/>
        <v>AA</v>
      </c>
      <c r="I21" s="15"/>
    </row>
    <row r="22" spans="1:9" x14ac:dyDescent="0.25">
      <c r="E22" s="24" t="s">
        <v>9</v>
      </c>
      <c r="F22" s="30">
        <f t="shared" ref="F22:G22" si="3">+F6</f>
        <v>9.41</v>
      </c>
      <c r="G22" s="15">
        <f t="shared" si="3"/>
        <v>241168.9694092827</v>
      </c>
      <c r="H22" s="15" t="str">
        <f t="shared" si="0"/>
        <v>AA-</v>
      </c>
      <c r="I22" s="15"/>
    </row>
    <row r="23" spans="1:9" x14ac:dyDescent="0.25">
      <c r="E23" s="24" t="s">
        <v>10</v>
      </c>
      <c r="F23" s="30">
        <f t="shared" ref="F23:G23" si="4">+F7</f>
        <v>9.4</v>
      </c>
      <c r="G23" s="15">
        <f t="shared" si="4"/>
        <v>240912.6793248945</v>
      </c>
      <c r="H23" s="15" t="str">
        <f t="shared" si="0"/>
        <v>AA</v>
      </c>
      <c r="I23" s="15"/>
    </row>
    <row r="24" spans="1:9" x14ac:dyDescent="0.25">
      <c r="E24" s="24" t="s">
        <v>11</v>
      </c>
      <c r="F24" s="30">
        <f t="shared" ref="F24:G24" si="5">+F8</f>
        <v>9.3800000000000008</v>
      </c>
      <c r="G24" s="15">
        <f t="shared" si="5"/>
        <v>240400.09915611814</v>
      </c>
      <c r="H24" s="15" t="str">
        <f t="shared" si="0"/>
        <v>AA+</v>
      </c>
      <c r="I24" s="15"/>
    </row>
    <row r="25" spans="1:9" x14ac:dyDescent="0.25">
      <c r="E25" s="24" t="s">
        <v>12</v>
      </c>
      <c r="F25" s="30">
        <f t="shared" ref="F25:G25" si="6">+F9</f>
        <v>9.370000000000001</v>
      </c>
      <c r="G25" s="15">
        <f t="shared" si="6"/>
        <v>240143.80907172998</v>
      </c>
      <c r="H25" s="15" t="str">
        <f t="shared" si="0"/>
        <v>AA</v>
      </c>
      <c r="I25" s="15"/>
    </row>
    <row r="26" spans="1:9" x14ac:dyDescent="0.25">
      <c r="E26" s="24" t="s">
        <v>13</v>
      </c>
      <c r="F26" s="30">
        <f t="shared" ref="F26:G26" si="7">+F10</f>
        <v>9.25</v>
      </c>
      <c r="G26" s="15">
        <f t="shared" si="7"/>
        <v>237068.32805907173</v>
      </c>
      <c r="H26" s="15" t="str">
        <f t="shared" si="0"/>
        <v>AA+</v>
      </c>
      <c r="I26" s="15"/>
    </row>
    <row r="27" spans="1:9" x14ac:dyDescent="0.25">
      <c r="E27" s="24" t="s">
        <v>14</v>
      </c>
      <c r="F27" s="30">
        <f t="shared" ref="F27:G27" si="8">+F11</f>
        <v>9.2200000000000006</v>
      </c>
      <c r="G27" s="15">
        <f t="shared" si="8"/>
        <v>236299.45780590718</v>
      </c>
      <c r="H27" s="15" t="str">
        <f t="shared" si="0"/>
        <v>AA</v>
      </c>
      <c r="I27" s="15"/>
    </row>
    <row r="28" spans="1:9" x14ac:dyDescent="0.25">
      <c r="E28" s="24" t="s">
        <v>15</v>
      </c>
      <c r="F28" s="30">
        <f t="shared" ref="F28:G28" si="9">+F12</f>
        <v>9.15</v>
      </c>
      <c r="G28" s="15">
        <f t="shared" si="9"/>
        <v>234505.42721518988</v>
      </c>
      <c r="H28" s="15" t="str">
        <f t="shared" si="0"/>
        <v>AA</v>
      </c>
      <c r="I28" s="15"/>
    </row>
    <row r="29" spans="1:9" x14ac:dyDescent="0.25">
      <c r="E29" s="24" t="s">
        <v>16</v>
      </c>
      <c r="F29" s="30">
        <f t="shared" ref="F29:G29" si="10">+F13</f>
        <v>9.09</v>
      </c>
      <c r="G29" s="15">
        <f t="shared" si="10"/>
        <v>232967.68670886074</v>
      </c>
      <c r="H29" s="15" t="str">
        <f t="shared" si="0"/>
        <v>BBB+</v>
      </c>
      <c r="I29" s="15"/>
    </row>
    <row r="30" spans="1:9" ht="15.75" thickBot="1" x14ac:dyDescent="0.3">
      <c r="E30" s="25" t="s">
        <v>17</v>
      </c>
      <c r="F30" s="30">
        <f t="shared" ref="F30:G30" si="11">+F14</f>
        <v>9.06</v>
      </c>
      <c r="G30" s="15">
        <f t="shared" si="11"/>
        <v>232198.81645569621</v>
      </c>
      <c r="H30" s="15" t="str">
        <f t="shared" si="0"/>
        <v>AA</v>
      </c>
      <c r="I30" s="15"/>
    </row>
    <row r="31" spans="1:9" ht="52.5" customHeight="1" x14ac:dyDescent="0.25">
      <c r="E31" s="45" t="s">
        <v>34</v>
      </c>
      <c r="F31" s="45"/>
      <c r="G31" s="45"/>
    </row>
    <row r="32" spans="1:9" ht="15" customHeight="1" x14ac:dyDescent="0.25">
      <c r="E32" s="19"/>
      <c r="F32" s="20"/>
    </row>
    <row r="34" spans="5:9" ht="15.75" thickBot="1" x14ac:dyDescent="0.3">
      <c r="E34" s="9" t="s">
        <v>27</v>
      </c>
    </row>
    <row r="35" spans="5:9" ht="45" x14ac:dyDescent="0.25">
      <c r="E35" s="5" t="s">
        <v>5</v>
      </c>
      <c r="F35" s="29" t="str">
        <f t="shared" ref="F35:G37" si="12">+F18</f>
        <v>Pension mensual en UF,
sin retiro de excedentes</v>
      </c>
      <c r="G35" s="29" t="str">
        <f t="shared" si="12"/>
        <v>Pension mensual en pesos al día XXX,
sin retiro de excedentes</v>
      </c>
      <c r="H35" s="46" t="s">
        <v>36</v>
      </c>
      <c r="I35" s="37" t="s">
        <v>35</v>
      </c>
    </row>
    <row r="36" spans="5:9" x14ac:dyDescent="0.25">
      <c r="E36" s="21" t="s">
        <v>6</v>
      </c>
      <c r="F36" s="31">
        <f t="shared" si="12"/>
        <v>9.48</v>
      </c>
      <c r="G36" s="17">
        <f t="shared" si="12"/>
        <v>242963</v>
      </c>
      <c r="H36" s="27">
        <f>Data!D3</f>
        <v>59811837</v>
      </c>
      <c r="I36" s="13">
        <v>0</v>
      </c>
    </row>
    <row r="37" spans="5:9" x14ac:dyDescent="0.25">
      <c r="E37" s="26" t="s">
        <v>7</v>
      </c>
      <c r="F37" s="32">
        <f t="shared" si="12"/>
        <v>9.4400000000000013</v>
      </c>
      <c r="G37" s="18">
        <f t="shared" si="12"/>
        <v>241937.83966244728</v>
      </c>
      <c r="H37" s="28">
        <f>+$H$36+I37</f>
        <v>59560596</v>
      </c>
      <c r="I37" s="34">
        <f>Data!D4-$H$36</f>
        <v>-251241</v>
      </c>
    </row>
    <row r="38" spans="5:9" x14ac:dyDescent="0.25">
      <c r="E38" s="24" t="s">
        <v>8</v>
      </c>
      <c r="F38" s="32">
        <f t="shared" ref="F38:G38" si="13">+F21</f>
        <v>9.41</v>
      </c>
      <c r="G38" s="18">
        <f t="shared" si="13"/>
        <v>241168.9694092827</v>
      </c>
      <c r="H38" s="28">
        <f t="shared" ref="H38:H47" si="14">+$H$36+I38</f>
        <v>59372170</v>
      </c>
      <c r="I38" s="33">
        <f>Data!D5-$H$36</f>
        <v>-439667</v>
      </c>
    </row>
    <row r="39" spans="5:9" x14ac:dyDescent="0.25">
      <c r="E39" s="24" t="s">
        <v>9</v>
      </c>
      <c r="F39" s="32">
        <f t="shared" ref="F39:G39" si="15">+F22</f>
        <v>9.41</v>
      </c>
      <c r="G39" s="18">
        <f t="shared" si="15"/>
        <v>241168.9694092827</v>
      </c>
      <c r="H39" s="28">
        <f t="shared" si="14"/>
        <v>59372170</v>
      </c>
      <c r="I39" s="33">
        <f>Data!D6-$H$36</f>
        <v>-439667</v>
      </c>
    </row>
    <row r="40" spans="5:9" x14ac:dyDescent="0.25">
      <c r="E40" s="24" t="s">
        <v>10</v>
      </c>
      <c r="F40" s="32">
        <f t="shared" ref="F40:G40" si="16">+F23</f>
        <v>9.4</v>
      </c>
      <c r="G40" s="18">
        <f t="shared" si="16"/>
        <v>240912.6793248945</v>
      </c>
      <c r="H40" s="28">
        <f t="shared" si="14"/>
        <v>59309354</v>
      </c>
      <c r="I40" s="33">
        <f>Data!D7-$H$36</f>
        <v>-502483</v>
      </c>
    </row>
    <row r="41" spans="5:9" x14ac:dyDescent="0.25">
      <c r="E41" s="24" t="s">
        <v>11</v>
      </c>
      <c r="F41" s="32">
        <f t="shared" ref="F41:G41" si="17">+F24</f>
        <v>9.3800000000000008</v>
      </c>
      <c r="G41" s="18">
        <f t="shared" si="17"/>
        <v>240400.09915611814</v>
      </c>
      <c r="H41" s="28">
        <f t="shared" si="14"/>
        <v>59183745</v>
      </c>
      <c r="I41" s="33">
        <f>Data!D8-$H$36</f>
        <v>-628092</v>
      </c>
    </row>
    <row r="42" spans="5:9" x14ac:dyDescent="0.25">
      <c r="E42" s="24" t="s">
        <v>12</v>
      </c>
      <c r="F42" s="32">
        <f t="shared" ref="F42:G42" si="18">+F25</f>
        <v>9.370000000000001</v>
      </c>
      <c r="G42" s="18">
        <f t="shared" si="18"/>
        <v>240143.80907172998</v>
      </c>
      <c r="H42" s="28">
        <f t="shared" si="14"/>
        <v>59120928</v>
      </c>
      <c r="I42" s="33">
        <f>Data!D9-$H$36</f>
        <v>-690909</v>
      </c>
    </row>
    <row r="43" spans="5:9" x14ac:dyDescent="0.25">
      <c r="E43" s="24" t="s">
        <v>13</v>
      </c>
      <c r="F43" s="32">
        <f t="shared" ref="F43:G43" si="19">+F26</f>
        <v>9.25</v>
      </c>
      <c r="G43" s="18">
        <f t="shared" si="19"/>
        <v>237068.32805907173</v>
      </c>
      <c r="H43" s="28">
        <f t="shared" si="14"/>
        <v>58367228</v>
      </c>
      <c r="I43" s="33">
        <f>Data!D10-$H$36</f>
        <v>-1444609</v>
      </c>
    </row>
    <row r="44" spans="5:9" x14ac:dyDescent="0.25">
      <c r="E44" s="24" t="s">
        <v>14</v>
      </c>
      <c r="F44" s="32">
        <f t="shared" ref="F44:G44" si="20">+F27</f>
        <v>9.2200000000000006</v>
      </c>
      <c r="G44" s="18">
        <f t="shared" si="20"/>
        <v>236299.45780590718</v>
      </c>
      <c r="H44" s="28">
        <f t="shared" si="14"/>
        <v>58178803</v>
      </c>
      <c r="I44" s="33">
        <f>Data!D11-$H$36</f>
        <v>-1633034</v>
      </c>
    </row>
    <row r="45" spans="5:9" x14ac:dyDescent="0.25">
      <c r="E45" s="24" t="s">
        <v>15</v>
      </c>
      <c r="F45" s="32">
        <f t="shared" ref="F45:G45" si="21">+F28</f>
        <v>9.15</v>
      </c>
      <c r="G45" s="18">
        <f t="shared" si="21"/>
        <v>234505.42721518988</v>
      </c>
      <c r="H45" s="28">
        <f t="shared" si="14"/>
        <v>57739136</v>
      </c>
      <c r="I45" s="33">
        <f>Data!D12-$H$36</f>
        <v>-2072701</v>
      </c>
    </row>
    <row r="46" spans="5:9" x14ac:dyDescent="0.25">
      <c r="E46" s="24" t="s">
        <v>16</v>
      </c>
      <c r="F46" s="32">
        <f t="shared" ref="F46:G46" si="22">+F29</f>
        <v>9.09</v>
      </c>
      <c r="G46" s="18">
        <f t="shared" si="22"/>
        <v>232967.68670886074</v>
      </c>
      <c r="H46" s="28">
        <f t="shared" si="14"/>
        <v>57362286</v>
      </c>
      <c r="I46" s="33">
        <f>Data!D13-$H$36</f>
        <v>-2449551</v>
      </c>
    </row>
    <row r="47" spans="5:9" ht="15.75" thickBot="1" x14ac:dyDescent="0.3">
      <c r="E47" s="25" t="s">
        <v>17</v>
      </c>
      <c r="F47" s="39">
        <f t="shared" ref="F47:G47" si="23">+F30</f>
        <v>9.06</v>
      </c>
      <c r="G47" s="40">
        <f t="shared" si="23"/>
        <v>232198.81645569621</v>
      </c>
      <c r="H47" s="41">
        <f t="shared" si="14"/>
        <v>57173861</v>
      </c>
      <c r="I47" s="35">
        <f>Data!D14-$H$36</f>
        <v>-2637976</v>
      </c>
    </row>
    <row r="48" spans="5:9" ht="39.950000000000003" customHeight="1" x14ac:dyDescent="0.25">
      <c r="E48" s="44" t="s">
        <v>37</v>
      </c>
      <c r="F48" s="44"/>
      <c r="G48" s="44"/>
      <c r="H48" s="44"/>
    </row>
    <row r="49" spans="5:8" x14ac:dyDescent="0.25">
      <c r="E49" s="47" t="s">
        <v>30</v>
      </c>
      <c r="F49" s="48"/>
      <c r="G49" s="49"/>
      <c r="H49" s="49"/>
    </row>
  </sheetData>
  <mergeCells count="4">
    <mergeCell ref="A15:C15"/>
    <mergeCell ref="E15:H15"/>
    <mergeCell ref="E31:G31"/>
    <mergeCell ref="E48:H48"/>
  </mergeCells>
  <pageMargins left="0.7" right="0.7" top="0.75" bottom="0.75" header="0.3" footer="0.3"/>
  <pageSetup orientation="portrait" r:id="rId1"/>
  <rowBreaks count="2" manualBreakCount="2">
    <brk id="16" max="16383" man="1"/>
    <brk id="32" max="16383" man="1"/>
  </rowBreaks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treatments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Laroze P</dc:creator>
  <cp:lastModifiedBy>Paulina Granados</cp:lastModifiedBy>
  <cp:lastPrinted>2018-04-26T13:17:51Z</cp:lastPrinted>
  <dcterms:created xsi:type="dcterms:W3CDTF">2018-03-13T12:48:27Z</dcterms:created>
  <dcterms:modified xsi:type="dcterms:W3CDTF">2018-07-17T15:32:18Z</dcterms:modified>
</cp:coreProperties>
</file>