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0_data_used/"/>
    </mc:Choice>
  </mc:AlternateContent>
  <xr:revisionPtr revIDLastSave="0" documentId="13_ncr:1_{8D14D024-31B9-6540-ACC6-19C77BF94C78}" xr6:coauthVersionLast="47" xr6:coauthVersionMax="47" xr10:uidLastSave="{00000000-0000-0000-0000-000000000000}"/>
  <bookViews>
    <workbookView xWindow="36420" yWindow="-100" windowWidth="30120" windowHeight="21100" tabRatio="500" activeTab="1" xr2:uid="{00000000-000D-0000-FFFF-FFFF00000000}"/>
  </bookViews>
  <sheets>
    <sheet name="Summary of PhotoAdaption " sheetId="19" r:id="rId1"/>
    <sheet name="MD1" sheetId="1" r:id="rId2"/>
    <sheet name="MD2" sheetId="2" r:id="rId3"/>
    <sheet name="MD3" sheetId="3" r:id="rId4"/>
    <sheet name="MD4" sheetId="4" r:id="rId5"/>
    <sheet name="MD5" sheetId="5" r:id="rId6"/>
    <sheet name="MD6" sheetId="6" r:id="rId7"/>
    <sheet name="MD7" sheetId="8" r:id="rId8"/>
    <sheet name="MD9" sheetId="7" r:id="rId9"/>
    <sheet name="MD10" sheetId="9" r:id="rId10"/>
    <sheet name="MD11" sheetId="10" r:id="rId11"/>
    <sheet name="MD12" sheetId="11" r:id="rId12"/>
    <sheet name="MD13" sheetId="12" r:id="rId13"/>
    <sheet name="MD14" sheetId="13" r:id="rId14"/>
    <sheet name="MD15" sheetId="14" r:id="rId15"/>
    <sheet name="MD16" sheetId="15" r:id="rId16"/>
    <sheet name="MD17" sheetId="16" r:id="rId17"/>
    <sheet name="MD18" sheetId="17" r:id="rId18"/>
  </sheets>
  <definedNames>
    <definedName name="_xlnm._FilterDatabase" localSheetId="0" hidden="1">'Summary of PhotoAdaption '!$H$2:$N$100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8" l="1"/>
  <c r="AA4" i="8" s="1"/>
  <c r="AF4" i="8" s="1"/>
  <c r="AK4" i="8" s="1"/>
  <c r="U4" i="8"/>
  <c r="Z4" i="8" s="1"/>
  <c r="AE4" i="8" s="1"/>
  <c r="S4" i="8"/>
  <c r="X4" i="8" s="1"/>
  <c r="AC4" i="8" s="1"/>
  <c r="R4" i="8"/>
  <c r="W4" i="8" s="1"/>
  <c r="AB4" i="8" s="1"/>
  <c r="R11" i="8"/>
  <c r="W11" i="8" s="1"/>
  <c r="AB11" i="8" s="1"/>
  <c r="AG11" i="8" s="1"/>
  <c r="S11" i="8"/>
  <c r="X11" i="8" s="1"/>
  <c r="AC11" i="8" s="1"/>
  <c r="AH11" i="8" s="1"/>
  <c r="T11" i="8"/>
  <c r="Y11" i="8" s="1"/>
  <c r="AD11" i="8" s="1"/>
  <c r="AI11" i="8" s="1"/>
  <c r="U11" i="8"/>
  <c r="Z11" i="8" s="1"/>
  <c r="AE11" i="8" s="1"/>
  <c r="AJ11" i="8" s="1"/>
  <c r="T4" i="8"/>
  <c r="Y4" i="8" s="1"/>
  <c r="AD4" i="8" s="1"/>
  <c r="V11" i="8"/>
  <c r="AA11" i="8" s="1"/>
  <c r="AF11" i="8" s="1"/>
  <c r="AK11" i="8" s="1"/>
  <c r="V10" i="8"/>
  <c r="AA10" i="8" s="1"/>
  <c r="AF10" i="8" s="1"/>
  <c r="U10" i="8"/>
  <c r="Z10" i="8" s="1"/>
  <c r="AE10" i="8" s="1"/>
  <c r="T10" i="8"/>
  <c r="Y10" i="8" s="1"/>
  <c r="AD10" i="8" s="1"/>
  <c r="S10" i="8"/>
  <c r="X10" i="8" s="1"/>
  <c r="AC10" i="8" s="1"/>
  <c r="R10" i="8"/>
  <c r="W10" i="8" s="1"/>
  <c r="AB10" i="8" s="1"/>
  <c r="V9" i="8"/>
  <c r="AA9" i="8" s="1"/>
  <c r="AF9" i="8" s="1"/>
  <c r="U9" i="8"/>
  <c r="Z9" i="8" s="1"/>
  <c r="AE9" i="8" s="1"/>
  <c r="T9" i="8"/>
  <c r="Y9" i="8" s="1"/>
  <c r="AD9" i="8" s="1"/>
  <c r="S9" i="8"/>
  <c r="X9" i="8" s="1"/>
  <c r="AC9" i="8" s="1"/>
  <c r="R9" i="8"/>
  <c r="W9" i="8" s="1"/>
  <c r="AB9" i="8" s="1"/>
  <c r="AG9" i="8" s="1"/>
  <c r="V8" i="8"/>
  <c r="AA8" i="8" s="1"/>
  <c r="AF8" i="8" s="1"/>
  <c r="U8" i="8"/>
  <c r="Z8" i="8" s="1"/>
  <c r="AE8" i="8" s="1"/>
  <c r="T8" i="8"/>
  <c r="Y8" i="8"/>
  <c r="AD8" i="8" s="1"/>
  <c r="S8" i="8"/>
  <c r="X8" i="8"/>
  <c r="AC8" i="8" s="1"/>
  <c r="R8" i="8"/>
  <c r="W8" i="8" s="1"/>
  <c r="AB8" i="8" s="1"/>
  <c r="AG8" i="8" s="1"/>
  <c r="V7" i="8"/>
  <c r="AA7" i="8" s="1"/>
  <c r="AF7" i="8" s="1"/>
  <c r="U7" i="8"/>
  <c r="Z7" i="8" s="1"/>
  <c r="AE7" i="8" s="1"/>
  <c r="T7" i="8"/>
  <c r="Y7" i="8" s="1"/>
  <c r="AD7" i="8" s="1"/>
  <c r="AI7" i="8" s="1"/>
  <c r="S7" i="8"/>
  <c r="X7" i="8"/>
  <c r="R7" i="8"/>
  <c r="W7" i="8" s="1"/>
  <c r="AB7" i="8" s="1"/>
  <c r="AG7" i="8" s="1"/>
  <c r="V6" i="8"/>
  <c r="AA6" i="8" s="1"/>
  <c r="AF6" i="8" s="1"/>
  <c r="U6" i="8"/>
  <c r="Z6" i="8" s="1"/>
  <c r="AE6" i="8" s="1"/>
  <c r="T6" i="8"/>
  <c r="Y6" i="8" s="1"/>
  <c r="AD6" i="8" s="1"/>
  <c r="AI6" i="8" s="1"/>
  <c r="S6" i="8"/>
  <c r="X6" i="8" s="1"/>
  <c r="AC6" i="8" s="1"/>
  <c r="R6" i="8"/>
  <c r="W6" i="8" s="1"/>
  <c r="AB6" i="8" s="1"/>
  <c r="AG6" i="8" s="1"/>
  <c r="V5" i="8"/>
  <c r="AA5" i="8" s="1"/>
  <c r="AF5" i="8" s="1"/>
  <c r="U5" i="8"/>
  <c r="Z5" i="8" s="1"/>
  <c r="AE5" i="8" s="1"/>
  <c r="T5" i="8"/>
  <c r="Y5" i="8" s="1"/>
  <c r="AD5" i="8" s="1"/>
  <c r="S5" i="8"/>
  <c r="X5" i="8" s="1"/>
  <c r="AC5" i="8" s="1"/>
  <c r="R5" i="8"/>
  <c r="W5" i="8" s="1"/>
  <c r="AB5" i="8" s="1"/>
  <c r="AG5" i="8" s="1"/>
  <c r="S5" i="1"/>
  <c r="W5" i="1"/>
  <c r="AA5" i="1" s="1"/>
  <c r="AE5" i="1" s="1"/>
  <c r="R4" i="1"/>
  <c r="V4" i="1" s="1"/>
  <c r="Z4" i="1" s="1"/>
  <c r="S4" i="1"/>
  <c r="W4" i="1" s="1"/>
  <c r="AA4" i="1" s="1"/>
  <c r="AE4" i="1" s="1"/>
  <c r="P11" i="1"/>
  <c r="T11" i="1" s="1"/>
  <c r="X11" i="1" s="1"/>
  <c r="AB11" i="1" s="1"/>
  <c r="Q11" i="1"/>
  <c r="U11" i="1" s="1"/>
  <c r="Y11" i="1" s="1"/>
  <c r="AC11" i="1" s="1"/>
  <c r="R11" i="1"/>
  <c r="V11" i="1" s="1"/>
  <c r="Z11" i="1" s="1"/>
  <c r="AD11" i="1" s="1"/>
  <c r="P10" i="1"/>
  <c r="T10" i="1" s="1"/>
  <c r="X10" i="1" s="1"/>
  <c r="AB10" i="1" s="1"/>
  <c r="Q10" i="1"/>
  <c r="U10" i="1" s="1"/>
  <c r="Y10" i="1" s="1"/>
  <c r="AC10" i="1" s="1"/>
  <c r="R10" i="1"/>
  <c r="V10" i="1"/>
  <c r="Z10" i="1" s="1"/>
  <c r="AD10" i="1" s="1"/>
  <c r="P9" i="1"/>
  <c r="T9" i="1" s="1"/>
  <c r="X9" i="1" s="1"/>
  <c r="AB9" i="1" s="1"/>
  <c r="Q9" i="1"/>
  <c r="U9" i="1" s="1"/>
  <c r="Y9" i="1" s="1"/>
  <c r="AC9" i="1" s="1"/>
  <c r="R9" i="1"/>
  <c r="V9" i="1" s="1"/>
  <c r="Z9" i="1" s="1"/>
  <c r="AD9" i="1" s="1"/>
  <c r="P8" i="1"/>
  <c r="T8" i="1" s="1"/>
  <c r="X8" i="1" s="1"/>
  <c r="AB8" i="1" s="1"/>
  <c r="Q8" i="1"/>
  <c r="U8" i="1" s="1"/>
  <c r="Y8" i="1" s="1"/>
  <c r="R8" i="1"/>
  <c r="V8" i="1" s="1"/>
  <c r="Z8" i="1" s="1"/>
  <c r="P7" i="1"/>
  <c r="T7" i="1" s="1"/>
  <c r="X7" i="1" s="1"/>
  <c r="AB7" i="1" s="1"/>
  <c r="Q7" i="1"/>
  <c r="U7" i="1" s="1"/>
  <c r="Y7" i="1" s="1"/>
  <c r="AC7" i="1" s="1"/>
  <c r="R7" i="1"/>
  <c r="V7" i="1"/>
  <c r="Z7" i="1"/>
  <c r="AD7" i="1" s="1"/>
  <c r="P6" i="1"/>
  <c r="T6" i="1" s="1"/>
  <c r="X6" i="1"/>
  <c r="AB6" i="1" s="1"/>
  <c r="Q6" i="1"/>
  <c r="U6" i="1" s="1"/>
  <c r="Y6" i="1" s="1"/>
  <c r="R6" i="1"/>
  <c r="V6" i="1"/>
  <c r="Z6" i="1" s="1"/>
  <c r="AD6" i="1" s="1"/>
  <c r="P5" i="1"/>
  <c r="T5" i="1" s="1"/>
  <c r="X5" i="1" s="1"/>
  <c r="AB5" i="1" s="1"/>
  <c r="Q5" i="1"/>
  <c r="U5" i="1" s="1"/>
  <c r="Y5" i="1" s="1"/>
  <c r="AC5" i="1" s="1"/>
  <c r="R5" i="1"/>
  <c r="V5" i="1" s="1"/>
  <c r="Z5" i="1" s="1"/>
  <c r="S11" i="1"/>
  <c r="W11" i="1" s="1"/>
  <c r="AA11" i="1" s="1"/>
  <c r="AE11" i="1" s="1"/>
  <c r="S10" i="1"/>
  <c r="W10" i="1" s="1"/>
  <c r="AA10" i="1" s="1"/>
  <c r="AE10" i="1" s="1"/>
  <c r="S9" i="1"/>
  <c r="W9" i="1" s="1"/>
  <c r="AA9" i="1" s="1"/>
  <c r="AE9" i="1" s="1"/>
  <c r="S8" i="1"/>
  <c r="W8" i="1" s="1"/>
  <c r="AA8" i="1"/>
  <c r="S7" i="1"/>
  <c r="W7" i="1" s="1"/>
  <c r="AA7" i="1" s="1"/>
  <c r="S6" i="1"/>
  <c r="W6" i="1" s="1"/>
  <c r="AA6" i="1" s="1"/>
  <c r="AE6" i="1" s="1"/>
  <c r="C11" i="1"/>
  <c r="C10" i="1"/>
  <c r="C9" i="1"/>
  <c r="C8" i="1"/>
  <c r="C7" i="1"/>
  <c r="C6" i="1"/>
  <c r="C5" i="1"/>
  <c r="C4" i="1"/>
  <c r="R11" i="17"/>
  <c r="V11" i="17" s="1"/>
  <c r="Z11" i="17" s="1"/>
  <c r="O11" i="17"/>
  <c r="S11" i="17" s="1"/>
  <c r="W11" i="17" s="1"/>
  <c r="P11" i="17"/>
  <c r="T11" i="17" s="1"/>
  <c r="X11" i="17" s="1"/>
  <c r="AB11" i="17" s="1"/>
  <c r="Q11" i="17"/>
  <c r="U11" i="17" s="1"/>
  <c r="Y11" i="17" s="1"/>
  <c r="R10" i="17"/>
  <c r="V10" i="17" s="1"/>
  <c r="Z10" i="17" s="1"/>
  <c r="O10" i="17"/>
  <c r="S10" i="17" s="1"/>
  <c r="W10" i="17" s="1"/>
  <c r="P10" i="17"/>
  <c r="T10" i="17" s="1"/>
  <c r="X10" i="17" s="1"/>
  <c r="Q10" i="17"/>
  <c r="U10" i="17" s="1"/>
  <c r="Y10" i="17" s="1"/>
  <c r="R11" i="16"/>
  <c r="V11" i="16" s="1"/>
  <c r="Z11" i="16" s="1"/>
  <c r="O11" i="16"/>
  <c r="S11" i="16"/>
  <c r="W11" i="16" s="1"/>
  <c r="P11" i="16"/>
  <c r="T11" i="16" s="1"/>
  <c r="X11" i="16" s="1"/>
  <c r="Q11" i="16"/>
  <c r="U11" i="16" s="1"/>
  <c r="Y11" i="16" s="1"/>
  <c r="R10" i="16"/>
  <c r="V10" i="16" s="1"/>
  <c r="Z10" i="16" s="1"/>
  <c r="O10" i="16"/>
  <c r="S10" i="16" s="1"/>
  <c r="W10" i="16" s="1"/>
  <c r="P10" i="16"/>
  <c r="T10" i="16" s="1"/>
  <c r="X10" i="16" s="1"/>
  <c r="Q10" i="16"/>
  <c r="U10" i="16" s="1"/>
  <c r="Y10" i="16" s="1"/>
  <c r="R11" i="15"/>
  <c r="V11" i="15" s="1"/>
  <c r="Z11" i="15" s="1"/>
  <c r="O11" i="15"/>
  <c r="S11" i="15" s="1"/>
  <c r="W11" i="15" s="1"/>
  <c r="AA11" i="15" s="1"/>
  <c r="P11" i="15"/>
  <c r="T11" i="15" s="1"/>
  <c r="X11" i="15" s="1"/>
  <c r="Q11" i="15"/>
  <c r="U11" i="15" s="1"/>
  <c r="Y11" i="15" s="1"/>
  <c r="R10" i="15"/>
  <c r="V10" i="15" s="1"/>
  <c r="Z10" i="15" s="1"/>
  <c r="O10" i="15"/>
  <c r="S10" i="15" s="1"/>
  <c r="W10" i="15" s="1"/>
  <c r="P10" i="15"/>
  <c r="T10" i="15" s="1"/>
  <c r="X10" i="15" s="1"/>
  <c r="Q10" i="15"/>
  <c r="U10" i="15" s="1"/>
  <c r="Y10" i="15" s="1"/>
  <c r="R11" i="14"/>
  <c r="V11" i="14" s="1"/>
  <c r="Z11" i="14"/>
  <c r="AD11" i="14" s="1"/>
  <c r="O11" i="14"/>
  <c r="S11" i="14"/>
  <c r="W11" i="14" s="1"/>
  <c r="P11" i="14"/>
  <c r="T11" i="14" s="1"/>
  <c r="X11" i="14" s="1"/>
  <c r="AB11" i="14" s="1"/>
  <c r="Q11" i="14"/>
  <c r="U11" i="14" s="1"/>
  <c r="Y11" i="14" s="1"/>
  <c r="AC11" i="14" s="1"/>
  <c r="R10" i="14"/>
  <c r="V10" i="14" s="1"/>
  <c r="Z10" i="14" s="1"/>
  <c r="O10" i="14"/>
  <c r="S10" i="14" s="1"/>
  <c r="W10" i="14" s="1"/>
  <c r="P10" i="14"/>
  <c r="T10" i="14" s="1"/>
  <c r="X10" i="14" s="1"/>
  <c r="Q10" i="14"/>
  <c r="U10" i="14" s="1"/>
  <c r="Y10" i="14" s="1"/>
  <c r="R11" i="13"/>
  <c r="V11" i="13" s="1"/>
  <c r="Z11" i="13" s="1"/>
  <c r="O11" i="13"/>
  <c r="S11" i="13" s="1"/>
  <c r="W11" i="13" s="1"/>
  <c r="P11" i="13"/>
  <c r="T11" i="13" s="1"/>
  <c r="X11" i="13" s="1"/>
  <c r="Q11" i="13"/>
  <c r="U11" i="13" s="1"/>
  <c r="Y11" i="13" s="1"/>
  <c r="R10" i="13"/>
  <c r="V10" i="13" s="1"/>
  <c r="Z10" i="13" s="1"/>
  <c r="O10" i="13"/>
  <c r="S10" i="13" s="1"/>
  <c r="W10" i="13" s="1"/>
  <c r="P10" i="13"/>
  <c r="T10" i="13" s="1"/>
  <c r="X10" i="13" s="1"/>
  <c r="Q10" i="13"/>
  <c r="U10" i="13" s="1"/>
  <c r="Y10" i="13" s="1"/>
  <c r="R11" i="12"/>
  <c r="V11" i="12"/>
  <c r="Z11" i="12" s="1"/>
  <c r="O11" i="12"/>
  <c r="S11" i="12" s="1"/>
  <c r="W11" i="12" s="1"/>
  <c r="P11" i="12"/>
  <c r="T11" i="12"/>
  <c r="X11" i="12" s="1"/>
  <c r="Q11" i="12"/>
  <c r="U11" i="12" s="1"/>
  <c r="Y11" i="12" s="1"/>
  <c r="R10" i="12"/>
  <c r="V10" i="12" s="1"/>
  <c r="Z10" i="12" s="1"/>
  <c r="O10" i="12"/>
  <c r="S10" i="12" s="1"/>
  <c r="W10" i="12" s="1"/>
  <c r="P10" i="12"/>
  <c r="T10" i="12" s="1"/>
  <c r="X10" i="12" s="1"/>
  <c r="Q10" i="12"/>
  <c r="U10" i="12" s="1"/>
  <c r="Y10" i="12" s="1"/>
  <c r="R11" i="11"/>
  <c r="V11" i="11" s="1"/>
  <c r="Z11" i="11" s="1"/>
  <c r="O11" i="11"/>
  <c r="S11" i="11" s="1"/>
  <c r="W11" i="11" s="1"/>
  <c r="P11" i="11"/>
  <c r="T11" i="11" s="1"/>
  <c r="X11" i="11" s="1"/>
  <c r="Q11" i="11"/>
  <c r="U11" i="11" s="1"/>
  <c r="Y11" i="11" s="1"/>
  <c r="R10" i="11"/>
  <c r="V10" i="11" s="1"/>
  <c r="Z10" i="11" s="1"/>
  <c r="O10" i="11"/>
  <c r="S10" i="11" s="1"/>
  <c r="W10" i="11" s="1"/>
  <c r="P10" i="11"/>
  <c r="T10" i="11" s="1"/>
  <c r="X10" i="11" s="1"/>
  <c r="Q10" i="11"/>
  <c r="U10" i="11" s="1"/>
  <c r="Y10" i="11" s="1"/>
  <c r="R11" i="10"/>
  <c r="V11" i="10" s="1"/>
  <c r="Z11" i="10" s="1"/>
  <c r="O11" i="10"/>
  <c r="S11" i="10" s="1"/>
  <c r="W11" i="10" s="1"/>
  <c r="AA11" i="10" s="1"/>
  <c r="P11" i="10"/>
  <c r="T11" i="10" s="1"/>
  <c r="X11" i="10" s="1"/>
  <c r="Q11" i="10"/>
  <c r="U11" i="10" s="1"/>
  <c r="Y11" i="10" s="1"/>
  <c r="AC11" i="10" s="1"/>
  <c r="R10" i="10"/>
  <c r="V10" i="10" s="1"/>
  <c r="Z10" i="10" s="1"/>
  <c r="O10" i="10"/>
  <c r="S10" i="10" s="1"/>
  <c r="W10" i="10" s="1"/>
  <c r="P10" i="10"/>
  <c r="T10" i="10" s="1"/>
  <c r="X10" i="10" s="1"/>
  <c r="Q10" i="10"/>
  <c r="U10" i="10" s="1"/>
  <c r="Y10" i="10" s="1"/>
  <c r="P4" i="1"/>
  <c r="T4" i="1" s="1"/>
  <c r="X4" i="1" s="1"/>
  <c r="Q4" i="1"/>
  <c r="U4" i="1" s="1"/>
  <c r="Y4" i="1" s="1"/>
  <c r="R11" i="9"/>
  <c r="V11" i="9" s="1"/>
  <c r="Z11" i="9" s="1"/>
  <c r="AD11" i="9" s="1"/>
  <c r="O11" i="9"/>
  <c r="S11" i="9" s="1"/>
  <c r="W11" i="9" s="1"/>
  <c r="P11" i="9"/>
  <c r="T11" i="9" s="1"/>
  <c r="X11" i="9" s="1"/>
  <c r="Q11" i="9"/>
  <c r="U11" i="9" s="1"/>
  <c r="Y11" i="9" s="1"/>
  <c r="R10" i="9"/>
  <c r="V10" i="9" s="1"/>
  <c r="Z10" i="9" s="1"/>
  <c r="O10" i="9"/>
  <c r="S10" i="9"/>
  <c r="W10" i="9" s="1"/>
  <c r="P10" i="9"/>
  <c r="T10" i="9"/>
  <c r="X10" i="9" s="1"/>
  <c r="Q10" i="9"/>
  <c r="U10" i="9" s="1"/>
  <c r="Y10" i="9" s="1"/>
  <c r="R11" i="7"/>
  <c r="V11" i="7" s="1"/>
  <c r="Z11" i="7" s="1"/>
  <c r="O11" i="7"/>
  <c r="S11" i="7" s="1"/>
  <c r="W11" i="7" s="1"/>
  <c r="P11" i="7"/>
  <c r="T11" i="7" s="1"/>
  <c r="X11" i="7" s="1"/>
  <c r="AB11" i="7" s="1"/>
  <c r="Q11" i="7"/>
  <c r="U11" i="7" s="1"/>
  <c r="Y11" i="7" s="1"/>
  <c r="R10" i="7"/>
  <c r="V10" i="7" s="1"/>
  <c r="Z10" i="7" s="1"/>
  <c r="O10" i="7"/>
  <c r="S10" i="7" s="1"/>
  <c r="W10" i="7" s="1"/>
  <c r="AA10" i="7" s="1"/>
  <c r="P10" i="7"/>
  <c r="T10" i="7" s="1"/>
  <c r="X10" i="7" s="1"/>
  <c r="Q10" i="7"/>
  <c r="U10" i="7" s="1"/>
  <c r="Y10" i="7" s="1"/>
  <c r="AC10" i="7" s="1"/>
  <c r="AC7" i="8"/>
  <c r="O9" i="6"/>
  <c r="S9" i="6" s="1"/>
  <c r="W9" i="6" s="1"/>
  <c r="P9" i="6"/>
  <c r="T9" i="6" s="1"/>
  <c r="X9" i="6" s="1"/>
  <c r="Q9" i="6"/>
  <c r="U9" i="6" s="1"/>
  <c r="Y9" i="6" s="1"/>
  <c r="R9" i="6"/>
  <c r="V9" i="6" s="1"/>
  <c r="Z9" i="6" s="1"/>
  <c r="O8" i="6"/>
  <c r="S8" i="6" s="1"/>
  <c r="W8" i="6" s="1"/>
  <c r="P8" i="6"/>
  <c r="T8" i="6" s="1"/>
  <c r="X8" i="6" s="1"/>
  <c r="Q8" i="6"/>
  <c r="U8" i="6" s="1"/>
  <c r="Y8" i="6" s="1"/>
  <c r="R8" i="6"/>
  <c r="V8" i="6" s="1"/>
  <c r="Z8" i="6" s="1"/>
  <c r="O7" i="6"/>
  <c r="S7" i="6" s="1"/>
  <c r="W7" i="6" s="1"/>
  <c r="AA7" i="6" s="1"/>
  <c r="P7" i="6"/>
  <c r="T7" i="6" s="1"/>
  <c r="X7" i="6" s="1"/>
  <c r="Q7" i="6"/>
  <c r="U7" i="6" s="1"/>
  <c r="Y7" i="6" s="1"/>
  <c r="R7" i="6"/>
  <c r="V7" i="6"/>
  <c r="Z7" i="6" s="1"/>
  <c r="R11" i="6"/>
  <c r="V11" i="6" s="1"/>
  <c r="Z11" i="6" s="1"/>
  <c r="O11" i="6"/>
  <c r="S11" i="6" s="1"/>
  <c r="W11" i="6" s="1"/>
  <c r="P11" i="6"/>
  <c r="T11" i="6" s="1"/>
  <c r="X11" i="6" s="1"/>
  <c r="Q11" i="6"/>
  <c r="U11" i="6" s="1"/>
  <c r="Y11" i="6" s="1"/>
  <c r="R10" i="6"/>
  <c r="V10" i="6" s="1"/>
  <c r="Z10" i="6" s="1"/>
  <c r="O10" i="6"/>
  <c r="S10" i="6" s="1"/>
  <c r="W10" i="6" s="1"/>
  <c r="P10" i="6"/>
  <c r="T10" i="6" s="1"/>
  <c r="X10" i="6" s="1"/>
  <c r="Q10" i="6"/>
  <c r="U10" i="6"/>
  <c r="Y10" i="6" s="1"/>
  <c r="AC10" i="6" s="1"/>
  <c r="R11" i="5"/>
  <c r="V11" i="5" s="1"/>
  <c r="Z11" i="5" s="1"/>
  <c r="O11" i="5"/>
  <c r="S11" i="5"/>
  <c r="W11" i="5" s="1"/>
  <c r="AA11" i="5" s="1"/>
  <c r="P11" i="5"/>
  <c r="T11" i="5" s="1"/>
  <c r="X11" i="5" s="1"/>
  <c r="Q11" i="5"/>
  <c r="U11" i="5" s="1"/>
  <c r="Y11" i="5" s="1"/>
  <c r="R10" i="5"/>
  <c r="V10" i="5" s="1"/>
  <c r="Z10" i="5" s="1"/>
  <c r="O10" i="5"/>
  <c r="S10" i="5" s="1"/>
  <c r="W10" i="5" s="1"/>
  <c r="P10" i="5"/>
  <c r="T10" i="5" s="1"/>
  <c r="X10" i="5" s="1"/>
  <c r="Q10" i="5"/>
  <c r="U10" i="5" s="1"/>
  <c r="Y10" i="5" s="1"/>
  <c r="R11" i="4"/>
  <c r="V11" i="4" s="1"/>
  <c r="Z11" i="4" s="1"/>
  <c r="Q11" i="4"/>
  <c r="U11" i="4" s="1"/>
  <c r="Y11" i="4" s="1"/>
  <c r="P11" i="4"/>
  <c r="T11" i="4" s="1"/>
  <c r="X11" i="4" s="1"/>
  <c r="O11" i="4"/>
  <c r="S11" i="4" s="1"/>
  <c r="W11" i="4" s="1"/>
  <c r="AA11" i="4" s="1"/>
  <c r="R10" i="4"/>
  <c r="V10" i="4" s="1"/>
  <c r="Z10" i="4" s="1"/>
  <c r="Q10" i="4"/>
  <c r="U10" i="4" s="1"/>
  <c r="Y10" i="4" s="1"/>
  <c r="P10" i="4"/>
  <c r="T10" i="4" s="1"/>
  <c r="X10" i="4" s="1"/>
  <c r="O10" i="4"/>
  <c r="S10" i="4" s="1"/>
  <c r="W10" i="4" s="1"/>
  <c r="R11" i="3"/>
  <c r="V11" i="3" s="1"/>
  <c r="Z11" i="3" s="1"/>
  <c r="Q11" i="3"/>
  <c r="U11" i="3" s="1"/>
  <c r="Y11" i="3" s="1"/>
  <c r="P11" i="3"/>
  <c r="T11" i="3" s="1"/>
  <c r="X11" i="3" s="1"/>
  <c r="O11" i="3"/>
  <c r="S11" i="3" s="1"/>
  <c r="W11" i="3" s="1"/>
  <c r="AA11" i="3" s="1"/>
  <c r="R10" i="3"/>
  <c r="V10" i="3" s="1"/>
  <c r="Z10" i="3" s="1"/>
  <c r="AD10" i="3" s="1"/>
  <c r="Q10" i="3"/>
  <c r="U10" i="3" s="1"/>
  <c r="Y10" i="3" s="1"/>
  <c r="P10" i="3"/>
  <c r="T10" i="3" s="1"/>
  <c r="X10" i="3" s="1"/>
  <c r="O10" i="3"/>
  <c r="S10" i="3" s="1"/>
  <c r="W10" i="3" s="1"/>
  <c r="R11" i="2"/>
  <c r="V11" i="2" s="1"/>
  <c r="Z11" i="2" s="1"/>
  <c r="Q11" i="2"/>
  <c r="U11" i="2" s="1"/>
  <c r="Y11" i="2" s="1"/>
  <c r="AC11" i="2" s="1"/>
  <c r="P11" i="2"/>
  <c r="T11" i="2" s="1"/>
  <c r="X11" i="2" s="1"/>
  <c r="R10" i="2"/>
  <c r="V10" i="2" s="1"/>
  <c r="Z10" i="2" s="1"/>
  <c r="Q10" i="2"/>
  <c r="U10" i="2" s="1"/>
  <c r="Y10" i="2" s="1"/>
  <c r="P10" i="2"/>
  <c r="T10" i="2" s="1"/>
  <c r="X10" i="2" s="1"/>
  <c r="O11" i="2"/>
  <c r="S11" i="2" s="1"/>
  <c r="W11" i="2" s="1"/>
  <c r="O10" i="2"/>
  <c r="S10" i="2" s="1"/>
  <c r="W10" i="2" s="1"/>
  <c r="O4" i="2"/>
  <c r="S4" i="2" s="1"/>
  <c r="W4" i="2" s="1"/>
  <c r="R9" i="17"/>
  <c r="V9" i="17" s="1"/>
  <c r="Z9" i="17" s="1"/>
  <c r="O9" i="17"/>
  <c r="S9" i="17"/>
  <c r="W9" i="17" s="1"/>
  <c r="P9" i="17"/>
  <c r="T9" i="17" s="1"/>
  <c r="X9" i="17" s="1"/>
  <c r="Q9" i="17"/>
  <c r="U9" i="17" s="1"/>
  <c r="Y9" i="17" s="1"/>
  <c r="R8" i="17"/>
  <c r="V8" i="17" s="1"/>
  <c r="Z8" i="17" s="1"/>
  <c r="O8" i="17"/>
  <c r="S8" i="17" s="1"/>
  <c r="W8" i="17" s="1"/>
  <c r="P8" i="17"/>
  <c r="T8" i="17" s="1"/>
  <c r="X8" i="17" s="1"/>
  <c r="Q8" i="17"/>
  <c r="U8" i="17" s="1"/>
  <c r="Y8" i="17" s="1"/>
  <c r="R7" i="17"/>
  <c r="V7" i="17" s="1"/>
  <c r="Z7" i="17" s="1"/>
  <c r="O7" i="17"/>
  <c r="S7" i="17" s="1"/>
  <c r="W7" i="17" s="1"/>
  <c r="P7" i="17"/>
  <c r="T7" i="17" s="1"/>
  <c r="X7" i="17" s="1"/>
  <c r="Q7" i="17"/>
  <c r="U7" i="17" s="1"/>
  <c r="Y7" i="17" s="1"/>
  <c r="R6" i="17"/>
  <c r="V6" i="17"/>
  <c r="Z6" i="17" s="1"/>
  <c r="O6" i="17"/>
  <c r="S6" i="17" s="1"/>
  <c r="W6" i="17" s="1"/>
  <c r="P6" i="17"/>
  <c r="T6" i="17" s="1"/>
  <c r="X6" i="17" s="1"/>
  <c r="Q6" i="17"/>
  <c r="U6" i="17" s="1"/>
  <c r="Y6" i="17" s="1"/>
  <c r="O5" i="17"/>
  <c r="S5" i="17" s="1"/>
  <c r="W5" i="17" s="1"/>
  <c r="P5" i="17"/>
  <c r="T5" i="17" s="1"/>
  <c r="X5" i="17" s="1"/>
  <c r="Q5" i="17"/>
  <c r="U5" i="17" s="1"/>
  <c r="Y5" i="17" s="1"/>
  <c r="R5" i="17"/>
  <c r="V5" i="17" s="1"/>
  <c r="Z5" i="17" s="1"/>
  <c r="O4" i="17"/>
  <c r="S4" i="17"/>
  <c r="W4" i="17" s="1"/>
  <c r="P4" i="17"/>
  <c r="T4" i="17" s="1"/>
  <c r="X4" i="17" s="1"/>
  <c r="Q4" i="17"/>
  <c r="U4" i="17"/>
  <c r="Y4" i="17" s="1"/>
  <c r="R4" i="17"/>
  <c r="V4" i="17" s="1"/>
  <c r="Z4" i="17" s="1"/>
  <c r="R9" i="16"/>
  <c r="V9" i="16" s="1"/>
  <c r="Z9" i="16" s="1"/>
  <c r="O9" i="16"/>
  <c r="S9" i="16" s="1"/>
  <c r="W9" i="16" s="1"/>
  <c r="P9" i="16"/>
  <c r="T9" i="16" s="1"/>
  <c r="X9" i="16" s="1"/>
  <c r="Q9" i="16"/>
  <c r="U9" i="16" s="1"/>
  <c r="Y9" i="16" s="1"/>
  <c r="R8" i="16"/>
  <c r="V8" i="16" s="1"/>
  <c r="Z8" i="16" s="1"/>
  <c r="O8" i="16"/>
  <c r="S8" i="16" s="1"/>
  <c r="W8" i="16" s="1"/>
  <c r="P8" i="16"/>
  <c r="T8" i="16"/>
  <c r="X8" i="16" s="1"/>
  <c r="AB8" i="16" s="1"/>
  <c r="Q8" i="16"/>
  <c r="U8" i="16" s="1"/>
  <c r="Y8" i="16" s="1"/>
  <c r="R7" i="16"/>
  <c r="V7" i="16" s="1"/>
  <c r="Z7" i="16"/>
  <c r="O7" i="16"/>
  <c r="S7" i="16" s="1"/>
  <c r="W7" i="16" s="1"/>
  <c r="P7" i="16"/>
  <c r="T7" i="16" s="1"/>
  <c r="X7" i="16" s="1"/>
  <c r="Q7" i="16"/>
  <c r="U7" i="16"/>
  <c r="Y7" i="16" s="1"/>
  <c r="R6" i="16"/>
  <c r="V6" i="16" s="1"/>
  <c r="Z6" i="16" s="1"/>
  <c r="O6" i="16"/>
  <c r="S6" i="16" s="1"/>
  <c r="W6" i="16" s="1"/>
  <c r="P6" i="16"/>
  <c r="T6" i="16" s="1"/>
  <c r="X6" i="16" s="1"/>
  <c r="Q6" i="16"/>
  <c r="U6" i="16" s="1"/>
  <c r="Y6" i="16" s="1"/>
  <c r="O5" i="16"/>
  <c r="S5" i="16" s="1"/>
  <c r="W5" i="16" s="1"/>
  <c r="P5" i="16"/>
  <c r="T5" i="16"/>
  <c r="X5" i="16" s="1"/>
  <c r="AB5" i="16" s="1"/>
  <c r="Q5" i="16"/>
  <c r="U5" i="16" s="1"/>
  <c r="Y5" i="16" s="1"/>
  <c r="R5" i="16"/>
  <c r="V5" i="16" s="1"/>
  <c r="Z5" i="16" s="1"/>
  <c r="O4" i="16"/>
  <c r="S4" i="16" s="1"/>
  <c r="W4" i="16" s="1"/>
  <c r="P4" i="16"/>
  <c r="T4" i="16" s="1"/>
  <c r="X4" i="16" s="1"/>
  <c r="Q4" i="16"/>
  <c r="U4" i="16" s="1"/>
  <c r="Y4" i="16" s="1"/>
  <c r="R4" i="16"/>
  <c r="V4" i="16" s="1"/>
  <c r="Z4" i="16" s="1"/>
  <c r="R9" i="15"/>
  <c r="V9" i="15"/>
  <c r="Z9" i="15" s="1"/>
  <c r="O9" i="15"/>
  <c r="S9" i="15" s="1"/>
  <c r="W9" i="15" s="1"/>
  <c r="P9" i="15"/>
  <c r="T9" i="15" s="1"/>
  <c r="X9" i="15" s="1"/>
  <c r="Q9" i="15"/>
  <c r="U9" i="15" s="1"/>
  <c r="Y9" i="15" s="1"/>
  <c r="R8" i="15"/>
  <c r="V8" i="15" s="1"/>
  <c r="Z8" i="15" s="1"/>
  <c r="O8" i="15"/>
  <c r="S8" i="15" s="1"/>
  <c r="W8" i="15" s="1"/>
  <c r="P8" i="15"/>
  <c r="T8" i="15" s="1"/>
  <c r="X8" i="15" s="1"/>
  <c r="AB8" i="15" s="1"/>
  <c r="Q8" i="15"/>
  <c r="U8" i="15" s="1"/>
  <c r="Y8" i="15" s="1"/>
  <c r="R7" i="15"/>
  <c r="V7" i="15" s="1"/>
  <c r="Z7" i="15" s="1"/>
  <c r="O7" i="15"/>
  <c r="S7" i="15" s="1"/>
  <c r="W7" i="15" s="1"/>
  <c r="P7" i="15"/>
  <c r="T7" i="15" s="1"/>
  <c r="X7" i="15" s="1"/>
  <c r="Q7" i="15"/>
  <c r="U7" i="15"/>
  <c r="Y7" i="15" s="1"/>
  <c r="R6" i="15"/>
  <c r="V6" i="15" s="1"/>
  <c r="Z6" i="15" s="1"/>
  <c r="O6" i="15"/>
  <c r="S6" i="15" s="1"/>
  <c r="W6" i="15" s="1"/>
  <c r="P6" i="15"/>
  <c r="T6" i="15"/>
  <c r="X6" i="15" s="1"/>
  <c r="Q6" i="15"/>
  <c r="U6" i="15" s="1"/>
  <c r="Y6" i="15" s="1"/>
  <c r="O5" i="15"/>
  <c r="S5" i="15" s="1"/>
  <c r="W5" i="15" s="1"/>
  <c r="P5" i="15"/>
  <c r="T5" i="15" s="1"/>
  <c r="X5" i="15" s="1"/>
  <c r="Q5" i="15"/>
  <c r="U5" i="15" s="1"/>
  <c r="Y5" i="15" s="1"/>
  <c r="R5" i="15"/>
  <c r="V5" i="15" s="1"/>
  <c r="Z5" i="15" s="1"/>
  <c r="O4" i="15"/>
  <c r="S4" i="15" s="1"/>
  <c r="W4" i="15" s="1"/>
  <c r="P4" i="15"/>
  <c r="T4" i="15" s="1"/>
  <c r="X4" i="15" s="1"/>
  <c r="Q4" i="15"/>
  <c r="U4" i="15"/>
  <c r="Y4" i="15" s="1"/>
  <c r="R4" i="15"/>
  <c r="V4" i="15" s="1"/>
  <c r="Z4" i="15" s="1"/>
  <c r="R9" i="14"/>
  <c r="V9" i="14" s="1"/>
  <c r="Z9" i="14" s="1"/>
  <c r="O9" i="14"/>
  <c r="S9" i="14" s="1"/>
  <c r="W9" i="14" s="1"/>
  <c r="P9" i="14"/>
  <c r="T9" i="14" s="1"/>
  <c r="X9" i="14" s="1"/>
  <c r="Q9" i="14"/>
  <c r="U9" i="14"/>
  <c r="Y9" i="14" s="1"/>
  <c r="R8" i="14"/>
  <c r="V8" i="14"/>
  <c r="Z8" i="14" s="1"/>
  <c r="O8" i="14"/>
  <c r="S8" i="14" s="1"/>
  <c r="W8" i="14" s="1"/>
  <c r="P8" i="14"/>
  <c r="T8" i="14" s="1"/>
  <c r="X8" i="14" s="1"/>
  <c r="Q8" i="14"/>
  <c r="U8" i="14" s="1"/>
  <c r="Y8" i="14" s="1"/>
  <c r="AC8" i="14" s="1"/>
  <c r="R7" i="14"/>
  <c r="V7" i="14" s="1"/>
  <c r="Z7" i="14" s="1"/>
  <c r="O7" i="14"/>
  <c r="S7" i="14" s="1"/>
  <c r="W7" i="14" s="1"/>
  <c r="P7" i="14"/>
  <c r="T7" i="14" s="1"/>
  <c r="X7" i="14" s="1"/>
  <c r="Q7" i="14"/>
  <c r="U7" i="14" s="1"/>
  <c r="Y7" i="14" s="1"/>
  <c r="R6" i="14"/>
  <c r="V6" i="14"/>
  <c r="Z6" i="14" s="1"/>
  <c r="O6" i="14"/>
  <c r="S6" i="14" s="1"/>
  <c r="W6" i="14" s="1"/>
  <c r="P6" i="14"/>
  <c r="T6" i="14"/>
  <c r="X6" i="14" s="1"/>
  <c r="Q6" i="14"/>
  <c r="U6" i="14" s="1"/>
  <c r="Y6" i="14" s="1"/>
  <c r="O5" i="14"/>
  <c r="S5" i="14" s="1"/>
  <c r="W5" i="14" s="1"/>
  <c r="AA5" i="14" s="1"/>
  <c r="P5" i="14"/>
  <c r="T5" i="14" s="1"/>
  <c r="X5" i="14" s="1"/>
  <c r="AB5" i="14"/>
  <c r="Q5" i="14"/>
  <c r="U5" i="14" s="1"/>
  <c r="Y5" i="14" s="1"/>
  <c r="R5" i="14"/>
  <c r="V5" i="14" s="1"/>
  <c r="Z5" i="14" s="1"/>
  <c r="O4" i="14"/>
  <c r="S4" i="14" s="1"/>
  <c r="W4" i="14" s="1"/>
  <c r="P4" i="14"/>
  <c r="T4" i="14" s="1"/>
  <c r="X4" i="14" s="1"/>
  <c r="Q4" i="14"/>
  <c r="U4" i="14" s="1"/>
  <c r="Y4" i="14" s="1"/>
  <c r="R4" i="14"/>
  <c r="V4" i="14"/>
  <c r="Z4" i="14" s="1"/>
  <c r="R9" i="13"/>
  <c r="V9" i="13" s="1"/>
  <c r="Z9" i="13" s="1"/>
  <c r="AD9" i="13" s="1"/>
  <c r="O9" i="13"/>
  <c r="S9" i="13" s="1"/>
  <c r="W9" i="13" s="1"/>
  <c r="AA9" i="13" s="1"/>
  <c r="P9" i="13"/>
  <c r="T9" i="13" s="1"/>
  <c r="X9" i="13" s="1"/>
  <c r="AB9" i="13" s="1"/>
  <c r="Q9" i="13"/>
  <c r="U9" i="13" s="1"/>
  <c r="Y9" i="13" s="1"/>
  <c r="R8" i="13"/>
  <c r="V8" i="13" s="1"/>
  <c r="Z8" i="13" s="1"/>
  <c r="O8" i="13"/>
  <c r="S8" i="13" s="1"/>
  <c r="W8" i="13" s="1"/>
  <c r="P8" i="13"/>
  <c r="T8" i="13" s="1"/>
  <c r="X8" i="13" s="1"/>
  <c r="Q8" i="13"/>
  <c r="U8" i="13" s="1"/>
  <c r="Y8" i="13" s="1"/>
  <c r="R7" i="13"/>
  <c r="V7" i="13" s="1"/>
  <c r="Z7" i="13" s="1"/>
  <c r="AD7" i="13" s="1"/>
  <c r="O7" i="13"/>
  <c r="S7" i="13" s="1"/>
  <c r="W7" i="13" s="1"/>
  <c r="AA7" i="13" s="1"/>
  <c r="P7" i="13"/>
  <c r="T7" i="13" s="1"/>
  <c r="X7" i="13" s="1"/>
  <c r="Q7" i="13"/>
  <c r="U7" i="13" s="1"/>
  <c r="Y7" i="13" s="1"/>
  <c r="R6" i="13"/>
  <c r="V6" i="13" s="1"/>
  <c r="Z6" i="13" s="1"/>
  <c r="AD6" i="13" s="1"/>
  <c r="O6" i="13"/>
  <c r="S6" i="13" s="1"/>
  <c r="W6" i="13" s="1"/>
  <c r="P6" i="13"/>
  <c r="T6" i="13" s="1"/>
  <c r="X6" i="13" s="1"/>
  <c r="AB6" i="13" s="1"/>
  <c r="Q6" i="13"/>
  <c r="U6" i="13" s="1"/>
  <c r="Y6" i="13" s="1"/>
  <c r="AC6" i="13" s="1"/>
  <c r="O5" i="13"/>
  <c r="S5" i="13" s="1"/>
  <c r="W5" i="13" s="1"/>
  <c r="P5" i="13"/>
  <c r="T5" i="13" s="1"/>
  <c r="X5" i="13" s="1"/>
  <c r="Q5" i="13"/>
  <c r="U5" i="13" s="1"/>
  <c r="Y5" i="13" s="1"/>
  <c r="R5" i="13"/>
  <c r="V5" i="13" s="1"/>
  <c r="Z5" i="13" s="1"/>
  <c r="O4" i="13"/>
  <c r="S4" i="13" s="1"/>
  <c r="W4" i="13" s="1"/>
  <c r="AA4" i="13" s="1"/>
  <c r="P4" i="13"/>
  <c r="T4" i="13" s="1"/>
  <c r="X4" i="13" s="1"/>
  <c r="AB4" i="13" s="1"/>
  <c r="Q4" i="13"/>
  <c r="U4" i="13" s="1"/>
  <c r="Y4" i="13" s="1"/>
  <c r="AC4" i="13" s="1"/>
  <c r="R4" i="13"/>
  <c r="V4" i="13" s="1"/>
  <c r="Z4" i="13" s="1"/>
  <c r="AD4" i="13"/>
  <c r="R9" i="12"/>
  <c r="V9" i="12" s="1"/>
  <c r="Z9" i="12" s="1"/>
  <c r="O9" i="12"/>
  <c r="S9" i="12" s="1"/>
  <c r="W9" i="12" s="1"/>
  <c r="P9" i="12"/>
  <c r="T9" i="12" s="1"/>
  <c r="X9" i="12" s="1"/>
  <c r="Q9" i="12"/>
  <c r="U9" i="12" s="1"/>
  <c r="Y9" i="12" s="1"/>
  <c r="R8" i="12"/>
  <c r="V8" i="12" s="1"/>
  <c r="Z8" i="12" s="1"/>
  <c r="O8" i="12"/>
  <c r="S8" i="12"/>
  <c r="W8" i="12" s="1"/>
  <c r="P8" i="12"/>
  <c r="T8" i="12" s="1"/>
  <c r="X8" i="12" s="1"/>
  <c r="Q8" i="12"/>
  <c r="U8" i="12" s="1"/>
  <c r="Y8" i="12" s="1"/>
  <c r="R7" i="12"/>
  <c r="V7" i="12" s="1"/>
  <c r="Z7" i="12" s="1"/>
  <c r="O7" i="12"/>
  <c r="S7" i="12"/>
  <c r="W7" i="12" s="1"/>
  <c r="P7" i="12"/>
  <c r="T7" i="12" s="1"/>
  <c r="X7" i="12" s="1"/>
  <c r="Q7" i="12"/>
  <c r="U7" i="12" s="1"/>
  <c r="Y7" i="12" s="1"/>
  <c r="R6" i="12"/>
  <c r="V6" i="12" s="1"/>
  <c r="Z6" i="12" s="1"/>
  <c r="O6" i="12"/>
  <c r="S6" i="12" s="1"/>
  <c r="W6" i="12" s="1"/>
  <c r="P6" i="12"/>
  <c r="T6" i="12" s="1"/>
  <c r="X6" i="12" s="1"/>
  <c r="Q6" i="12"/>
  <c r="U6" i="12" s="1"/>
  <c r="Y6" i="12" s="1"/>
  <c r="O5" i="12"/>
  <c r="S5" i="12" s="1"/>
  <c r="W5" i="12" s="1"/>
  <c r="P5" i="12"/>
  <c r="T5" i="12"/>
  <c r="X5" i="12"/>
  <c r="Q5" i="12"/>
  <c r="U5" i="12" s="1"/>
  <c r="Y5" i="12" s="1"/>
  <c r="R5" i="12"/>
  <c r="V5" i="12" s="1"/>
  <c r="Z5" i="12" s="1"/>
  <c r="AD5" i="12" s="1"/>
  <c r="O4" i="12"/>
  <c r="S4" i="12" s="1"/>
  <c r="W4" i="12" s="1"/>
  <c r="P4" i="12"/>
  <c r="T4" i="12" s="1"/>
  <c r="X4" i="12" s="1"/>
  <c r="Q4" i="12"/>
  <c r="U4" i="12" s="1"/>
  <c r="Y4" i="12" s="1"/>
  <c r="R4" i="12"/>
  <c r="V4" i="12"/>
  <c r="Z4" i="12" s="1"/>
  <c r="R9" i="11"/>
  <c r="V9" i="11" s="1"/>
  <c r="Z9" i="11" s="1"/>
  <c r="O9" i="11"/>
  <c r="S9" i="11"/>
  <c r="W9" i="11" s="1"/>
  <c r="P9" i="11"/>
  <c r="T9" i="11" s="1"/>
  <c r="X9" i="11" s="1"/>
  <c r="Q9" i="11"/>
  <c r="U9" i="11" s="1"/>
  <c r="Y9" i="11" s="1"/>
  <c r="R8" i="11"/>
  <c r="V8" i="11"/>
  <c r="Z8" i="11" s="1"/>
  <c r="O8" i="11"/>
  <c r="S8" i="11"/>
  <c r="W8" i="11" s="1"/>
  <c r="P8" i="11"/>
  <c r="T8" i="11" s="1"/>
  <c r="X8" i="11" s="1"/>
  <c r="Q8" i="11"/>
  <c r="U8" i="11" s="1"/>
  <c r="Y8" i="11" s="1"/>
  <c r="R7" i="11"/>
  <c r="V7" i="11" s="1"/>
  <c r="Z7" i="11" s="1"/>
  <c r="O7" i="11"/>
  <c r="S7" i="11" s="1"/>
  <c r="W7" i="11" s="1"/>
  <c r="P7" i="11"/>
  <c r="T7" i="11" s="1"/>
  <c r="X7" i="11" s="1"/>
  <c r="Q7" i="11"/>
  <c r="U7" i="11" s="1"/>
  <c r="Y7" i="11" s="1"/>
  <c r="R6" i="11"/>
  <c r="V6" i="11" s="1"/>
  <c r="Z6" i="11" s="1"/>
  <c r="O6" i="11"/>
  <c r="S6" i="11" s="1"/>
  <c r="W6" i="11" s="1"/>
  <c r="P6" i="11"/>
  <c r="T6" i="11"/>
  <c r="X6" i="11" s="1"/>
  <c r="Q6" i="11"/>
  <c r="U6" i="11" s="1"/>
  <c r="Y6" i="11" s="1"/>
  <c r="O5" i="11"/>
  <c r="S5" i="11" s="1"/>
  <c r="W5" i="11" s="1"/>
  <c r="P5" i="11"/>
  <c r="T5" i="11" s="1"/>
  <c r="X5" i="11" s="1"/>
  <c r="Q5" i="11"/>
  <c r="U5" i="11"/>
  <c r="Y5" i="11" s="1"/>
  <c r="R5" i="11"/>
  <c r="V5" i="11"/>
  <c r="Z5" i="11" s="1"/>
  <c r="O4" i="11"/>
  <c r="S4" i="11" s="1"/>
  <c r="W4" i="11" s="1"/>
  <c r="P4" i="11"/>
  <c r="T4" i="11" s="1"/>
  <c r="X4" i="11" s="1"/>
  <c r="Q4" i="11"/>
  <c r="U4" i="11" s="1"/>
  <c r="Y4" i="11" s="1"/>
  <c r="R4" i="11"/>
  <c r="V4" i="11" s="1"/>
  <c r="Z4" i="11" s="1"/>
  <c r="R9" i="10"/>
  <c r="V9" i="10" s="1"/>
  <c r="Z9" i="10" s="1"/>
  <c r="O9" i="10"/>
  <c r="S9" i="10" s="1"/>
  <c r="W9" i="10" s="1"/>
  <c r="P9" i="10"/>
  <c r="T9" i="10" s="1"/>
  <c r="X9" i="10" s="1"/>
  <c r="Q9" i="10"/>
  <c r="U9" i="10" s="1"/>
  <c r="Y9" i="10" s="1"/>
  <c r="R8" i="10"/>
  <c r="V8" i="10" s="1"/>
  <c r="Z8" i="10" s="1"/>
  <c r="O8" i="10"/>
  <c r="S8" i="10" s="1"/>
  <c r="W8" i="10" s="1"/>
  <c r="P8" i="10"/>
  <c r="T8" i="10" s="1"/>
  <c r="X8" i="10" s="1"/>
  <c r="Q8" i="10"/>
  <c r="U8" i="10" s="1"/>
  <c r="Y8" i="10" s="1"/>
  <c r="AC8" i="10" s="1"/>
  <c r="R7" i="10"/>
  <c r="V7" i="10" s="1"/>
  <c r="Z7" i="10" s="1"/>
  <c r="O7" i="10"/>
  <c r="S7" i="10" s="1"/>
  <c r="W7" i="10" s="1"/>
  <c r="P7" i="10"/>
  <c r="T7" i="10" s="1"/>
  <c r="X7" i="10" s="1"/>
  <c r="AB7" i="10" s="1"/>
  <c r="Q7" i="10"/>
  <c r="U7" i="10" s="1"/>
  <c r="Y7" i="10" s="1"/>
  <c r="R6" i="10"/>
  <c r="V6" i="10" s="1"/>
  <c r="Z6" i="10" s="1"/>
  <c r="O6" i="10"/>
  <c r="S6" i="10" s="1"/>
  <c r="W6" i="10" s="1"/>
  <c r="P6" i="10"/>
  <c r="T6" i="10" s="1"/>
  <c r="X6" i="10" s="1"/>
  <c r="Q6" i="10"/>
  <c r="U6" i="10" s="1"/>
  <c r="Y6" i="10" s="1"/>
  <c r="O5" i="10"/>
  <c r="S5" i="10" s="1"/>
  <c r="W5" i="10" s="1"/>
  <c r="P5" i="10"/>
  <c r="T5" i="10" s="1"/>
  <c r="X5" i="10" s="1"/>
  <c r="Q5" i="10"/>
  <c r="U5" i="10" s="1"/>
  <c r="Y5" i="10" s="1"/>
  <c r="R5" i="10"/>
  <c r="V5" i="10" s="1"/>
  <c r="Z5" i="10" s="1"/>
  <c r="O4" i="10"/>
  <c r="S4" i="10" s="1"/>
  <c r="W4" i="10" s="1"/>
  <c r="P4" i="10"/>
  <c r="T4" i="10" s="1"/>
  <c r="X4" i="10" s="1"/>
  <c r="Q4" i="10"/>
  <c r="U4" i="10"/>
  <c r="Y4" i="10" s="1"/>
  <c r="R4" i="10"/>
  <c r="V4" i="10"/>
  <c r="Z4" i="10" s="1"/>
  <c r="AD4" i="10" s="1"/>
  <c r="R9" i="9"/>
  <c r="V9" i="9" s="1"/>
  <c r="Z9" i="9" s="1"/>
  <c r="O9" i="9"/>
  <c r="S9" i="9" s="1"/>
  <c r="W9" i="9" s="1"/>
  <c r="P9" i="9"/>
  <c r="T9" i="9" s="1"/>
  <c r="X9" i="9" s="1"/>
  <c r="Q9" i="9"/>
  <c r="U9" i="9" s="1"/>
  <c r="Y9" i="9" s="1"/>
  <c r="R8" i="9"/>
  <c r="V8" i="9" s="1"/>
  <c r="Z8" i="9" s="1"/>
  <c r="O8" i="9"/>
  <c r="S8" i="9" s="1"/>
  <c r="W8" i="9" s="1"/>
  <c r="P8" i="9"/>
  <c r="T8" i="9" s="1"/>
  <c r="X8" i="9" s="1"/>
  <c r="Q8" i="9"/>
  <c r="U8" i="9" s="1"/>
  <c r="Y8" i="9" s="1"/>
  <c r="R7" i="9"/>
  <c r="V7" i="9" s="1"/>
  <c r="Z7" i="9" s="1"/>
  <c r="O7" i="9"/>
  <c r="S7" i="9" s="1"/>
  <c r="W7" i="9" s="1"/>
  <c r="P7" i="9"/>
  <c r="T7" i="9" s="1"/>
  <c r="X7" i="9" s="1"/>
  <c r="Q7" i="9"/>
  <c r="U7" i="9" s="1"/>
  <c r="Y7" i="9" s="1"/>
  <c r="R6" i="9"/>
  <c r="V6" i="9" s="1"/>
  <c r="Z6" i="9" s="1"/>
  <c r="AD6" i="9"/>
  <c r="O6" i="9"/>
  <c r="S6" i="9" s="1"/>
  <c r="W6" i="9" s="1"/>
  <c r="P6" i="9"/>
  <c r="T6" i="9" s="1"/>
  <c r="X6" i="9" s="1"/>
  <c r="AB6" i="9" s="1"/>
  <c r="Q6" i="9"/>
  <c r="U6" i="9" s="1"/>
  <c r="Y6" i="9" s="1"/>
  <c r="AC6" i="9" s="1"/>
  <c r="O5" i="9"/>
  <c r="S5" i="9" s="1"/>
  <c r="W5" i="9" s="1"/>
  <c r="AA5" i="9" s="1"/>
  <c r="P5" i="9"/>
  <c r="T5" i="9" s="1"/>
  <c r="X5" i="9" s="1"/>
  <c r="AB5" i="9" s="1"/>
  <c r="Q5" i="9"/>
  <c r="U5" i="9" s="1"/>
  <c r="Y5" i="9" s="1"/>
  <c r="AC5" i="9" s="1"/>
  <c r="R5" i="9"/>
  <c r="V5" i="9" s="1"/>
  <c r="Z5" i="9" s="1"/>
  <c r="AD5" i="9" s="1"/>
  <c r="O4" i="9"/>
  <c r="S4" i="9" s="1"/>
  <c r="W4" i="9" s="1"/>
  <c r="AA4" i="9" s="1"/>
  <c r="P4" i="9"/>
  <c r="T4" i="9" s="1"/>
  <c r="X4" i="9" s="1"/>
  <c r="Q4" i="9"/>
  <c r="U4" i="9" s="1"/>
  <c r="Y4" i="9" s="1"/>
  <c r="AC4" i="9" s="1"/>
  <c r="R4" i="9"/>
  <c r="V4" i="9" s="1"/>
  <c r="Z4" i="9"/>
  <c r="AD4" i="9" s="1"/>
  <c r="R9" i="7"/>
  <c r="V9" i="7" s="1"/>
  <c r="Z9" i="7" s="1"/>
  <c r="AD9" i="7" s="1"/>
  <c r="O9" i="7"/>
  <c r="S9" i="7" s="1"/>
  <c r="W9" i="7" s="1"/>
  <c r="P9" i="7"/>
  <c r="T9" i="7" s="1"/>
  <c r="X9" i="7" s="1"/>
  <c r="Q9" i="7"/>
  <c r="U9" i="7" s="1"/>
  <c r="Y9" i="7" s="1"/>
  <c r="AC9" i="7" s="1"/>
  <c r="R8" i="7"/>
  <c r="V8" i="7" s="1"/>
  <c r="Z8" i="7" s="1"/>
  <c r="O8" i="7"/>
  <c r="S8" i="7" s="1"/>
  <c r="W8" i="7" s="1"/>
  <c r="P8" i="7"/>
  <c r="T8" i="7" s="1"/>
  <c r="X8" i="7" s="1"/>
  <c r="Q8" i="7"/>
  <c r="U8" i="7" s="1"/>
  <c r="Y8" i="7" s="1"/>
  <c r="R7" i="7"/>
  <c r="V7" i="7" s="1"/>
  <c r="Z7" i="7" s="1"/>
  <c r="O7" i="7"/>
  <c r="S7" i="7" s="1"/>
  <c r="W7" i="7" s="1"/>
  <c r="P7" i="7"/>
  <c r="T7" i="7" s="1"/>
  <c r="X7" i="7" s="1"/>
  <c r="Q7" i="7"/>
  <c r="U7" i="7" s="1"/>
  <c r="Y7" i="7"/>
  <c r="R6" i="7"/>
  <c r="V6" i="7" s="1"/>
  <c r="Z6" i="7" s="1"/>
  <c r="O6" i="7"/>
  <c r="S6" i="7" s="1"/>
  <c r="W6" i="7" s="1"/>
  <c r="P6" i="7"/>
  <c r="T6" i="7" s="1"/>
  <c r="X6" i="7" s="1"/>
  <c r="Q6" i="7"/>
  <c r="U6" i="7" s="1"/>
  <c r="Y6" i="7" s="1"/>
  <c r="O5" i="7"/>
  <c r="S5" i="7" s="1"/>
  <c r="W5" i="7" s="1"/>
  <c r="P5" i="7"/>
  <c r="T5" i="7" s="1"/>
  <c r="X5" i="7" s="1"/>
  <c r="Q5" i="7"/>
  <c r="U5" i="7" s="1"/>
  <c r="Y5" i="7" s="1"/>
  <c r="R5" i="7"/>
  <c r="V5" i="7" s="1"/>
  <c r="Z5" i="7" s="1"/>
  <c r="O4" i="7"/>
  <c r="S4" i="7" s="1"/>
  <c r="W4" i="7" s="1"/>
  <c r="AA4" i="7" s="1"/>
  <c r="P4" i="7"/>
  <c r="T4" i="7" s="1"/>
  <c r="X4" i="7" s="1"/>
  <c r="Q4" i="7"/>
  <c r="U4" i="7" s="1"/>
  <c r="Y4" i="7" s="1"/>
  <c r="AC4" i="7" s="1"/>
  <c r="R4" i="7"/>
  <c r="V4" i="7"/>
  <c r="Z4" i="7" s="1"/>
  <c r="AD4" i="7" s="1"/>
  <c r="R6" i="6"/>
  <c r="V6" i="6"/>
  <c r="Z6" i="6" s="1"/>
  <c r="AD6" i="6" s="1"/>
  <c r="O6" i="6"/>
  <c r="S6" i="6" s="1"/>
  <c r="W6" i="6" s="1"/>
  <c r="AA6" i="6" s="1"/>
  <c r="P6" i="6"/>
  <c r="T6" i="6"/>
  <c r="X6" i="6" s="1"/>
  <c r="Q6" i="6"/>
  <c r="U6" i="6" s="1"/>
  <c r="Y6" i="6" s="1"/>
  <c r="AC6" i="6" s="1"/>
  <c r="O5" i="6"/>
  <c r="S5" i="6" s="1"/>
  <c r="W5" i="6" s="1"/>
  <c r="P5" i="6"/>
  <c r="T5" i="6"/>
  <c r="X5" i="6" s="1"/>
  <c r="Q5" i="6"/>
  <c r="U5" i="6" s="1"/>
  <c r="Y5" i="6" s="1"/>
  <c r="R5" i="6"/>
  <c r="V5" i="6"/>
  <c r="Z5" i="6" s="1"/>
  <c r="O4" i="6"/>
  <c r="S4" i="6"/>
  <c r="W4" i="6" s="1"/>
  <c r="P4" i="6"/>
  <c r="T4" i="6" s="1"/>
  <c r="X4" i="6" s="1"/>
  <c r="Q4" i="6"/>
  <c r="U4" i="6" s="1"/>
  <c r="Y4" i="6" s="1"/>
  <c r="R4" i="6"/>
  <c r="V4" i="6" s="1"/>
  <c r="Z4" i="6" s="1"/>
  <c r="R9" i="5"/>
  <c r="V9" i="5" s="1"/>
  <c r="Z9" i="5" s="1"/>
  <c r="O9" i="5"/>
  <c r="S9" i="5" s="1"/>
  <c r="W9" i="5" s="1"/>
  <c r="P9" i="5"/>
  <c r="T9" i="5" s="1"/>
  <c r="X9" i="5" s="1"/>
  <c r="Q9" i="5"/>
  <c r="U9" i="5" s="1"/>
  <c r="Y9" i="5" s="1"/>
  <c r="R8" i="5"/>
  <c r="V8" i="5" s="1"/>
  <c r="Z8" i="5" s="1"/>
  <c r="AD8" i="5" s="1"/>
  <c r="O8" i="5"/>
  <c r="S8" i="5" s="1"/>
  <c r="W8" i="5" s="1"/>
  <c r="P8" i="5"/>
  <c r="T8" i="5" s="1"/>
  <c r="X8" i="5" s="1"/>
  <c r="AB8" i="5" s="1"/>
  <c r="Q8" i="5"/>
  <c r="U8" i="5" s="1"/>
  <c r="Y8" i="5" s="1"/>
  <c r="R7" i="5"/>
  <c r="V7" i="5" s="1"/>
  <c r="Z7" i="5" s="1"/>
  <c r="AD7" i="5" s="1"/>
  <c r="O7" i="5"/>
  <c r="S7" i="5" s="1"/>
  <c r="W7" i="5" s="1"/>
  <c r="P7" i="5"/>
  <c r="T7" i="5" s="1"/>
  <c r="X7" i="5" s="1"/>
  <c r="AB7" i="5" s="1"/>
  <c r="Q7" i="5"/>
  <c r="U7" i="5" s="1"/>
  <c r="Y7" i="5" s="1"/>
  <c r="R6" i="5"/>
  <c r="V6" i="5" s="1"/>
  <c r="Z6" i="5" s="1"/>
  <c r="O6" i="5"/>
  <c r="S6" i="5" s="1"/>
  <c r="W6" i="5" s="1"/>
  <c r="AA6" i="5" s="1"/>
  <c r="P6" i="5"/>
  <c r="T6" i="5" s="1"/>
  <c r="X6" i="5" s="1"/>
  <c r="Q6" i="5"/>
  <c r="U6" i="5" s="1"/>
  <c r="Y6" i="5" s="1"/>
  <c r="AC6" i="5" s="1"/>
  <c r="O5" i="5"/>
  <c r="S5" i="5" s="1"/>
  <c r="W5" i="5" s="1"/>
  <c r="P5" i="5"/>
  <c r="T5" i="5" s="1"/>
  <c r="X5" i="5" s="1"/>
  <c r="Q5" i="5"/>
  <c r="U5" i="5" s="1"/>
  <c r="Y5" i="5" s="1"/>
  <c r="R5" i="5"/>
  <c r="V5" i="5" s="1"/>
  <c r="Z5" i="5" s="1"/>
  <c r="O4" i="5"/>
  <c r="S4" i="5"/>
  <c r="W4" i="5" s="1"/>
  <c r="P4" i="5"/>
  <c r="T4" i="5"/>
  <c r="X4" i="5" s="1"/>
  <c r="Q4" i="5"/>
  <c r="U4" i="5" s="1"/>
  <c r="Y4" i="5" s="1"/>
  <c r="R4" i="5"/>
  <c r="V4" i="5" s="1"/>
  <c r="Z4" i="5" s="1"/>
  <c r="R9" i="4"/>
  <c r="V9" i="4" s="1"/>
  <c r="Z9" i="4" s="1"/>
  <c r="AD9" i="4" s="1"/>
  <c r="O9" i="4"/>
  <c r="S9" i="4" s="1"/>
  <c r="W9" i="4" s="1"/>
  <c r="P9" i="4"/>
  <c r="T9" i="4" s="1"/>
  <c r="X9" i="4" s="1"/>
  <c r="Q9" i="4"/>
  <c r="U9" i="4" s="1"/>
  <c r="Y9" i="4" s="1"/>
  <c r="R8" i="4"/>
  <c r="V8" i="4" s="1"/>
  <c r="Z8" i="4" s="1"/>
  <c r="O8" i="4"/>
  <c r="S8" i="4" s="1"/>
  <c r="W8" i="4" s="1"/>
  <c r="P8" i="4"/>
  <c r="T8" i="4" s="1"/>
  <c r="X8" i="4" s="1"/>
  <c r="Q8" i="4"/>
  <c r="U8" i="4" s="1"/>
  <c r="Y8" i="4" s="1"/>
  <c r="R7" i="4"/>
  <c r="V7" i="4" s="1"/>
  <c r="Z7" i="4" s="1"/>
  <c r="O7" i="4"/>
  <c r="S7" i="4"/>
  <c r="W7" i="4" s="1"/>
  <c r="P7" i="4"/>
  <c r="T7" i="4" s="1"/>
  <c r="X7" i="4" s="1"/>
  <c r="Q7" i="4"/>
  <c r="U7" i="4" s="1"/>
  <c r="Y7" i="4" s="1"/>
  <c r="R6" i="4"/>
  <c r="V6" i="4" s="1"/>
  <c r="Z6" i="4" s="1"/>
  <c r="O6" i="4"/>
  <c r="S6" i="4" s="1"/>
  <c r="W6" i="4" s="1"/>
  <c r="P6" i="4"/>
  <c r="T6" i="4" s="1"/>
  <c r="X6" i="4" s="1"/>
  <c r="Q6" i="4"/>
  <c r="U6" i="4" s="1"/>
  <c r="Y6" i="4" s="1"/>
  <c r="O5" i="4"/>
  <c r="S5" i="4"/>
  <c r="W5" i="4" s="1"/>
  <c r="P5" i="4"/>
  <c r="T5" i="4" s="1"/>
  <c r="X5" i="4" s="1"/>
  <c r="Q5" i="4"/>
  <c r="U5" i="4" s="1"/>
  <c r="Y5" i="4" s="1"/>
  <c r="R5" i="4"/>
  <c r="V5" i="4" s="1"/>
  <c r="Z5" i="4" s="1"/>
  <c r="O4" i="4"/>
  <c r="S4" i="4" s="1"/>
  <c r="W4" i="4" s="1"/>
  <c r="AA4" i="4" s="1"/>
  <c r="P4" i="4"/>
  <c r="T4" i="4" s="1"/>
  <c r="X4" i="4" s="1"/>
  <c r="Q4" i="4"/>
  <c r="U4" i="4" s="1"/>
  <c r="Y4" i="4" s="1"/>
  <c r="R4" i="4"/>
  <c r="V4" i="4" s="1"/>
  <c r="Z4" i="4" s="1"/>
  <c r="R9" i="3"/>
  <c r="V9" i="3" s="1"/>
  <c r="Z9" i="3" s="1"/>
  <c r="AD9" i="3" s="1"/>
  <c r="O9" i="3"/>
  <c r="S9" i="3" s="1"/>
  <c r="W9" i="3" s="1"/>
  <c r="P9" i="3"/>
  <c r="T9" i="3" s="1"/>
  <c r="X9" i="3" s="1"/>
  <c r="Q9" i="3"/>
  <c r="U9" i="3" s="1"/>
  <c r="Y9" i="3" s="1"/>
  <c r="R8" i="3"/>
  <c r="V8" i="3" s="1"/>
  <c r="Z8" i="3" s="1"/>
  <c r="O8" i="3"/>
  <c r="S8" i="3" s="1"/>
  <c r="W8" i="3" s="1"/>
  <c r="P8" i="3"/>
  <c r="T8" i="3" s="1"/>
  <c r="X8" i="3" s="1"/>
  <c r="Q8" i="3"/>
  <c r="U8" i="3" s="1"/>
  <c r="Y8" i="3" s="1"/>
  <c r="R7" i="3"/>
  <c r="V7" i="3" s="1"/>
  <c r="Z7" i="3" s="1"/>
  <c r="O7" i="3"/>
  <c r="S7" i="3" s="1"/>
  <c r="W7" i="3" s="1"/>
  <c r="P7" i="3"/>
  <c r="T7" i="3" s="1"/>
  <c r="X7" i="3" s="1"/>
  <c r="Q7" i="3"/>
  <c r="U7" i="3" s="1"/>
  <c r="Y7" i="3" s="1"/>
  <c r="AC7" i="3" s="1"/>
  <c r="R6" i="3"/>
  <c r="V6" i="3" s="1"/>
  <c r="Z6" i="3" s="1"/>
  <c r="O6" i="3"/>
  <c r="S6" i="3" s="1"/>
  <c r="W6" i="3" s="1"/>
  <c r="AA6" i="3" s="1"/>
  <c r="P6" i="3"/>
  <c r="T6" i="3" s="1"/>
  <c r="X6" i="3"/>
  <c r="Q6" i="3"/>
  <c r="U6" i="3" s="1"/>
  <c r="Y6" i="3" s="1"/>
  <c r="O5" i="3"/>
  <c r="S5" i="3" s="1"/>
  <c r="W5" i="3" s="1"/>
  <c r="P5" i="3"/>
  <c r="T5" i="3" s="1"/>
  <c r="X5" i="3" s="1"/>
  <c r="Q5" i="3"/>
  <c r="U5" i="3" s="1"/>
  <c r="Y5" i="3" s="1"/>
  <c r="R5" i="3"/>
  <c r="V5" i="3" s="1"/>
  <c r="Z5" i="3" s="1"/>
  <c r="AD5" i="3" s="1"/>
  <c r="O4" i="3"/>
  <c r="S4" i="3" s="1"/>
  <c r="W4" i="3" s="1"/>
  <c r="P4" i="3"/>
  <c r="T4" i="3" s="1"/>
  <c r="X4" i="3" s="1"/>
  <c r="Q4" i="3"/>
  <c r="U4" i="3" s="1"/>
  <c r="Y4" i="3" s="1"/>
  <c r="R4" i="3"/>
  <c r="V4" i="3" s="1"/>
  <c r="Z4" i="3" s="1"/>
  <c r="R9" i="2"/>
  <c r="V9" i="2" s="1"/>
  <c r="Z9" i="2" s="1"/>
  <c r="AD9" i="2" s="1"/>
  <c r="O9" i="2"/>
  <c r="S9" i="2" s="1"/>
  <c r="W9" i="2" s="1"/>
  <c r="AA9" i="2" s="1"/>
  <c r="P9" i="2"/>
  <c r="T9" i="2" s="1"/>
  <c r="X9" i="2" s="1"/>
  <c r="AB9" i="2" s="1"/>
  <c r="Q9" i="2"/>
  <c r="U9" i="2" s="1"/>
  <c r="Y9" i="2" s="1"/>
  <c r="R8" i="2"/>
  <c r="V8" i="2" s="1"/>
  <c r="Z8" i="2" s="1"/>
  <c r="O8" i="2"/>
  <c r="S8" i="2" s="1"/>
  <c r="W8" i="2" s="1"/>
  <c r="AA8" i="2" s="1"/>
  <c r="P8" i="2"/>
  <c r="T8" i="2" s="1"/>
  <c r="X8" i="2" s="1"/>
  <c r="AB8" i="2" s="1"/>
  <c r="Q8" i="2"/>
  <c r="U8" i="2" s="1"/>
  <c r="Y8" i="2" s="1"/>
  <c r="AC8" i="2" s="1"/>
  <c r="R7" i="2"/>
  <c r="V7" i="2" s="1"/>
  <c r="Z7" i="2" s="1"/>
  <c r="AD7" i="2" s="1"/>
  <c r="O7" i="2"/>
  <c r="S7" i="2" s="1"/>
  <c r="W7" i="2" s="1"/>
  <c r="P7" i="2"/>
  <c r="T7" i="2" s="1"/>
  <c r="X7" i="2" s="1"/>
  <c r="AB7" i="2" s="1"/>
  <c r="Q7" i="2"/>
  <c r="U7" i="2" s="1"/>
  <c r="Y7" i="2" s="1"/>
  <c r="R6" i="2"/>
  <c r="V6" i="2"/>
  <c r="Z6" i="2"/>
  <c r="AD6" i="2" s="1"/>
  <c r="O6" i="2"/>
  <c r="S6" i="2" s="1"/>
  <c r="W6" i="2" s="1"/>
  <c r="AA6" i="2" s="1"/>
  <c r="P6" i="2"/>
  <c r="T6" i="2" s="1"/>
  <c r="X6" i="2" s="1"/>
  <c r="AB6" i="2" s="1"/>
  <c r="Q6" i="2"/>
  <c r="U6" i="2" s="1"/>
  <c r="Y6" i="2" s="1"/>
  <c r="AC6" i="2" s="1"/>
  <c r="O5" i="2"/>
  <c r="S5" i="2" s="1"/>
  <c r="W5" i="2" s="1"/>
  <c r="AA5" i="2" s="1"/>
  <c r="P5" i="2"/>
  <c r="T5" i="2" s="1"/>
  <c r="X5" i="2" s="1"/>
  <c r="Q5" i="2"/>
  <c r="U5" i="2" s="1"/>
  <c r="Y5" i="2" s="1"/>
  <c r="AC5" i="2" s="1"/>
  <c r="R5" i="2"/>
  <c r="V5" i="2" s="1"/>
  <c r="Z5" i="2" s="1"/>
  <c r="AD5" i="2" s="1"/>
  <c r="P4" i="2"/>
  <c r="T4" i="2"/>
  <c r="X4" i="2" s="1"/>
  <c r="AB4" i="2" s="1"/>
  <c r="Q4" i="2"/>
  <c r="U4" i="2" s="1"/>
  <c r="Y4" i="2" s="1"/>
  <c r="R4" i="2"/>
  <c r="V4" i="2" s="1"/>
  <c r="Z4" i="2" s="1"/>
  <c r="AD4" i="2" s="1"/>
  <c r="AD5" i="1"/>
  <c r="AC8" i="1"/>
  <c r="AD8" i="1"/>
  <c r="AE7" i="1"/>
  <c r="AH11" i="1" l="1"/>
  <c r="AG5" i="1"/>
  <c r="AF5" i="1"/>
  <c r="AH5" i="1"/>
  <c r="AF7" i="1"/>
  <c r="AG7" i="1"/>
  <c r="AF9" i="1"/>
  <c r="AG9" i="1"/>
  <c r="AH9" i="1"/>
  <c r="AH7" i="1"/>
  <c r="AH10" i="1"/>
  <c r="AH4" i="13"/>
  <c r="AF6" i="2"/>
  <c r="AH6" i="2"/>
  <c r="AC10" i="17"/>
  <c r="AB8" i="17"/>
  <c r="AB5" i="17"/>
  <c r="AC7" i="17"/>
  <c r="AA4" i="17"/>
  <c r="AC9" i="17"/>
  <c r="AD10" i="16"/>
  <c r="AC9" i="16"/>
  <c r="AB5" i="15"/>
  <c r="AC11" i="15"/>
  <c r="AA4" i="15"/>
  <c r="AD11" i="15"/>
  <c r="AB10" i="14"/>
  <c r="AD10" i="14"/>
  <c r="AB4" i="14"/>
  <c r="AA8" i="14"/>
  <c r="AD9" i="14"/>
  <c r="AD4" i="14"/>
  <c r="AC7" i="14"/>
  <c r="AB7" i="14"/>
  <c r="AA11" i="13"/>
  <c r="AC11" i="13"/>
  <c r="AC5" i="13"/>
  <c r="AD8" i="13"/>
  <c r="AB5" i="13"/>
  <c r="AC8" i="13"/>
  <c r="AC9" i="13"/>
  <c r="AA5" i="13"/>
  <c r="AB8" i="13"/>
  <c r="AF8" i="13" s="1"/>
  <c r="AD5" i="13"/>
  <c r="AA8" i="13"/>
  <c r="AA7" i="12"/>
  <c r="AD8" i="12"/>
  <c r="AC4" i="12"/>
  <c r="AC9" i="12"/>
  <c r="AB8" i="12"/>
  <c r="AC7" i="12"/>
  <c r="AB5" i="12"/>
  <c r="AD6" i="12"/>
  <c r="AA6" i="10"/>
  <c r="AC5" i="10"/>
  <c r="AA8" i="10"/>
  <c r="AB4" i="10"/>
  <c r="AD7" i="10"/>
  <c r="AB7" i="9"/>
  <c r="AB9" i="9"/>
  <c r="AA10" i="9"/>
  <c r="AA8" i="9"/>
  <c r="AB8" i="9"/>
  <c r="AA7" i="9"/>
  <c r="AC8" i="9"/>
  <c r="AD8" i="9"/>
  <c r="AH8" i="9" s="1"/>
  <c r="AC9" i="9"/>
  <c r="AB9" i="7"/>
  <c r="AC5" i="7"/>
  <c r="AD8" i="7"/>
  <c r="AA5" i="7"/>
  <c r="AB8" i="7"/>
  <c r="AB7" i="7"/>
  <c r="AD11" i="7"/>
  <c r="AB6" i="7"/>
  <c r="AD7" i="7"/>
  <c r="AD6" i="7"/>
  <c r="AK8" i="8"/>
  <c r="AJ10" i="8"/>
  <c r="AK7" i="8"/>
  <c r="AK6" i="8"/>
  <c r="AK10" i="8"/>
  <c r="AK5" i="8"/>
  <c r="AH9" i="8"/>
  <c r="AK9" i="8"/>
  <c r="AG4" i="8"/>
  <c r="AG10" i="8"/>
  <c r="AJ4" i="8"/>
  <c r="AJ6" i="8"/>
  <c r="AJ7" i="8"/>
  <c r="AJ5" i="8"/>
  <c r="AI8" i="8"/>
  <c r="AI9" i="8"/>
  <c r="AH4" i="8"/>
  <c r="AH8" i="8"/>
  <c r="AM8" i="8" s="1"/>
  <c r="AM11" i="8"/>
  <c r="AC7" i="6"/>
  <c r="AA5" i="6"/>
  <c r="AA4" i="6"/>
  <c r="AD8" i="6"/>
  <c r="AD5" i="6"/>
  <c r="AB8" i="6"/>
  <c r="AC4" i="6"/>
  <c r="AD4" i="6"/>
  <c r="AC11" i="5"/>
  <c r="AC9" i="5"/>
  <c r="AC5" i="5"/>
  <c r="AA5" i="5"/>
  <c r="AA9" i="5"/>
  <c r="AB9" i="4"/>
  <c r="AC8" i="4"/>
  <c r="AC6" i="4"/>
  <c r="AC4" i="4"/>
  <c r="AB4" i="4"/>
  <c r="AA5" i="4"/>
  <c r="AD11" i="3"/>
  <c r="AB5" i="3"/>
  <c r="AB7" i="3"/>
  <c r="AB9" i="3"/>
  <c r="AA4" i="3"/>
  <c r="AB8" i="3"/>
  <c r="AD8" i="3"/>
  <c r="AB10" i="3"/>
  <c r="AC9" i="11"/>
  <c r="AC5" i="3"/>
  <c r="AB5" i="11"/>
  <c r="AB8" i="11"/>
  <c r="AA5" i="3"/>
  <c r="AD6" i="5"/>
  <c r="AB6" i="6"/>
  <c r="AE6" i="6" s="1"/>
  <c r="AC6" i="7"/>
  <c r="AD10" i="2"/>
  <c r="AA7" i="2"/>
  <c r="AC6" i="3"/>
  <c r="AC7" i="4"/>
  <c r="AC6" i="10"/>
  <c r="AD8" i="10"/>
  <c r="AB6" i="11"/>
  <c r="AA9" i="3"/>
  <c r="AC5" i="4"/>
  <c r="AC4" i="5"/>
  <c r="AB6" i="5"/>
  <c r="AE6" i="5" s="1"/>
  <c r="AC7" i="5"/>
  <c r="AB6" i="10"/>
  <c r="AC4" i="2"/>
  <c r="AA4" i="2"/>
  <c r="AC8" i="3"/>
  <c r="AB4" i="5"/>
  <c r="AB4" i="9"/>
  <c r="AH4" i="9" s="1"/>
  <c r="AA8" i="4"/>
  <c r="AG8" i="4" s="1"/>
  <c r="AA8" i="7"/>
  <c r="AB9" i="10"/>
  <c r="AA4" i="11"/>
  <c r="AA7" i="7"/>
  <c r="AD6" i="3"/>
  <c r="AD4" i="4"/>
  <c r="AA7" i="5"/>
  <c r="AB4" i="7"/>
  <c r="AH4" i="7" s="1"/>
  <c r="AC4" i="15"/>
  <c r="AD10" i="7"/>
  <c r="AB5" i="2"/>
  <c r="AH5" i="2" s="1"/>
  <c r="AC7" i="2"/>
  <c r="AD8" i="2"/>
  <c r="AD5" i="7"/>
  <c r="AH5" i="7" s="1"/>
  <c r="AE5" i="9"/>
  <c r="AH5" i="9"/>
  <c r="AD7" i="9"/>
  <c r="AA9" i="10"/>
  <c r="AA7" i="11"/>
  <c r="AD7" i="14"/>
  <c r="AB11" i="4"/>
  <c r="AE4" i="4"/>
  <c r="AD7" i="4"/>
  <c r="AD9" i="5"/>
  <c r="AC5" i="6"/>
  <c r="AB5" i="10"/>
  <c r="AC9" i="2"/>
  <c r="AH9" i="2" s="1"/>
  <c r="AC4" i="3"/>
  <c r="AA7" i="3"/>
  <c r="AA8" i="3"/>
  <c r="AD5" i="10"/>
  <c r="AB8" i="10"/>
  <c r="AD7" i="11"/>
  <c r="AC6" i="14"/>
  <c r="AC7" i="15"/>
  <c r="AA9" i="15"/>
  <c r="AA9" i="16"/>
  <c r="AD6" i="17"/>
  <c r="AB9" i="6"/>
  <c r="AB10" i="9"/>
  <c r="AA10" i="10"/>
  <c r="AD8" i="4"/>
  <c r="AD4" i="5"/>
  <c r="AG10" i="1"/>
  <c r="AB9" i="17"/>
  <c r="AC9" i="10"/>
  <c r="AA6" i="11"/>
  <c r="AB6" i="15"/>
  <c r="AA9" i="4"/>
  <c r="AF5" i="9"/>
  <c r="AB4" i="11"/>
  <c r="AD8" i="11"/>
  <c r="AD4" i="12"/>
  <c r="AB7" i="16"/>
  <c r="AA9" i="17"/>
  <c r="AE6" i="2"/>
  <c r="AD5" i="4"/>
  <c r="AB8" i="4"/>
  <c r="AF11" i="1"/>
  <c r="AG4" i="9"/>
  <c r="AG5" i="9"/>
  <c r="AD6" i="10"/>
  <c r="AC5" i="11"/>
  <c r="AD6" i="11"/>
  <c r="AC8" i="11"/>
  <c r="AA9" i="11"/>
  <c r="AD7" i="12"/>
  <c r="AB9" i="12"/>
  <c r="AF4" i="13"/>
  <c r="AA7" i="16"/>
  <c r="AD4" i="17"/>
  <c r="AC8" i="17"/>
  <c r="AD10" i="5"/>
  <c r="AB11" i="5"/>
  <c r="AB7" i="6"/>
  <c r="AA8" i="6"/>
  <c r="AH8" i="6" s="1"/>
  <c r="AJ8" i="8"/>
  <c r="AA11" i="9"/>
  <c r="AD10" i="15"/>
  <c r="AC4" i="11"/>
  <c r="AC7" i="11"/>
  <c r="AC5" i="14"/>
  <c r="AD8" i="15"/>
  <c r="AC5" i="17"/>
  <c r="AA10" i="2"/>
  <c r="AB5" i="4"/>
  <c r="AC7" i="10"/>
  <c r="AA5" i="11"/>
  <c r="AC8" i="12"/>
  <c r="AC8" i="16"/>
  <c r="AA11" i="2"/>
  <c r="AC11" i="7"/>
  <c r="AC10" i="12"/>
  <c r="AA4" i="5"/>
  <c r="AB9" i="11"/>
  <c r="AC6" i="12"/>
  <c r="AB6" i="4"/>
  <c r="AA4" i="14"/>
  <c r="AC6" i="1"/>
  <c r="AG5" i="2"/>
  <c r="AA6" i="4"/>
  <c r="AB9" i="5"/>
  <c r="AB5" i="7"/>
  <c r="AA6" i="7"/>
  <c r="AA9" i="9"/>
  <c r="AC6" i="11"/>
  <c r="AA4" i="12"/>
  <c r="AA5" i="12"/>
  <c r="AB6" i="12"/>
  <c r="AB7" i="12"/>
  <c r="AC7" i="13"/>
  <c r="AC4" i="14"/>
  <c r="AA6" i="14"/>
  <c r="AA7" i="14"/>
  <c r="AB9" i="14"/>
  <c r="AD5" i="15"/>
  <c r="AA6" i="15"/>
  <c r="AA7" i="15"/>
  <c r="AC5" i="16"/>
  <c r="AD6" i="16"/>
  <c r="AA5" i="17"/>
  <c r="AD9" i="17"/>
  <c r="AB11" i="3"/>
  <c r="AD10" i="4"/>
  <c r="AD9" i="6"/>
  <c r="AN11" i="8"/>
  <c r="AJ9" i="8"/>
  <c r="AD6" i="4"/>
  <c r="AA8" i="12"/>
  <c r="AB6" i="16"/>
  <c r="AD8" i="16"/>
  <c r="AA10" i="4"/>
  <c r="AB10" i="5"/>
  <c r="AD4" i="3"/>
  <c r="AD9" i="10"/>
  <c r="AD5" i="11"/>
  <c r="AA8" i="11"/>
  <c r="AA6" i="12"/>
  <c r="AD4" i="16"/>
  <c r="AB4" i="17"/>
  <c r="AA8" i="17"/>
  <c r="AA10" i="6"/>
  <c r="AD9" i="16"/>
  <c r="AB10" i="7"/>
  <c r="AG11" i="1"/>
  <c r="AB7" i="11"/>
  <c r="AD9" i="12"/>
  <c r="AB8" i="14"/>
  <c r="AC9" i="15"/>
  <c r="AD5" i="16"/>
  <c r="AA6" i="16"/>
  <c r="AB6" i="17"/>
  <c r="AA10" i="3"/>
  <c r="AD11" i="6"/>
  <c r="AE8" i="1"/>
  <c r="AG6" i="2"/>
  <c r="AC9" i="4"/>
  <c r="AC4" i="10"/>
  <c r="AA7" i="10"/>
  <c r="AD4" i="11"/>
  <c r="AC5" i="12"/>
  <c r="AE4" i="13"/>
  <c r="AD6" i="14"/>
  <c r="AA9" i="14"/>
  <c r="AA8" i="15"/>
  <c r="AB9" i="15"/>
  <c r="AB4" i="16"/>
  <c r="AA8" i="16"/>
  <c r="AB9" i="16"/>
  <c r="AC4" i="17"/>
  <c r="AD5" i="17"/>
  <c r="AA6" i="17"/>
  <c r="AB7" i="17"/>
  <c r="AD7" i="6"/>
  <c r="AC8" i="6"/>
  <c r="AH6" i="8"/>
  <c r="AO6" i="8" s="1"/>
  <c r="AC11" i="11"/>
  <c r="AB4" i="3"/>
  <c r="AE9" i="2"/>
  <c r="AA7" i="4"/>
  <c r="AF10" i="1"/>
  <c r="AB4" i="12"/>
  <c r="AG4" i="13"/>
  <c r="AB6" i="14"/>
  <c r="AC9" i="14"/>
  <c r="AA5" i="16"/>
  <c r="AB10" i="2"/>
  <c r="AH6" i="6"/>
  <c r="AA4" i="10"/>
  <c r="AD4" i="15"/>
  <c r="AC4" i="16"/>
  <c r="AD8" i="17"/>
  <c r="AC10" i="4"/>
  <c r="AB4" i="1"/>
  <c r="AB6" i="3"/>
  <c r="AD7" i="3"/>
  <c r="AC9" i="3"/>
  <c r="AB7" i="4"/>
  <c r="AD5" i="5"/>
  <c r="AB5" i="5"/>
  <c r="AC8" i="5"/>
  <c r="AA8" i="5"/>
  <c r="AB4" i="6"/>
  <c r="AB5" i="6"/>
  <c r="AC7" i="7"/>
  <c r="AC8" i="7"/>
  <c r="AA9" i="7"/>
  <c r="AA6" i="9"/>
  <c r="AG6" i="9" s="1"/>
  <c r="AC7" i="9"/>
  <c r="AD9" i="9"/>
  <c r="AA5" i="10"/>
  <c r="AD9" i="11"/>
  <c r="AA9" i="12"/>
  <c r="AA6" i="13"/>
  <c r="AE6" i="13" s="1"/>
  <c r="AB7" i="13"/>
  <c r="AD5" i="14"/>
  <c r="AD8" i="14"/>
  <c r="AD6" i="15"/>
  <c r="AD7" i="15"/>
  <c r="AA4" i="16"/>
  <c r="AC7" i="16"/>
  <c r="AA7" i="17"/>
  <c r="AD11" i="2"/>
  <c r="AB11" i="2"/>
  <c r="AC10" i="3"/>
  <c r="AB11" i="6"/>
  <c r="AI10" i="8"/>
  <c r="AA11" i="7"/>
  <c r="AC10" i="9"/>
  <c r="AB10" i="11"/>
  <c r="AB11" i="15"/>
  <c r="AC11" i="16"/>
  <c r="AC6" i="15"/>
  <c r="AC6" i="16"/>
  <c r="AD7" i="16"/>
  <c r="AC6" i="17"/>
  <c r="AD7" i="17"/>
  <c r="AB10" i="4"/>
  <c r="AC11" i="4"/>
  <c r="AD11" i="5"/>
  <c r="AC9" i="6"/>
  <c r="AB4" i="15"/>
  <c r="AB7" i="15"/>
  <c r="AA10" i="5"/>
  <c r="AD10" i="6"/>
  <c r="AA11" i="6"/>
  <c r="AH5" i="8"/>
  <c r="AB11" i="9"/>
  <c r="AH11" i="9" s="1"/>
  <c r="AB11" i="10"/>
  <c r="AA10" i="13"/>
  <c r="AA5" i="15"/>
  <c r="AD11" i="4"/>
  <c r="AL11" i="8"/>
  <c r="AP11" i="8"/>
  <c r="AB10" i="10"/>
  <c r="AA11" i="14"/>
  <c r="AA10" i="15"/>
  <c r="AD4" i="1"/>
  <c r="AC5" i="15"/>
  <c r="AD9" i="15"/>
  <c r="AC10" i="2"/>
  <c r="AC10" i="5"/>
  <c r="AB10" i="6"/>
  <c r="AC11" i="6"/>
  <c r="AH10" i="8"/>
  <c r="AO11" i="8"/>
  <c r="AC8" i="15"/>
  <c r="AC11" i="3"/>
  <c r="AA9" i="6"/>
  <c r="AD10" i="9"/>
  <c r="AD10" i="10"/>
  <c r="AD11" i="13"/>
  <c r="AD10" i="17"/>
  <c r="AA11" i="17"/>
  <c r="AC11" i="9"/>
  <c r="AA10" i="12"/>
  <c r="AD11" i="12"/>
  <c r="AN8" i="8"/>
  <c r="AD10" i="12"/>
  <c r="AD11" i="16"/>
  <c r="AC10" i="10"/>
  <c r="AD10" i="11"/>
  <c r="AD11" i="11"/>
  <c r="AC11" i="12"/>
  <c r="AC10" i="16"/>
  <c r="AC4" i="1"/>
  <c r="AI4" i="8"/>
  <c r="AI5" i="8"/>
  <c r="AH7" i="8"/>
  <c r="AD11" i="10"/>
  <c r="AB11" i="12"/>
  <c r="AC10" i="15"/>
  <c r="AB10" i="16"/>
  <c r="AC10" i="13"/>
  <c r="AB10" i="15"/>
  <c r="AA10" i="16"/>
  <c r="AB11" i="11"/>
  <c r="AD10" i="13"/>
  <c r="AB11" i="16"/>
  <c r="AB10" i="17"/>
  <c r="AG10" i="17" s="1"/>
  <c r="AA10" i="11"/>
  <c r="AB11" i="13"/>
  <c r="AA10" i="14"/>
  <c r="AC11" i="17"/>
  <c r="AA11" i="12"/>
  <c r="AE11" i="12" s="1"/>
  <c r="AC10" i="14"/>
  <c r="AA11" i="16"/>
  <c r="AA10" i="17"/>
  <c r="AD11" i="17"/>
  <c r="AA11" i="11"/>
  <c r="AB10" i="13"/>
  <c r="AF11" i="14"/>
  <c r="AC10" i="11"/>
  <c r="AB10" i="12"/>
  <c r="AF10" i="12" s="1"/>
  <c r="AE10" i="17" l="1"/>
  <c r="AG9" i="17"/>
  <c r="AH9" i="17"/>
  <c r="AF5" i="16"/>
  <c r="AG9" i="16"/>
  <c r="AF11" i="16"/>
  <c r="AF8" i="15"/>
  <c r="AE4" i="15"/>
  <c r="AH8" i="14"/>
  <c r="AH7" i="13"/>
  <c r="AE5" i="13"/>
  <c r="AG5" i="13"/>
  <c r="AH9" i="13"/>
  <c r="AH8" i="13"/>
  <c r="AF9" i="13"/>
  <c r="AG8" i="13"/>
  <c r="AG9" i="13"/>
  <c r="AE9" i="13"/>
  <c r="AF5" i="13"/>
  <c r="AE7" i="12"/>
  <c r="AG7" i="12"/>
  <c r="AE6" i="12"/>
  <c r="AH4" i="11"/>
  <c r="AH5" i="11"/>
  <c r="AE11" i="11"/>
  <c r="AE8" i="10"/>
  <c r="AF7" i="10"/>
  <c r="AG8" i="10"/>
  <c r="AF8" i="9"/>
  <c r="AE7" i="9"/>
  <c r="AG8" i="9"/>
  <c r="AG10" i="9"/>
  <c r="AE4" i="7"/>
  <c r="AE6" i="7"/>
  <c r="AE11" i="7"/>
  <c r="AG5" i="7"/>
  <c r="AE9" i="7"/>
  <c r="AH11" i="7"/>
  <c r="AL9" i="8"/>
  <c r="AL4" i="8"/>
  <c r="AN9" i="8"/>
  <c r="AM9" i="8"/>
  <c r="AL8" i="8"/>
  <c r="AP5" i="8"/>
  <c r="AG11" i="6"/>
  <c r="AG4" i="6"/>
  <c r="AF4" i="6"/>
  <c r="AE8" i="5"/>
  <c r="AH8" i="5"/>
  <c r="AE5" i="5"/>
  <c r="AG4" i="4"/>
  <c r="AH8" i="4"/>
  <c r="AH9" i="4"/>
  <c r="AH4" i="4"/>
  <c r="AF4" i="4"/>
  <c r="AE11" i="4"/>
  <c r="AF8" i="3"/>
  <c r="AH9" i="3"/>
  <c r="AF9" i="2"/>
  <c r="AF4" i="2"/>
  <c r="AF10" i="2"/>
  <c r="AF11" i="2"/>
  <c r="AE5" i="2"/>
  <c r="AG11" i="17"/>
  <c r="AH6" i="17"/>
  <c r="AG7" i="17"/>
  <c r="AE9" i="16"/>
  <c r="AH6" i="16"/>
  <c r="AH4" i="16"/>
  <c r="AG10" i="16"/>
  <c r="AH7" i="15"/>
  <c r="AH10" i="15"/>
  <c r="AE9" i="15"/>
  <c r="AE10" i="14"/>
  <c r="AH6" i="14"/>
  <c r="AG8" i="14"/>
  <c r="AE10" i="13"/>
  <c r="AH6" i="13"/>
  <c r="AF6" i="13"/>
  <c r="AG6" i="13"/>
  <c r="AE8" i="13"/>
  <c r="AH5" i="13"/>
  <c r="AE5" i="12"/>
  <c r="AH8" i="11"/>
  <c r="AH10" i="11"/>
  <c r="AE11" i="10"/>
  <c r="AF10" i="10"/>
  <c r="AE11" i="9"/>
  <c r="AE10" i="9"/>
  <c r="AF6" i="9"/>
  <c r="AE8" i="9"/>
  <c r="AG4" i="7"/>
  <c r="AF9" i="7"/>
  <c r="AF8" i="7"/>
  <c r="AH6" i="7"/>
  <c r="AP4" i="8"/>
  <c r="AH10" i="6"/>
  <c r="AE4" i="6"/>
  <c r="AE7" i="6"/>
  <c r="AG5" i="5"/>
  <c r="AH9" i="5"/>
  <c r="AH10" i="5"/>
  <c r="AF8" i="5"/>
  <c r="AE4" i="5"/>
  <c r="AF11" i="4"/>
  <c r="AF9" i="4"/>
  <c r="AH10" i="4"/>
  <c r="AE7" i="3"/>
  <c r="AE9" i="3"/>
  <c r="AF7" i="3"/>
  <c r="AF9" i="3"/>
  <c r="AG7" i="3"/>
  <c r="AH7" i="10"/>
  <c r="AE8" i="17"/>
  <c r="AF8" i="17"/>
  <c r="AH4" i="3"/>
  <c r="AG8" i="17"/>
  <c r="AH6" i="11"/>
  <c r="AE7" i="11"/>
  <c r="AF9" i="10"/>
  <c r="AF6" i="10"/>
  <c r="AF8" i="11"/>
  <c r="AE9" i="12"/>
  <c r="AG9" i="12"/>
  <c r="AH8" i="2"/>
  <c r="AF8" i="2"/>
  <c r="AG8" i="2"/>
  <c r="AE8" i="2"/>
  <c r="AE5" i="10"/>
  <c r="AG5" i="10"/>
  <c r="AG4" i="17"/>
  <c r="AE10" i="3"/>
  <c r="AF10" i="3"/>
  <c r="AE4" i="14"/>
  <c r="AH4" i="14"/>
  <c r="AF4" i="14"/>
  <c r="AF5" i="4"/>
  <c r="AE5" i="4"/>
  <c r="AG5" i="3"/>
  <c r="AG8" i="15"/>
  <c r="AO10" i="8"/>
  <c r="AL10" i="8"/>
  <c r="AM10" i="8"/>
  <c r="AP10" i="8"/>
  <c r="AE11" i="14"/>
  <c r="AG11" i="14"/>
  <c r="AE5" i="15"/>
  <c r="AF5" i="15"/>
  <c r="AE10" i="5"/>
  <c r="AH11" i="5"/>
  <c r="AE11" i="5"/>
  <c r="AH9" i="9"/>
  <c r="AG9" i="9"/>
  <c r="AF9" i="9"/>
  <c r="AH10" i="14"/>
  <c r="AF10" i="14"/>
  <c r="AF7" i="15"/>
  <c r="AF4" i="3"/>
  <c r="AE4" i="3"/>
  <c r="AG11" i="11"/>
  <c r="AE9" i="14"/>
  <c r="AH9" i="14"/>
  <c r="AE4" i="17"/>
  <c r="AH6" i="4"/>
  <c r="AF4" i="11"/>
  <c r="AG11" i="2"/>
  <c r="AG9" i="11"/>
  <c r="AG5" i="11"/>
  <c r="AH5" i="4"/>
  <c r="AF7" i="16"/>
  <c r="AG8" i="3"/>
  <c r="AH8" i="3"/>
  <c r="AH10" i="3"/>
  <c r="AE8" i="12"/>
  <c r="AF8" i="12"/>
  <c r="AH8" i="12"/>
  <c r="AE4" i="12"/>
  <c r="AG4" i="12"/>
  <c r="AH7" i="11"/>
  <c r="AE8" i="16"/>
  <c r="AF8" i="16"/>
  <c r="AG4" i="10"/>
  <c r="AF4" i="10"/>
  <c r="AG7" i="10"/>
  <c r="AG5" i="14"/>
  <c r="AE5" i="14"/>
  <c r="AF5" i="14"/>
  <c r="AG10" i="14"/>
  <c r="AF4" i="15"/>
  <c r="AF11" i="6"/>
  <c r="AF6" i="3"/>
  <c r="AE6" i="3"/>
  <c r="AM7" i="8"/>
  <c r="AP7" i="8"/>
  <c r="AL7" i="8"/>
  <c r="AN7" i="8"/>
  <c r="AO7" i="8"/>
  <c r="AH11" i="11"/>
  <c r="AG11" i="3"/>
  <c r="AE11" i="3"/>
  <c r="AH11" i="3"/>
  <c r="AE11" i="6"/>
  <c r="AF11" i="15"/>
  <c r="AH11" i="15"/>
  <c r="AG11" i="15"/>
  <c r="AE11" i="15"/>
  <c r="AG8" i="7"/>
  <c r="AH8" i="7"/>
  <c r="AH4" i="15"/>
  <c r="AE7" i="4"/>
  <c r="AF9" i="15"/>
  <c r="AH8" i="1"/>
  <c r="AG8" i="1"/>
  <c r="AF8" i="1"/>
  <c r="AG9" i="15"/>
  <c r="AE6" i="10"/>
  <c r="AE7" i="15"/>
  <c r="AE5" i="7"/>
  <c r="AG5" i="17"/>
  <c r="AG11" i="5"/>
  <c r="AG4" i="15"/>
  <c r="AE4" i="2"/>
  <c r="AH4" i="2"/>
  <c r="AG7" i="5"/>
  <c r="AF11" i="10"/>
  <c r="AG11" i="10"/>
  <c r="AG9" i="6"/>
  <c r="AF5" i="6"/>
  <c r="AH5" i="6"/>
  <c r="AE5" i="6"/>
  <c r="AE6" i="4"/>
  <c r="AG6" i="4"/>
  <c r="AF6" i="5"/>
  <c r="AG6" i="5"/>
  <c r="AF6" i="11"/>
  <c r="AE7" i="2"/>
  <c r="AF7" i="2"/>
  <c r="AH7" i="2"/>
  <c r="AF11" i="13"/>
  <c r="AG11" i="13"/>
  <c r="AE11" i="13"/>
  <c r="AG8" i="6"/>
  <c r="AE7" i="14"/>
  <c r="AF7" i="14"/>
  <c r="AG7" i="14"/>
  <c r="AG7" i="11"/>
  <c r="AH11" i="10"/>
  <c r="AE9" i="6"/>
  <c r="AM5" i="8"/>
  <c r="AL5" i="8"/>
  <c r="AO5" i="8"/>
  <c r="AN10" i="8"/>
  <c r="AG10" i="11"/>
  <c r="AH11" i="14"/>
  <c r="AE10" i="12"/>
  <c r="AG5" i="15"/>
  <c r="AG11" i="4"/>
  <c r="AG7" i="7"/>
  <c r="AF7" i="7"/>
  <c r="AH7" i="7"/>
  <c r="AF7" i="4"/>
  <c r="AM6" i="8"/>
  <c r="AL6" i="8"/>
  <c r="AP6" i="8"/>
  <c r="AN6" i="8"/>
  <c r="AH11" i="6"/>
  <c r="AH5" i="12"/>
  <c r="AE8" i="11"/>
  <c r="AG9" i="5"/>
  <c r="AF9" i="12"/>
  <c r="AF5" i="12"/>
  <c r="AF4" i="5"/>
  <c r="AH6" i="5"/>
  <c r="AG10" i="10"/>
  <c r="AG11" i="9"/>
  <c r="AF10" i="6"/>
  <c r="AE8" i="15"/>
  <c r="AG9" i="4"/>
  <c r="AF7" i="11"/>
  <c r="AF9" i="11"/>
  <c r="AG10" i="12"/>
  <c r="AE7" i="16"/>
  <c r="AH6" i="10"/>
  <c r="AE6" i="11"/>
  <c r="AG4" i="3"/>
  <c r="AF5" i="10"/>
  <c r="AE9" i="10"/>
  <c r="AE7" i="5"/>
  <c r="AH10" i="2"/>
  <c r="AF7" i="9"/>
  <c r="AN5" i="8"/>
  <c r="AE11" i="17"/>
  <c r="AF11" i="17"/>
  <c r="AH7" i="16"/>
  <c r="AG11" i="16"/>
  <c r="AF10" i="11"/>
  <c r="AG7" i="16"/>
  <c r="AH6" i="15"/>
  <c r="AF7" i="13"/>
  <c r="AH6" i="9"/>
  <c r="AE6" i="9"/>
  <c r="AF4" i="1"/>
  <c r="AG4" i="16"/>
  <c r="AH7" i="6"/>
  <c r="AF10" i="7"/>
  <c r="AG10" i="7"/>
  <c r="AF4" i="17"/>
  <c r="AF10" i="5"/>
  <c r="AH8" i="16"/>
  <c r="AP9" i="8"/>
  <c r="AO9" i="8"/>
  <c r="AG7" i="13"/>
  <c r="AF6" i="4"/>
  <c r="AG4" i="11"/>
  <c r="AE8" i="6"/>
  <c r="AF8" i="6"/>
  <c r="AE9" i="11"/>
  <c r="AH4" i="12"/>
  <c r="AH9" i="7"/>
  <c r="AE10" i="10"/>
  <c r="AF9" i="6"/>
  <c r="AG7" i="15"/>
  <c r="AG7" i="2"/>
  <c r="AE8" i="7"/>
  <c r="AF4" i="9"/>
  <c r="AE4" i="9"/>
  <c r="AG4" i="5"/>
  <c r="AG6" i="7"/>
  <c r="AF5" i="11"/>
  <c r="AG6" i="15"/>
  <c r="AG9" i="14"/>
  <c r="AF7" i="17"/>
  <c r="AG5" i="12"/>
  <c r="AE6" i="16"/>
  <c r="AH9" i="16"/>
  <c r="AH9" i="6"/>
  <c r="AG5" i="16"/>
  <c r="AE6" i="15"/>
  <c r="AE6" i="14"/>
  <c r="AG6" i="11"/>
  <c r="AG8" i="12"/>
  <c r="AH4" i="17"/>
  <c r="AH7" i="4"/>
  <c r="AH4" i="6"/>
  <c r="AE7" i="7"/>
  <c r="AH11" i="17"/>
  <c r="AF10" i="15"/>
  <c r="AH11" i="13"/>
  <c r="AH4" i="1"/>
  <c r="AG7" i="6"/>
  <c r="AE11" i="16"/>
  <c r="AH10" i="16"/>
  <c r="AF10" i="17"/>
  <c r="AH10" i="13"/>
  <c r="AE10" i="16"/>
  <c r="AG10" i="13"/>
  <c r="AF10" i="16"/>
  <c r="AH10" i="12"/>
  <c r="AG10" i="2"/>
  <c r="AH7" i="17"/>
  <c r="AG10" i="3"/>
  <c r="AE4" i="16"/>
  <c r="AG8" i="5"/>
  <c r="AF6" i="14"/>
  <c r="AE6" i="17"/>
  <c r="AF4" i="16"/>
  <c r="AH5" i="16"/>
  <c r="AF8" i="14"/>
  <c r="AH9" i="12"/>
  <c r="AF11" i="3"/>
  <c r="AE5" i="17"/>
  <c r="AH5" i="15"/>
  <c r="AG4" i="14"/>
  <c r="AF7" i="12"/>
  <c r="AF6" i="7"/>
  <c r="AF6" i="1"/>
  <c r="AH6" i="1"/>
  <c r="AG6" i="1"/>
  <c r="AG8" i="16"/>
  <c r="AE10" i="2"/>
  <c r="AH8" i="15"/>
  <c r="AH7" i="12"/>
  <c r="AF8" i="4"/>
  <c r="AG9" i="10"/>
  <c r="AF9" i="17"/>
  <c r="AF8" i="10"/>
  <c r="AG9" i="2"/>
  <c r="AH7" i="9"/>
  <c r="AF5" i="2"/>
  <c r="AH10" i="7"/>
  <c r="AE4" i="11"/>
  <c r="AH8" i="10"/>
  <c r="AG7" i="4"/>
  <c r="AF11" i="11"/>
  <c r="AG10" i="15"/>
  <c r="AN4" i="8"/>
  <c r="AM4" i="8"/>
  <c r="AH11" i="16"/>
  <c r="AH10" i="10"/>
  <c r="AG10" i="6"/>
  <c r="AH11" i="2"/>
  <c r="AH5" i="14"/>
  <c r="AG9" i="3"/>
  <c r="AE4" i="10"/>
  <c r="AH9" i="10"/>
  <c r="AE10" i="4"/>
  <c r="AF6" i="16"/>
  <c r="AF5" i="7"/>
  <c r="AE9" i="4"/>
  <c r="AF10" i="9"/>
  <c r="AG6" i="14"/>
  <c r="AG5" i="6"/>
  <c r="AF4" i="7"/>
  <c r="AG4" i="2"/>
  <c r="AF6" i="6"/>
  <c r="AG6" i="6"/>
  <c r="AE5" i="3"/>
  <c r="AF5" i="3"/>
  <c r="AF10" i="4"/>
  <c r="AG7" i="9"/>
  <c r="AE10" i="11"/>
  <c r="AH10" i="17"/>
  <c r="AG10" i="5"/>
  <c r="AE10" i="15"/>
  <c r="AG6" i="16"/>
  <c r="AE7" i="17"/>
  <c r="AF5" i="5"/>
  <c r="AH8" i="17"/>
  <c r="AE10" i="6"/>
  <c r="AH7" i="5"/>
  <c r="AF7" i="6"/>
  <c r="AG8" i="11"/>
  <c r="AF10" i="13"/>
  <c r="AF11" i="12"/>
  <c r="AO4" i="8"/>
  <c r="AG4" i="1"/>
  <c r="AG11" i="12"/>
  <c r="AH11" i="12"/>
  <c r="AH10" i="9"/>
  <c r="AH9" i="15"/>
  <c r="AH11" i="4"/>
  <c r="AF11" i="9"/>
  <c r="AF11" i="7"/>
  <c r="AG6" i="17"/>
  <c r="AE8" i="14"/>
  <c r="AH9" i="11"/>
  <c r="AG9" i="7"/>
  <c r="AH5" i="5"/>
  <c r="AH7" i="3"/>
  <c r="AG10" i="4"/>
  <c r="AE5" i="16"/>
  <c r="AF4" i="12"/>
  <c r="AH5" i="17"/>
  <c r="AF9" i="16"/>
  <c r="AE7" i="10"/>
  <c r="AF6" i="17"/>
  <c r="AH4" i="10"/>
  <c r="AF7" i="5"/>
  <c r="AF9" i="14"/>
  <c r="AF6" i="12"/>
  <c r="AE9" i="9"/>
  <c r="AF9" i="5"/>
  <c r="AE10" i="7"/>
  <c r="AG6" i="12"/>
  <c r="AG11" i="7"/>
  <c r="AE11" i="2"/>
  <c r="AE5" i="11"/>
  <c r="AO8" i="8"/>
  <c r="AP8" i="8"/>
  <c r="AF11" i="5"/>
  <c r="AH6" i="12"/>
  <c r="AE9" i="17"/>
  <c r="AF6" i="15"/>
  <c r="AF5" i="17"/>
  <c r="AH4" i="5"/>
  <c r="AH5" i="10"/>
  <c r="AE8" i="3"/>
  <c r="AH7" i="14"/>
  <c r="AH6" i="3"/>
  <c r="AH5" i="3"/>
  <c r="AE8" i="4"/>
  <c r="AE9" i="5"/>
  <c r="AG5" i="4"/>
  <c r="AG6" i="10"/>
  <c r="AG6" i="3"/>
  <c r="AE7" i="13"/>
</calcChain>
</file>

<file path=xl/sharedStrings.xml><?xml version="1.0" encoding="utf-8"?>
<sst xmlns="http://schemas.openxmlformats.org/spreadsheetml/2006/main" count="1085" uniqueCount="229">
  <si>
    <t>SYN No.</t>
  </si>
  <si>
    <t>PICO-E No.</t>
  </si>
  <si>
    <t>NANO No.</t>
  </si>
  <si>
    <t>MICRO No.</t>
  </si>
  <si>
    <t>SYN MEAN CHL</t>
  </si>
  <si>
    <t>PICO-E MEAN CHL</t>
  </si>
  <si>
    <t>NANO MEAN CHL</t>
  </si>
  <si>
    <t>MICRO MEAN CHL</t>
  </si>
  <si>
    <t>SYN MEAN FS</t>
  </si>
  <si>
    <t>PICO-E MEAN FS</t>
  </si>
  <si>
    <t>NANO MEAN FS</t>
  </si>
  <si>
    <t>MICRO MEAN FS</t>
  </si>
  <si>
    <t>1: A01 5m.fcs</t>
  </si>
  <si>
    <t>2: A02 12m.fcs</t>
  </si>
  <si>
    <t>3: A03 20m.fcs</t>
  </si>
  <si>
    <t>4: A04 30m.fcs</t>
  </si>
  <si>
    <t>5: A05 40m.fcs</t>
  </si>
  <si>
    <t>6: A06 55m.fcs</t>
  </si>
  <si>
    <t>7: B01 70m.fcs</t>
  </si>
  <si>
    <t>8: B02 100m.fcs</t>
  </si>
  <si>
    <t>SYN Mean DIAM (µm)</t>
  </si>
  <si>
    <t>PICO-E Mean DIAM</t>
  </si>
  <si>
    <t>NANO MEAN DIAM</t>
  </si>
  <si>
    <t>MICRO MEAN DIAM</t>
  </si>
  <si>
    <t>SYN Volume (µm3)</t>
  </si>
  <si>
    <t>PICO VOLUME</t>
  </si>
  <si>
    <t>NANO Volume</t>
  </si>
  <si>
    <t>MICRO Volume</t>
  </si>
  <si>
    <t>Diameters (µm)</t>
  </si>
  <si>
    <t>Volumes (µm3)</t>
  </si>
  <si>
    <t>Mean FS Signals</t>
  </si>
  <si>
    <t xml:space="preserve">Mean CHL signals </t>
  </si>
  <si>
    <t>Cell Numbers (not concentrations)</t>
  </si>
  <si>
    <t>Initial Samples</t>
  </si>
  <si>
    <t>SYN %Biomass</t>
  </si>
  <si>
    <t>PICO %Biomass</t>
  </si>
  <si>
    <t>NANO %Biomass</t>
  </si>
  <si>
    <t>MICRO %Biomass</t>
  </si>
  <si>
    <t>%Biomass of Each Population</t>
  </si>
  <si>
    <t>TOTAL Biomass of Each Population (pg C)</t>
  </si>
  <si>
    <t>Biomass (pg C/cell)</t>
  </si>
  <si>
    <t>SYN</t>
  </si>
  <si>
    <t>PICO</t>
  </si>
  <si>
    <t>NANO</t>
  </si>
  <si>
    <t>MICRO</t>
  </si>
  <si>
    <t>SYN TOTAL</t>
  </si>
  <si>
    <t>PICO TOTAL</t>
  </si>
  <si>
    <t>NANO TOTAL</t>
  </si>
  <si>
    <t>MICRO TOTAL</t>
  </si>
  <si>
    <t>27: A01 5m.fcs</t>
  </si>
  <si>
    <t>28: A02 12m.fcs</t>
  </si>
  <si>
    <t>29: A03 20m.fcs</t>
  </si>
  <si>
    <t>30: A04 30m.fcs</t>
  </si>
  <si>
    <t>31: A05 40m.fcs</t>
  </si>
  <si>
    <t>32: A06 50m.fcs</t>
  </si>
  <si>
    <t>102: A01 1.fcs</t>
  </si>
  <si>
    <t>103: A02 2.fcs</t>
  </si>
  <si>
    <t>104: A03 3.fcs</t>
  </si>
  <si>
    <t>105: A04 4.fcs</t>
  </si>
  <si>
    <t>106: A05 5.fcs</t>
  </si>
  <si>
    <t>107: A06 6.fcs</t>
  </si>
  <si>
    <t>108: B01 7.fcs</t>
  </si>
  <si>
    <t>109: B02 8.fcs</t>
  </si>
  <si>
    <t>Depth</t>
  </si>
  <si>
    <t>19: A01 5m.fcs</t>
  </si>
  <si>
    <t>20: A02 12m.fcs</t>
  </si>
  <si>
    <t>21: A03 20m.fcs</t>
  </si>
  <si>
    <t>22: A04 30m.fcs</t>
  </si>
  <si>
    <t>23: A05 40m.fcs</t>
  </si>
  <si>
    <t>24: A06 50m.fcs</t>
  </si>
  <si>
    <t>25: B01 70m.fcs</t>
  </si>
  <si>
    <t>26: B02 100m.fcs</t>
  </si>
  <si>
    <t>86: A01 MD5 Init 5m.fcs</t>
  </si>
  <si>
    <t>87: A02 MD5 Init 12m.fcs</t>
  </si>
  <si>
    <t>88: A03 MD5 Init 20m.fcs</t>
  </si>
  <si>
    <t>89: A04 MD5 Init 30m.fcs</t>
  </si>
  <si>
    <t>90: A05 MD5 Init 40m.fcs</t>
  </si>
  <si>
    <t>91: A06 MD5 init 50m.fcs</t>
  </si>
  <si>
    <t>92: B01 U9115 70m.fcs</t>
  </si>
  <si>
    <t>93: B02 U9115 100m.fcs</t>
  </si>
  <si>
    <t>128: A01 MD6-5m.fcs</t>
  </si>
  <si>
    <t>129: A02 MD6-12m.fcs</t>
  </si>
  <si>
    <t>130: A03 MD6-20m.fcs</t>
  </si>
  <si>
    <t>131: A04 MD6-30m.fcs</t>
  </si>
  <si>
    <t>132: A05 MD6-40m.fcs</t>
  </si>
  <si>
    <t>133: A06 MD6-50m.fcs</t>
  </si>
  <si>
    <t>134: B01 U9119 70m.fcs</t>
  </si>
  <si>
    <t>135: B02 U9119 100m.fcs</t>
  </si>
  <si>
    <t>1: A01 U9125 MD7 Init 5m.fcs</t>
  </si>
  <si>
    <t>2: A02 MD7 Init 12m.fcs</t>
  </si>
  <si>
    <t>3: A03 MD7 Init 20m.fcs</t>
  </si>
  <si>
    <t>4: A04 MD7 Init 30m.fcs</t>
  </si>
  <si>
    <t>5: A05 MD7 Init 40m.fcs</t>
  </si>
  <si>
    <t>6: A06 MD7 Init 60m.fcs</t>
  </si>
  <si>
    <t>7: B01 MD7 Init 80m.fcs</t>
  </si>
  <si>
    <t>8: B02 MD7 Init 100m.fcs</t>
  </si>
  <si>
    <t>SYN NO.</t>
  </si>
  <si>
    <t>PICO1 NO.</t>
  </si>
  <si>
    <t>PICO2 NO.</t>
  </si>
  <si>
    <t>NANO NO.</t>
  </si>
  <si>
    <t>MICRO NO.</t>
  </si>
  <si>
    <t>1: C01 U9136 5m.fcs</t>
  </si>
  <si>
    <t>2: C02 12m.fcs</t>
  </si>
  <si>
    <t>3: C03 20m.fcs</t>
  </si>
  <si>
    <t>4: C04 30m.fcs</t>
  </si>
  <si>
    <t>5: C05 40m.fcs</t>
  </si>
  <si>
    <t>6: C06 60m.fcs</t>
  </si>
  <si>
    <t>7: D01 80m.fcs</t>
  </si>
  <si>
    <t>8: D02 100m.fcs</t>
  </si>
  <si>
    <t>1: A01 U1938 5m.fcs</t>
  </si>
  <si>
    <t>2: A02 U1938 12m.fcs</t>
  </si>
  <si>
    <t>3: A03 U1938 20m.fcs</t>
  </si>
  <si>
    <t>4: A04 U1938 25m.fcs</t>
  </si>
  <si>
    <t>5: A05 U1938 30m.fcs</t>
  </si>
  <si>
    <t>6: A06 U1938 40m.fcs</t>
  </si>
  <si>
    <t>7: B01 U1938 70m.fcs</t>
  </si>
  <si>
    <t>8: B02 U1938 100m.fcs</t>
  </si>
  <si>
    <t>1: C01 U1941 5m.fcs</t>
  </si>
  <si>
    <t>2: C02 U1941 12m.fcs</t>
  </si>
  <si>
    <t>3: C03 U1941 20m.fcs</t>
  </si>
  <si>
    <t>4: C04 U1941 25m.fcs</t>
  </si>
  <si>
    <t>5: C05 U1941 30m.fcs</t>
  </si>
  <si>
    <t>6: C06 U1941 35m.fcs</t>
  </si>
  <si>
    <t>7: D01 U1941 70m.fcs</t>
  </si>
  <si>
    <t>8: D02 U1941 100m.fcs</t>
  </si>
  <si>
    <t>1: A01 U9144 5m.fcs</t>
  </si>
  <si>
    <t>2: A02 U9144 12m.fcs</t>
  </si>
  <si>
    <t>3: A03 U9144 20m.fcs</t>
  </si>
  <si>
    <t>4: A04 U9144 30m.fcs</t>
  </si>
  <si>
    <t>5: A05 U9144 40m.fcs</t>
  </si>
  <si>
    <t>6: A06 U9144 50m.fcs</t>
  </si>
  <si>
    <t>7: B01 U9144 70m.fcs</t>
  </si>
  <si>
    <t>8: B02 U9144 100m.fcs</t>
  </si>
  <si>
    <t>2: A01 MD13Init U9149 5m.fcs</t>
  </si>
  <si>
    <t>1: A02 MD13Init 12m.fcs</t>
  </si>
  <si>
    <t>3: A03 MD13Init 20m.fcs</t>
  </si>
  <si>
    <t>4: A04 MD13Init 30m.fcs</t>
  </si>
  <si>
    <t>5: A05 MD13Init 40m.fcs</t>
  </si>
  <si>
    <t>6: A06 MD13Init 50m.fcs</t>
  </si>
  <si>
    <t>7: B01 MD13Init 70m.fcs</t>
  </si>
  <si>
    <t>8: B02 MD13Init 100m.fcs</t>
  </si>
  <si>
    <t>1: C01 MD14Init 5m.fcs</t>
  </si>
  <si>
    <t>2: C02 MD14Init 12m.fcs</t>
  </si>
  <si>
    <t>3: C03 MD14Init 20m.fcs</t>
  </si>
  <si>
    <t>4: C04 MD14Init 30m.fcs</t>
  </si>
  <si>
    <t>5: C05 MD14Init 40m.fcs</t>
  </si>
  <si>
    <t>6: C06 MD14Init 50m.fcs</t>
  </si>
  <si>
    <t>7: D01 MD14Init 70m.fcs</t>
  </si>
  <si>
    <t>8: D02 MD14Init 100m.fcs</t>
  </si>
  <si>
    <t>1: A01 U9155 MD15Init 5m.fcs</t>
  </si>
  <si>
    <t>2: A02 MD15Init 12m.fcs</t>
  </si>
  <si>
    <t>3: A03 MD15Init 20m.fcs</t>
  </si>
  <si>
    <t>4: A04 MD15Init 30m.fcs</t>
  </si>
  <si>
    <t>5: A05 MD15Init 40m.fcs</t>
  </si>
  <si>
    <t>6: A06 MD15Init 50m.fcs</t>
  </si>
  <si>
    <t>7: B01 U9155 70m.fcs</t>
  </si>
  <si>
    <t>8: B02 U9155 100m.fcs</t>
  </si>
  <si>
    <t>1: A03 U9161 5m.fcs</t>
  </si>
  <si>
    <t>2: A04 U9161 12m.fcs</t>
  </si>
  <si>
    <t>3: A05 U9161 25m.fcs</t>
  </si>
  <si>
    <t>4: A06 U9161 45m.fcs</t>
  </si>
  <si>
    <t>5: B01 U9161 70m.fcs</t>
  </si>
  <si>
    <t>6: B02 U9161 90m.fcs</t>
  </si>
  <si>
    <t>7: B03 U9161 100m.fcs</t>
  </si>
  <si>
    <t>8: B04 U9161 120m.fcs</t>
  </si>
  <si>
    <t>1: C03 U9164 MD17Init 5m.fcs</t>
  </si>
  <si>
    <t>2: C04 U9164 MD17Init 12m.fcs</t>
  </si>
  <si>
    <t>3: C05 U9164 MD17Init 25m.fcs</t>
  </si>
  <si>
    <t>4: C06 U9164 MD17Init 45m.fcs</t>
  </si>
  <si>
    <t>5: D01 U9164 MD17Init 70m.fcs</t>
  </si>
  <si>
    <t>6: D02 U9164 MD17Init 100m.fcs</t>
  </si>
  <si>
    <t>7: D03 U9164 MD17Init 120m.fcs</t>
  </si>
  <si>
    <t>8: D04 U9164 MD17Init 150m.fcs</t>
  </si>
  <si>
    <t>1: A01 U9167 MD18Init 5m.fcs</t>
  </si>
  <si>
    <t>2: A02 U9167 MD18Init 12m.fcs</t>
  </si>
  <si>
    <t>3: A03 U9167 MD18Init 30m.fcs</t>
  </si>
  <si>
    <t>4: A04 U9167 MD18Init 50m.fcs</t>
  </si>
  <si>
    <t>5: A05 U9167 MD18Init 60m.fcs</t>
  </si>
  <si>
    <t>6: A06 U9167 MD18Init 70m.fcs</t>
  </si>
  <si>
    <t>7: B01 U9167 MD18Init 100m.fcs</t>
  </si>
  <si>
    <t>8: B02 U9167 MD18Init 120m.fcs</t>
  </si>
  <si>
    <t>4: A03 70m.fcs</t>
  </si>
  <si>
    <t>6: A04 100m.fcs</t>
  </si>
  <si>
    <t>PICO1 MEAN CHL</t>
  </si>
  <si>
    <t>PICO2 MEAN CHL</t>
  </si>
  <si>
    <t>PICO1 MEAN FS</t>
  </si>
  <si>
    <t>PICO2 MEAN FS</t>
  </si>
  <si>
    <t>PICO1 Mean DIAM</t>
  </si>
  <si>
    <t>PICO2 Mean DIAM</t>
  </si>
  <si>
    <t>PICO1 Volume</t>
  </si>
  <si>
    <t>PICO2 Volume</t>
  </si>
  <si>
    <t>PICO1</t>
  </si>
  <si>
    <t>PICO2</t>
  </si>
  <si>
    <t>PICO1 TOTAL</t>
  </si>
  <si>
    <t>PICO2 TOTAL</t>
  </si>
  <si>
    <t>PICO1 %Biomass</t>
  </si>
  <si>
    <t>PICO2 %Biomass</t>
  </si>
  <si>
    <t>Cycle</t>
  </si>
  <si>
    <t>Deckboard incubation</t>
  </si>
  <si>
    <t>MD1: note that only top 2 depths recovered; incubation length - 27 hours (1.125 days)</t>
  </si>
  <si>
    <t>MD2; 1.25 d interval</t>
  </si>
  <si>
    <t>MD</t>
  </si>
  <si>
    <t>NONE</t>
  </si>
  <si>
    <t>Volume Ran (ml)</t>
  </si>
  <si>
    <t>MD3: incub. Time (d)</t>
  </si>
  <si>
    <t>MD5; Incub Time (d):</t>
  </si>
  <si>
    <t xml:space="preserve"> only 3 depths recovered</t>
  </si>
  <si>
    <t>MD6: incub time (d):</t>
  </si>
  <si>
    <t>MD7; incub time (d)</t>
  </si>
  <si>
    <t>MD9; incub time (d)</t>
  </si>
  <si>
    <t>MD10; incub time (d):</t>
  </si>
  <si>
    <t>MD11; incub. Time (d):</t>
  </si>
  <si>
    <t>MD12; incub time (d):</t>
  </si>
  <si>
    <t>MD13; incub time (d):</t>
  </si>
  <si>
    <t>MD14; incub. Time (d):</t>
  </si>
  <si>
    <t>MD15; incub time (d):</t>
  </si>
  <si>
    <t>MD16; incub time (d):</t>
  </si>
  <si>
    <t>MD17; incub. Time (d):</t>
  </si>
  <si>
    <t>MD18; incub time (d):</t>
  </si>
  <si>
    <t>MD4; incubation time (d)</t>
  </si>
  <si>
    <t>Cruise</t>
  </si>
  <si>
    <t>Station</t>
  </si>
  <si>
    <t>CTD_number</t>
  </si>
  <si>
    <t>Cast</t>
  </si>
  <si>
    <t>Date</t>
  </si>
  <si>
    <t>CTD_time</t>
  </si>
  <si>
    <t>TAN1810</t>
  </si>
  <si>
    <t>predawn</t>
  </si>
  <si>
    <t xml:space="preserve">Depth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</si>
</sst>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/mm/yy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49" fontId="1" fillId="0" borderId="0" xfId="0" applyNumberFormat="1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opLeftCell="A73" workbookViewId="0">
      <selection activeCell="M116" sqref="M116"/>
    </sheetView>
  </sheetViews>
  <sheetFormatPr baseColWidth="10" defaultRowHeight="16" x14ac:dyDescent="0.2"/>
  <cols>
    <col min="1" max="6" width="10.83203125" style="6"/>
    <col min="7" max="9" width="7.1640625" style="6" customWidth="1"/>
    <col min="10" max="16384" width="10.83203125" style="6"/>
  </cols>
  <sheetData>
    <row r="1" spans="1:9" s="3" customFormat="1" x14ac:dyDescent="0.2">
      <c r="A1" s="2" t="s">
        <v>220</v>
      </c>
      <c r="B1" s="2" t="s">
        <v>221</v>
      </c>
      <c r="C1" s="2" t="s">
        <v>222</v>
      </c>
      <c r="D1" s="20" t="s">
        <v>223</v>
      </c>
      <c r="E1" s="2" t="s">
        <v>224</v>
      </c>
      <c r="F1" s="2" t="s">
        <v>225</v>
      </c>
      <c r="G1" s="2" t="s">
        <v>197</v>
      </c>
      <c r="H1" s="3" t="s">
        <v>201</v>
      </c>
      <c r="I1" s="3" t="s">
        <v>63</v>
      </c>
    </row>
    <row r="2" spans="1:9" s="18" customFormat="1" x14ac:dyDescent="0.2">
      <c r="A2" s="18" t="s">
        <v>226</v>
      </c>
      <c r="B2" s="18">
        <v>15</v>
      </c>
      <c r="C2" s="18">
        <v>3</v>
      </c>
      <c r="D2" s="18">
        <v>9103</v>
      </c>
      <c r="E2" s="21">
        <v>43398</v>
      </c>
      <c r="F2" s="18" t="s">
        <v>227</v>
      </c>
      <c r="G2" s="18">
        <v>1</v>
      </c>
      <c r="H2" s="18">
        <v>1</v>
      </c>
      <c r="I2" s="19">
        <v>5</v>
      </c>
    </row>
    <row r="3" spans="1:9" s="18" customFormat="1" x14ac:dyDescent="0.2">
      <c r="A3" s="18" t="s">
        <v>226</v>
      </c>
      <c r="B3" s="18">
        <v>15</v>
      </c>
      <c r="C3" s="18">
        <v>3</v>
      </c>
      <c r="D3" s="18">
        <v>9103</v>
      </c>
      <c r="E3" s="21">
        <v>43398</v>
      </c>
      <c r="F3" s="18" t="s">
        <v>227</v>
      </c>
      <c r="G3" s="18">
        <v>1</v>
      </c>
      <c r="H3" s="18">
        <v>1</v>
      </c>
      <c r="I3" s="19">
        <v>12</v>
      </c>
    </row>
    <row r="4" spans="1:9" x14ac:dyDescent="0.2">
      <c r="A4" s="6" t="s">
        <v>226</v>
      </c>
      <c r="B4" s="6">
        <v>24</v>
      </c>
      <c r="C4" s="6">
        <v>6</v>
      </c>
      <c r="D4" s="6">
        <v>9106</v>
      </c>
      <c r="E4" s="22">
        <v>43399</v>
      </c>
      <c r="F4" s="6" t="s">
        <v>227</v>
      </c>
      <c r="G4" s="6">
        <v>1</v>
      </c>
      <c r="H4" s="6">
        <v>2</v>
      </c>
      <c r="I4" s="6">
        <v>5</v>
      </c>
    </row>
    <row r="5" spans="1:9" x14ac:dyDescent="0.2">
      <c r="A5" s="6" t="s">
        <v>226</v>
      </c>
      <c r="B5" s="6">
        <v>24</v>
      </c>
      <c r="C5" s="6">
        <v>6</v>
      </c>
      <c r="D5" s="6">
        <v>9106</v>
      </c>
      <c r="E5" s="22">
        <v>43399</v>
      </c>
      <c r="F5" s="6" t="s">
        <v>227</v>
      </c>
      <c r="G5" s="6">
        <v>1</v>
      </c>
      <c r="H5" s="6">
        <v>2</v>
      </c>
      <c r="I5" s="6">
        <v>12</v>
      </c>
    </row>
    <row r="6" spans="1:9" x14ac:dyDescent="0.2">
      <c r="A6" s="6" t="s">
        <v>226</v>
      </c>
      <c r="B6" s="6">
        <v>24</v>
      </c>
      <c r="C6" s="6">
        <v>6</v>
      </c>
      <c r="D6" s="6">
        <v>9106</v>
      </c>
      <c r="E6" s="22">
        <v>43399</v>
      </c>
      <c r="F6" s="6" t="s">
        <v>227</v>
      </c>
      <c r="G6" s="6">
        <v>1</v>
      </c>
      <c r="H6" s="6">
        <v>2</v>
      </c>
      <c r="I6" s="6">
        <v>20</v>
      </c>
    </row>
    <row r="7" spans="1:9" x14ac:dyDescent="0.2">
      <c r="A7" s="6" t="s">
        <v>226</v>
      </c>
      <c r="B7" s="6">
        <v>24</v>
      </c>
      <c r="C7" s="6">
        <v>6</v>
      </c>
      <c r="D7" s="6">
        <v>9106</v>
      </c>
      <c r="E7" s="22">
        <v>43399</v>
      </c>
      <c r="F7" s="6" t="s">
        <v>227</v>
      </c>
      <c r="G7" s="6">
        <v>1</v>
      </c>
      <c r="H7" s="6">
        <v>2</v>
      </c>
      <c r="I7" s="6">
        <v>30</v>
      </c>
    </row>
    <row r="8" spans="1:9" x14ac:dyDescent="0.2">
      <c r="A8" s="6" t="s">
        <v>226</v>
      </c>
      <c r="B8" s="6">
        <v>24</v>
      </c>
      <c r="C8" s="6">
        <v>6</v>
      </c>
      <c r="D8" s="6">
        <v>9106</v>
      </c>
      <c r="E8" s="22">
        <v>43399</v>
      </c>
      <c r="F8" s="6" t="s">
        <v>227</v>
      </c>
      <c r="G8" s="6">
        <v>1</v>
      </c>
      <c r="H8" s="6">
        <v>2</v>
      </c>
      <c r="I8" s="6">
        <v>40</v>
      </c>
    </row>
    <row r="9" spans="1:9" x14ac:dyDescent="0.2">
      <c r="A9" s="6" t="s">
        <v>226</v>
      </c>
      <c r="B9" s="6">
        <v>24</v>
      </c>
      <c r="C9" s="6">
        <v>6</v>
      </c>
      <c r="D9" s="6">
        <v>9106</v>
      </c>
      <c r="E9" s="22">
        <v>43399</v>
      </c>
      <c r="F9" s="6" t="s">
        <v>227</v>
      </c>
      <c r="G9" s="6">
        <v>1</v>
      </c>
      <c r="H9" s="6">
        <v>2</v>
      </c>
      <c r="I9" s="6">
        <v>50</v>
      </c>
    </row>
    <row r="10" spans="1:9" s="18" customFormat="1" x14ac:dyDescent="0.2">
      <c r="A10" s="18" t="s">
        <v>226</v>
      </c>
      <c r="B10" s="18">
        <v>39</v>
      </c>
      <c r="C10" s="18">
        <v>9</v>
      </c>
      <c r="D10" s="18">
        <v>9109</v>
      </c>
      <c r="E10" s="21">
        <v>43400</v>
      </c>
      <c r="F10" s="18" t="s">
        <v>227</v>
      </c>
      <c r="G10" s="18">
        <v>1</v>
      </c>
      <c r="H10" s="18">
        <v>3</v>
      </c>
      <c r="I10" s="18">
        <v>5</v>
      </c>
    </row>
    <row r="11" spans="1:9" s="18" customFormat="1" x14ac:dyDescent="0.2">
      <c r="A11" s="18" t="s">
        <v>226</v>
      </c>
      <c r="B11" s="18">
        <v>39</v>
      </c>
      <c r="C11" s="18">
        <v>9</v>
      </c>
      <c r="D11" s="18">
        <v>9109</v>
      </c>
      <c r="E11" s="21">
        <v>43400</v>
      </c>
      <c r="F11" s="18" t="s">
        <v>227</v>
      </c>
      <c r="G11" s="18">
        <v>1</v>
      </c>
      <c r="H11" s="18">
        <v>3</v>
      </c>
      <c r="I11" s="18">
        <v>12</v>
      </c>
    </row>
    <row r="12" spans="1:9" s="18" customFormat="1" x14ac:dyDescent="0.2">
      <c r="A12" s="18" t="s">
        <v>226</v>
      </c>
      <c r="B12" s="18">
        <v>39</v>
      </c>
      <c r="C12" s="18">
        <v>9</v>
      </c>
      <c r="D12" s="18">
        <v>9109</v>
      </c>
      <c r="E12" s="21">
        <v>43400</v>
      </c>
      <c r="F12" s="18" t="s">
        <v>227</v>
      </c>
      <c r="G12" s="18">
        <v>1</v>
      </c>
      <c r="H12" s="18">
        <v>3</v>
      </c>
      <c r="I12" s="18">
        <v>20</v>
      </c>
    </row>
    <row r="13" spans="1:9" s="18" customFormat="1" x14ac:dyDescent="0.2">
      <c r="A13" s="18" t="s">
        <v>226</v>
      </c>
      <c r="B13" s="18">
        <v>39</v>
      </c>
      <c r="C13" s="18">
        <v>9</v>
      </c>
      <c r="D13" s="18">
        <v>9109</v>
      </c>
      <c r="E13" s="21">
        <v>43400</v>
      </c>
      <c r="F13" s="18" t="s">
        <v>227</v>
      </c>
      <c r="G13" s="18">
        <v>1</v>
      </c>
      <c r="H13" s="18">
        <v>3</v>
      </c>
      <c r="I13" s="18">
        <v>30</v>
      </c>
    </row>
    <row r="14" spans="1:9" s="18" customFormat="1" x14ac:dyDescent="0.2">
      <c r="A14" s="18" t="s">
        <v>226</v>
      </c>
      <c r="B14" s="18">
        <v>39</v>
      </c>
      <c r="C14" s="18">
        <v>9</v>
      </c>
      <c r="D14" s="18">
        <v>9109</v>
      </c>
      <c r="E14" s="21">
        <v>43400</v>
      </c>
      <c r="F14" s="18" t="s">
        <v>227</v>
      </c>
      <c r="G14" s="18">
        <v>1</v>
      </c>
      <c r="H14" s="18">
        <v>3</v>
      </c>
      <c r="I14" s="18">
        <v>40</v>
      </c>
    </row>
    <row r="15" spans="1:9" s="18" customFormat="1" x14ac:dyDescent="0.2">
      <c r="A15" s="18" t="s">
        <v>226</v>
      </c>
      <c r="B15" s="18">
        <v>39</v>
      </c>
      <c r="C15" s="18">
        <v>9</v>
      </c>
      <c r="D15" s="18">
        <v>9109</v>
      </c>
      <c r="E15" s="21">
        <v>43400</v>
      </c>
      <c r="F15" s="18" t="s">
        <v>227</v>
      </c>
      <c r="G15" s="18">
        <v>1</v>
      </c>
      <c r="H15" s="18">
        <v>3</v>
      </c>
      <c r="I15" s="18">
        <v>50</v>
      </c>
    </row>
    <row r="16" spans="1:9" x14ac:dyDescent="0.2">
      <c r="A16" s="6" t="s">
        <v>226</v>
      </c>
      <c r="B16" s="6">
        <v>51</v>
      </c>
      <c r="C16" s="6">
        <v>12</v>
      </c>
      <c r="D16" s="6">
        <v>9112</v>
      </c>
      <c r="E16" s="22">
        <v>43401</v>
      </c>
      <c r="F16" s="6" t="s">
        <v>227</v>
      </c>
      <c r="G16" s="6">
        <v>1</v>
      </c>
      <c r="H16" s="6">
        <v>4</v>
      </c>
      <c r="I16" s="6">
        <v>5</v>
      </c>
    </row>
    <row r="17" spans="1:9" x14ac:dyDescent="0.2">
      <c r="A17" s="6" t="s">
        <v>226</v>
      </c>
      <c r="B17" s="6">
        <v>51</v>
      </c>
      <c r="C17" s="6">
        <v>12</v>
      </c>
      <c r="D17" s="6">
        <v>9112</v>
      </c>
      <c r="E17" s="22">
        <v>43401</v>
      </c>
      <c r="F17" s="6" t="s">
        <v>227</v>
      </c>
      <c r="G17" s="6">
        <v>1</v>
      </c>
      <c r="H17" s="6">
        <v>4</v>
      </c>
      <c r="I17" s="6">
        <v>12</v>
      </c>
    </row>
    <row r="18" spans="1:9" x14ac:dyDescent="0.2">
      <c r="A18" s="6" t="s">
        <v>226</v>
      </c>
      <c r="B18" s="6">
        <v>51</v>
      </c>
      <c r="C18" s="6">
        <v>12</v>
      </c>
      <c r="D18" s="6">
        <v>9112</v>
      </c>
      <c r="E18" s="22">
        <v>43401</v>
      </c>
      <c r="F18" s="6" t="s">
        <v>227</v>
      </c>
      <c r="G18" s="6">
        <v>1</v>
      </c>
      <c r="H18" s="6">
        <v>4</v>
      </c>
      <c r="I18" s="6">
        <v>20</v>
      </c>
    </row>
    <row r="19" spans="1:9" x14ac:dyDescent="0.2">
      <c r="A19" s="6" t="s">
        <v>226</v>
      </c>
      <c r="B19" s="6">
        <v>51</v>
      </c>
      <c r="C19" s="6">
        <v>12</v>
      </c>
      <c r="D19" s="6">
        <v>9112</v>
      </c>
      <c r="E19" s="22">
        <v>43401</v>
      </c>
      <c r="F19" s="6" t="s">
        <v>227</v>
      </c>
      <c r="G19" s="6">
        <v>1</v>
      </c>
      <c r="H19" s="6">
        <v>4</v>
      </c>
      <c r="I19" s="6">
        <v>30</v>
      </c>
    </row>
    <row r="20" spans="1:9" x14ac:dyDescent="0.2">
      <c r="A20" s="6" t="s">
        <v>226</v>
      </c>
      <c r="B20" s="6">
        <v>51</v>
      </c>
      <c r="C20" s="6">
        <v>12</v>
      </c>
      <c r="D20" s="6">
        <v>9112</v>
      </c>
      <c r="E20" s="22">
        <v>43401</v>
      </c>
      <c r="F20" s="6" t="s">
        <v>227</v>
      </c>
      <c r="G20" s="6">
        <v>1</v>
      </c>
      <c r="H20" s="6">
        <v>4</v>
      </c>
      <c r="I20" s="6">
        <v>40</v>
      </c>
    </row>
    <row r="21" spans="1:9" x14ac:dyDescent="0.2">
      <c r="A21" s="6" t="s">
        <v>226</v>
      </c>
      <c r="B21" s="6">
        <v>51</v>
      </c>
      <c r="C21" s="6">
        <v>12</v>
      </c>
      <c r="D21" s="6">
        <v>9112</v>
      </c>
      <c r="E21" s="22">
        <v>43401</v>
      </c>
      <c r="F21" s="6" t="s">
        <v>227</v>
      </c>
      <c r="G21" s="6">
        <v>1</v>
      </c>
      <c r="H21" s="6">
        <v>4</v>
      </c>
      <c r="I21" s="6">
        <v>50</v>
      </c>
    </row>
    <row r="22" spans="1:9" s="18" customFormat="1" x14ac:dyDescent="0.2">
      <c r="A22" s="18" t="s">
        <v>226</v>
      </c>
      <c r="B22" s="18">
        <v>69</v>
      </c>
      <c r="C22" s="18">
        <v>15</v>
      </c>
      <c r="D22" s="18">
        <v>9115</v>
      </c>
      <c r="E22" s="21">
        <v>43402</v>
      </c>
      <c r="F22" s="18" t="s">
        <v>227</v>
      </c>
      <c r="G22" s="18">
        <v>1</v>
      </c>
      <c r="H22" s="18">
        <v>5</v>
      </c>
      <c r="I22" s="18">
        <v>5</v>
      </c>
    </row>
    <row r="23" spans="1:9" s="18" customFormat="1" x14ac:dyDescent="0.2">
      <c r="A23" s="18" t="s">
        <v>226</v>
      </c>
      <c r="B23" s="18">
        <v>69</v>
      </c>
      <c r="C23" s="18">
        <v>15</v>
      </c>
      <c r="D23" s="18">
        <v>9115</v>
      </c>
      <c r="E23" s="21">
        <v>43402</v>
      </c>
      <c r="F23" s="18" t="s">
        <v>227</v>
      </c>
      <c r="G23" s="18">
        <v>1</v>
      </c>
      <c r="H23" s="18">
        <v>5</v>
      </c>
      <c r="I23" s="18">
        <v>12</v>
      </c>
    </row>
    <row r="24" spans="1:9" s="18" customFormat="1" x14ac:dyDescent="0.2">
      <c r="A24" s="18" t="s">
        <v>226</v>
      </c>
      <c r="B24" s="18">
        <v>69</v>
      </c>
      <c r="C24" s="18">
        <v>15</v>
      </c>
      <c r="D24" s="18">
        <v>9115</v>
      </c>
      <c r="E24" s="21">
        <v>43402</v>
      </c>
      <c r="F24" s="18" t="s">
        <v>227</v>
      </c>
      <c r="G24" s="18">
        <v>1</v>
      </c>
      <c r="H24" s="18">
        <v>5</v>
      </c>
      <c r="I24" s="18">
        <v>20</v>
      </c>
    </row>
    <row r="25" spans="1:9" s="18" customFormat="1" x14ac:dyDescent="0.2">
      <c r="A25" s="18" t="s">
        <v>226</v>
      </c>
      <c r="B25" s="18">
        <v>69</v>
      </c>
      <c r="C25" s="18">
        <v>15</v>
      </c>
      <c r="D25" s="18">
        <v>9115</v>
      </c>
      <c r="E25" s="21">
        <v>43402</v>
      </c>
      <c r="F25" s="18" t="s">
        <v>227</v>
      </c>
      <c r="G25" s="18">
        <v>1</v>
      </c>
      <c r="H25" s="18">
        <v>5</v>
      </c>
      <c r="I25" s="18">
        <v>30</v>
      </c>
    </row>
    <row r="26" spans="1:9" s="18" customFormat="1" x14ac:dyDescent="0.2">
      <c r="A26" s="18" t="s">
        <v>226</v>
      </c>
      <c r="B26" s="18">
        <v>69</v>
      </c>
      <c r="C26" s="18">
        <v>15</v>
      </c>
      <c r="D26" s="18">
        <v>9115</v>
      </c>
      <c r="E26" s="21">
        <v>43402</v>
      </c>
      <c r="F26" s="18" t="s">
        <v>227</v>
      </c>
      <c r="G26" s="18">
        <v>1</v>
      </c>
      <c r="H26" s="18">
        <v>5</v>
      </c>
      <c r="I26" s="18">
        <v>40</v>
      </c>
    </row>
    <row r="27" spans="1:9" s="18" customFormat="1" x14ac:dyDescent="0.2">
      <c r="A27" s="18" t="s">
        <v>226</v>
      </c>
      <c r="B27" s="18">
        <v>69</v>
      </c>
      <c r="C27" s="18">
        <v>15</v>
      </c>
      <c r="D27" s="18">
        <v>9115</v>
      </c>
      <c r="E27" s="21">
        <v>43402</v>
      </c>
      <c r="F27" s="18" t="s">
        <v>227</v>
      </c>
      <c r="G27" s="18">
        <v>1</v>
      </c>
      <c r="H27" s="18">
        <v>5</v>
      </c>
      <c r="I27" s="18">
        <v>50</v>
      </c>
    </row>
    <row r="28" spans="1:9" x14ac:dyDescent="0.2">
      <c r="A28" s="6" t="s">
        <v>226</v>
      </c>
      <c r="B28" s="6">
        <v>90</v>
      </c>
      <c r="C28" s="6">
        <v>19</v>
      </c>
      <c r="D28" s="6">
        <v>9119</v>
      </c>
      <c r="E28" s="22">
        <v>43403</v>
      </c>
      <c r="F28" s="6" t="s">
        <v>227</v>
      </c>
      <c r="G28" s="6">
        <v>1</v>
      </c>
      <c r="H28" s="6">
        <v>6</v>
      </c>
      <c r="I28" s="11">
        <v>5</v>
      </c>
    </row>
    <row r="29" spans="1:9" x14ac:dyDescent="0.2">
      <c r="A29" s="6" t="s">
        <v>226</v>
      </c>
      <c r="B29" s="6">
        <v>90</v>
      </c>
      <c r="C29" s="6">
        <v>19</v>
      </c>
      <c r="D29" s="6">
        <v>9119</v>
      </c>
      <c r="E29" s="22">
        <v>43403</v>
      </c>
      <c r="F29" s="6" t="s">
        <v>227</v>
      </c>
      <c r="G29" s="6">
        <v>1</v>
      </c>
      <c r="H29" s="6">
        <v>6</v>
      </c>
      <c r="I29" s="11">
        <v>12</v>
      </c>
    </row>
    <row r="30" spans="1:9" x14ac:dyDescent="0.2">
      <c r="A30" s="6" t="s">
        <v>226</v>
      </c>
      <c r="B30" s="6">
        <v>90</v>
      </c>
      <c r="C30" s="6">
        <v>19</v>
      </c>
      <c r="D30" s="6">
        <v>9119</v>
      </c>
      <c r="E30" s="22">
        <v>43403</v>
      </c>
      <c r="F30" s="6" t="s">
        <v>227</v>
      </c>
      <c r="G30" s="6">
        <v>1</v>
      </c>
      <c r="H30" s="6">
        <v>6</v>
      </c>
      <c r="I30" s="11">
        <v>20</v>
      </c>
    </row>
    <row r="31" spans="1:9" x14ac:dyDescent="0.2">
      <c r="A31" s="6" t="s">
        <v>226</v>
      </c>
      <c r="B31" s="6">
        <v>90</v>
      </c>
      <c r="C31" s="6">
        <v>19</v>
      </c>
      <c r="D31" s="6">
        <v>9119</v>
      </c>
      <c r="E31" s="22">
        <v>43403</v>
      </c>
      <c r="F31" s="6" t="s">
        <v>227</v>
      </c>
      <c r="G31" s="6">
        <v>1</v>
      </c>
      <c r="H31" s="6">
        <v>6</v>
      </c>
      <c r="I31" s="11">
        <v>30</v>
      </c>
    </row>
    <row r="32" spans="1:9" x14ac:dyDescent="0.2">
      <c r="A32" s="6" t="s">
        <v>226</v>
      </c>
      <c r="B32" s="6">
        <v>90</v>
      </c>
      <c r="C32" s="6">
        <v>19</v>
      </c>
      <c r="D32" s="6">
        <v>9119</v>
      </c>
      <c r="E32" s="22">
        <v>43403</v>
      </c>
      <c r="F32" s="6" t="s">
        <v>227</v>
      </c>
      <c r="G32" s="6">
        <v>1</v>
      </c>
      <c r="H32" s="6">
        <v>6</v>
      </c>
      <c r="I32" s="11">
        <v>40</v>
      </c>
    </row>
    <row r="33" spans="1:9" x14ac:dyDescent="0.2">
      <c r="A33" s="6" t="s">
        <v>226</v>
      </c>
      <c r="B33" s="6">
        <v>90</v>
      </c>
      <c r="C33" s="6">
        <v>19</v>
      </c>
      <c r="D33" s="6">
        <v>9119</v>
      </c>
      <c r="E33" s="22">
        <v>43403</v>
      </c>
      <c r="F33" s="6" t="s">
        <v>227</v>
      </c>
      <c r="G33" s="6">
        <v>1</v>
      </c>
      <c r="H33" s="6">
        <v>6</v>
      </c>
      <c r="I33" s="11">
        <v>50</v>
      </c>
    </row>
    <row r="34" spans="1:9" s="18" customFormat="1" x14ac:dyDescent="0.2">
      <c r="A34" s="18" t="s">
        <v>226</v>
      </c>
      <c r="B34" s="18">
        <v>137</v>
      </c>
      <c r="C34" s="18">
        <v>25</v>
      </c>
      <c r="D34" s="18">
        <v>9125</v>
      </c>
      <c r="E34" s="21">
        <v>43406</v>
      </c>
      <c r="F34" s="18" t="s">
        <v>227</v>
      </c>
      <c r="G34" s="18">
        <v>2</v>
      </c>
      <c r="H34" s="18">
        <v>7</v>
      </c>
      <c r="I34" s="18">
        <v>5</v>
      </c>
    </row>
    <row r="35" spans="1:9" s="18" customFormat="1" x14ac:dyDescent="0.2">
      <c r="A35" s="18" t="s">
        <v>226</v>
      </c>
      <c r="B35" s="18">
        <v>137</v>
      </c>
      <c r="C35" s="18">
        <v>25</v>
      </c>
      <c r="D35" s="18">
        <v>9125</v>
      </c>
      <c r="E35" s="21">
        <v>43406</v>
      </c>
      <c r="F35" s="18" t="s">
        <v>227</v>
      </c>
      <c r="G35" s="18">
        <v>2</v>
      </c>
      <c r="H35" s="18">
        <v>7</v>
      </c>
      <c r="I35" s="18">
        <v>12</v>
      </c>
    </row>
    <row r="36" spans="1:9" s="18" customFormat="1" x14ac:dyDescent="0.2">
      <c r="A36" s="18" t="s">
        <v>226</v>
      </c>
      <c r="B36" s="18">
        <v>137</v>
      </c>
      <c r="C36" s="18">
        <v>25</v>
      </c>
      <c r="D36" s="18">
        <v>9125</v>
      </c>
      <c r="E36" s="21">
        <v>43406</v>
      </c>
      <c r="F36" s="18" t="s">
        <v>227</v>
      </c>
      <c r="G36" s="18">
        <v>2</v>
      </c>
      <c r="H36" s="18">
        <v>7</v>
      </c>
      <c r="I36" s="18">
        <v>20</v>
      </c>
    </row>
    <row r="37" spans="1:9" s="18" customFormat="1" x14ac:dyDescent="0.2">
      <c r="A37" s="18" t="s">
        <v>226</v>
      </c>
      <c r="B37" s="18">
        <v>137</v>
      </c>
      <c r="C37" s="18">
        <v>25</v>
      </c>
      <c r="D37" s="18">
        <v>9125</v>
      </c>
      <c r="E37" s="21">
        <v>43406</v>
      </c>
      <c r="F37" s="18" t="s">
        <v>227</v>
      </c>
      <c r="G37" s="18">
        <v>2</v>
      </c>
      <c r="H37" s="18">
        <v>7</v>
      </c>
      <c r="I37" s="18">
        <v>30</v>
      </c>
    </row>
    <row r="38" spans="1:9" s="18" customFormat="1" x14ac:dyDescent="0.2">
      <c r="A38" s="18" t="s">
        <v>226</v>
      </c>
      <c r="B38" s="18">
        <v>137</v>
      </c>
      <c r="C38" s="18">
        <v>25</v>
      </c>
      <c r="D38" s="18">
        <v>9125</v>
      </c>
      <c r="E38" s="21">
        <v>43406</v>
      </c>
      <c r="F38" s="18" t="s">
        <v>227</v>
      </c>
      <c r="G38" s="18">
        <v>2</v>
      </c>
      <c r="H38" s="18">
        <v>7</v>
      </c>
      <c r="I38" s="18">
        <v>40</v>
      </c>
    </row>
    <row r="39" spans="1:9" s="18" customFormat="1" x14ac:dyDescent="0.2">
      <c r="A39" s="18" t="s">
        <v>226</v>
      </c>
      <c r="B39" s="18">
        <v>137</v>
      </c>
      <c r="C39" s="18">
        <v>25</v>
      </c>
      <c r="D39" s="18">
        <v>9125</v>
      </c>
      <c r="E39" s="21">
        <v>43406</v>
      </c>
      <c r="F39" s="18" t="s">
        <v>227</v>
      </c>
      <c r="G39" s="18">
        <v>2</v>
      </c>
      <c r="H39" s="18">
        <v>7</v>
      </c>
      <c r="I39" s="18">
        <v>60</v>
      </c>
    </row>
    <row r="40" spans="1:9" x14ac:dyDescent="0.2">
      <c r="A40" s="6" t="s">
        <v>226</v>
      </c>
      <c r="B40" s="6">
        <v>159</v>
      </c>
      <c r="C40" s="6">
        <v>30</v>
      </c>
      <c r="D40" s="6">
        <v>9130</v>
      </c>
      <c r="E40" s="22">
        <v>43408</v>
      </c>
      <c r="F40" s="6" t="s">
        <v>227</v>
      </c>
      <c r="G40" s="6">
        <v>2</v>
      </c>
      <c r="H40" s="6">
        <v>8</v>
      </c>
      <c r="I40" s="6" t="s">
        <v>202</v>
      </c>
    </row>
    <row r="41" spans="1:9" s="18" customFormat="1" x14ac:dyDescent="0.2">
      <c r="A41" s="18" t="s">
        <v>226</v>
      </c>
      <c r="B41" s="18">
        <v>188</v>
      </c>
      <c r="C41" s="18">
        <v>36</v>
      </c>
      <c r="D41" s="18">
        <v>9136</v>
      </c>
      <c r="E41" s="21">
        <v>43410</v>
      </c>
      <c r="F41" s="18" t="s">
        <v>227</v>
      </c>
      <c r="G41" s="18">
        <v>2</v>
      </c>
      <c r="H41" s="18">
        <v>9</v>
      </c>
      <c r="I41" s="18">
        <v>5</v>
      </c>
    </row>
    <row r="42" spans="1:9" s="18" customFormat="1" x14ac:dyDescent="0.2">
      <c r="A42" s="18" t="s">
        <v>226</v>
      </c>
      <c r="B42" s="18">
        <v>188</v>
      </c>
      <c r="C42" s="18">
        <v>36</v>
      </c>
      <c r="D42" s="18">
        <v>9136</v>
      </c>
      <c r="E42" s="21">
        <v>43410</v>
      </c>
      <c r="F42" s="18" t="s">
        <v>227</v>
      </c>
      <c r="G42" s="18">
        <v>2</v>
      </c>
      <c r="H42" s="18">
        <v>9</v>
      </c>
      <c r="I42" s="18">
        <v>12</v>
      </c>
    </row>
    <row r="43" spans="1:9" s="18" customFormat="1" x14ac:dyDescent="0.2">
      <c r="A43" s="18" t="s">
        <v>226</v>
      </c>
      <c r="B43" s="18">
        <v>188</v>
      </c>
      <c r="C43" s="18">
        <v>36</v>
      </c>
      <c r="D43" s="18">
        <v>9136</v>
      </c>
      <c r="E43" s="21">
        <v>43410</v>
      </c>
      <c r="F43" s="18" t="s">
        <v>227</v>
      </c>
      <c r="G43" s="18">
        <v>2</v>
      </c>
      <c r="H43" s="18">
        <v>9</v>
      </c>
      <c r="I43" s="18">
        <v>20</v>
      </c>
    </row>
    <row r="44" spans="1:9" s="18" customFormat="1" x14ac:dyDescent="0.2">
      <c r="A44" s="18" t="s">
        <v>226</v>
      </c>
      <c r="B44" s="18">
        <v>188</v>
      </c>
      <c r="C44" s="18">
        <v>36</v>
      </c>
      <c r="D44" s="18">
        <v>9136</v>
      </c>
      <c r="E44" s="21">
        <v>43410</v>
      </c>
      <c r="F44" s="18" t="s">
        <v>227</v>
      </c>
      <c r="G44" s="18">
        <v>2</v>
      </c>
      <c r="H44" s="18">
        <v>9</v>
      </c>
      <c r="I44" s="18">
        <v>30</v>
      </c>
    </row>
    <row r="45" spans="1:9" s="18" customFormat="1" x14ac:dyDescent="0.2">
      <c r="A45" s="18" t="s">
        <v>226</v>
      </c>
      <c r="B45" s="18">
        <v>188</v>
      </c>
      <c r="C45" s="18">
        <v>36</v>
      </c>
      <c r="D45" s="18">
        <v>9136</v>
      </c>
      <c r="E45" s="21">
        <v>43410</v>
      </c>
      <c r="F45" s="18" t="s">
        <v>227</v>
      </c>
      <c r="G45" s="18">
        <v>2</v>
      </c>
      <c r="H45" s="18">
        <v>9</v>
      </c>
      <c r="I45" s="18">
        <v>40</v>
      </c>
    </row>
    <row r="46" spans="1:9" s="18" customFormat="1" x14ac:dyDescent="0.2">
      <c r="A46" s="18" t="s">
        <v>226</v>
      </c>
      <c r="B46" s="18">
        <v>188</v>
      </c>
      <c r="C46" s="18">
        <v>36</v>
      </c>
      <c r="D46" s="18">
        <v>9136</v>
      </c>
      <c r="E46" s="21">
        <v>43410</v>
      </c>
      <c r="F46" s="18" t="s">
        <v>227</v>
      </c>
      <c r="G46" s="18">
        <v>2</v>
      </c>
      <c r="H46" s="18">
        <v>9</v>
      </c>
      <c r="I46" s="18">
        <v>60</v>
      </c>
    </row>
    <row r="47" spans="1:9" x14ac:dyDescent="0.2">
      <c r="A47" s="6" t="s">
        <v>226</v>
      </c>
      <c r="B47" s="6">
        <v>193</v>
      </c>
      <c r="C47" s="6">
        <v>38</v>
      </c>
      <c r="D47" s="6">
        <v>9138</v>
      </c>
      <c r="E47" s="22">
        <v>43411</v>
      </c>
      <c r="F47" s="6" t="s">
        <v>227</v>
      </c>
      <c r="G47" s="6">
        <v>3</v>
      </c>
      <c r="H47" s="6">
        <v>10</v>
      </c>
      <c r="I47" s="6">
        <v>5</v>
      </c>
    </row>
    <row r="48" spans="1:9" x14ac:dyDescent="0.2">
      <c r="A48" s="6" t="s">
        <v>226</v>
      </c>
      <c r="B48" s="6">
        <v>193</v>
      </c>
      <c r="C48" s="6">
        <v>38</v>
      </c>
      <c r="D48" s="6">
        <v>9138</v>
      </c>
      <c r="E48" s="22">
        <v>43411</v>
      </c>
      <c r="F48" s="6" t="s">
        <v>227</v>
      </c>
      <c r="G48" s="6">
        <v>3</v>
      </c>
      <c r="H48" s="6">
        <v>10</v>
      </c>
      <c r="I48" s="6">
        <v>12</v>
      </c>
    </row>
    <row r="49" spans="1:9" x14ac:dyDescent="0.2">
      <c r="A49" s="6" t="s">
        <v>226</v>
      </c>
      <c r="B49" s="6">
        <v>193</v>
      </c>
      <c r="C49" s="6">
        <v>38</v>
      </c>
      <c r="D49" s="6">
        <v>9138</v>
      </c>
      <c r="E49" s="22">
        <v>43411</v>
      </c>
      <c r="F49" s="6" t="s">
        <v>227</v>
      </c>
      <c r="G49" s="6">
        <v>3</v>
      </c>
      <c r="H49" s="6">
        <v>10</v>
      </c>
      <c r="I49" s="6">
        <v>20</v>
      </c>
    </row>
    <row r="50" spans="1:9" x14ac:dyDescent="0.2">
      <c r="A50" s="6" t="s">
        <v>226</v>
      </c>
      <c r="B50" s="6">
        <v>193</v>
      </c>
      <c r="C50" s="6">
        <v>38</v>
      </c>
      <c r="D50" s="6">
        <v>9138</v>
      </c>
      <c r="E50" s="22">
        <v>43411</v>
      </c>
      <c r="F50" s="6" t="s">
        <v>227</v>
      </c>
      <c r="G50" s="6">
        <v>3</v>
      </c>
      <c r="H50" s="6">
        <v>10</v>
      </c>
      <c r="I50" s="6">
        <v>25</v>
      </c>
    </row>
    <row r="51" spans="1:9" x14ac:dyDescent="0.2">
      <c r="A51" s="6" t="s">
        <v>226</v>
      </c>
      <c r="B51" s="6">
        <v>193</v>
      </c>
      <c r="C51" s="6">
        <v>38</v>
      </c>
      <c r="D51" s="6">
        <v>9138</v>
      </c>
      <c r="E51" s="22">
        <v>43411</v>
      </c>
      <c r="F51" s="6" t="s">
        <v>227</v>
      </c>
      <c r="G51" s="6">
        <v>3</v>
      </c>
      <c r="H51" s="6">
        <v>10</v>
      </c>
      <c r="I51" s="6">
        <v>30</v>
      </c>
    </row>
    <row r="52" spans="1:9" x14ac:dyDescent="0.2">
      <c r="A52" s="6" t="s">
        <v>226</v>
      </c>
      <c r="B52" s="6">
        <v>193</v>
      </c>
      <c r="C52" s="6">
        <v>38</v>
      </c>
      <c r="D52" s="6">
        <v>9138</v>
      </c>
      <c r="E52" s="22">
        <v>43411</v>
      </c>
      <c r="F52" s="6" t="s">
        <v>227</v>
      </c>
      <c r="G52" s="6">
        <v>3</v>
      </c>
      <c r="H52" s="6">
        <v>10</v>
      </c>
      <c r="I52" s="6">
        <v>40</v>
      </c>
    </row>
    <row r="53" spans="1:9" s="18" customFormat="1" x14ac:dyDescent="0.2">
      <c r="A53" s="18" t="s">
        <v>226</v>
      </c>
      <c r="B53" s="18">
        <v>207</v>
      </c>
      <c r="C53" s="18">
        <v>41</v>
      </c>
      <c r="D53" s="18">
        <v>9141</v>
      </c>
      <c r="E53" s="21">
        <v>43412</v>
      </c>
      <c r="F53" s="18" t="s">
        <v>227</v>
      </c>
      <c r="G53" s="18">
        <v>3</v>
      </c>
      <c r="H53" s="18">
        <v>11</v>
      </c>
      <c r="I53" s="18">
        <v>5</v>
      </c>
    </row>
    <row r="54" spans="1:9" s="18" customFormat="1" x14ac:dyDescent="0.2">
      <c r="A54" s="18" t="s">
        <v>226</v>
      </c>
      <c r="B54" s="18">
        <v>207</v>
      </c>
      <c r="C54" s="18">
        <v>41</v>
      </c>
      <c r="D54" s="18">
        <v>9141</v>
      </c>
      <c r="E54" s="21">
        <v>43412</v>
      </c>
      <c r="F54" s="18" t="s">
        <v>227</v>
      </c>
      <c r="G54" s="18">
        <v>3</v>
      </c>
      <c r="H54" s="18">
        <v>11</v>
      </c>
      <c r="I54" s="18">
        <v>12</v>
      </c>
    </row>
    <row r="55" spans="1:9" s="18" customFormat="1" x14ac:dyDescent="0.2">
      <c r="A55" s="18" t="s">
        <v>226</v>
      </c>
      <c r="B55" s="18">
        <v>207</v>
      </c>
      <c r="C55" s="18">
        <v>41</v>
      </c>
      <c r="D55" s="18">
        <v>9141</v>
      </c>
      <c r="E55" s="21">
        <v>43412</v>
      </c>
      <c r="F55" s="18" t="s">
        <v>227</v>
      </c>
      <c r="G55" s="18">
        <v>3</v>
      </c>
      <c r="H55" s="18">
        <v>11</v>
      </c>
      <c r="I55" s="18">
        <v>20</v>
      </c>
    </row>
    <row r="56" spans="1:9" s="18" customFormat="1" x14ac:dyDescent="0.2">
      <c r="A56" s="18" t="s">
        <v>226</v>
      </c>
      <c r="B56" s="18">
        <v>207</v>
      </c>
      <c r="C56" s="18">
        <v>41</v>
      </c>
      <c r="D56" s="18">
        <v>9141</v>
      </c>
      <c r="E56" s="21">
        <v>43412</v>
      </c>
      <c r="F56" s="18" t="s">
        <v>227</v>
      </c>
      <c r="G56" s="18">
        <v>3</v>
      </c>
      <c r="H56" s="18">
        <v>11</v>
      </c>
      <c r="I56" s="18">
        <v>25</v>
      </c>
    </row>
    <row r="57" spans="1:9" s="18" customFormat="1" x14ac:dyDescent="0.2">
      <c r="A57" s="18" t="s">
        <v>226</v>
      </c>
      <c r="B57" s="18">
        <v>207</v>
      </c>
      <c r="C57" s="18">
        <v>41</v>
      </c>
      <c r="D57" s="18">
        <v>9141</v>
      </c>
      <c r="E57" s="21">
        <v>43412</v>
      </c>
      <c r="F57" s="18" t="s">
        <v>227</v>
      </c>
      <c r="G57" s="18">
        <v>3</v>
      </c>
      <c r="H57" s="18">
        <v>11</v>
      </c>
      <c r="I57" s="18">
        <v>30</v>
      </c>
    </row>
    <row r="58" spans="1:9" s="18" customFormat="1" x14ac:dyDescent="0.2">
      <c r="A58" s="18" t="s">
        <v>226</v>
      </c>
      <c r="B58" s="18">
        <v>207</v>
      </c>
      <c r="C58" s="18">
        <v>41</v>
      </c>
      <c r="D58" s="18">
        <v>9141</v>
      </c>
      <c r="E58" s="21">
        <v>43412</v>
      </c>
      <c r="F58" s="18" t="s">
        <v>227</v>
      </c>
      <c r="G58" s="18">
        <v>3</v>
      </c>
      <c r="H58" s="18">
        <v>11</v>
      </c>
      <c r="I58" s="18">
        <v>35</v>
      </c>
    </row>
    <row r="59" spans="1:9" x14ac:dyDescent="0.2">
      <c r="A59" s="6" t="s">
        <v>226</v>
      </c>
      <c r="B59" s="6">
        <v>223</v>
      </c>
      <c r="C59" s="6">
        <v>44</v>
      </c>
      <c r="D59" s="6">
        <v>9144</v>
      </c>
      <c r="E59" s="22">
        <v>43413</v>
      </c>
      <c r="F59" s="6" t="s">
        <v>227</v>
      </c>
      <c r="G59" s="6">
        <v>3</v>
      </c>
      <c r="H59" s="6">
        <v>12</v>
      </c>
      <c r="I59" s="6">
        <v>5</v>
      </c>
    </row>
    <row r="60" spans="1:9" x14ac:dyDescent="0.2">
      <c r="A60" s="6" t="s">
        <v>226</v>
      </c>
      <c r="B60" s="6">
        <v>223</v>
      </c>
      <c r="C60" s="6">
        <v>44</v>
      </c>
      <c r="D60" s="6">
        <v>9144</v>
      </c>
      <c r="E60" s="22">
        <v>43413</v>
      </c>
      <c r="F60" s="6" t="s">
        <v>227</v>
      </c>
      <c r="G60" s="6">
        <v>3</v>
      </c>
      <c r="H60" s="6">
        <v>12</v>
      </c>
      <c r="I60" s="6">
        <v>12</v>
      </c>
    </row>
    <row r="61" spans="1:9" x14ac:dyDescent="0.2">
      <c r="A61" s="6" t="s">
        <v>226</v>
      </c>
      <c r="B61" s="6">
        <v>223</v>
      </c>
      <c r="C61" s="6">
        <v>44</v>
      </c>
      <c r="D61" s="6">
        <v>9144</v>
      </c>
      <c r="E61" s="22">
        <v>43413</v>
      </c>
      <c r="F61" s="6" t="s">
        <v>227</v>
      </c>
      <c r="G61" s="6">
        <v>3</v>
      </c>
      <c r="H61" s="6">
        <v>12</v>
      </c>
      <c r="I61" s="6">
        <v>20</v>
      </c>
    </row>
    <row r="62" spans="1:9" x14ac:dyDescent="0.2">
      <c r="A62" s="6" t="s">
        <v>226</v>
      </c>
      <c r="B62" s="6">
        <v>223</v>
      </c>
      <c r="C62" s="6">
        <v>44</v>
      </c>
      <c r="D62" s="6">
        <v>9144</v>
      </c>
      <c r="E62" s="22">
        <v>43413</v>
      </c>
      <c r="F62" s="6" t="s">
        <v>227</v>
      </c>
      <c r="G62" s="6">
        <v>3</v>
      </c>
      <c r="H62" s="6">
        <v>12</v>
      </c>
      <c r="I62" s="6">
        <v>30</v>
      </c>
    </row>
    <row r="63" spans="1:9" x14ac:dyDescent="0.2">
      <c r="A63" s="6" t="s">
        <v>226</v>
      </c>
      <c r="B63" s="6">
        <v>223</v>
      </c>
      <c r="C63" s="6">
        <v>44</v>
      </c>
      <c r="D63" s="6">
        <v>9144</v>
      </c>
      <c r="E63" s="22">
        <v>43413</v>
      </c>
      <c r="F63" s="6" t="s">
        <v>227</v>
      </c>
      <c r="G63" s="6">
        <v>3</v>
      </c>
      <c r="H63" s="6">
        <v>12</v>
      </c>
      <c r="I63" s="6">
        <v>40</v>
      </c>
    </row>
    <row r="64" spans="1:9" x14ac:dyDescent="0.2">
      <c r="A64" s="6" t="s">
        <v>226</v>
      </c>
      <c r="B64" s="6">
        <v>223</v>
      </c>
      <c r="C64" s="6">
        <v>44</v>
      </c>
      <c r="D64" s="6">
        <v>9144</v>
      </c>
      <c r="E64" s="22">
        <v>43413</v>
      </c>
      <c r="F64" s="6" t="s">
        <v>227</v>
      </c>
      <c r="G64" s="6">
        <v>3</v>
      </c>
      <c r="H64" s="6">
        <v>12</v>
      </c>
      <c r="I64" s="6">
        <v>50</v>
      </c>
    </row>
    <row r="65" spans="1:9" s="18" customFormat="1" x14ac:dyDescent="0.2">
      <c r="A65" s="18" t="s">
        <v>226</v>
      </c>
      <c r="B65" s="18">
        <v>266</v>
      </c>
      <c r="C65" s="18">
        <v>49</v>
      </c>
      <c r="D65" s="18">
        <v>9149</v>
      </c>
      <c r="E65" s="21">
        <v>43416</v>
      </c>
      <c r="F65" s="18" t="s">
        <v>227</v>
      </c>
      <c r="G65" s="18">
        <v>4</v>
      </c>
      <c r="H65" s="18">
        <v>13</v>
      </c>
      <c r="I65" s="18">
        <v>5</v>
      </c>
    </row>
    <row r="66" spans="1:9" s="18" customFormat="1" x14ac:dyDescent="0.2">
      <c r="A66" s="18" t="s">
        <v>226</v>
      </c>
      <c r="B66" s="18">
        <v>266</v>
      </c>
      <c r="C66" s="18">
        <v>49</v>
      </c>
      <c r="D66" s="18">
        <v>9149</v>
      </c>
      <c r="E66" s="21">
        <v>43416</v>
      </c>
      <c r="F66" s="18" t="s">
        <v>227</v>
      </c>
      <c r="G66" s="18">
        <v>4</v>
      </c>
      <c r="H66" s="18">
        <v>13</v>
      </c>
      <c r="I66" s="18">
        <v>12</v>
      </c>
    </row>
    <row r="67" spans="1:9" s="18" customFormat="1" x14ac:dyDescent="0.2">
      <c r="A67" s="18" t="s">
        <v>226</v>
      </c>
      <c r="B67" s="18">
        <v>266</v>
      </c>
      <c r="C67" s="18">
        <v>49</v>
      </c>
      <c r="D67" s="18">
        <v>9149</v>
      </c>
      <c r="E67" s="21">
        <v>43416</v>
      </c>
      <c r="F67" s="18" t="s">
        <v>227</v>
      </c>
      <c r="G67" s="18">
        <v>4</v>
      </c>
      <c r="H67" s="18">
        <v>13</v>
      </c>
      <c r="I67" s="18">
        <v>20</v>
      </c>
    </row>
    <row r="68" spans="1:9" s="18" customFormat="1" x14ac:dyDescent="0.2">
      <c r="A68" s="18" t="s">
        <v>226</v>
      </c>
      <c r="B68" s="18">
        <v>266</v>
      </c>
      <c r="C68" s="18">
        <v>49</v>
      </c>
      <c r="D68" s="18">
        <v>9149</v>
      </c>
      <c r="E68" s="21">
        <v>43416</v>
      </c>
      <c r="F68" s="18" t="s">
        <v>227</v>
      </c>
      <c r="G68" s="18">
        <v>4</v>
      </c>
      <c r="H68" s="18">
        <v>13</v>
      </c>
      <c r="I68" s="18">
        <v>30</v>
      </c>
    </row>
    <row r="69" spans="1:9" s="18" customFormat="1" x14ac:dyDescent="0.2">
      <c r="A69" s="18" t="s">
        <v>226</v>
      </c>
      <c r="B69" s="18">
        <v>266</v>
      </c>
      <c r="C69" s="18">
        <v>49</v>
      </c>
      <c r="D69" s="18">
        <v>9149</v>
      </c>
      <c r="E69" s="21">
        <v>43416</v>
      </c>
      <c r="F69" s="18" t="s">
        <v>227</v>
      </c>
      <c r="G69" s="18">
        <v>4</v>
      </c>
      <c r="H69" s="18">
        <v>13</v>
      </c>
      <c r="I69" s="18">
        <v>40</v>
      </c>
    </row>
    <row r="70" spans="1:9" s="18" customFormat="1" x14ac:dyDescent="0.2">
      <c r="A70" s="18" t="s">
        <v>226</v>
      </c>
      <c r="B70" s="18">
        <v>266</v>
      </c>
      <c r="C70" s="18">
        <v>49</v>
      </c>
      <c r="D70" s="18">
        <v>9149</v>
      </c>
      <c r="E70" s="21">
        <v>43416</v>
      </c>
      <c r="F70" s="18" t="s">
        <v>227</v>
      </c>
      <c r="G70" s="18">
        <v>4</v>
      </c>
      <c r="H70" s="18">
        <v>13</v>
      </c>
      <c r="I70" s="18">
        <v>50</v>
      </c>
    </row>
    <row r="71" spans="1:9" x14ac:dyDescent="0.2">
      <c r="A71" s="6" t="s">
        <v>226</v>
      </c>
      <c r="B71" s="6">
        <v>283</v>
      </c>
      <c r="C71" s="6">
        <v>52</v>
      </c>
      <c r="D71" s="6">
        <v>9152</v>
      </c>
      <c r="E71" s="22">
        <v>43417</v>
      </c>
      <c r="F71" s="6" t="s">
        <v>227</v>
      </c>
      <c r="G71" s="6">
        <v>4</v>
      </c>
      <c r="H71" s="6">
        <v>14</v>
      </c>
      <c r="I71" s="6">
        <v>5</v>
      </c>
    </row>
    <row r="72" spans="1:9" x14ac:dyDescent="0.2">
      <c r="A72" s="6" t="s">
        <v>226</v>
      </c>
      <c r="B72" s="6">
        <v>283</v>
      </c>
      <c r="C72" s="6">
        <v>52</v>
      </c>
      <c r="D72" s="6">
        <v>9152</v>
      </c>
      <c r="E72" s="22">
        <v>43417</v>
      </c>
      <c r="F72" s="6" t="s">
        <v>227</v>
      </c>
      <c r="G72" s="6">
        <v>4</v>
      </c>
      <c r="H72" s="6">
        <v>14</v>
      </c>
      <c r="I72" s="6">
        <v>12</v>
      </c>
    </row>
    <row r="73" spans="1:9" x14ac:dyDescent="0.2">
      <c r="A73" s="6" t="s">
        <v>226</v>
      </c>
      <c r="B73" s="6">
        <v>283</v>
      </c>
      <c r="C73" s="6">
        <v>52</v>
      </c>
      <c r="D73" s="6">
        <v>9152</v>
      </c>
      <c r="E73" s="22">
        <v>43417</v>
      </c>
      <c r="F73" s="6" t="s">
        <v>227</v>
      </c>
      <c r="G73" s="6">
        <v>4</v>
      </c>
      <c r="H73" s="6">
        <v>14</v>
      </c>
      <c r="I73" s="6">
        <v>20</v>
      </c>
    </row>
    <row r="74" spans="1:9" x14ac:dyDescent="0.2">
      <c r="A74" s="6" t="s">
        <v>226</v>
      </c>
      <c r="B74" s="6">
        <v>283</v>
      </c>
      <c r="C74" s="6">
        <v>52</v>
      </c>
      <c r="D74" s="6">
        <v>9152</v>
      </c>
      <c r="E74" s="22">
        <v>43417</v>
      </c>
      <c r="F74" s="6" t="s">
        <v>227</v>
      </c>
      <c r="G74" s="6">
        <v>4</v>
      </c>
      <c r="H74" s="6">
        <v>14</v>
      </c>
      <c r="I74" s="6">
        <v>30</v>
      </c>
    </row>
    <row r="75" spans="1:9" x14ac:dyDescent="0.2">
      <c r="A75" s="6" t="s">
        <v>226</v>
      </c>
      <c r="B75" s="6">
        <v>283</v>
      </c>
      <c r="C75" s="6">
        <v>52</v>
      </c>
      <c r="D75" s="6">
        <v>9152</v>
      </c>
      <c r="E75" s="22">
        <v>43417</v>
      </c>
      <c r="F75" s="6" t="s">
        <v>227</v>
      </c>
      <c r="G75" s="6">
        <v>4</v>
      </c>
      <c r="H75" s="6">
        <v>14</v>
      </c>
      <c r="I75" s="6">
        <v>40</v>
      </c>
    </row>
    <row r="76" spans="1:9" x14ac:dyDescent="0.2">
      <c r="A76" s="6" t="s">
        <v>226</v>
      </c>
      <c r="B76" s="6">
        <v>283</v>
      </c>
      <c r="C76" s="6">
        <v>52</v>
      </c>
      <c r="D76" s="6">
        <v>9152</v>
      </c>
      <c r="E76" s="22">
        <v>43417</v>
      </c>
      <c r="F76" s="6" t="s">
        <v>227</v>
      </c>
      <c r="G76" s="6">
        <v>4</v>
      </c>
      <c r="H76" s="6">
        <v>14</v>
      </c>
      <c r="I76" s="6">
        <v>50</v>
      </c>
    </row>
    <row r="77" spans="1:9" s="18" customFormat="1" x14ac:dyDescent="0.2">
      <c r="A77" s="18" t="s">
        <v>226</v>
      </c>
      <c r="B77" s="18">
        <v>298</v>
      </c>
      <c r="C77" s="18">
        <v>55</v>
      </c>
      <c r="D77" s="18">
        <v>9155</v>
      </c>
      <c r="E77" s="21">
        <v>43418</v>
      </c>
      <c r="F77" s="18" t="s">
        <v>227</v>
      </c>
      <c r="G77" s="18">
        <v>4</v>
      </c>
      <c r="H77" s="18">
        <v>15</v>
      </c>
      <c r="I77" s="18">
        <v>5</v>
      </c>
    </row>
    <row r="78" spans="1:9" s="18" customFormat="1" x14ac:dyDescent="0.2">
      <c r="A78" s="18" t="s">
        <v>226</v>
      </c>
      <c r="B78" s="18">
        <v>298</v>
      </c>
      <c r="C78" s="18">
        <v>55</v>
      </c>
      <c r="D78" s="18">
        <v>9155</v>
      </c>
      <c r="E78" s="21">
        <v>43418</v>
      </c>
      <c r="F78" s="18" t="s">
        <v>227</v>
      </c>
      <c r="G78" s="18">
        <v>4</v>
      </c>
      <c r="H78" s="18">
        <v>15</v>
      </c>
      <c r="I78" s="18">
        <v>12</v>
      </c>
    </row>
    <row r="79" spans="1:9" s="18" customFormat="1" x14ac:dyDescent="0.2">
      <c r="A79" s="18" t="s">
        <v>226</v>
      </c>
      <c r="B79" s="18">
        <v>298</v>
      </c>
      <c r="C79" s="18">
        <v>55</v>
      </c>
      <c r="D79" s="18">
        <v>9155</v>
      </c>
      <c r="E79" s="21">
        <v>43418</v>
      </c>
      <c r="F79" s="18" t="s">
        <v>227</v>
      </c>
      <c r="G79" s="18">
        <v>4</v>
      </c>
      <c r="H79" s="18">
        <v>15</v>
      </c>
      <c r="I79" s="18">
        <v>20</v>
      </c>
    </row>
    <row r="80" spans="1:9" s="18" customFormat="1" x14ac:dyDescent="0.2">
      <c r="A80" s="18" t="s">
        <v>226</v>
      </c>
      <c r="B80" s="18">
        <v>298</v>
      </c>
      <c r="C80" s="18">
        <v>55</v>
      </c>
      <c r="D80" s="18">
        <v>9155</v>
      </c>
      <c r="E80" s="21">
        <v>43418</v>
      </c>
      <c r="F80" s="18" t="s">
        <v>227</v>
      </c>
      <c r="G80" s="18">
        <v>4</v>
      </c>
      <c r="H80" s="18">
        <v>15</v>
      </c>
      <c r="I80" s="18">
        <v>30</v>
      </c>
    </row>
    <row r="81" spans="1:9" s="18" customFormat="1" x14ac:dyDescent="0.2">
      <c r="A81" s="18" t="s">
        <v>226</v>
      </c>
      <c r="B81" s="18">
        <v>298</v>
      </c>
      <c r="C81" s="18">
        <v>55</v>
      </c>
      <c r="D81" s="18">
        <v>9155</v>
      </c>
      <c r="E81" s="21">
        <v>43418</v>
      </c>
      <c r="F81" s="18" t="s">
        <v>227</v>
      </c>
      <c r="G81" s="18">
        <v>4</v>
      </c>
      <c r="H81" s="18">
        <v>15</v>
      </c>
      <c r="I81" s="18">
        <v>40</v>
      </c>
    </row>
    <row r="82" spans="1:9" s="18" customFormat="1" x14ac:dyDescent="0.2">
      <c r="A82" s="18" t="s">
        <v>226</v>
      </c>
      <c r="B82" s="18">
        <v>298</v>
      </c>
      <c r="C82" s="18">
        <v>55</v>
      </c>
      <c r="D82" s="18">
        <v>9155</v>
      </c>
      <c r="E82" s="21">
        <v>43418</v>
      </c>
      <c r="F82" s="18" t="s">
        <v>227</v>
      </c>
      <c r="G82" s="18">
        <v>4</v>
      </c>
      <c r="H82" s="18">
        <v>15</v>
      </c>
      <c r="I82" s="18">
        <v>50</v>
      </c>
    </row>
    <row r="83" spans="1:9" x14ac:dyDescent="0.2">
      <c r="A83" s="6" t="s">
        <v>226</v>
      </c>
      <c r="B83" s="6">
        <v>324</v>
      </c>
      <c r="C83" s="6">
        <v>61</v>
      </c>
      <c r="D83" s="6">
        <v>9161</v>
      </c>
      <c r="E83" s="22">
        <v>43420</v>
      </c>
      <c r="F83" s="6" t="s">
        <v>227</v>
      </c>
      <c r="G83" s="6">
        <v>5</v>
      </c>
      <c r="H83" s="6">
        <v>16</v>
      </c>
      <c r="I83" s="6">
        <v>5</v>
      </c>
    </row>
    <row r="84" spans="1:9" x14ac:dyDescent="0.2">
      <c r="A84" s="6" t="s">
        <v>226</v>
      </c>
      <c r="B84" s="6">
        <v>324</v>
      </c>
      <c r="C84" s="6">
        <v>61</v>
      </c>
      <c r="D84" s="6">
        <v>9161</v>
      </c>
      <c r="E84" s="22">
        <v>43420</v>
      </c>
      <c r="F84" s="6" t="s">
        <v>227</v>
      </c>
      <c r="G84" s="6">
        <v>5</v>
      </c>
      <c r="H84" s="6">
        <v>16</v>
      </c>
      <c r="I84" s="6">
        <v>12</v>
      </c>
    </row>
    <row r="85" spans="1:9" x14ac:dyDescent="0.2">
      <c r="A85" s="6" t="s">
        <v>226</v>
      </c>
      <c r="B85" s="6">
        <v>324</v>
      </c>
      <c r="C85" s="6">
        <v>61</v>
      </c>
      <c r="D85" s="6">
        <v>9161</v>
      </c>
      <c r="E85" s="22">
        <v>43420</v>
      </c>
      <c r="F85" s="6" t="s">
        <v>227</v>
      </c>
      <c r="G85" s="6">
        <v>5</v>
      </c>
      <c r="H85" s="6">
        <v>16</v>
      </c>
      <c r="I85" s="6">
        <v>25</v>
      </c>
    </row>
    <row r="86" spans="1:9" x14ac:dyDescent="0.2">
      <c r="A86" s="6" t="s">
        <v>226</v>
      </c>
      <c r="B86" s="6">
        <v>324</v>
      </c>
      <c r="C86" s="6">
        <v>61</v>
      </c>
      <c r="D86" s="6">
        <v>9161</v>
      </c>
      <c r="E86" s="22">
        <v>43420</v>
      </c>
      <c r="F86" s="6" t="s">
        <v>227</v>
      </c>
      <c r="G86" s="6">
        <v>5</v>
      </c>
      <c r="H86" s="6">
        <v>16</v>
      </c>
      <c r="I86" s="6">
        <v>45</v>
      </c>
    </row>
    <row r="87" spans="1:9" x14ac:dyDescent="0.2">
      <c r="A87" s="6" t="s">
        <v>226</v>
      </c>
      <c r="B87" s="6">
        <v>324</v>
      </c>
      <c r="C87" s="6">
        <v>61</v>
      </c>
      <c r="D87" s="6">
        <v>9161</v>
      </c>
      <c r="E87" s="22">
        <v>43420</v>
      </c>
      <c r="F87" s="6" t="s">
        <v>227</v>
      </c>
      <c r="G87" s="6">
        <v>5</v>
      </c>
      <c r="H87" s="6">
        <v>16</v>
      </c>
      <c r="I87" s="6">
        <v>70</v>
      </c>
    </row>
    <row r="88" spans="1:9" x14ac:dyDescent="0.2">
      <c r="A88" s="6" t="s">
        <v>226</v>
      </c>
      <c r="B88" s="6">
        <v>324</v>
      </c>
      <c r="C88" s="6">
        <v>61</v>
      </c>
      <c r="D88" s="6">
        <v>9161</v>
      </c>
      <c r="E88" s="22">
        <v>43420</v>
      </c>
      <c r="F88" s="6" t="s">
        <v>227</v>
      </c>
      <c r="G88" s="6">
        <v>5</v>
      </c>
      <c r="H88" s="6">
        <v>16</v>
      </c>
      <c r="I88" s="6">
        <v>90</v>
      </c>
    </row>
    <row r="89" spans="1:9" s="18" customFormat="1" x14ac:dyDescent="0.2">
      <c r="A89" s="18" t="s">
        <v>226</v>
      </c>
      <c r="B89" s="18">
        <v>339</v>
      </c>
      <c r="C89" s="18">
        <v>64</v>
      </c>
      <c r="D89" s="18">
        <v>9164</v>
      </c>
      <c r="E89" s="21">
        <v>43421</v>
      </c>
      <c r="F89" s="18" t="s">
        <v>227</v>
      </c>
      <c r="G89" s="18">
        <v>5</v>
      </c>
      <c r="H89" s="18">
        <v>17</v>
      </c>
      <c r="I89" s="18">
        <v>5</v>
      </c>
    </row>
    <row r="90" spans="1:9" s="18" customFormat="1" x14ac:dyDescent="0.2">
      <c r="A90" s="18" t="s">
        <v>226</v>
      </c>
      <c r="B90" s="18">
        <v>339</v>
      </c>
      <c r="C90" s="18">
        <v>64</v>
      </c>
      <c r="D90" s="18">
        <v>9164</v>
      </c>
      <c r="E90" s="21">
        <v>43421</v>
      </c>
      <c r="F90" s="18" t="s">
        <v>227</v>
      </c>
      <c r="G90" s="18">
        <v>5</v>
      </c>
      <c r="H90" s="18">
        <v>17</v>
      </c>
      <c r="I90" s="18">
        <v>12</v>
      </c>
    </row>
    <row r="91" spans="1:9" s="18" customFormat="1" x14ac:dyDescent="0.2">
      <c r="A91" s="18" t="s">
        <v>226</v>
      </c>
      <c r="B91" s="18">
        <v>339</v>
      </c>
      <c r="C91" s="18">
        <v>64</v>
      </c>
      <c r="D91" s="18">
        <v>9164</v>
      </c>
      <c r="E91" s="21">
        <v>43421</v>
      </c>
      <c r="F91" s="18" t="s">
        <v>227</v>
      </c>
      <c r="G91" s="18">
        <v>5</v>
      </c>
      <c r="H91" s="18">
        <v>17</v>
      </c>
      <c r="I91" s="18">
        <v>25</v>
      </c>
    </row>
    <row r="92" spans="1:9" s="18" customFormat="1" x14ac:dyDescent="0.2">
      <c r="A92" s="18" t="s">
        <v>226</v>
      </c>
      <c r="B92" s="18">
        <v>339</v>
      </c>
      <c r="C92" s="18">
        <v>64</v>
      </c>
      <c r="D92" s="18">
        <v>9164</v>
      </c>
      <c r="E92" s="21">
        <v>43421</v>
      </c>
      <c r="F92" s="18" t="s">
        <v>227</v>
      </c>
      <c r="G92" s="18">
        <v>5</v>
      </c>
      <c r="H92" s="18">
        <v>17</v>
      </c>
      <c r="I92" s="18">
        <v>45</v>
      </c>
    </row>
    <row r="93" spans="1:9" s="18" customFormat="1" x14ac:dyDescent="0.2">
      <c r="A93" s="18" t="s">
        <v>226</v>
      </c>
      <c r="B93" s="18">
        <v>339</v>
      </c>
      <c r="C93" s="18">
        <v>64</v>
      </c>
      <c r="D93" s="18">
        <v>9164</v>
      </c>
      <c r="E93" s="21">
        <v>43421</v>
      </c>
      <c r="F93" s="18" t="s">
        <v>227</v>
      </c>
      <c r="G93" s="18">
        <v>5</v>
      </c>
      <c r="H93" s="18">
        <v>17</v>
      </c>
      <c r="I93" s="18">
        <v>70</v>
      </c>
    </row>
    <row r="94" spans="1:9" s="18" customFormat="1" x14ac:dyDescent="0.2">
      <c r="A94" s="18" t="s">
        <v>226</v>
      </c>
      <c r="B94" s="18">
        <v>339</v>
      </c>
      <c r="C94" s="18">
        <v>64</v>
      </c>
      <c r="D94" s="18">
        <v>9164</v>
      </c>
      <c r="E94" s="21">
        <v>43421</v>
      </c>
      <c r="F94" s="18" t="s">
        <v>227</v>
      </c>
      <c r="G94" s="18">
        <v>5</v>
      </c>
      <c r="H94" s="18">
        <v>17</v>
      </c>
      <c r="I94" s="18">
        <v>100</v>
      </c>
    </row>
    <row r="95" spans="1:9" x14ac:dyDescent="0.2">
      <c r="A95" s="6" t="s">
        <v>226</v>
      </c>
      <c r="B95" s="6">
        <v>353</v>
      </c>
      <c r="C95" s="6">
        <v>67</v>
      </c>
      <c r="D95" s="6">
        <v>9167</v>
      </c>
      <c r="E95" s="22">
        <v>43422</v>
      </c>
      <c r="F95" s="6" t="s">
        <v>227</v>
      </c>
      <c r="G95" s="6">
        <v>5</v>
      </c>
      <c r="H95" s="6">
        <v>18</v>
      </c>
      <c r="I95" s="6">
        <v>5</v>
      </c>
    </row>
    <row r="96" spans="1:9" x14ac:dyDescent="0.2">
      <c r="A96" s="6" t="s">
        <v>226</v>
      </c>
      <c r="B96" s="6">
        <v>353</v>
      </c>
      <c r="C96" s="6">
        <v>67</v>
      </c>
      <c r="D96" s="6">
        <v>9167</v>
      </c>
      <c r="E96" s="22">
        <v>43422</v>
      </c>
      <c r="F96" s="6" t="s">
        <v>227</v>
      </c>
      <c r="G96" s="6">
        <v>5</v>
      </c>
      <c r="H96" s="6">
        <v>18</v>
      </c>
      <c r="I96" s="6">
        <v>12</v>
      </c>
    </row>
    <row r="97" spans="1:9" x14ac:dyDescent="0.2">
      <c r="A97" s="6" t="s">
        <v>226</v>
      </c>
      <c r="B97" s="6">
        <v>353</v>
      </c>
      <c r="C97" s="6">
        <v>67</v>
      </c>
      <c r="D97" s="6">
        <v>9167</v>
      </c>
      <c r="E97" s="22">
        <v>43422</v>
      </c>
      <c r="F97" s="6" t="s">
        <v>227</v>
      </c>
      <c r="G97" s="6">
        <v>5</v>
      </c>
      <c r="H97" s="6">
        <v>18</v>
      </c>
      <c r="I97" s="6">
        <v>30</v>
      </c>
    </row>
    <row r="98" spans="1:9" x14ac:dyDescent="0.2">
      <c r="A98" s="6" t="s">
        <v>226</v>
      </c>
      <c r="B98" s="6">
        <v>353</v>
      </c>
      <c r="C98" s="6">
        <v>67</v>
      </c>
      <c r="D98" s="6">
        <v>9167</v>
      </c>
      <c r="E98" s="22">
        <v>43422</v>
      </c>
      <c r="F98" s="6" t="s">
        <v>227</v>
      </c>
      <c r="G98" s="6">
        <v>5</v>
      </c>
      <c r="H98" s="6">
        <v>18</v>
      </c>
      <c r="I98" s="6">
        <v>50</v>
      </c>
    </row>
    <row r="99" spans="1:9" x14ac:dyDescent="0.2">
      <c r="A99" s="6" t="s">
        <v>226</v>
      </c>
      <c r="B99" s="6">
        <v>353</v>
      </c>
      <c r="C99" s="6">
        <v>67</v>
      </c>
      <c r="D99" s="6">
        <v>9167</v>
      </c>
      <c r="E99" s="22">
        <v>43422</v>
      </c>
      <c r="F99" s="6" t="s">
        <v>227</v>
      </c>
      <c r="G99" s="6">
        <v>5</v>
      </c>
      <c r="H99" s="6">
        <v>18</v>
      </c>
      <c r="I99" s="6">
        <v>60</v>
      </c>
    </row>
    <row r="100" spans="1:9" x14ac:dyDescent="0.2">
      <c r="A100" s="6" t="s">
        <v>226</v>
      </c>
      <c r="B100" s="6">
        <v>353</v>
      </c>
      <c r="C100" s="6">
        <v>67</v>
      </c>
      <c r="D100" s="6">
        <v>9167</v>
      </c>
      <c r="E100" s="22">
        <v>43422</v>
      </c>
      <c r="F100" s="6" t="s">
        <v>227</v>
      </c>
      <c r="G100" s="6">
        <v>5</v>
      </c>
      <c r="H100" s="6">
        <v>18</v>
      </c>
      <c r="I100" s="6">
        <v>70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1"/>
  <sheetViews>
    <sheetView topLeftCell="Y1" workbookViewId="0">
      <selection activeCell="AI1" sqref="AI1:AZ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210</v>
      </c>
      <c r="B1" s="13">
        <v>1.08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109</v>
      </c>
      <c r="B4">
        <v>5</v>
      </c>
      <c r="C4">
        <v>72849</v>
      </c>
      <c r="D4">
        <v>21203</v>
      </c>
      <c r="E4">
        <v>2106</v>
      </c>
      <c r="F4">
        <v>2557</v>
      </c>
      <c r="G4">
        <v>5072</v>
      </c>
      <c r="H4">
        <v>33266</v>
      </c>
      <c r="I4" s="1">
        <v>277200</v>
      </c>
      <c r="J4" s="1">
        <v>261800</v>
      </c>
      <c r="K4">
        <v>13780</v>
      </c>
      <c r="L4">
        <v>73073</v>
      </c>
      <c r="M4" s="1">
        <v>982500</v>
      </c>
      <c r="N4" s="1">
        <v>2069000</v>
      </c>
      <c r="O4" s="4">
        <f>(224333+K4)/235871</f>
        <v>1.0095051956365979</v>
      </c>
      <c r="P4" s="4">
        <f>(224333+L4)/235871</f>
        <v>1.2608841273407922</v>
      </c>
      <c r="Q4" s="4">
        <f t="shared" ref="Q4:R9" si="0">(224333+M4)/235871</f>
        <v>5.1164958812232113</v>
      </c>
      <c r="R4" s="4">
        <f t="shared" si="0"/>
        <v>9.7228273081472505</v>
      </c>
      <c r="S4" s="4">
        <f>4/3*3.14*((O4/2)^3)</f>
        <v>0.5383987874405155</v>
      </c>
      <c r="T4" s="4">
        <f t="shared" ref="T4:V9" si="1">4/3*3.14*((P4/2)^3)</f>
        <v>1.0490687023723386</v>
      </c>
      <c r="U4" s="4">
        <f t="shared" si="1"/>
        <v>70.096492023562703</v>
      </c>
      <c r="V4" s="4">
        <f>4/3*3.14*((R4/2)^3)</f>
        <v>481.01222481204297</v>
      </c>
      <c r="W4" s="4">
        <f>(S4*265)/1000</f>
        <v>0.14267567867173661</v>
      </c>
      <c r="X4" s="4">
        <f>(10^(-0.665+LOG(T4, 10)*0.959))</f>
        <v>0.22643886504209285</v>
      </c>
      <c r="Y4" s="4">
        <f>(10^(-0.665+LOG(U4, 10)*0.959))</f>
        <v>12.735697544248799</v>
      </c>
      <c r="Z4" s="4">
        <f>(10^(-0.665+LOG(V4, 10)*0.959))</f>
        <v>80.758401356591762</v>
      </c>
      <c r="AA4" s="4">
        <f>W4*C4</f>
        <v>10393.780515557341</v>
      </c>
      <c r="AB4" s="4">
        <f>X4*D4</f>
        <v>4801.1832554874945</v>
      </c>
      <c r="AC4" s="4">
        <f t="shared" ref="AC4:AD9" si="2">Y4*E4</f>
        <v>26821.37902818797</v>
      </c>
      <c r="AD4" s="4">
        <f>Z4*F4</f>
        <v>206499.23226880512</v>
      </c>
      <c r="AE4" s="4">
        <f>AA4/(AA4+AB4+AC4+AD4)</f>
        <v>4.1823457192619658E-2</v>
      </c>
      <c r="AF4" s="4">
        <f>AB4/(AA4+AB4+AC4+AD4)</f>
        <v>1.9319446091751149E-2</v>
      </c>
      <c r="AG4" s="4">
        <f>AC4/(AA4+AB4+AC4+AD4)</f>
        <v>0.10792635037399521</v>
      </c>
      <c r="AH4" s="4">
        <f>AD4/(AA4+AB4+AC4+AD4)</f>
        <v>0.830930746341634</v>
      </c>
    </row>
    <row r="5" spans="1:34" x14ac:dyDescent="0.2">
      <c r="A5" t="s">
        <v>110</v>
      </c>
      <c r="B5">
        <v>12</v>
      </c>
      <c r="C5">
        <v>73600</v>
      </c>
      <c r="D5">
        <v>21182</v>
      </c>
      <c r="E5">
        <v>2000</v>
      </c>
      <c r="F5">
        <v>2305</v>
      </c>
      <c r="G5">
        <v>5103</v>
      </c>
      <c r="H5">
        <v>33865</v>
      </c>
      <c r="I5" s="1">
        <v>276900</v>
      </c>
      <c r="J5" s="1">
        <v>263800</v>
      </c>
      <c r="K5">
        <v>10980</v>
      </c>
      <c r="L5">
        <v>73326</v>
      </c>
      <c r="M5" s="1">
        <v>989400</v>
      </c>
      <c r="N5" s="1">
        <v>2139000</v>
      </c>
      <c r="O5" s="4">
        <f t="shared" ref="O5:P9" si="3">(224333+K5)/235871</f>
        <v>0.99763430010471821</v>
      </c>
      <c r="P5" s="4">
        <f t="shared" si="3"/>
        <v>1.2619567475442084</v>
      </c>
      <c r="Q5" s="4">
        <f t="shared" si="0"/>
        <v>5.1457491594981999</v>
      </c>
      <c r="R5" s="4">
        <f t="shared" si="0"/>
        <v>10.019599696444242</v>
      </c>
      <c r="S5" s="4">
        <f t="shared" ref="S5:S9" si="4">4/3*3.14*((O5/2)^3)</f>
        <v>0.51962796413046308</v>
      </c>
      <c r="T5" s="4">
        <f t="shared" si="1"/>
        <v>1.0517482740434687</v>
      </c>
      <c r="U5" s="4">
        <f t="shared" si="1"/>
        <v>71.305697598565118</v>
      </c>
      <c r="V5" s="4">
        <f t="shared" si="1"/>
        <v>526.41652074053457</v>
      </c>
      <c r="W5" s="4">
        <f t="shared" ref="W5:W9" si="5">(S5*265)/1000</f>
        <v>0.13770141049457271</v>
      </c>
      <c r="X5" s="4">
        <f t="shared" ref="X5:Z9" si="6">(10^(-0.665+LOG(T5, 10)*0.959))</f>
        <v>0.22699350135841034</v>
      </c>
      <c r="Y5" s="4">
        <f t="shared" si="6"/>
        <v>12.946314097969754</v>
      </c>
      <c r="Z5" s="4">
        <f t="shared" si="6"/>
        <v>88.055198519867574</v>
      </c>
      <c r="AA5" s="4">
        <f t="shared" ref="AA5:AB9" si="7">W5*C5</f>
        <v>10134.823812400551</v>
      </c>
      <c r="AB5" s="4">
        <f t="shared" si="7"/>
        <v>4808.176345773848</v>
      </c>
      <c r="AC5" s="4">
        <f t="shared" si="2"/>
        <v>25892.628195939509</v>
      </c>
      <c r="AD5" s="4">
        <f t="shared" si="2"/>
        <v>202967.23258829475</v>
      </c>
      <c r="AE5" s="4">
        <f t="shared" ref="AE5:AE9" si="8">AA5/(AA5+AB5+AC5+AD5)</f>
        <v>4.1569749318055002E-2</v>
      </c>
      <c r="AF5" s="4">
        <f t="shared" ref="AF5:AF9" si="9">AB5/(AA5+AB5+AC5+AD5)</f>
        <v>1.9721574747679601E-2</v>
      </c>
      <c r="AG5" s="4">
        <f t="shared" ref="AG5:AG9" si="10">AC5/(AA5+AB5+AC5+AD5)</f>
        <v>0.10620313517180542</v>
      </c>
      <c r="AH5" s="4">
        <f t="shared" ref="AH5:AH9" si="11">AD5/(AA5+AB5+AC5+AD5)</f>
        <v>0.83250554076245986</v>
      </c>
    </row>
    <row r="6" spans="1:34" x14ac:dyDescent="0.2">
      <c r="A6" t="s">
        <v>111</v>
      </c>
      <c r="B6">
        <v>20</v>
      </c>
      <c r="C6">
        <v>90917</v>
      </c>
      <c r="D6">
        <v>21443</v>
      </c>
      <c r="E6">
        <v>1590</v>
      </c>
      <c r="F6">
        <v>1627</v>
      </c>
      <c r="G6">
        <v>5093</v>
      </c>
      <c r="H6">
        <v>33628</v>
      </c>
      <c r="I6" s="1">
        <v>274600</v>
      </c>
      <c r="J6" s="1">
        <v>259600</v>
      </c>
      <c r="K6">
        <v>12267</v>
      </c>
      <c r="L6">
        <v>68217</v>
      </c>
      <c r="M6" s="1">
        <v>925500</v>
      </c>
      <c r="N6" s="1">
        <v>2235000</v>
      </c>
      <c r="O6" s="4">
        <f t="shared" si="3"/>
        <v>1.0030906724438358</v>
      </c>
      <c r="P6" s="4">
        <f t="shared" si="3"/>
        <v>1.2402966028040752</v>
      </c>
      <c r="Q6" s="4">
        <f t="shared" si="0"/>
        <v>4.8748383650385172</v>
      </c>
      <c r="R6" s="4">
        <f t="shared" si="0"/>
        <v>10.426601828965833</v>
      </c>
      <c r="S6" s="4">
        <f t="shared" si="4"/>
        <v>0.52820070156263399</v>
      </c>
      <c r="T6" s="4">
        <f t="shared" si="1"/>
        <v>0.99851607327358716</v>
      </c>
      <c r="U6" s="4">
        <f t="shared" si="1"/>
        <v>60.626020052474658</v>
      </c>
      <c r="V6" s="4">
        <f t="shared" si="1"/>
        <v>593.20767964575327</v>
      </c>
      <c r="W6" s="4">
        <f t="shared" si="5"/>
        <v>0.13997318591409799</v>
      </c>
      <c r="X6" s="4">
        <f t="shared" si="6"/>
        <v>0.21596406961820908</v>
      </c>
      <c r="Y6" s="4">
        <f t="shared" si="6"/>
        <v>11.080772473559099</v>
      </c>
      <c r="Z6" s="4">
        <f t="shared" si="6"/>
        <v>98.742765729528784</v>
      </c>
      <c r="AA6" s="4">
        <f t="shared" si="7"/>
        <v>12725.942143752047</v>
      </c>
      <c r="AB6" s="4">
        <f t="shared" si="7"/>
        <v>4630.9175448232572</v>
      </c>
      <c r="AC6" s="4">
        <f t="shared" si="2"/>
        <v>17618.428232958966</v>
      </c>
      <c r="AD6" s="4">
        <f t="shared" si="2"/>
        <v>160654.47984194334</v>
      </c>
      <c r="AE6" s="4">
        <f t="shared" si="8"/>
        <v>6.5051153969257383E-2</v>
      </c>
      <c r="AF6" s="4">
        <f t="shared" si="9"/>
        <v>2.3671845025252897E-2</v>
      </c>
      <c r="AG6" s="4">
        <f t="shared" si="10"/>
        <v>9.0060058008452917E-2</v>
      </c>
      <c r="AH6" s="4">
        <f t="shared" si="11"/>
        <v>0.82121694299703685</v>
      </c>
    </row>
    <row r="7" spans="1:34" x14ac:dyDescent="0.2">
      <c r="A7" t="s">
        <v>112</v>
      </c>
      <c r="B7">
        <v>25</v>
      </c>
      <c r="C7" s="1">
        <v>117700</v>
      </c>
      <c r="D7">
        <v>18313</v>
      </c>
      <c r="E7">
        <v>1588</v>
      </c>
      <c r="F7">
        <v>1008</v>
      </c>
      <c r="G7">
        <v>6642</v>
      </c>
      <c r="H7">
        <v>40571</v>
      </c>
      <c r="I7" s="1">
        <v>261500</v>
      </c>
      <c r="J7" s="1">
        <v>253100</v>
      </c>
      <c r="K7">
        <v>6669</v>
      </c>
      <c r="L7">
        <v>55048</v>
      </c>
      <c r="M7" s="1">
        <v>660100</v>
      </c>
      <c r="N7" s="1">
        <v>1931000</v>
      </c>
      <c r="O7" s="4">
        <f t="shared" si="3"/>
        <v>0.97935736059117062</v>
      </c>
      <c r="P7" s="4">
        <f t="shared" si="3"/>
        <v>1.1844652373543165</v>
      </c>
      <c r="Q7" s="4">
        <f t="shared" si="0"/>
        <v>3.749647052838204</v>
      </c>
      <c r="R7" s="4">
        <f t="shared" si="0"/>
        <v>9.1377617426474647</v>
      </c>
      <c r="S7" s="4">
        <f t="shared" si="4"/>
        <v>0.49158879225258878</v>
      </c>
      <c r="T7" s="4">
        <f t="shared" si="1"/>
        <v>0.86965171019534571</v>
      </c>
      <c r="U7" s="4">
        <f t="shared" si="1"/>
        <v>27.58986457183634</v>
      </c>
      <c r="V7" s="4">
        <f t="shared" si="1"/>
        <v>399.29869240580194</v>
      </c>
      <c r="W7" s="4">
        <f t="shared" si="5"/>
        <v>0.13027102994693604</v>
      </c>
      <c r="X7" s="4">
        <f t="shared" si="6"/>
        <v>0.1891612589534433</v>
      </c>
      <c r="Y7" s="4">
        <f t="shared" si="6"/>
        <v>5.2080942667435268</v>
      </c>
      <c r="Z7" s="4">
        <f t="shared" si="6"/>
        <v>67.553005284416528</v>
      </c>
      <c r="AA7" s="4">
        <f t="shared" si="7"/>
        <v>15332.900224754372</v>
      </c>
      <c r="AB7" s="4">
        <f t="shared" si="7"/>
        <v>3464.1101352144069</v>
      </c>
      <c r="AC7" s="4">
        <f t="shared" si="2"/>
        <v>8270.4536955887197</v>
      </c>
      <c r="AD7" s="4">
        <f t="shared" si="2"/>
        <v>68093.429326691854</v>
      </c>
      <c r="AE7" s="4">
        <f t="shared" si="8"/>
        <v>0.16112606428739626</v>
      </c>
      <c r="AF7" s="4">
        <f t="shared" si="9"/>
        <v>3.6402665129461442E-2</v>
      </c>
      <c r="AG7" s="4">
        <f t="shared" si="10"/>
        <v>8.6910214917459275E-2</v>
      </c>
      <c r="AH7" s="4">
        <f t="shared" si="11"/>
        <v>0.71556105566568295</v>
      </c>
    </row>
    <row r="8" spans="1:34" x14ac:dyDescent="0.2">
      <c r="A8" t="s">
        <v>113</v>
      </c>
      <c r="B8">
        <v>30</v>
      </c>
      <c r="C8" s="1">
        <v>100800</v>
      </c>
      <c r="D8">
        <v>13174</v>
      </c>
      <c r="E8">
        <v>1586</v>
      </c>
      <c r="F8">
        <v>751</v>
      </c>
      <c r="G8">
        <v>9359</v>
      </c>
      <c r="H8">
        <v>53145</v>
      </c>
      <c r="I8" s="1">
        <v>257700</v>
      </c>
      <c r="J8" s="1">
        <v>249700</v>
      </c>
      <c r="K8">
        <v>5705</v>
      </c>
      <c r="L8">
        <v>57237</v>
      </c>
      <c r="M8" s="1">
        <v>474100</v>
      </c>
      <c r="N8" s="1">
        <v>1710000</v>
      </c>
      <c r="O8" s="4">
        <f t="shared" si="3"/>
        <v>0.97527038084376627</v>
      </c>
      <c r="P8" s="4">
        <f t="shared" si="3"/>
        <v>1.1937457338969182</v>
      </c>
      <c r="Q8" s="4">
        <f t="shared" si="0"/>
        <v>2.9610804210776229</v>
      </c>
      <c r="R8" s="4">
        <f t="shared" si="0"/>
        <v>8.2008089167383869</v>
      </c>
      <c r="S8" s="4">
        <f t="shared" si="4"/>
        <v>0.48546005650672908</v>
      </c>
      <c r="T8" s="4">
        <f t="shared" si="1"/>
        <v>0.89025392141643045</v>
      </c>
      <c r="U8" s="4">
        <f t="shared" si="1"/>
        <v>13.587169893230859</v>
      </c>
      <c r="V8" s="4">
        <f t="shared" si="1"/>
        <v>288.63465650920244</v>
      </c>
      <c r="W8" s="4">
        <f t="shared" si="5"/>
        <v>0.12864691497428318</v>
      </c>
      <c r="X8" s="4">
        <f t="shared" si="6"/>
        <v>0.19345672243477144</v>
      </c>
      <c r="Y8" s="4">
        <f t="shared" si="6"/>
        <v>2.6404060342301761</v>
      </c>
      <c r="Z8" s="4">
        <f t="shared" si="6"/>
        <v>49.48506993119684</v>
      </c>
      <c r="AA8" s="4">
        <f t="shared" si="7"/>
        <v>12967.609029407744</v>
      </c>
      <c r="AB8" s="4">
        <f t="shared" si="7"/>
        <v>2548.5988613556788</v>
      </c>
      <c r="AC8" s="4">
        <f t="shared" si="2"/>
        <v>4187.6839702890593</v>
      </c>
      <c r="AD8" s="4">
        <f t="shared" si="2"/>
        <v>37163.287518328827</v>
      </c>
      <c r="AE8" s="4">
        <f t="shared" si="8"/>
        <v>0.22803327281095095</v>
      </c>
      <c r="AF8" s="4">
        <f t="shared" si="9"/>
        <v>4.4816691968368315E-2</v>
      </c>
      <c r="AG8" s="4">
        <f t="shared" si="10"/>
        <v>7.3639734131202825E-2</v>
      </c>
      <c r="AH8" s="4">
        <f t="shared" si="11"/>
        <v>0.65351030108947783</v>
      </c>
    </row>
    <row r="9" spans="1:34" x14ac:dyDescent="0.2">
      <c r="A9" t="s">
        <v>114</v>
      </c>
      <c r="B9">
        <v>40</v>
      </c>
      <c r="C9">
        <v>40563</v>
      </c>
      <c r="D9">
        <v>3856</v>
      </c>
      <c r="E9">
        <v>971</v>
      </c>
      <c r="F9">
        <v>369</v>
      </c>
      <c r="G9">
        <v>14333</v>
      </c>
      <c r="H9">
        <v>68891</v>
      </c>
      <c r="I9" s="1">
        <v>256700</v>
      </c>
      <c r="J9" s="1">
        <v>274500</v>
      </c>
      <c r="K9">
        <v>8917</v>
      </c>
      <c r="L9">
        <v>77932</v>
      </c>
      <c r="M9" s="1">
        <v>368200</v>
      </c>
      <c r="N9" s="1">
        <v>1814000</v>
      </c>
      <c r="O9" s="4">
        <f t="shared" si="3"/>
        <v>0.9888879938610512</v>
      </c>
      <c r="P9" s="4">
        <f t="shared" si="3"/>
        <v>1.2814843706941506</v>
      </c>
      <c r="Q9" s="4">
        <f t="shared" si="0"/>
        <v>2.512106193639744</v>
      </c>
      <c r="R9" s="4">
        <f t="shared" si="0"/>
        <v>8.6417278936367765</v>
      </c>
      <c r="S9" s="4">
        <f t="shared" si="4"/>
        <v>0.50608062403159504</v>
      </c>
      <c r="T9" s="4">
        <f t="shared" si="1"/>
        <v>1.1013322051673309</v>
      </c>
      <c r="U9" s="4">
        <f t="shared" si="1"/>
        <v>8.2964515346681047</v>
      </c>
      <c r="V9" s="4">
        <f t="shared" si="1"/>
        <v>337.73818077504922</v>
      </c>
      <c r="W9" s="4">
        <f t="shared" si="5"/>
        <v>0.13411136536837268</v>
      </c>
      <c r="X9" s="4">
        <f t="shared" si="6"/>
        <v>0.23724643060764111</v>
      </c>
      <c r="Y9" s="4">
        <f t="shared" si="6"/>
        <v>1.6451965606032848</v>
      </c>
      <c r="Z9" s="4">
        <f t="shared" si="6"/>
        <v>57.531854465502391</v>
      </c>
      <c r="AA9" s="4">
        <f t="shared" si="7"/>
        <v>5439.9593134373008</v>
      </c>
      <c r="AB9" s="4">
        <f t="shared" si="7"/>
        <v>914.82223642306417</v>
      </c>
      <c r="AC9" s="4">
        <f t="shared" si="2"/>
        <v>1597.4858603457894</v>
      </c>
      <c r="AD9" s="4">
        <f t="shared" si="2"/>
        <v>21229.254297770382</v>
      </c>
      <c r="AE9" s="4">
        <f t="shared" si="8"/>
        <v>0.18641794515980747</v>
      </c>
      <c r="AF9" s="4">
        <f t="shared" si="9"/>
        <v>3.1349367095308292E-2</v>
      </c>
      <c r="AG9" s="4">
        <f t="shared" si="10"/>
        <v>5.4743062282085496E-2</v>
      </c>
      <c r="AH9" s="4">
        <f t="shared" si="11"/>
        <v>0.72748962546279872</v>
      </c>
    </row>
    <row r="10" spans="1:34" x14ac:dyDescent="0.2">
      <c r="A10" t="s">
        <v>115</v>
      </c>
      <c r="B10">
        <v>70</v>
      </c>
      <c r="C10">
        <v>15474</v>
      </c>
      <c r="D10">
        <v>1518</v>
      </c>
      <c r="E10">
        <v>462</v>
      </c>
      <c r="F10">
        <v>116</v>
      </c>
      <c r="G10">
        <v>13859</v>
      </c>
      <c r="H10">
        <v>67668</v>
      </c>
      <c r="I10" s="1">
        <v>261000</v>
      </c>
      <c r="J10" s="1">
        <v>262900</v>
      </c>
      <c r="K10">
        <v>15076</v>
      </c>
      <c r="L10">
        <v>77136</v>
      </c>
      <c r="M10" s="1">
        <v>344400</v>
      </c>
      <c r="N10" s="1">
        <v>2291000</v>
      </c>
      <c r="O10" s="4">
        <f t="shared" ref="O10:O11" si="12">(224333+K10)/235871</f>
        <v>1.0149997244256395</v>
      </c>
      <c r="P10" s="4">
        <f t="shared" ref="P10:P11" si="13">(224333+L10)/235871</f>
        <v>1.2781096446786591</v>
      </c>
      <c r="Q10" s="4">
        <f t="shared" ref="Q10:Q11" si="14">(224333+M10)/235871</f>
        <v>2.411203581618766</v>
      </c>
      <c r="R10" s="4">
        <f t="shared" ref="R10:R11" si="15">(224333+N10)/235871</f>
        <v>10.664019739603427</v>
      </c>
      <c r="S10" s="4">
        <f t="shared" ref="S10:S11" si="16">4/3*3.14*((O10/2)^3)</f>
        <v>0.5472379038548093</v>
      </c>
      <c r="T10" s="4">
        <f t="shared" ref="T10:T11" si="17">4/3*3.14*((P10/2)^3)</f>
        <v>1.0926541860142249</v>
      </c>
      <c r="U10" s="4">
        <f t="shared" ref="U10:U11" si="18">4/3*3.14*((Q10/2)^3)</f>
        <v>7.3363499255144919</v>
      </c>
      <c r="V10" s="4">
        <f t="shared" ref="V10:V11" si="19">4/3*3.14*((R10/2)^3)</f>
        <v>634.66013330501028</v>
      </c>
      <c r="W10" s="4">
        <f t="shared" ref="W10:W11" si="20">(S10*265)/1000</f>
        <v>0.14501804452152448</v>
      </c>
      <c r="X10" s="4">
        <f t="shared" ref="X10:X11" si="21">(10^(-0.665+LOG(T10, 10)*0.959))</f>
        <v>0.2354533868075776</v>
      </c>
      <c r="Y10" s="4">
        <f t="shared" ref="Y10:Y11" si="22">(10^(-0.665+LOG(U10, 10)*0.959))</f>
        <v>1.4621615403931825</v>
      </c>
      <c r="Z10" s="4">
        <f t="shared" ref="Z10:Z11" si="23">(10^(-0.665+LOG(V10, 10)*0.959))</f>
        <v>105.35060370416502</v>
      </c>
      <c r="AA10" s="4">
        <f t="shared" ref="AA10:AA11" si="24">W10*C10</f>
        <v>2244.0092209260697</v>
      </c>
      <c r="AB10" s="4">
        <f t="shared" ref="AB10:AB11" si="25">X10*D10</f>
        <v>357.4182411739028</v>
      </c>
      <c r="AC10" s="4">
        <f t="shared" ref="AC10:AC11" si="26">Y10*E10</f>
        <v>675.51863166165026</v>
      </c>
      <c r="AD10" s="4">
        <f t="shared" ref="AD10:AD11" si="27">Z10*F10</f>
        <v>12220.670029683142</v>
      </c>
      <c r="AE10" s="4">
        <f t="shared" ref="AE10:AE11" si="28">AA10/(AA10+AB10+AC10+AD10)</f>
        <v>0.14479705801535095</v>
      </c>
      <c r="AF10" s="4">
        <f t="shared" ref="AF10:AF11" si="29">AB10/(AA10+AB10+AC10+AD10)</f>
        <v>2.3062788388028346E-2</v>
      </c>
      <c r="AG10" s="4">
        <f t="shared" ref="AG10:AG11" si="30">AC10/(AA10+AB10+AC10+AD10)</f>
        <v>4.3588551057199498E-2</v>
      </c>
      <c r="AH10" s="4">
        <f t="shared" ref="AH10:AH11" si="31">AD10/(AA10+AB10+AC10+AD10)</f>
        <v>0.78855160253942125</v>
      </c>
    </row>
    <row r="11" spans="1:34" x14ac:dyDescent="0.2">
      <c r="A11" t="s">
        <v>116</v>
      </c>
      <c r="B11">
        <v>100</v>
      </c>
      <c r="C11">
        <v>1874</v>
      </c>
      <c r="D11">
        <v>565</v>
      </c>
      <c r="E11">
        <v>111</v>
      </c>
      <c r="F11">
        <v>45</v>
      </c>
      <c r="G11">
        <v>18753</v>
      </c>
      <c r="H11">
        <v>85673</v>
      </c>
      <c r="I11" s="1">
        <v>292900</v>
      </c>
      <c r="J11" s="1">
        <v>204700</v>
      </c>
      <c r="K11">
        <v>77503</v>
      </c>
      <c r="L11" s="1">
        <v>132600</v>
      </c>
      <c r="M11" s="1">
        <v>402700</v>
      </c>
      <c r="N11" s="1">
        <v>1404000</v>
      </c>
      <c r="O11" s="4">
        <f t="shared" si="12"/>
        <v>1.2796655799144447</v>
      </c>
      <c r="P11" s="4">
        <f t="shared" si="13"/>
        <v>1.5132551267430079</v>
      </c>
      <c r="Q11" s="4">
        <f t="shared" si="14"/>
        <v>2.6583725850146904</v>
      </c>
      <c r="R11" s="4">
        <f t="shared" si="15"/>
        <v>6.9034896193258177</v>
      </c>
      <c r="S11" s="4">
        <f t="shared" si="16"/>
        <v>1.0966495466212813</v>
      </c>
      <c r="T11" s="4">
        <f t="shared" si="17"/>
        <v>1.8134887237095696</v>
      </c>
      <c r="U11" s="4">
        <f t="shared" si="18"/>
        <v>9.8316395131632515</v>
      </c>
      <c r="V11" s="4">
        <f t="shared" si="19"/>
        <v>172.18068295895972</v>
      </c>
      <c r="W11" s="4">
        <f t="shared" si="20"/>
        <v>0.29061212985463952</v>
      </c>
      <c r="X11" s="4">
        <f t="shared" si="21"/>
        <v>0.38275048548883223</v>
      </c>
      <c r="Y11" s="4">
        <f t="shared" si="22"/>
        <v>1.9361022181971228</v>
      </c>
      <c r="Z11" s="4">
        <f t="shared" si="23"/>
        <v>30.15150986026001</v>
      </c>
      <c r="AA11" s="4">
        <f t="shared" si="24"/>
        <v>544.60713134759442</v>
      </c>
      <c r="AB11" s="4">
        <f t="shared" si="25"/>
        <v>216.25402430119021</v>
      </c>
      <c r="AC11" s="4">
        <f t="shared" si="26"/>
        <v>214.90734621988062</v>
      </c>
      <c r="AD11" s="4">
        <f t="shared" si="27"/>
        <v>1356.8179437117005</v>
      </c>
      <c r="AE11" s="4">
        <f t="shared" si="28"/>
        <v>0.23347779130736221</v>
      </c>
      <c r="AF11" s="4">
        <f t="shared" si="29"/>
        <v>9.2709972104542737E-2</v>
      </c>
      <c r="AG11" s="4">
        <f t="shared" si="30"/>
        <v>9.213263955429099E-2</v>
      </c>
      <c r="AH11" s="4">
        <f t="shared" si="31"/>
        <v>0.58167959703380412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27"/>
  <sheetViews>
    <sheetView workbookViewId="0">
      <selection activeCell="AH28" sqref="AH28"/>
    </sheetView>
  </sheetViews>
  <sheetFormatPr baseColWidth="10" defaultRowHeight="16" x14ac:dyDescent="0.2"/>
  <cols>
    <col min="1" max="1" width="20.1640625" bestFit="1" customWidth="1"/>
    <col min="2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211</v>
      </c>
      <c r="B1" s="13">
        <v>1.19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117</v>
      </c>
      <c r="B4">
        <v>5</v>
      </c>
      <c r="C4">
        <v>56400</v>
      </c>
      <c r="D4">
        <v>20612</v>
      </c>
      <c r="E4">
        <v>2450</v>
      </c>
      <c r="F4">
        <v>3028</v>
      </c>
      <c r="G4">
        <v>5987</v>
      </c>
      <c r="H4">
        <v>41557</v>
      </c>
      <c r="I4" s="1">
        <v>288000</v>
      </c>
      <c r="J4" s="1">
        <v>275700</v>
      </c>
      <c r="K4">
        <v>11525</v>
      </c>
      <c r="L4">
        <v>79479</v>
      </c>
      <c r="M4" s="1">
        <v>946800</v>
      </c>
      <c r="N4" s="1">
        <v>2038000</v>
      </c>
      <c r="O4" s="4">
        <f>(224333+K4)/235871</f>
        <v>0.99994488512788771</v>
      </c>
      <c r="P4" s="4">
        <f>(224333+L4)/235871</f>
        <v>1.2880430404755141</v>
      </c>
      <c r="Q4" s="4">
        <f t="shared" ref="Q4:R9" si="0">(224333+M4)/235871</f>
        <v>4.9651419631917451</v>
      </c>
      <c r="R4" s="4">
        <f t="shared" si="0"/>
        <v>9.5913995361871525</v>
      </c>
      <c r="S4" s="4">
        <f>4/3*3.14*((O4/2)^3)</f>
        <v>0.52324680775313859</v>
      </c>
      <c r="T4" s="4">
        <f t="shared" ref="T4:V9" si="1">4/3*3.14*((P4/2)^3)</f>
        <v>1.1183288374890108</v>
      </c>
      <c r="U4" s="4">
        <f t="shared" si="1"/>
        <v>64.058004955382245</v>
      </c>
      <c r="V4" s="4">
        <f>4/3*3.14*((R4/2)^3)</f>
        <v>461.7685430828007</v>
      </c>
      <c r="W4" s="4">
        <f>(S4*265)/1000</f>
        <v>0.13866040405458174</v>
      </c>
      <c r="X4" s="4">
        <f>(10^(-0.665+LOG(T4, 10)*0.959))</f>
        <v>0.24075658439908307</v>
      </c>
      <c r="Y4" s="4">
        <f>(10^(-0.665+LOG(U4, 10)*0.959))</f>
        <v>11.681642172368514</v>
      </c>
      <c r="Z4" s="4">
        <f>(10^(-0.665+LOG(V4, 10)*0.959))</f>
        <v>77.657417891694976</v>
      </c>
      <c r="AA4" s="4">
        <f>W4*C4</f>
        <v>7820.4467886784105</v>
      </c>
      <c r="AB4" s="4">
        <f>X4*D4</f>
        <v>4962.4747176339006</v>
      </c>
      <c r="AC4" s="4">
        <f t="shared" ref="AC4:AD9" si="2">Y4*E4</f>
        <v>28620.023322302859</v>
      </c>
      <c r="AD4" s="4">
        <f>Z4*F4</f>
        <v>235146.66137605239</v>
      </c>
      <c r="AE4" s="4">
        <f>AA4/(AA4+AB4+AC4+AD4)</f>
        <v>2.8278640118151857E-2</v>
      </c>
      <c r="AF4" s="4">
        <f>AB4/(AA4+AB4+AC4+AD4)</f>
        <v>1.7944247998535549E-2</v>
      </c>
      <c r="AG4" s="4">
        <f>AC4/(AA4+AB4+AC4+AD4)</f>
        <v>0.10348965494863833</v>
      </c>
      <c r="AH4" s="4">
        <f>AD4/(AA4+AB4+AC4+AD4)</f>
        <v>0.85028745693467411</v>
      </c>
    </row>
    <row r="5" spans="1:34" x14ac:dyDescent="0.2">
      <c r="A5" t="s">
        <v>118</v>
      </c>
      <c r="B5">
        <v>12</v>
      </c>
      <c r="C5">
        <v>86405</v>
      </c>
      <c r="D5">
        <v>21444</v>
      </c>
      <c r="E5">
        <v>2287</v>
      </c>
      <c r="F5">
        <v>2068</v>
      </c>
      <c r="G5">
        <v>6780</v>
      </c>
      <c r="H5">
        <v>45208</v>
      </c>
      <c r="I5" s="1">
        <v>285800</v>
      </c>
      <c r="J5" s="1">
        <v>268900</v>
      </c>
      <c r="K5">
        <v>7055</v>
      </c>
      <c r="L5">
        <v>71598</v>
      </c>
      <c r="M5" s="1">
        <v>855400</v>
      </c>
      <c r="N5" s="1">
        <v>1915000</v>
      </c>
      <c r="O5" s="4">
        <f t="shared" ref="O5:P9" si="3">(224333+K5)/235871</f>
        <v>0.98099384833235115</v>
      </c>
      <c r="P5" s="4">
        <f t="shared" si="3"/>
        <v>1.2546307091588198</v>
      </c>
      <c r="Q5" s="4">
        <f t="shared" si="0"/>
        <v>4.5776420161868137</v>
      </c>
      <c r="R5" s="4">
        <f t="shared" si="0"/>
        <v>9.0699280538938662</v>
      </c>
      <c r="S5" s="4">
        <f t="shared" ref="S5:S9" si="4">4/3*3.14*((O5/2)^3)</f>
        <v>0.49405721925198709</v>
      </c>
      <c r="T5" s="4">
        <f t="shared" si="1"/>
        <v>1.0335372598426937</v>
      </c>
      <c r="U5" s="4">
        <f t="shared" si="1"/>
        <v>50.200018561867289</v>
      </c>
      <c r="V5" s="4">
        <f t="shared" si="1"/>
        <v>390.4720243134567</v>
      </c>
      <c r="W5" s="4">
        <f t="shared" ref="W5:W9" si="5">(S5*265)/1000</f>
        <v>0.13092516310177657</v>
      </c>
      <c r="X5" s="4">
        <f t="shared" ref="X5:Z9" si="6">(10^(-0.665+LOG(T5, 10)*0.959))</f>
        <v>0.22322291042510847</v>
      </c>
      <c r="Y5" s="4">
        <f t="shared" si="6"/>
        <v>9.2464498546780582</v>
      </c>
      <c r="Z5" s="4">
        <f t="shared" si="6"/>
        <v>66.120288076853882</v>
      </c>
      <c r="AA5" s="4">
        <f t="shared" ref="AA5:AB9" si="7">W5*C5</f>
        <v>11312.588717809005</v>
      </c>
      <c r="AB5" s="4">
        <f t="shared" si="7"/>
        <v>4786.7920911560259</v>
      </c>
      <c r="AC5" s="4">
        <f t="shared" si="2"/>
        <v>21146.630817648718</v>
      </c>
      <c r="AD5" s="4">
        <f t="shared" si="2"/>
        <v>136736.75574293383</v>
      </c>
      <c r="AE5" s="4">
        <f t="shared" ref="AE5:AE9" si="8">AA5/(AA5+AB5+AC5+AD5)</f>
        <v>6.502131727667336E-2</v>
      </c>
      <c r="AF5" s="4">
        <f t="shared" ref="AF5:AF9" si="9">AB5/(AA5+AB5+AC5+AD5)</f>
        <v>2.7513024212269567E-2</v>
      </c>
      <c r="AG5" s="4">
        <f t="shared" ref="AG5:AG9" si="10">AC5/(AA5+AB5+AC5+AD5)</f>
        <v>0.12154439854800264</v>
      </c>
      <c r="AH5" s="4">
        <f t="shared" ref="AH5:AH9" si="11">AD5/(AA5+AB5+AC5+AD5)</f>
        <v>0.78592125996305451</v>
      </c>
    </row>
    <row r="6" spans="1:34" x14ac:dyDescent="0.2">
      <c r="A6" t="s">
        <v>119</v>
      </c>
      <c r="B6">
        <v>20</v>
      </c>
      <c r="C6">
        <v>79810</v>
      </c>
      <c r="D6">
        <v>15874</v>
      </c>
      <c r="E6">
        <v>1916</v>
      </c>
      <c r="F6">
        <v>1050</v>
      </c>
      <c r="G6">
        <v>9474</v>
      </c>
      <c r="H6">
        <v>57052</v>
      </c>
      <c r="I6" s="1">
        <v>275800</v>
      </c>
      <c r="J6" s="1">
        <v>269500</v>
      </c>
      <c r="K6">
        <v>7064</v>
      </c>
      <c r="L6">
        <v>58077</v>
      </c>
      <c r="M6" s="1">
        <v>507400</v>
      </c>
      <c r="N6" s="1">
        <v>1512000</v>
      </c>
      <c r="O6" s="4">
        <f t="shared" si="3"/>
        <v>0.98103200478227504</v>
      </c>
      <c r="P6" s="4">
        <f t="shared" si="3"/>
        <v>1.197307002556482</v>
      </c>
      <c r="Q6" s="4">
        <f t="shared" si="0"/>
        <v>3.1022592857960496</v>
      </c>
      <c r="R6" s="4">
        <f t="shared" si="0"/>
        <v>7.361367018412607</v>
      </c>
      <c r="S6" s="4">
        <f t="shared" si="4"/>
        <v>0.49411487160983436</v>
      </c>
      <c r="T6" s="4">
        <f t="shared" si="1"/>
        <v>0.89824532437003801</v>
      </c>
      <c r="U6" s="4">
        <f t="shared" si="1"/>
        <v>15.624735608653618</v>
      </c>
      <c r="V6" s="4">
        <f t="shared" si="1"/>
        <v>208.76313538807463</v>
      </c>
      <c r="W6" s="4">
        <f t="shared" si="5"/>
        <v>0.13094044097660612</v>
      </c>
      <c r="X6" s="4">
        <f t="shared" si="6"/>
        <v>0.19512179010828173</v>
      </c>
      <c r="Y6" s="4">
        <f t="shared" si="6"/>
        <v>3.0190225538728432</v>
      </c>
      <c r="Z6" s="4">
        <f t="shared" si="6"/>
        <v>36.270037500072952</v>
      </c>
      <c r="AA6" s="4">
        <f t="shared" si="7"/>
        <v>10450.356594342935</v>
      </c>
      <c r="AB6" s="4">
        <f t="shared" si="7"/>
        <v>3097.3632961788644</v>
      </c>
      <c r="AC6" s="4">
        <f t="shared" si="2"/>
        <v>5784.4472132203673</v>
      </c>
      <c r="AD6" s="4">
        <f t="shared" si="2"/>
        <v>38083.539375076602</v>
      </c>
      <c r="AE6" s="4">
        <f t="shared" si="8"/>
        <v>0.18201215721691374</v>
      </c>
      <c r="AF6" s="4">
        <f t="shared" si="9"/>
        <v>5.3946271606385487E-2</v>
      </c>
      <c r="AG6" s="4">
        <f t="shared" si="10"/>
        <v>0.10074677414888743</v>
      </c>
      <c r="AH6" s="4">
        <f t="shared" si="11"/>
        <v>0.66329479702781324</v>
      </c>
    </row>
    <row r="7" spans="1:34" x14ac:dyDescent="0.2">
      <c r="A7" t="s">
        <v>120</v>
      </c>
      <c r="B7">
        <v>25</v>
      </c>
      <c r="C7">
        <v>52103</v>
      </c>
      <c r="D7">
        <v>9990</v>
      </c>
      <c r="E7">
        <v>1579</v>
      </c>
      <c r="F7">
        <v>655</v>
      </c>
      <c r="G7">
        <v>12186</v>
      </c>
      <c r="H7">
        <v>66857</v>
      </c>
      <c r="I7" s="1">
        <v>274100</v>
      </c>
      <c r="J7" s="1">
        <v>272000</v>
      </c>
      <c r="K7">
        <v>7076</v>
      </c>
      <c r="L7">
        <v>63371</v>
      </c>
      <c r="M7" s="1">
        <v>420300</v>
      </c>
      <c r="N7" s="1">
        <v>1445000</v>
      </c>
      <c r="O7" s="4">
        <f t="shared" si="3"/>
        <v>0.98108288004884026</v>
      </c>
      <c r="P7" s="4">
        <f t="shared" si="3"/>
        <v>1.219751474322829</v>
      </c>
      <c r="Q7" s="4">
        <f t="shared" si="0"/>
        <v>2.7329896426436484</v>
      </c>
      <c r="R7" s="4">
        <f t="shared" si="0"/>
        <v>7.0773134467569134</v>
      </c>
      <c r="S7" s="4">
        <f t="shared" si="4"/>
        <v>0.49419174839677416</v>
      </c>
      <c r="T7" s="4">
        <f t="shared" si="1"/>
        <v>0.94971315314323279</v>
      </c>
      <c r="U7" s="4">
        <f t="shared" si="1"/>
        <v>10.682978520012346</v>
      </c>
      <c r="V7" s="4">
        <f t="shared" si="1"/>
        <v>185.51698992675458</v>
      </c>
      <c r="W7" s="4">
        <f t="shared" si="5"/>
        <v>0.13096081332514514</v>
      </c>
      <c r="X7" s="4">
        <f t="shared" si="6"/>
        <v>0.20583117928049072</v>
      </c>
      <c r="Y7" s="4">
        <f t="shared" si="6"/>
        <v>2.0966018689947505</v>
      </c>
      <c r="Z7" s="4">
        <f t="shared" si="6"/>
        <v>32.387688814746248</v>
      </c>
      <c r="AA7" s="4">
        <f t="shared" si="7"/>
        <v>6823.4512566800377</v>
      </c>
      <c r="AB7" s="4">
        <f t="shared" si="7"/>
        <v>2056.2534810121024</v>
      </c>
      <c r="AC7" s="4">
        <f t="shared" si="2"/>
        <v>3310.5343511427109</v>
      </c>
      <c r="AD7" s="4">
        <f t="shared" si="2"/>
        <v>21213.936173658793</v>
      </c>
      <c r="AE7" s="4">
        <f t="shared" si="8"/>
        <v>0.20426941252285427</v>
      </c>
      <c r="AF7" s="4">
        <f t="shared" si="9"/>
        <v>6.1556780398074162E-2</v>
      </c>
      <c r="AG7" s="4">
        <f t="shared" si="10"/>
        <v>9.9105405989765416E-2</v>
      </c>
      <c r="AH7" s="4">
        <f t="shared" si="11"/>
        <v>0.63506840108930618</v>
      </c>
    </row>
    <row r="8" spans="1:34" x14ac:dyDescent="0.2">
      <c r="A8" t="s">
        <v>121</v>
      </c>
      <c r="B8">
        <v>30</v>
      </c>
      <c r="C8">
        <v>51791</v>
      </c>
      <c r="D8">
        <v>10044</v>
      </c>
      <c r="E8">
        <v>1607</v>
      </c>
      <c r="F8">
        <v>771</v>
      </c>
      <c r="G8">
        <v>12291</v>
      </c>
      <c r="H8">
        <v>65717</v>
      </c>
      <c r="I8" s="1">
        <v>273900</v>
      </c>
      <c r="J8" s="1">
        <v>272800</v>
      </c>
      <c r="K8">
        <v>15764</v>
      </c>
      <c r="L8">
        <v>62820</v>
      </c>
      <c r="M8" s="1">
        <v>414100</v>
      </c>
      <c r="N8" s="1">
        <v>1498000</v>
      </c>
      <c r="O8" s="4">
        <f t="shared" si="3"/>
        <v>1.0179165730420441</v>
      </c>
      <c r="P8" s="4">
        <f t="shared" si="3"/>
        <v>1.2174154516663769</v>
      </c>
      <c r="Q8" s="4">
        <f t="shared" si="0"/>
        <v>2.7067040882516289</v>
      </c>
      <c r="R8" s="4">
        <f t="shared" si="0"/>
        <v>7.3020125407532079</v>
      </c>
      <c r="S8" s="4">
        <f t="shared" si="4"/>
        <v>0.5519693384837312</v>
      </c>
      <c r="T8" s="4">
        <f t="shared" si="1"/>
        <v>0.94426703076162455</v>
      </c>
      <c r="U8" s="4">
        <f t="shared" si="1"/>
        <v>10.377690979958148</v>
      </c>
      <c r="V8" s="4">
        <f t="shared" si="1"/>
        <v>203.75398958419939</v>
      </c>
      <c r="W8" s="4">
        <f t="shared" si="5"/>
        <v>0.14627187469818875</v>
      </c>
      <c r="X8" s="4">
        <f t="shared" si="6"/>
        <v>0.20469910254355475</v>
      </c>
      <c r="Y8" s="4">
        <f t="shared" si="6"/>
        <v>2.0391097644625948</v>
      </c>
      <c r="Z8" s="4">
        <f t="shared" si="6"/>
        <v>35.435027177458473</v>
      </c>
      <c r="AA8" s="4">
        <f t="shared" si="7"/>
        <v>7575.566662493894</v>
      </c>
      <c r="AB8" s="4">
        <f t="shared" si="7"/>
        <v>2055.9977859474639</v>
      </c>
      <c r="AC8" s="4">
        <f t="shared" si="2"/>
        <v>3276.8493914913897</v>
      </c>
      <c r="AD8" s="4">
        <f t="shared" si="2"/>
        <v>27320.405953820482</v>
      </c>
      <c r="AE8" s="4">
        <f t="shared" si="8"/>
        <v>0.18831192914265499</v>
      </c>
      <c r="AF8" s="4">
        <f t="shared" si="9"/>
        <v>5.1107583978059465E-2</v>
      </c>
      <c r="AG8" s="4">
        <f t="shared" si="10"/>
        <v>8.1455270333340046E-2</v>
      </c>
      <c r="AH8" s="4">
        <f t="shared" si="11"/>
        <v>0.6791252165459456</v>
      </c>
    </row>
    <row r="9" spans="1:34" x14ac:dyDescent="0.2">
      <c r="A9" t="s">
        <v>122</v>
      </c>
      <c r="B9">
        <v>35</v>
      </c>
      <c r="C9">
        <v>28748</v>
      </c>
      <c r="D9">
        <v>5375</v>
      </c>
      <c r="E9">
        <v>1019</v>
      </c>
      <c r="F9">
        <v>417</v>
      </c>
      <c r="G9">
        <v>14936</v>
      </c>
      <c r="H9">
        <v>73722</v>
      </c>
      <c r="I9" s="1">
        <v>273500</v>
      </c>
      <c r="J9" s="1">
        <v>274300</v>
      </c>
      <c r="K9">
        <v>10381</v>
      </c>
      <c r="L9">
        <v>70213</v>
      </c>
      <c r="M9" s="1">
        <v>374000</v>
      </c>
      <c r="N9" s="1">
        <v>1243000</v>
      </c>
      <c r="O9" s="4">
        <f t="shared" si="3"/>
        <v>0.99509477638200539</v>
      </c>
      <c r="P9" s="4">
        <f t="shared" si="3"/>
        <v>1.2487588554760864</v>
      </c>
      <c r="Q9" s="4">
        <f t="shared" si="0"/>
        <v>2.5366959058129233</v>
      </c>
      <c r="R9" s="4">
        <f t="shared" si="0"/>
        <v>6.220913126242734</v>
      </c>
      <c r="S9" s="4">
        <f t="shared" si="4"/>
        <v>0.51566984659974635</v>
      </c>
      <c r="T9" s="4">
        <f t="shared" si="1"/>
        <v>1.0190937561188445</v>
      </c>
      <c r="U9" s="4">
        <f t="shared" si="1"/>
        <v>8.5424731330852381</v>
      </c>
      <c r="V9" s="4">
        <f t="shared" si="1"/>
        <v>125.99137260364489</v>
      </c>
      <c r="W9" s="4">
        <f t="shared" si="5"/>
        <v>0.1366525093489328</v>
      </c>
      <c r="X9" s="4">
        <f t="shared" si="6"/>
        <v>0.22023044734239411</v>
      </c>
      <c r="Y9" s="4">
        <f t="shared" si="6"/>
        <v>1.6919545516846013</v>
      </c>
      <c r="Z9" s="4">
        <f t="shared" si="6"/>
        <v>22.347391338341982</v>
      </c>
      <c r="AA9" s="4">
        <f t="shared" si="7"/>
        <v>3928.4863387631203</v>
      </c>
      <c r="AB9" s="4">
        <f t="shared" si="7"/>
        <v>1183.7386544653684</v>
      </c>
      <c r="AC9" s="4">
        <f t="shared" si="2"/>
        <v>1724.1016881666087</v>
      </c>
      <c r="AD9" s="4">
        <f t="shared" si="2"/>
        <v>9318.8621880886058</v>
      </c>
      <c r="AE9" s="4">
        <f t="shared" si="8"/>
        <v>0.24317179888771359</v>
      </c>
      <c r="AF9" s="4">
        <f t="shared" si="9"/>
        <v>7.3272969076912997E-2</v>
      </c>
      <c r="AG9" s="4">
        <f t="shared" si="10"/>
        <v>0.10672123378410918</v>
      </c>
      <c r="AH9" s="4">
        <f t="shared" si="11"/>
        <v>0.57683399825126425</v>
      </c>
    </row>
    <row r="10" spans="1:34" x14ac:dyDescent="0.2">
      <c r="A10" t="s">
        <v>123</v>
      </c>
      <c r="B10">
        <v>70</v>
      </c>
      <c r="C10">
        <v>10979</v>
      </c>
      <c r="D10">
        <v>1312</v>
      </c>
      <c r="E10">
        <v>209</v>
      </c>
      <c r="F10">
        <v>102</v>
      </c>
      <c r="G10">
        <v>12538</v>
      </c>
      <c r="H10">
        <v>65979</v>
      </c>
      <c r="I10" s="1">
        <v>278300</v>
      </c>
      <c r="J10" s="1">
        <v>258900</v>
      </c>
      <c r="K10">
        <v>13067</v>
      </c>
      <c r="L10">
        <v>67425</v>
      </c>
      <c r="M10" s="1">
        <v>408000</v>
      </c>
      <c r="N10" s="1">
        <v>1552000</v>
      </c>
      <c r="O10" s="4">
        <f t="shared" ref="O10:O11" si="12">(224333+K10)/235871</f>
        <v>1.0064823568815158</v>
      </c>
      <c r="P10" s="4">
        <f t="shared" ref="P10:P11" si="13">(224333+L10)/235871</f>
        <v>1.236938835210772</v>
      </c>
      <c r="Q10" s="4">
        <f t="shared" ref="Q10:Q11" si="14">(224333+M10)/235871</f>
        <v>2.6808424944143199</v>
      </c>
      <c r="R10" s="4">
        <f t="shared" ref="R10:R11" si="15">(224333+N10)/235871</f>
        <v>7.530951240296603</v>
      </c>
      <c r="S10" s="4">
        <f t="shared" ref="S10:S11" si="16">4/3*3.14*((O10/2)^3)</f>
        <v>0.53357674908325203</v>
      </c>
      <c r="T10" s="4">
        <f t="shared" ref="T10:T11" si="17">4/3*3.14*((P10/2)^3)</f>
        <v>0.99042837149976937</v>
      </c>
      <c r="U10" s="4">
        <f t="shared" ref="U10:U11" si="18">4/3*3.14*((Q10/2)^3)</f>
        <v>10.083058677241279</v>
      </c>
      <c r="V10" s="4">
        <f t="shared" ref="V10:V11" si="19">4/3*3.14*((R10/2)^3)</f>
        <v>223.52592713183927</v>
      </c>
      <c r="W10" s="4">
        <f t="shared" ref="W10:W11" si="20">(S10*265)/1000</f>
        <v>0.14139783850706178</v>
      </c>
      <c r="X10" s="4">
        <f t="shared" ref="X10:X11" si="21">(10^(-0.665+LOG(T10, 10)*0.959))</f>
        <v>0.21428626074057239</v>
      </c>
      <c r="Y10" s="4">
        <f t="shared" ref="Y10:Y11" si="22">(10^(-0.665+LOG(U10, 10)*0.959))</f>
        <v>1.9835584864905895</v>
      </c>
      <c r="Z10" s="4">
        <f t="shared" ref="Z10:Z11" si="23">(10^(-0.665+LOG(V10, 10)*0.959))</f>
        <v>38.726251431674982</v>
      </c>
      <c r="AA10" s="4">
        <f t="shared" ref="AA10:AA11" si="24">W10*C10</f>
        <v>1552.4068689690312</v>
      </c>
      <c r="AB10" s="4">
        <f t="shared" ref="AB10:AB11" si="25">X10*D10</f>
        <v>281.14357409163097</v>
      </c>
      <c r="AC10" s="4">
        <f t="shared" ref="AC10:AC11" si="26">Y10*E10</f>
        <v>414.56372367653319</v>
      </c>
      <c r="AD10" s="4">
        <f t="shared" ref="AD10:AD11" si="27">Z10*F10</f>
        <v>3950.077646030848</v>
      </c>
      <c r="AE10" s="4">
        <f t="shared" ref="AE10:AE11" si="28">AA10/(AA10+AB10+AC10+AD10)</f>
        <v>0.25046124996827801</v>
      </c>
      <c r="AF10" s="4">
        <f t="shared" ref="AF10:AF11" si="29">AB10/(AA10+AB10+AC10+AD10)</f>
        <v>4.5358966386371859E-2</v>
      </c>
      <c r="AG10" s="4">
        <f t="shared" ref="AG10:AG11" si="30">AC10/(AA10+AB10+AC10+AD10)</f>
        <v>6.688462316099146E-2</v>
      </c>
      <c r="AH10" s="4">
        <f t="shared" ref="AH10:AH11" si="31">AD10/(AA10+AB10+AC10+AD10)</f>
        <v>0.63729516048435864</v>
      </c>
    </row>
    <row r="11" spans="1:34" x14ac:dyDescent="0.2">
      <c r="A11" t="s">
        <v>124</v>
      </c>
      <c r="B11">
        <v>100</v>
      </c>
      <c r="C11">
        <v>3904</v>
      </c>
      <c r="D11">
        <v>985</v>
      </c>
      <c r="E11">
        <v>248</v>
      </c>
      <c r="F11">
        <v>67</v>
      </c>
      <c r="G11">
        <v>20674</v>
      </c>
      <c r="H11">
        <v>74365</v>
      </c>
      <c r="I11" s="1">
        <v>281300</v>
      </c>
      <c r="J11" s="1">
        <v>255000</v>
      </c>
      <c r="K11">
        <v>26620</v>
      </c>
      <c r="L11">
        <v>83525</v>
      </c>
      <c r="M11" s="1">
        <v>353400</v>
      </c>
      <c r="N11" s="1">
        <v>1310000</v>
      </c>
      <c r="O11" s="4">
        <f t="shared" si="12"/>
        <v>1.0639417308613606</v>
      </c>
      <c r="P11" s="4">
        <f t="shared" si="13"/>
        <v>1.3051964845190804</v>
      </c>
      <c r="Q11" s="4">
        <f t="shared" si="14"/>
        <v>2.4493600315426654</v>
      </c>
      <c r="R11" s="4">
        <f t="shared" si="15"/>
        <v>6.5049666978984275</v>
      </c>
      <c r="S11" s="4">
        <f t="shared" si="16"/>
        <v>0.63027768067205125</v>
      </c>
      <c r="T11" s="4">
        <f t="shared" si="17"/>
        <v>1.1636063531877412</v>
      </c>
      <c r="U11" s="4">
        <f t="shared" si="18"/>
        <v>7.6901759771563141</v>
      </c>
      <c r="V11" s="4">
        <f t="shared" si="19"/>
        <v>144.05012195697054</v>
      </c>
      <c r="W11" s="4">
        <f t="shared" si="20"/>
        <v>0.16702358537809356</v>
      </c>
      <c r="X11" s="4">
        <f t="shared" si="21"/>
        <v>0.25009674207173271</v>
      </c>
      <c r="Y11" s="4">
        <f t="shared" si="22"/>
        <v>1.5297233314833918</v>
      </c>
      <c r="Z11" s="4">
        <f t="shared" si="23"/>
        <v>25.410579617653909</v>
      </c>
      <c r="AA11" s="4">
        <f t="shared" si="24"/>
        <v>652.06007731607724</v>
      </c>
      <c r="AB11" s="4">
        <f t="shared" si="25"/>
        <v>246.34529094065672</v>
      </c>
      <c r="AC11" s="4">
        <f t="shared" si="26"/>
        <v>379.37138620788119</v>
      </c>
      <c r="AD11" s="4">
        <f t="shared" si="27"/>
        <v>1702.508834382812</v>
      </c>
      <c r="AE11" s="4">
        <f t="shared" si="28"/>
        <v>0.21879113859294605</v>
      </c>
      <c r="AF11" s="4">
        <f t="shared" si="29"/>
        <v>8.2658283441865196E-2</v>
      </c>
      <c r="AG11" s="4">
        <f t="shared" si="30"/>
        <v>0.12729363508904407</v>
      </c>
      <c r="AH11" s="4">
        <f t="shared" si="31"/>
        <v>0.57125694287614481</v>
      </c>
    </row>
    <row r="12" spans="1:34" x14ac:dyDescent="0.2">
      <c r="M12" s="7"/>
      <c r="N12" s="7"/>
    </row>
    <row r="13" spans="1:34" x14ac:dyDescent="0.2">
      <c r="M13" s="7"/>
      <c r="N13" s="7"/>
    </row>
    <row r="14" spans="1:34" x14ac:dyDescent="0.2">
      <c r="M14" s="7"/>
      <c r="N14" s="7"/>
    </row>
    <row r="15" spans="1:34" x14ac:dyDescent="0.2">
      <c r="M15" s="7"/>
      <c r="N15" s="7"/>
    </row>
    <row r="16" spans="1:34" x14ac:dyDescent="0.2">
      <c r="M16" s="7"/>
      <c r="N16" s="7"/>
    </row>
    <row r="17" spans="13:14" x14ac:dyDescent="0.2">
      <c r="M17" s="7"/>
      <c r="N17" s="7"/>
    </row>
    <row r="18" spans="13:14" x14ac:dyDescent="0.2">
      <c r="M18" s="7"/>
      <c r="N18" s="7"/>
    </row>
    <row r="19" spans="13:14" x14ac:dyDescent="0.2">
      <c r="M19" s="7"/>
      <c r="N19" s="7"/>
    </row>
    <row r="20" spans="13:14" x14ac:dyDescent="0.2">
      <c r="M20" s="7"/>
      <c r="N20" s="7"/>
    </row>
    <row r="21" spans="13:14" x14ac:dyDescent="0.2">
      <c r="M21" s="7"/>
      <c r="N21" s="7"/>
    </row>
    <row r="22" spans="13:14" x14ac:dyDescent="0.2">
      <c r="M22" s="7"/>
      <c r="N22" s="7"/>
    </row>
    <row r="23" spans="13:14" x14ac:dyDescent="0.2">
      <c r="M23" s="7"/>
      <c r="N23" s="7"/>
    </row>
    <row r="24" spans="13:14" x14ac:dyDescent="0.2">
      <c r="M24" s="7"/>
      <c r="N24" s="7"/>
    </row>
    <row r="25" spans="13:14" x14ac:dyDescent="0.2">
      <c r="M25" s="7"/>
      <c r="N25" s="7"/>
    </row>
    <row r="26" spans="13:14" x14ac:dyDescent="0.2">
      <c r="M26" s="7"/>
      <c r="N26" s="7"/>
    </row>
    <row r="27" spans="13:14" x14ac:dyDescent="0.2">
      <c r="M27" s="7"/>
      <c r="N2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2"/>
  <sheetViews>
    <sheetView topLeftCell="Y1" workbookViewId="0">
      <selection activeCell="AI1" sqref="AI1:BB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212</v>
      </c>
      <c r="B1" s="13">
        <v>1.04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125</v>
      </c>
      <c r="B4" s="6">
        <v>5</v>
      </c>
      <c r="C4">
        <v>57971</v>
      </c>
      <c r="D4">
        <v>14548</v>
      </c>
      <c r="E4">
        <v>1731</v>
      </c>
      <c r="F4">
        <v>1916</v>
      </c>
      <c r="G4">
        <v>8399</v>
      </c>
      <c r="H4">
        <v>48032</v>
      </c>
      <c r="I4" s="1">
        <v>286100</v>
      </c>
      <c r="J4" s="1">
        <v>276800</v>
      </c>
      <c r="K4">
        <v>8934</v>
      </c>
      <c r="L4">
        <v>69577</v>
      </c>
      <c r="M4" s="1">
        <v>825100</v>
      </c>
      <c r="N4" s="1">
        <v>1849000</v>
      </c>
      <c r="O4" s="4">
        <f>(224333+K4)/235871</f>
        <v>0.9889600671553519</v>
      </c>
      <c r="P4" s="4">
        <f>(224333+L4)/235871</f>
        <v>1.246062466348131</v>
      </c>
      <c r="Q4" s="4">
        <f t="shared" ref="Q4:R9" si="0">(224333+M4)/235871</f>
        <v>4.4491819681096869</v>
      </c>
      <c r="R4" s="4">
        <f t="shared" si="0"/>
        <v>8.7901140877852733</v>
      </c>
      <c r="S4" s="4">
        <f>4/3*3.14*((O4/2)^3)</f>
        <v>0.50619128638098054</v>
      </c>
      <c r="T4" s="4">
        <f t="shared" ref="T4:V9" si="1">4/3*3.14*((P4/2)^3)</f>
        <v>1.0125065494144665</v>
      </c>
      <c r="U4" s="4">
        <f t="shared" si="1"/>
        <v>46.091294208128751</v>
      </c>
      <c r="V4" s="4">
        <f>4/3*3.14*((R4/2)^3)</f>
        <v>355.43642596700448</v>
      </c>
      <c r="W4" s="4">
        <f>(S4*265)/1000</f>
        <v>0.13414069089095984</v>
      </c>
      <c r="X4" s="4">
        <f>(10^(-0.665+LOG(T4, 10)*0.959))</f>
        <v>0.21886510741069404</v>
      </c>
      <c r="Y4" s="4">
        <f>(10^(-0.665+LOG(U4, 10)*0.959))</f>
        <v>8.5194297851555234</v>
      </c>
      <c r="Z4" s="4">
        <f>(10^(-0.665+LOG(V4, 10)*0.959))</f>
        <v>60.419996254249291</v>
      </c>
      <c r="AA4" s="4">
        <f>W4*C4</f>
        <v>7776.2699916398333</v>
      </c>
      <c r="AB4" s="4">
        <f>X4*D4</f>
        <v>3184.0495826107767</v>
      </c>
      <c r="AC4" s="4">
        <f t="shared" ref="AC4:AD9" si="2">Y4*E4</f>
        <v>14747.132958104212</v>
      </c>
      <c r="AD4" s="4">
        <f>Z4*F4</f>
        <v>115764.71282314164</v>
      </c>
      <c r="AE4" s="4">
        <f>AA4/(AA4+AB4+AC4+AD4)</f>
        <v>5.4966784258227305E-2</v>
      </c>
      <c r="AF4" s="4">
        <f>AB4/(AA4+AB4+AC4+AD4)</f>
        <v>2.250654448251202E-2</v>
      </c>
      <c r="AG4" s="4">
        <f>AC4/(AA4+AB4+AC4+AD4)</f>
        <v>0.10424052619147431</v>
      </c>
      <c r="AH4" s="4">
        <f>AD4/(AA4+AB4+AC4+AD4)</f>
        <v>0.81828614506778641</v>
      </c>
    </row>
    <row r="5" spans="1:34" x14ac:dyDescent="0.2">
      <c r="A5" t="s">
        <v>126</v>
      </c>
      <c r="B5" s="6">
        <v>12</v>
      </c>
      <c r="C5">
        <v>58586</v>
      </c>
      <c r="D5">
        <v>14461</v>
      </c>
      <c r="E5">
        <v>1653</v>
      </c>
      <c r="F5">
        <v>1651</v>
      </c>
      <c r="G5">
        <v>8367</v>
      </c>
      <c r="H5">
        <v>48502</v>
      </c>
      <c r="I5" s="1">
        <v>285100</v>
      </c>
      <c r="J5" s="1">
        <v>274300</v>
      </c>
      <c r="K5">
        <v>9527</v>
      </c>
      <c r="L5">
        <v>68051</v>
      </c>
      <c r="M5" s="1">
        <v>791800</v>
      </c>
      <c r="N5" s="1">
        <v>1844000</v>
      </c>
      <c r="O5" s="4">
        <f t="shared" ref="O5:P9" si="3">(224333+K5)/235871</f>
        <v>0.99147415324478205</v>
      </c>
      <c r="P5" s="4">
        <f t="shared" si="3"/>
        <v>1.2395928282832565</v>
      </c>
      <c r="Q5" s="4">
        <f t="shared" si="0"/>
        <v>4.3080031033912602</v>
      </c>
      <c r="R5" s="4">
        <f t="shared" si="0"/>
        <v>8.7689160600497722</v>
      </c>
      <c r="S5" s="4">
        <f t="shared" ref="S5:S9" si="4">4/3*3.14*((O5/2)^3)</f>
        <v>0.5100615529935143</v>
      </c>
      <c r="T5" s="4">
        <f t="shared" si="1"/>
        <v>0.99681729050194146</v>
      </c>
      <c r="U5" s="4">
        <f t="shared" si="1"/>
        <v>41.841420490148792</v>
      </c>
      <c r="V5" s="4">
        <f t="shared" si="1"/>
        <v>352.8711365050562</v>
      </c>
      <c r="W5" s="4">
        <f t="shared" ref="W5:W9" si="5">(S5*265)/1000</f>
        <v>0.13516631154328129</v>
      </c>
      <c r="X5" s="4">
        <f t="shared" ref="X5:Z9" si="6">(10^(-0.665+LOG(T5, 10)*0.959))</f>
        <v>0.2156117003268101</v>
      </c>
      <c r="Y5" s="4">
        <f t="shared" si="6"/>
        <v>7.7646262695268247</v>
      </c>
      <c r="Z5" s="4">
        <f t="shared" si="6"/>
        <v>60.001744127857464</v>
      </c>
      <c r="AA5" s="4">
        <f t="shared" ref="AA5:AB9" si="7">W5*C5</f>
        <v>7918.8535280746773</v>
      </c>
      <c r="AB5" s="4">
        <f t="shared" si="7"/>
        <v>3117.960798426001</v>
      </c>
      <c r="AC5" s="4">
        <f t="shared" si="2"/>
        <v>12834.92722352784</v>
      </c>
      <c r="AD5" s="4">
        <f t="shared" si="2"/>
        <v>99062.879555092673</v>
      </c>
      <c r="AE5" s="4">
        <f t="shared" ref="AE5:AE9" si="8">AA5/(AA5+AB5+AC5+AD5)</f>
        <v>6.4415161952655134E-2</v>
      </c>
      <c r="AF5" s="4">
        <f t="shared" ref="AF5:AF9" si="9">AB5/(AA5+AB5+AC5+AD5)</f>
        <v>2.5362755994992152E-2</v>
      </c>
      <c r="AG5" s="4">
        <f t="shared" ref="AG5:AG9" si="10">AC5/(AA5+AB5+AC5+AD5)</f>
        <v>0.10440449653765733</v>
      </c>
      <c r="AH5" s="4">
        <f t="shared" ref="AH5:AH9" si="11">AD5/(AA5+AB5+AC5+AD5)</f>
        <v>0.8058175855146954</v>
      </c>
    </row>
    <row r="6" spans="1:34" x14ac:dyDescent="0.2">
      <c r="A6" t="s">
        <v>127</v>
      </c>
      <c r="B6" s="6">
        <v>20</v>
      </c>
      <c r="C6">
        <v>58436</v>
      </c>
      <c r="D6">
        <v>14325</v>
      </c>
      <c r="E6">
        <v>1683</v>
      </c>
      <c r="F6">
        <v>1491</v>
      </c>
      <c r="G6">
        <v>8411</v>
      </c>
      <c r="H6">
        <v>49183</v>
      </c>
      <c r="I6" s="1">
        <v>285400</v>
      </c>
      <c r="J6" s="1">
        <v>273100</v>
      </c>
      <c r="K6">
        <v>8176</v>
      </c>
      <c r="L6">
        <v>69303</v>
      </c>
      <c r="M6" s="1">
        <v>794700</v>
      </c>
      <c r="N6" s="1">
        <v>1859000</v>
      </c>
      <c r="O6" s="4">
        <f t="shared" si="3"/>
        <v>0.9857464461506501</v>
      </c>
      <c r="P6" s="4">
        <f t="shared" si="3"/>
        <v>1.2449008144282256</v>
      </c>
      <c r="Q6" s="4">
        <f t="shared" si="0"/>
        <v>4.3202979594778501</v>
      </c>
      <c r="R6" s="4">
        <f t="shared" si="0"/>
        <v>8.8325101432562718</v>
      </c>
      <c r="S6" s="4">
        <f t="shared" si="4"/>
        <v>0.50127270547979963</v>
      </c>
      <c r="T6" s="4">
        <f t="shared" si="1"/>
        <v>1.0096774359969549</v>
      </c>
      <c r="U6" s="4">
        <f t="shared" si="1"/>
        <v>42.200684725320599</v>
      </c>
      <c r="V6" s="4">
        <f t="shared" si="1"/>
        <v>360.60424280089484</v>
      </c>
      <c r="W6" s="4">
        <f t="shared" si="5"/>
        <v>0.1328372669521469</v>
      </c>
      <c r="X6" s="4">
        <f t="shared" si="6"/>
        <v>0.21827860128268828</v>
      </c>
      <c r="Y6" s="4">
        <f t="shared" si="6"/>
        <v>7.8285512354030073</v>
      </c>
      <c r="Z6" s="4">
        <f t="shared" si="6"/>
        <v>61.262197083958618</v>
      </c>
      <c r="AA6" s="4">
        <f t="shared" si="7"/>
        <v>7762.4785316156558</v>
      </c>
      <c r="AB6" s="4">
        <f t="shared" si="7"/>
        <v>3126.8409633745096</v>
      </c>
      <c r="AC6" s="4">
        <f t="shared" si="2"/>
        <v>13175.451729183262</v>
      </c>
      <c r="AD6" s="4">
        <f t="shared" si="2"/>
        <v>91341.935852182301</v>
      </c>
      <c r="AE6" s="4">
        <f t="shared" si="8"/>
        <v>6.7261935881073376E-2</v>
      </c>
      <c r="AF6" s="4">
        <f t="shared" si="9"/>
        <v>2.709410087669965E-2</v>
      </c>
      <c r="AG6" s="4">
        <f t="shared" si="10"/>
        <v>0.11416539006234777</v>
      </c>
      <c r="AH6" s="4">
        <f t="shared" si="11"/>
        <v>0.79147857317987924</v>
      </c>
    </row>
    <row r="7" spans="1:34" x14ac:dyDescent="0.2">
      <c r="A7" t="s">
        <v>128</v>
      </c>
      <c r="B7" s="6">
        <v>30</v>
      </c>
      <c r="C7">
        <v>61414</v>
      </c>
      <c r="D7">
        <v>13851</v>
      </c>
      <c r="E7">
        <v>1515</v>
      </c>
      <c r="F7">
        <v>1664</v>
      </c>
      <c r="G7">
        <v>8558</v>
      </c>
      <c r="H7">
        <v>48621</v>
      </c>
      <c r="I7" s="1">
        <v>283900</v>
      </c>
      <c r="J7" s="1">
        <v>265500</v>
      </c>
      <c r="K7">
        <v>23631</v>
      </c>
      <c r="L7">
        <v>70159</v>
      </c>
      <c r="M7" s="1">
        <v>711700</v>
      </c>
      <c r="N7" s="1">
        <v>1886000</v>
      </c>
      <c r="O7" s="4">
        <f t="shared" si="3"/>
        <v>1.0512695498810791</v>
      </c>
      <c r="P7" s="4">
        <f t="shared" si="3"/>
        <v>1.2485299167765431</v>
      </c>
      <c r="Q7" s="4">
        <f t="shared" si="0"/>
        <v>3.9684106990685586</v>
      </c>
      <c r="R7" s="4">
        <f t="shared" si="0"/>
        <v>8.9469794930279694</v>
      </c>
      <c r="S7" s="4">
        <f t="shared" si="4"/>
        <v>0.60802390368000514</v>
      </c>
      <c r="T7" s="4">
        <f t="shared" si="1"/>
        <v>1.0185333583429033</v>
      </c>
      <c r="U7" s="4">
        <f t="shared" si="1"/>
        <v>32.706060308284982</v>
      </c>
      <c r="V7" s="4">
        <f t="shared" si="1"/>
        <v>374.80702601647153</v>
      </c>
      <c r="W7" s="4">
        <f t="shared" si="5"/>
        <v>0.16112633447520136</v>
      </c>
      <c r="X7" s="4">
        <f t="shared" si="6"/>
        <v>0.22011430699330042</v>
      </c>
      <c r="Y7" s="4">
        <f t="shared" si="6"/>
        <v>6.1309599009200859</v>
      </c>
      <c r="Z7" s="4">
        <f t="shared" si="6"/>
        <v>63.574302899859404</v>
      </c>
      <c r="AA7" s="4">
        <f t="shared" si="7"/>
        <v>9895.4127054600158</v>
      </c>
      <c r="AB7" s="4">
        <f t="shared" si="7"/>
        <v>3048.8032661642042</v>
      </c>
      <c r="AC7" s="4">
        <f t="shared" si="2"/>
        <v>9288.4042498939307</v>
      </c>
      <c r="AD7" s="4">
        <f t="shared" si="2"/>
        <v>105787.64002536605</v>
      </c>
      <c r="AE7" s="4">
        <f t="shared" si="8"/>
        <v>7.7295677155919965E-2</v>
      </c>
      <c r="AF7" s="4">
        <f t="shared" si="9"/>
        <v>2.3815006002055106E-2</v>
      </c>
      <c r="AG7" s="4">
        <f t="shared" si="10"/>
        <v>7.2554174096986293E-2</v>
      </c>
      <c r="AH7" s="4">
        <f t="shared" si="11"/>
        <v>0.82633514274503861</v>
      </c>
    </row>
    <row r="8" spans="1:34" x14ac:dyDescent="0.2">
      <c r="A8" t="s">
        <v>129</v>
      </c>
      <c r="B8" s="6">
        <v>40</v>
      </c>
      <c r="C8">
        <v>59019</v>
      </c>
      <c r="D8">
        <v>14147</v>
      </c>
      <c r="E8">
        <v>1438</v>
      </c>
      <c r="F8">
        <v>1306</v>
      </c>
      <c r="G8">
        <v>8579</v>
      </c>
      <c r="H8">
        <v>48361</v>
      </c>
      <c r="I8" s="1">
        <v>285000</v>
      </c>
      <c r="J8" s="1">
        <v>266400</v>
      </c>
      <c r="K8">
        <v>8391</v>
      </c>
      <c r="L8">
        <v>66202</v>
      </c>
      <c r="M8" s="1">
        <v>724600</v>
      </c>
      <c r="N8" s="1">
        <v>1667000</v>
      </c>
      <c r="O8" s="4">
        <f t="shared" si="3"/>
        <v>0.98665796134327666</v>
      </c>
      <c r="P8" s="4">
        <f t="shared" si="3"/>
        <v>1.2317537976266688</v>
      </c>
      <c r="Q8" s="4">
        <f t="shared" si="0"/>
        <v>4.0231016106261475</v>
      </c>
      <c r="R8" s="4">
        <f t="shared" si="0"/>
        <v>8.0185058782130909</v>
      </c>
      <c r="S8" s="4">
        <f t="shared" si="4"/>
        <v>0.50266456541007376</v>
      </c>
      <c r="T8" s="4">
        <f t="shared" si="1"/>
        <v>0.97802538558636598</v>
      </c>
      <c r="U8" s="4">
        <f t="shared" si="1"/>
        <v>34.077003782539791</v>
      </c>
      <c r="V8" s="4">
        <f t="shared" si="1"/>
        <v>269.81044201838517</v>
      </c>
      <c r="W8" s="4">
        <f t="shared" si="5"/>
        <v>0.13320610983366957</v>
      </c>
      <c r="X8" s="4">
        <f t="shared" si="6"/>
        <v>0.21171214496492927</v>
      </c>
      <c r="Y8" s="4">
        <f t="shared" si="6"/>
        <v>6.3772065717555506</v>
      </c>
      <c r="Z8" s="4">
        <f t="shared" si="6"/>
        <v>46.385831338442273</v>
      </c>
      <c r="AA8" s="4">
        <f t="shared" si="7"/>
        <v>7861.6913962733443</v>
      </c>
      <c r="AB8" s="4">
        <f t="shared" si="7"/>
        <v>2995.0917148188541</v>
      </c>
      <c r="AC8" s="4">
        <f t="shared" si="2"/>
        <v>9170.4230501844813</v>
      </c>
      <c r="AD8" s="4">
        <f t="shared" si="2"/>
        <v>60579.895728005606</v>
      </c>
      <c r="AE8" s="4">
        <f t="shared" si="8"/>
        <v>9.7531001760511785E-2</v>
      </c>
      <c r="AF8" s="4">
        <f t="shared" si="9"/>
        <v>3.715667285660209E-2</v>
      </c>
      <c r="AG8" s="4">
        <f t="shared" si="10"/>
        <v>0.11376693660045607</v>
      </c>
      <c r="AH8" s="4">
        <f t="shared" si="11"/>
        <v>0.75154538878242994</v>
      </c>
    </row>
    <row r="9" spans="1:34" x14ac:dyDescent="0.2">
      <c r="A9" t="s">
        <v>130</v>
      </c>
      <c r="B9" s="6">
        <v>50</v>
      </c>
      <c r="C9">
        <v>51203</v>
      </c>
      <c r="D9">
        <v>12521</v>
      </c>
      <c r="E9">
        <v>1325</v>
      </c>
      <c r="F9">
        <v>1086</v>
      </c>
      <c r="G9">
        <v>9539</v>
      </c>
      <c r="H9">
        <v>51234</v>
      </c>
      <c r="I9" s="1">
        <v>281600</v>
      </c>
      <c r="J9" s="1">
        <v>268300</v>
      </c>
      <c r="K9">
        <v>8272</v>
      </c>
      <c r="L9">
        <v>64630</v>
      </c>
      <c r="M9" s="1">
        <v>663000</v>
      </c>
      <c r="N9" s="1">
        <v>1568000</v>
      </c>
      <c r="O9" s="4">
        <f t="shared" si="3"/>
        <v>0.98615344828317175</v>
      </c>
      <c r="P9" s="4">
        <f t="shared" si="3"/>
        <v>1.2250891377066278</v>
      </c>
      <c r="Q9" s="4">
        <f t="shared" si="0"/>
        <v>3.7619419089247939</v>
      </c>
      <c r="R9" s="4">
        <f t="shared" si="0"/>
        <v>7.5987849290502014</v>
      </c>
      <c r="S9" s="4">
        <f t="shared" si="4"/>
        <v>0.50189386919597501</v>
      </c>
      <c r="T9" s="4">
        <f t="shared" si="1"/>
        <v>0.96223569913042895</v>
      </c>
      <c r="U9" s="4">
        <f t="shared" si="1"/>
        <v>27.86215171082933</v>
      </c>
      <c r="V9" s="4">
        <f t="shared" si="1"/>
        <v>229.62060442681366</v>
      </c>
      <c r="W9" s="4">
        <f t="shared" si="5"/>
        <v>0.13300187533693339</v>
      </c>
      <c r="X9" s="4">
        <f t="shared" si="6"/>
        <v>0.20843321394336611</v>
      </c>
      <c r="Y9" s="4">
        <f t="shared" si="6"/>
        <v>5.2573761651546063</v>
      </c>
      <c r="Z9" s="4">
        <f t="shared" si="6"/>
        <v>39.738311584607601</v>
      </c>
      <c r="AA9" s="4">
        <f t="shared" si="7"/>
        <v>6810.0950228770007</v>
      </c>
      <c r="AB9" s="4">
        <f t="shared" si="7"/>
        <v>2609.7922717848869</v>
      </c>
      <c r="AC9" s="4">
        <f t="shared" si="2"/>
        <v>6966.0234188298537</v>
      </c>
      <c r="AD9" s="4">
        <f t="shared" si="2"/>
        <v>43155.806380883856</v>
      </c>
      <c r="AE9" s="4">
        <f t="shared" si="8"/>
        <v>0.11437518693125318</v>
      </c>
      <c r="AF9" s="4">
        <f t="shared" si="9"/>
        <v>4.3831323635633142E-2</v>
      </c>
      <c r="AG9" s="4">
        <f t="shared" si="10"/>
        <v>0.11699399612188671</v>
      </c>
      <c r="AH9" s="4">
        <f t="shared" si="11"/>
        <v>0.72479949331122706</v>
      </c>
    </row>
    <row r="10" spans="1:34" x14ac:dyDescent="0.2">
      <c r="A10" t="s">
        <v>131</v>
      </c>
      <c r="B10" s="6">
        <v>70</v>
      </c>
      <c r="C10">
        <v>20317</v>
      </c>
      <c r="D10">
        <v>5078</v>
      </c>
      <c r="E10">
        <v>548</v>
      </c>
      <c r="F10">
        <v>343</v>
      </c>
      <c r="G10">
        <v>13975</v>
      </c>
      <c r="H10">
        <v>61561</v>
      </c>
      <c r="I10" s="1">
        <v>277700</v>
      </c>
      <c r="J10" s="1">
        <v>270200</v>
      </c>
      <c r="K10">
        <v>13140</v>
      </c>
      <c r="L10">
        <v>63859</v>
      </c>
      <c r="M10" s="1">
        <v>465800</v>
      </c>
      <c r="N10" s="1">
        <v>1494000</v>
      </c>
      <c r="O10" s="4">
        <f t="shared" ref="O10:O11" si="12">(224333+K10)/235871</f>
        <v>1.0067918480864539</v>
      </c>
      <c r="P10" s="4">
        <f t="shared" ref="P10:P11" si="13">(224333+L10)/235871</f>
        <v>1.2218204018298138</v>
      </c>
      <c r="Q10" s="4">
        <f t="shared" ref="Q10:Q11" si="14">(224333+M10)/235871</f>
        <v>2.925891695036694</v>
      </c>
      <c r="R10" s="4">
        <f t="shared" ref="R10:R11" si="15">(224333+N10)/235871</f>
        <v>7.2850541185648083</v>
      </c>
      <c r="S10" s="4">
        <f t="shared" ref="S10:S11" si="16">4/3*3.14*((O10/2)^3)</f>
        <v>0.53406912163539333</v>
      </c>
      <c r="T10" s="4">
        <f t="shared" ref="T10:T11" si="17">4/3*3.14*((P10/2)^3)</f>
        <v>0.95455403034764341</v>
      </c>
      <c r="U10" s="4">
        <f t="shared" ref="U10:U11" si="18">4/3*3.14*((Q10/2)^3)</f>
        <v>13.108504163617898</v>
      </c>
      <c r="V10" s="4">
        <f t="shared" ref="V10:V11" si="19">4/3*3.14*((R10/2)^3)</f>
        <v>202.33767008307311</v>
      </c>
      <c r="W10" s="4">
        <f t="shared" ref="W10:W11" si="20">(S10*265)/1000</f>
        <v>0.14152831723337922</v>
      </c>
      <c r="X10" s="4">
        <f t="shared" ref="X10:X11" si="21">(10^(-0.665+LOG(T10, 10)*0.959))</f>
        <v>0.20683722120664524</v>
      </c>
      <c r="Y10" s="4">
        <f t="shared" ref="Y10:Y11" si="22">(10^(-0.665+LOG(U10, 10)*0.959))</f>
        <v>2.5511350981406271</v>
      </c>
      <c r="Z10" s="4">
        <f t="shared" ref="Z10:Z11" si="23">(10^(-0.665+LOG(V10, 10)*0.959))</f>
        <v>35.198778969635391</v>
      </c>
      <c r="AA10" s="4">
        <f t="shared" ref="AA10:AA11" si="24">W10*C10</f>
        <v>2875.4308212305655</v>
      </c>
      <c r="AB10" s="4">
        <f t="shared" ref="AB10:AB11" si="25">X10*D10</f>
        <v>1050.3194092873446</v>
      </c>
      <c r="AC10" s="4">
        <f t="shared" ref="AC10:AC11" si="26">Y10*E10</f>
        <v>1398.0220337810636</v>
      </c>
      <c r="AD10" s="4">
        <f t="shared" ref="AD10:AD11" si="27">Z10*F10</f>
        <v>12073.181186584939</v>
      </c>
      <c r="AE10" s="4">
        <f t="shared" ref="AE10:AE11" si="28">AA10/(AA10+AB10+AC10+AD10)</f>
        <v>0.16528358424069181</v>
      </c>
      <c r="AF10" s="4">
        <f t="shared" ref="AF10:AF11" si="29">AB10/(AA10+AB10+AC10+AD10)</f>
        <v>6.0373755224020526E-2</v>
      </c>
      <c r="AG10" s="4">
        <f t="shared" ref="AG10:AG11" si="30">AC10/(AA10+AB10+AC10+AD10)</f>
        <v>8.0360164078615279E-2</v>
      </c>
      <c r="AH10" s="4">
        <f t="shared" ref="AH10:AH11" si="31">AD10/(AA10+AB10+AC10+AD10)</f>
        <v>0.69398249645667232</v>
      </c>
    </row>
    <row r="11" spans="1:34" x14ac:dyDescent="0.2">
      <c r="A11" t="s">
        <v>132</v>
      </c>
      <c r="B11" s="6">
        <v>100</v>
      </c>
      <c r="C11">
        <v>4197</v>
      </c>
      <c r="D11">
        <v>1419</v>
      </c>
      <c r="E11">
        <v>169</v>
      </c>
      <c r="F11">
        <v>121</v>
      </c>
      <c r="G11">
        <v>14046</v>
      </c>
      <c r="H11">
        <v>60108</v>
      </c>
      <c r="I11" s="1">
        <v>283000</v>
      </c>
      <c r="J11" s="1">
        <v>240700</v>
      </c>
      <c r="K11">
        <v>66689</v>
      </c>
      <c r="L11">
        <v>66376</v>
      </c>
      <c r="M11" s="1">
        <v>422900</v>
      </c>
      <c r="N11" s="1">
        <v>1448000</v>
      </c>
      <c r="O11" s="4">
        <f t="shared" si="12"/>
        <v>1.2338184855281065</v>
      </c>
      <c r="P11" s="4">
        <f t="shared" si="13"/>
        <v>1.2324914889918641</v>
      </c>
      <c r="Q11" s="4">
        <f t="shared" si="14"/>
        <v>2.7440126170661081</v>
      </c>
      <c r="R11" s="4">
        <f t="shared" si="15"/>
        <v>7.0900322633982134</v>
      </c>
      <c r="S11" s="4">
        <f t="shared" si="16"/>
        <v>0.98295178538771244</v>
      </c>
      <c r="T11" s="4">
        <f t="shared" si="17"/>
        <v>0.97978364213308988</v>
      </c>
      <c r="U11" s="4">
        <f t="shared" si="18"/>
        <v>10.812763635338428</v>
      </c>
      <c r="V11" s="4">
        <f t="shared" si="19"/>
        <v>186.51898011189274</v>
      </c>
      <c r="W11" s="4">
        <f t="shared" si="20"/>
        <v>0.26048222312774377</v>
      </c>
      <c r="X11" s="4">
        <f t="shared" si="21"/>
        <v>0.2120771345728068</v>
      </c>
      <c r="Y11" s="4">
        <f t="shared" si="22"/>
        <v>2.1210226408732011</v>
      </c>
      <c r="Z11" s="4">
        <f t="shared" si="23"/>
        <v>32.555426383801645</v>
      </c>
      <c r="AA11" s="4">
        <f t="shared" si="24"/>
        <v>1093.2438904671405</v>
      </c>
      <c r="AB11" s="4">
        <f t="shared" si="25"/>
        <v>300.93745395881285</v>
      </c>
      <c r="AC11" s="4">
        <f t="shared" si="26"/>
        <v>358.452826307571</v>
      </c>
      <c r="AD11" s="4">
        <f t="shared" si="27"/>
        <v>3939.206592439999</v>
      </c>
      <c r="AE11" s="4">
        <f t="shared" si="28"/>
        <v>0.192072114445028</v>
      </c>
      <c r="AF11" s="4">
        <f t="shared" si="29"/>
        <v>5.2871727527216202E-2</v>
      </c>
      <c r="AG11" s="4">
        <f t="shared" si="30"/>
        <v>6.2976608310404178E-2</v>
      </c>
      <c r="AH11" s="4">
        <f t="shared" si="31"/>
        <v>0.69207954971735164</v>
      </c>
    </row>
    <row r="12" spans="1:34" x14ac:dyDescent="0.2">
      <c r="M12" s="7"/>
      <c r="N12" s="7"/>
    </row>
    <row r="13" spans="1:34" x14ac:dyDescent="0.2">
      <c r="M13" s="7"/>
      <c r="N13" s="7"/>
      <c r="R13" s="3"/>
      <c r="S13" s="3"/>
      <c r="T13" s="3"/>
      <c r="V13" s="3"/>
      <c r="W13" s="3"/>
      <c r="X13" s="3"/>
      <c r="Z13" s="3"/>
      <c r="AA13" s="3"/>
      <c r="AB13" s="3"/>
    </row>
    <row r="14" spans="1:34" x14ac:dyDescent="0.2">
      <c r="M14" s="7"/>
      <c r="N14" s="7"/>
      <c r="R14" s="12"/>
      <c r="S14" s="12"/>
      <c r="T14" s="12"/>
      <c r="V14" s="12"/>
      <c r="W14" s="12"/>
      <c r="X14" s="12"/>
      <c r="Z14" s="12"/>
      <c r="AA14" s="12"/>
      <c r="AB14" s="12"/>
    </row>
    <row r="15" spans="1:34" x14ac:dyDescent="0.2">
      <c r="M15" s="7"/>
      <c r="N15" s="7"/>
      <c r="R15" s="12"/>
      <c r="V15" s="12"/>
      <c r="Z15" s="12"/>
    </row>
    <row r="16" spans="1:34" x14ac:dyDescent="0.2">
      <c r="M16" s="7"/>
      <c r="N16" s="7"/>
      <c r="R16" s="12"/>
      <c r="V16" s="12"/>
      <c r="Z16" s="12"/>
    </row>
    <row r="17" spans="13:28" x14ac:dyDescent="0.2">
      <c r="M17" s="7"/>
      <c r="N17" s="7"/>
    </row>
    <row r="18" spans="13:28" x14ac:dyDescent="0.2">
      <c r="M18" s="7"/>
      <c r="N18" s="7"/>
      <c r="R18" s="3"/>
      <c r="S18" s="3"/>
      <c r="T18" s="3"/>
      <c r="V18" s="3"/>
      <c r="W18" s="3"/>
      <c r="X18" s="3"/>
      <c r="Z18" s="3"/>
      <c r="AA18" s="3"/>
      <c r="AB18" s="3"/>
    </row>
    <row r="19" spans="13:28" x14ac:dyDescent="0.2">
      <c r="M19" s="7"/>
      <c r="N19" s="7"/>
      <c r="R19" s="12"/>
      <c r="S19" s="12"/>
      <c r="T19" s="12"/>
      <c r="V19" s="12"/>
      <c r="W19" s="12"/>
      <c r="X19" s="12"/>
      <c r="Z19" s="12"/>
      <c r="AA19" s="12"/>
      <c r="AB19" s="12"/>
    </row>
    <row r="20" spans="13:28" x14ac:dyDescent="0.2">
      <c r="M20" s="7"/>
      <c r="N20" s="7"/>
      <c r="R20" s="12"/>
      <c r="V20" s="12"/>
      <c r="Z20" s="12"/>
    </row>
    <row r="21" spans="13:28" x14ac:dyDescent="0.2">
      <c r="M21" s="7"/>
      <c r="N21" s="7"/>
      <c r="R21" s="12"/>
      <c r="V21" s="12"/>
      <c r="Z21" s="12"/>
    </row>
    <row r="22" spans="13:28" x14ac:dyDescent="0.2">
      <c r="M22" s="7"/>
      <c r="N22" s="7"/>
    </row>
    <row r="23" spans="13:28" x14ac:dyDescent="0.2">
      <c r="M23" s="7"/>
      <c r="N23" s="7"/>
      <c r="R23" s="3"/>
      <c r="S23" s="3"/>
      <c r="T23" s="3"/>
      <c r="V23" s="3"/>
      <c r="W23" s="3"/>
      <c r="X23" s="3"/>
      <c r="Z23" s="3"/>
      <c r="AA23" s="3"/>
      <c r="AB23" s="3"/>
    </row>
    <row r="24" spans="13:28" x14ac:dyDescent="0.2">
      <c r="M24" s="7"/>
      <c r="N24" s="7"/>
      <c r="R24" s="12"/>
      <c r="S24" s="12"/>
      <c r="T24" s="12"/>
      <c r="V24" s="12"/>
      <c r="W24" s="12"/>
      <c r="X24" s="12"/>
      <c r="Z24" s="12"/>
      <c r="AA24" s="12"/>
      <c r="AB24" s="12"/>
    </row>
    <row r="25" spans="13:28" x14ac:dyDescent="0.2">
      <c r="M25" s="7"/>
      <c r="N25" s="7"/>
      <c r="R25" s="12"/>
      <c r="V25" s="12"/>
      <c r="Z25" s="12"/>
    </row>
    <row r="26" spans="13:28" x14ac:dyDescent="0.2">
      <c r="M26" s="7"/>
      <c r="N26" s="7"/>
      <c r="R26" s="12"/>
      <c r="V26" s="12"/>
      <c r="Z26" s="12"/>
    </row>
    <row r="27" spans="13:28" x14ac:dyDescent="0.2">
      <c r="M27" s="7"/>
      <c r="N27" s="7"/>
    </row>
    <row r="28" spans="13:28" x14ac:dyDescent="0.2">
      <c r="M28" s="7"/>
      <c r="N28" s="7"/>
      <c r="R28" s="2"/>
      <c r="S28" s="2"/>
      <c r="T28" s="2"/>
      <c r="V28" s="2"/>
      <c r="W28" s="2"/>
      <c r="X28" s="2"/>
      <c r="Z28" s="2"/>
      <c r="AA28" s="2"/>
      <c r="AB28" s="2"/>
    </row>
    <row r="29" spans="13:28" x14ac:dyDescent="0.2">
      <c r="M29" s="7"/>
      <c r="N29" s="7"/>
      <c r="R29" s="3"/>
      <c r="S29" s="3"/>
      <c r="T29" s="3"/>
      <c r="V29" s="3"/>
      <c r="W29" s="3"/>
      <c r="X29" s="3"/>
      <c r="Z29" s="3"/>
      <c r="AA29" s="3"/>
      <c r="AB29" s="3"/>
    </row>
    <row r="30" spans="13:28" x14ac:dyDescent="0.2">
      <c r="M30" s="7"/>
      <c r="N30" s="7"/>
      <c r="R30" s="12"/>
      <c r="S30" s="12"/>
      <c r="T30" s="12"/>
      <c r="V30" s="12"/>
      <c r="W30" s="12"/>
      <c r="X30" s="12"/>
      <c r="Z30" s="12"/>
      <c r="AA30" s="12"/>
      <c r="AB30" s="12"/>
    </row>
    <row r="31" spans="13:28" x14ac:dyDescent="0.2">
      <c r="M31" s="7"/>
      <c r="N31" s="7"/>
      <c r="R31" s="12"/>
      <c r="S31" s="6"/>
      <c r="T31" s="6"/>
      <c r="V31" s="12"/>
      <c r="W31" s="6"/>
      <c r="X31" s="6"/>
      <c r="Z31" s="12"/>
      <c r="AA31" s="6"/>
      <c r="AB31" s="6"/>
    </row>
    <row r="32" spans="13:28" x14ac:dyDescent="0.2">
      <c r="M32" s="7"/>
      <c r="N32" s="7"/>
      <c r="R32" s="12"/>
      <c r="S32" s="6"/>
      <c r="T32" s="6"/>
      <c r="V32" s="12"/>
      <c r="W32" s="6"/>
      <c r="X32" s="6"/>
      <c r="Z32" s="12"/>
      <c r="AA32" s="6"/>
      <c r="AB3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11"/>
  <sheetViews>
    <sheetView topLeftCell="AI1" workbookViewId="0">
      <selection activeCell="AI1" sqref="AI1:BA1048576"/>
    </sheetView>
  </sheetViews>
  <sheetFormatPr baseColWidth="10" defaultRowHeight="16" x14ac:dyDescent="0.2"/>
  <cols>
    <col min="1" max="1" width="20.83203125" customWidth="1"/>
    <col min="2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213</v>
      </c>
      <c r="B1" s="13">
        <v>1.04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3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133</v>
      </c>
      <c r="B4" s="6">
        <v>5</v>
      </c>
      <c r="C4">
        <v>13008</v>
      </c>
      <c r="D4">
        <v>11059</v>
      </c>
      <c r="E4">
        <v>972</v>
      </c>
      <c r="F4">
        <v>649</v>
      </c>
      <c r="G4">
        <v>6957</v>
      </c>
      <c r="H4">
        <v>26670</v>
      </c>
      <c r="I4" s="1">
        <v>169200</v>
      </c>
      <c r="J4" s="1">
        <v>290400</v>
      </c>
      <c r="K4">
        <v>19500</v>
      </c>
      <c r="L4">
        <v>52214</v>
      </c>
      <c r="M4" s="1">
        <v>630200</v>
      </c>
      <c r="N4" s="1">
        <v>2564000</v>
      </c>
      <c r="O4" s="4">
        <f>(224333+K4)/235871</f>
        <v>1.0337557393660093</v>
      </c>
      <c r="P4" s="4">
        <f>(224333+L4)/235871</f>
        <v>1.1724501952338355</v>
      </c>
      <c r="Q4" s="4">
        <f t="shared" ref="Q4:R9" si="0">(224333+M4)/235871</f>
        <v>3.622882846979917</v>
      </c>
      <c r="R4" s="4">
        <f t="shared" si="0"/>
        <v>11.821432053961699</v>
      </c>
      <c r="S4" s="4">
        <f>4/3*3.14*((O4/2)^3)</f>
        <v>0.57813890950101843</v>
      </c>
      <c r="T4" s="4">
        <f t="shared" ref="T4:V9" si="1">4/3*3.14*((P4/2)^3)</f>
        <v>0.84345439888891605</v>
      </c>
      <c r="U4" s="4">
        <f t="shared" si="1"/>
        <v>24.88520766138684</v>
      </c>
      <c r="V4" s="4">
        <f>4/3*3.14*((R4/2)^3)</f>
        <v>864.54712082124672</v>
      </c>
      <c r="W4" s="4">
        <f>(S4*265)/1000</f>
        <v>0.15320681101776989</v>
      </c>
      <c r="X4" s="4">
        <f>(10^(-0.665+LOG(T4, 10)*0.959))</f>
        <v>0.18369320078861781</v>
      </c>
      <c r="Y4" s="4">
        <f>(10^(-0.665+LOG(U4, 10)*0.959))</f>
        <v>4.7174540337248878</v>
      </c>
      <c r="Z4" s="4">
        <f>(10^(-0.665+LOG(V4, 10)*0.959))</f>
        <v>141.70342044283285</v>
      </c>
      <c r="AA4" s="4">
        <f>W4*C4</f>
        <v>1992.9141977191507</v>
      </c>
      <c r="AB4" s="4">
        <f>X4*D4</f>
        <v>2031.4631075213244</v>
      </c>
      <c r="AC4" s="4">
        <f t="shared" ref="AC4:AD9" si="2">Y4*E4</f>
        <v>4585.365320780591</v>
      </c>
      <c r="AD4" s="4">
        <f>Z4*F4</f>
        <v>91965.519867398514</v>
      </c>
      <c r="AE4" s="4">
        <f>AA4/(AA4+AB4+AC4+AD4)</f>
        <v>1.9815152834918456E-2</v>
      </c>
      <c r="AF4" s="4">
        <f>AB4/(AA4+AB4+AC4+AD4)</f>
        <v>2.0198437042649914E-2</v>
      </c>
      <c r="AG4" s="4">
        <f>AC4/(AA4+AB4+AC4+AD4)</f>
        <v>4.559138308071134E-2</v>
      </c>
      <c r="AH4" s="4">
        <f>AD4/(AA4+AB4+AC4+AD4)</f>
        <v>0.91439502704172038</v>
      </c>
    </row>
    <row r="5" spans="1:34" x14ac:dyDescent="0.2">
      <c r="A5" t="s">
        <v>134</v>
      </c>
      <c r="B5" s="6">
        <v>12</v>
      </c>
      <c r="C5">
        <v>16015</v>
      </c>
      <c r="D5">
        <v>13176</v>
      </c>
      <c r="E5">
        <v>996</v>
      </c>
      <c r="F5">
        <v>484</v>
      </c>
      <c r="G5">
        <v>7391</v>
      </c>
      <c r="H5">
        <v>27135</v>
      </c>
      <c r="I5" s="1">
        <v>200700</v>
      </c>
      <c r="J5" s="1">
        <v>290800</v>
      </c>
      <c r="K5">
        <v>12847</v>
      </c>
      <c r="L5">
        <v>54927</v>
      </c>
      <c r="M5" s="1">
        <v>771900</v>
      </c>
      <c r="N5" s="1">
        <v>2492000</v>
      </c>
      <c r="O5" s="4">
        <f t="shared" ref="O5:P9" si="3">(224333+K5)/235871</f>
        <v>1.0055496436611537</v>
      </c>
      <c r="P5" s="4">
        <f t="shared" si="3"/>
        <v>1.1839522450831175</v>
      </c>
      <c r="Q5" s="4">
        <f t="shared" si="0"/>
        <v>4.2236349530039723</v>
      </c>
      <c r="R5" s="4">
        <f t="shared" si="0"/>
        <v>11.516180454570506</v>
      </c>
      <c r="S5" s="4">
        <f t="shared" ref="S5:S9" si="4">4/3*3.14*((O5/2)^3)</f>
        <v>0.53209471704525679</v>
      </c>
      <c r="T5" s="4">
        <f t="shared" si="1"/>
        <v>0.86852226020452994</v>
      </c>
      <c r="U5" s="4">
        <f t="shared" si="1"/>
        <v>39.430975686847944</v>
      </c>
      <c r="V5" s="4">
        <f t="shared" si="1"/>
        <v>799.28890071123953</v>
      </c>
      <c r="W5" s="4">
        <f t="shared" ref="W5:W9" si="5">(S5*265)/1000</f>
        <v>0.14100510001699307</v>
      </c>
      <c r="X5" s="4">
        <f t="shared" ref="X5:Z9" si="6">(10^(-0.665+LOG(T5, 10)*0.959))</f>
        <v>0.18892565421449109</v>
      </c>
      <c r="Y5" s="4">
        <f t="shared" si="6"/>
        <v>7.3351362455507232</v>
      </c>
      <c r="Z5" s="4">
        <f t="shared" si="6"/>
        <v>131.42952161537627</v>
      </c>
      <c r="AA5" s="4">
        <f t="shared" ref="AA5:AB9" si="7">W5*C5</f>
        <v>2258.1966767721442</v>
      </c>
      <c r="AB5" s="4">
        <f t="shared" si="7"/>
        <v>2489.2844199301344</v>
      </c>
      <c r="AC5" s="4">
        <f t="shared" si="2"/>
        <v>7305.7957005685203</v>
      </c>
      <c r="AD5" s="4">
        <f t="shared" si="2"/>
        <v>63611.888461842114</v>
      </c>
      <c r="AE5" s="4">
        <f t="shared" ref="AE5:AE9" si="8">AA5/(AA5+AB5+AC5+AD5)</f>
        <v>2.9844601132357575E-2</v>
      </c>
      <c r="AF5" s="4">
        <f t="shared" ref="AF5:AF9" si="9">AB5/(AA5+AB5+AC5+AD5)</f>
        <v>3.2898684770008242E-2</v>
      </c>
      <c r="AG5" s="4">
        <f t="shared" ref="AG5:AG9" si="10">AC5/(AA5+AB5+AC5+AD5)</f>
        <v>9.6554281954583182E-2</v>
      </c>
      <c r="AH5" s="4">
        <f t="shared" ref="AH5:AH9" si="11">AD5/(AA5+AB5+AC5+AD5)</f>
        <v>0.84070243214305107</v>
      </c>
    </row>
    <row r="6" spans="1:34" x14ac:dyDescent="0.2">
      <c r="A6" t="s">
        <v>135</v>
      </c>
      <c r="B6" s="6">
        <v>20</v>
      </c>
      <c r="C6">
        <v>20645</v>
      </c>
      <c r="D6">
        <v>16079</v>
      </c>
      <c r="E6">
        <v>1110</v>
      </c>
      <c r="F6">
        <v>303</v>
      </c>
      <c r="G6">
        <v>8448</v>
      </c>
      <c r="H6">
        <v>39087</v>
      </c>
      <c r="I6" s="1">
        <v>228800</v>
      </c>
      <c r="J6" s="1">
        <v>286700</v>
      </c>
      <c r="K6">
        <v>10547</v>
      </c>
      <c r="L6">
        <v>54596</v>
      </c>
      <c r="M6" s="1">
        <v>817000</v>
      </c>
      <c r="N6" s="1">
        <v>2646000</v>
      </c>
      <c r="O6" s="4">
        <f t="shared" si="3"/>
        <v>0.99579855090282399</v>
      </c>
      <c r="P6" s="4">
        <f t="shared" si="3"/>
        <v>1.1825489356470273</v>
      </c>
      <c r="Q6" s="4">
        <f t="shared" si="0"/>
        <v>4.4148411631781777</v>
      </c>
      <c r="R6" s="4">
        <f t="shared" si="0"/>
        <v>12.16907970882389</v>
      </c>
      <c r="S6" s="4">
        <f t="shared" si="4"/>
        <v>0.5167647333518911</v>
      </c>
      <c r="T6" s="4">
        <f t="shared" si="1"/>
        <v>0.86543760512939893</v>
      </c>
      <c r="U6" s="4">
        <f t="shared" si="1"/>
        <v>45.03225005737287</v>
      </c>
      <c r="V6" s="4">
        <f t="shared" si="1"/>
        <v>943.08666711595311</v>
      </c>
      <c r="W6" s="4">
        <f t="shared" si="5"/>
        <v>0.13694265433825115</v>
      </c>
      <c r="X6" s="4">
        <f t="shared" si="6"/>
        <v>0.18828212709366898</v>
      </c>
      <c r="Y6" s="4">
        <f t="shared" si="6"/>
        <v>8.3316147026193335</v>
      </c>
      <c r="Z6" s="4">
        <f t="shared" si="6"/>
        <v>154.02633769163654</v>
      </c>
      <c r="AA6" s="4">
        <f t="shared" si="7"/>
        <v>2827.1810988131947</v>
      </c>
      <c r="AB6" s="4">
        <f t="shared" si="7"/>
        <v>3027.3883215391038</v>
      </c>
      <c r="AC6" s="4">
        <f t="shared" si="2"/>
        <v>9248.0923199074605</v>
      </c>
      <c r="AD6" s="4">
        <f t="shared" si="2"/>
        <v>46669.980320565875</v>
      </c>
      <c r="AE6" s="4">
        <f t="shared" si="8"/>
        <v>4.5767527573603799E-2</v>
      </c>
      <c r="AF6" s="4">
        <f t="shared" si="9"/>
        <v>4.9008561404223688E-2</v>
      </c>
      <c r="AG6" s="4">
        <f t="shared" si="10"/>
        <v>0.14971178196977794</v>
      </c>
      <c r="AH6" s="4">
        <f t="shared" si="11"/>
        <v>0.75551212905239462</v>
      </c>
    </row>
    <row r="7" spans="1:34" x14ac:dyDescent="0.2">
      <c r="A7" t="s">
        <v>136</v>
      </c>
      <c r="B7" s="6">
        <v>30</v>
      </c>
      <c r="C7">
        <v>15157</v>
      </c>
      <c r="D7">
        <v>13117</v>
      </c>
      <c r="E7">
        <v>671</v>
      </c>
      <c r="F7">
        <v>205</v>
      </c>
      <c r="G7">
        <v>10806</v>
      </c>
      <c r="H7">
        <v>49564</v>
      </c>
      <c r="I7" s="1">
        <v>248500</v>
      </c>
      <c r="J7" s="1">
        <v>288300</v>
      </c>
      <c r="K7">
        <v>13541</v>
      </c>
      <c r="L7">
        <v>56684</v>
      </c>
      <c r="M7" s="1">
        <v>772500</v>
      </c>
      <c r="N7" s="1">
        <v>2313000</v>
      </c>
      <c r="O7" s="4">
        <f t="shared" si="3"/>
        <v>1.008491929910841</v>
      </c>
      <c r="P7" s="4">
        <f t="shared" si="3"/>
        <v>1.1914012320293721</v>
      </c>
      <c r="Q7" s="4">
        <f t="shared" si="0"/>
        <v>4.2261787163322326</v>
      </c>
      <c r="R7" s="4">
        <f t="shared" si="0"/>
        <v>10.757291061639625</v>
      </c>
      <c r="S7" s="4">
        <f t="shared" si="4"/>
        <v>0.53677920098246412</v>
      </c>
      <c r="T7" s="4">
        <f t="shared" si="1"/>
        <v>0.88501887336493135</v>
      </c>
      <c r="U7" s="4">
        <f t="shared" si="1"/>
        <v>39.502262736461532</v>
      </c>
      <c r="V7" s="4">
        <f t="shared" si="1"/>
        <v>651.45910208482553</v>
      </c>
      <c r="W7" s="4">
        <f t="shared" si="5"/>
        <v>0.14224648826035299</v>
      </c>
      <c r="X7" s="4">
        <f t="shared" si="6"/>
        <v>0.19236562969188967</v>
      </c>
      <c r="Y7" s="4">
        <f t="shared" si="6"/>
        <v>7.3478532207260532</v>
      </c>
      <c r="Z7" s="4">
        <f t="shared" si="6"/>
        <v>108.02338520339451</v>
      </c>
      <c r="AA7" s="4">
        <f t="shared" si="7"/>
        <v>2156.0300225621704</v>
      </c>
      <c r="AB7" s="4">
        <f t="shared" si="7"/>
        <v>2523.2599646685167</v>
      </c>
      <c r="AC7" s="4">
        <f t="shared" si="2"/>
        <v>4930.409511107182</v>
      </c>
      <c r="AD7" s="4">
        <f t="shared" si="2"/>
        <v>22144.793966695874</v>
      </c>
      <c r="AE7" s="4">
        <f t="shared" si="8"/>
        <v>6.7896848203113966E-2</v>
      </c>
      <c r="AF7" s="4">
        <f t="shared" si="9"/>
        <v>7.9461508886828514E-2</v>
      </c>
      <c r="AG7" s="4">
        <f t="shared" si="10"/>
        <v>0.15526651421904339</v>
      </c>
      <c r="AH7" s="4">
        <f t="shared" si="11"/>
        <v>0.69737512869101415</v>
      </c>
    </row>
    <row r="8" spans="1:34" x14ac:dyDescent="0.2">
      <c r="A8" t="s">
        <v>137</v>
      </c>
      <c r="B8" s="6">
        <v>40</v>
      </c>
      <c r="C8">
        <v>12331</v>
      </c>
      <c r="D8">
        <v>12020</v>
      </c>
      <c r="E8">
        <v>471</v>
      </c>
      <c r="F8">
        <v>156</v>
      </c>
      <c r="G8">
        <v>13012</v>
      </c>
      <c r="H8">
        <v>56596</v>
      </c>
      <c r="I8" s="1">
        <v>268700</v>
      </c>
      <c r="J8" s="1">
        <v>289200</v>
      </c>
      <c r="K8">
        <v>14567</v>
      </c>
      <c r="L8">
        <v>55456</v>
      </c>
      <c r="M8" s="1">
        <v>775800</v>
      </c>
      <c r="N8" s="1">
        <v>2153000</v>
      </c>
      <c r="O8" s="4">
        <f t="shared" si="3"/>
        <v>1.0128417652021655</v>
      </c>
      <c r="P8" s="4">
        <f t="shared" si="3"/>
        <v>1.1861949964175333</v>
      </c>
      <c r="Q8" s="4">
        <f t="shared" si="0"/>
        <v>4.2401694146376618</v>
      </c>
      <c r="R8" s="4">
        <f t="shared" si="0"/>
        <v>10.078954174103641</v>
      </c>
      <c r="S8" s="4">
        <f t="shared" si="4"/>
        <v>0.54375492315419183</v>
      </c>
      <c r="T8" s="4">
        <f t="shared" si="1"/>
        <v>0.87346732023196172</v>
      </c>
      <c r="U8" s="4">
        <f t="shared" si="1"/>
        <v>39.895877784081165</v>
      </c>
      <c r="V8" s="4">
        <f t="shared" si="1"/>
        <v>535.82726629984131</v>
      </c>
      <c r="W8" s="4">
        <f t="shared" si="5"/>
        <v>0.14409505463586084</v>
      </c>
      <c r="X8" s="4">
        <f t="shared" si="6"/>
        <v>0.18995710749633149</v>
      </c>
      <c r="Y8" s="4">
        <f t="shared" si="6"/>
        <v>7.4180537493020644</v>
      </c>
      <c r="Z8" s="4">
        <f t="shared" si="6"/>
        <v>89.56427037271412</v>
      </c>
      <c r="AA8" s="4">
        <f t="shared" si="7"/>
        <v>1776.8361187148</v>
      </c>
      <c r="AB8" s="4">
        <f t="shared" si="7"/>
        <v>2283.2844321059047</v>
      </c>
      <c r="AC8" s="4">
        <f t="shared" si="2"/>
        <v>3493.9033159212722</v>
      </c>
      <c r="AD8" s="4">
        <f t="shared" si="2"/>
        <v>13972.026178143402</v>
      </c>
      <c r="AE8" s="4">
        <f t="shared" si="8"/>
        <v>8.2543528190717877E-2</v>
      </c>
      <c r="AF8" s="4">
        <f t="shared" si="9"/>
        <v>0.10607075740067864</v>
      </c>
      <c r="AG8" s="4">
        <f t="shared" si="10"/>
        <v>0.16231047073828711</v>
      </c>
      <c r="AH8" s="4">
        <f t="shared" si="11"/>
        <v>0.64907524367031644</v>
      </c>
    </row>
    <row r="9" spans="1:34" x14ac:dyDescent="0.2">
      <c r="A9" t="s">
        <v>138</v>
      </c>
      <c r="B9" s="6">
        <v>50</v>
      </c>
      <c r="C9">
        <v>2386</v>
      </c>
      <c r="D9">
        <v>3918</v>
      </c>
      <c r="E9">
        <v>181</v>
      </c>
      <c r="F9">
        <v>85</v>
      </c>
      <c r="G9">
        <v>20054</v>
      </c>
      <c r="H9">
        <v>82855</v>
      </c>
      <c r="I9" s="1">
        <v>276100</v>
      </c>
      <c r="J9" s="1">
        <v>270000</v>
      </c>
      <c r="K9">
        <v>33357</v>
      </c>
      <c r="L9">
        <v>63748</v>
      </c>
      <c r="M9" s="1">
        <v>491700</v>
      </c>
      <c r="N9" s="1">
        <v>1705000</v>
      </c>
      <c r="O9" s="4">
        <f t="shared" si="3"/>
        <v>1.0925039534321728</v>
      </c>
      <c r="P9" s="4">
        <f t="shared" si="3"/>
        <v>1.2213498056140857</v>
      </c>
      <c r="Q9" s="4">
        <f t="shared" si="0"/>
        <v>3.0356974787065814</v>
      </c>
      <c r="R9" s="4">
        <f t="shared" si="0"/>
        <v>8.1796108890028876</v>
      </c>
      <c r="S9" s="4">
        <f t="shared" si="4"/>
        <v>0.68241324793280067</v>
      </c>
      <c r="T9" s="4">
        <f t="shared" si="1"/>
        <v>0.95345148732632479</v>
      </c>
      <c r="U9" s="4">
        <f t="shared" si="1"/>
        <v>14.640431180410131</v>
      </c>
      <c r="V9" s="4">
        <f t="shared" si="1"/>
        <v>286.40218762052751</v>
      </c>
      <c r="W9" s="4">
        <f t="shared" si="5"/>
        <v>0.18083951070219217</v>
      </c>
      <c r="X9" s="4">
        <f t="shared" si="6"/>
        <v>0.2066081066841127</v>
      </c>
      <c r="Y9" s="4">
        <f t="shared" si="6"/>
        <v>2.8363913933874692</v>
      </c>
      <c r="Z9" s="4">
        <f t="shared" si="6"/>
        <v>49.117957765869491</v>
      </c>
      <c r="AA9" s="4">
        <f t="shared" si="7"/>
        <v>431.48307253543055</v>
      </c>
      <c r="AB9" s="4">
        <f t="shared" si="7"/>
        <v>809.49056198835353</v>
      </c>
      <c r="AC9" s="4">
        <f t="shared" si="2"/>
        <v>513.38684220313189</v>
      </c>
      <c r="AD9" s="4">
        <f t="shared" si="2"/>
        <v>4175.026410098907</v>
      </c>
      <c r="AE9" s="4">
        <f t="shared" si="8"/>
        <v>7.277026795032028E-2</v>
      </c>
      <c r="AF9" s="4">
        <f t="shared" si="9"/>
        <v>0.13652179853315288</v>
      </c>
      <c r="AG9" s="4">
        <f t="shared" si="10"/>
        <v>8.6583461663430616E-2</v>
      </c>
      <c r="AH9" s="4">
        <f t="shared" si="11"/>
        <v>0.70412447185309623</v>
      </c>
    </row>
    <row r="10" spans="1:34" x14ac:dyDescent="0.2">
      <c r="A10" t="s">
        <v>139</v>
      </c>
      <c r="B10" s="6">
        <v>70</v>
      </c>
      <c r="C10">
        <v>347</v>
      </c>
      <c r="D10">
        <v>629</v>
      </c>
      <c r="E10">
        <v>108</v>
      </c>
      <c r="F10">
        <v>79</v>
      </c>
      <c r="G10">
        <v>16817</v>
      </c>
      <c r="H10">
        <v>68964</v>
      </c>
      <c r="I10" s="1">
        <v>267400</v>
      </c>
      <c r="J10" s="1">
        <v>283400</v>
      </c>
      <c r="K10" s="1">
        <v>172200</v>
      </c>
      <c r="L10">
        <v>74216</v>
      </c>
      <c r="M10" s="1">
        <v>460000</v>
      </c>
      <c r="N10" s="1">
        <v>1072000</v>
      </c>
      <c r="O10" s="4">
        <f t="shared" ref="O10:O11" si="12">(224333+K10)/235871</f>
        <v>1.6811435064081637</v>
      </c>
      <c r="P10" s="4">
        <f t="shared" ref="P10:P11" si="13">(224333+L10)/235871</f>
        <v>1.2657299964811275</v>
      </c>
      <c r="Q10" s="4">
        <f t="shared" ref="Q10:Q11" si="14">(224333+M10)/235871</f>
        <v>2.9013019828635143</v>
      </c>
      <c r="R10" s="4">
        <f t="shared" ref="R10:R11" si="15">(224333+N10)/235871</f>
        <v>5.4959405776886516</v>
      </c>
      <c r="S10" s="4">
        <f t="shared" ref="S10:S11" si="16">4/3*3.14*((O10/2)^3)</f>
        <v>2.4865245987301412</v>
      </c>
      <c r="T10" s="4">
        <f t="shared" ref="T10:T11" si="17">4/3*3.14*((P10/2)^3)</f>
        <v>1.0612106880079399</v>
      </c>
      <c r="U10" s="4">
        <f t="shared" ref="U10:U11" si="18">4/3*3.14*((Q10/2)^3)</f>
        <v>12.780775377017324</v>
      </c>
      <c r="V10" s="4">
        <f t="shared" ref="V10:V11" si="19">4/3*3.14*((R10/2)^3)</f>
        <v>86.876933479586867</v>
      </c>
      <c r="W10" s="4">
        <f t="shared" ref="W10:W11" si="20">(S10*265)/1000</f>
        <v>0.65892901866348741</v>
      </c>
      <c r="X10" s="4">
        <f t="shared" ref="X10:X11" si="21">(10^(-0.665+LOG(T10, 10)*0.959))</f>
        <v>0.22895163491126921</v>
      </c>
      <c r="Y10" s="4">
        <f t="shared" ref="Y10:Y11" si="22">(10^(-0.665+LOG(U10, 10)*0.959))</f>
        <v>2.4899369890358343</v>
      </c>
      <c r="Z10" s="4">
        <f t="shared" ref="Z10:Z11" si="23">(10^(-0.665+LOG(V10, 10)*0.959))</f>
        <v>15.646218802598998</v>
      </c>
      <c r="AA10" s="4">
        <f t="shared" ref="AA10:AA11" si="24">W10*C10</f>
        <v>228.64836947623013</v>
      </c>
      <c r="AB10" s="4">
        <f t="shared" ref="AB10:AB11" si="25">X10*D10</f>
        <v>144.01057835918834</v>
      </c>
      <c r="AC10" s="4">
        <f t="shared" ref="AC10:AC11" si="26">Y10*E10</f>
        <v>268.9131948158701</v>
      </c>
      <c r="AD10" s="4">
        <f t="shared" ref="AD10:AD11" si="27">Z10*F10</f>
        <v>1236.0512854053209</v>
      </c>
      <c r="AE10" s="4">
        <f t="shared" ref="AE10:AE11" si="28">AA10/(AA10+AB10+AC10+AD10)</f>
        <v>0.12177541356782456</v>
      </c>
      <c r="AF10" s="4">
        <f t="shared" ref="AF10:AF11" si="29">AB10/(AA10+AB10+AC10+AD10)</f>
        <v>7.6698328433323359E-2</v>
      </c>
      <c r="AG10" s="4">
        <f t="shared" ref="AG10:AG11" si="30">AC10/(AA10+AB10+AC10+AD10)</f>
        <v>0.14321998266404379</v>
      </c>
      <c r="AH10" s="4">
        <f t="shared" ref="AH10:AH11" si="31">AD10/(AA10+AB10+AC10+AD10)</f>
        <v>0.65830627533480823</v>
      </c>
    </row>
    <row r="11" spans="1:34" x14ac:dyDescent="0.2">
      <c r="A11" t="s">
        <v>140</v>
      </c>
      <c r="B11" s="6">
        <v>100</v>
      </c>
      <c r="C11">
        <v>177</v>
      </c>
      <c r="D11">
        <v>220</v>
      </c>
      <c r="E11">
        <v>41</v>
      </c>
      <c r="F11">
        <v>61</v>
      </c>
      <c r="G11">
        <v>22278</v>
      </c>
      <c r="H11">
        <v>42465</v>
      </c>
      <c r="I11" s="1">
        <v>249200</v>
      </c>
      <c r="J11" s="1">
        <v>280900</v>
      </c>
      <c r="K11" s="1">
        <v>748200</v>
      </c>
      <c r="L11">
        <v>98509</v>
      </c>
      <c r="M11" s="1">
        <v>446900</v>
      </c>
      <c r="N11" s="1">
        <v>816700</v>
      </c>
      <c r="O11" s="4">
        <f t="shared" si="12"/>
        <v>4.1231563015377048</v>
      </c>
      <c r="P11" s="4">
        <f t="shared" si="13"/>
        <v>1.3687227340368253</v>
      </c>
      <c r="Q11" s="4">
        <f t="shared" si="14"/>
        <v>2.8457631501965057</v>
      </c>
      <c r="R11" s="4">
        <f t="shared" si="15"/>
        <v>4.4135692815140484</v>
      </c>
      <c r="S11" s="4">
        <f t="shared" si="16"/>
        <v>36.683248939508189</v>
      </c>
      <c r="T11" s="4">
        <f t="shared" si="17"/>
        <v>1.3419144828089111</v>
      </c>
      <c r="U11" s="4">
        <f t="shared" si="18"/>
        <v>12.060759345812711</v>
      </c>
      <c r="V11" s="4">
        <f t="shared" si="19"/>
        <v>44.993340937933098</v>
      </c>
      <c r="W11" s="4">
        <f t="shared" si="20"/>
        <v>9.7210609689696703</v>
      </c>
      <c r="X11" s="4">
        <f t="shared" si="21"/>
        <v>0.28673989486010859</v>
      </c>
      <c r="Y11" s="4">
        <f t="shared" si="22"/>
        <v>2.355256934433934</v>
      </c>
      <c r="Z11" s="4">
        <f t="shared" si="23"/>
        <v>8.3247109815759437</v>
      </c>
      <c r="AA11" s="4">
        <f t="shared" si="24"/>
        <v>1720.6277915076316</v>
      </c>
      <c r="AB11" s="4">
        <f t="shared" si="25"/>
        <v>63.082776869223892</v>
      </c>
      <c r="AC11" s="4">
        <f t="shared" si="26"/>
        <v>96.565534311791296</v>
      </c>
      <c r="AD11" s="4">
        <f t="shared" si="27"/>
        <v>507.80736987613255</v>
      </c>
      <c r="AE11" s="4">
        <f t="shared" si="28"/>
        <v>0.72050571568157684</v>
      </c>
      <c r="AF11" s="4">
        <f t="shared" si="29"/>
        <v>2.6415649869002938E-2</v>
      </c>
      <c r="AG11" s="4">
        <f t="shared" si="30"/>
        <v>4.0436414983468234E-2</v>
      </c>
      <c r="AH11" s="4">
        <f t="shared" si="31"/>
        <v>0.21264221946595202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11"/>
  <sheetViews>
    <sheetView topLeftCell="AI1" workbookViewId="0">
      <selection activeCell="AI1" sqref="AI1:AX1048576"/>
    </sheetView>
  </sheetViews>
  <sheetFormatPr baseColWidth="10" defaultRowHeight="16" x14ac:dyDescent="0.2"/>
  <cols>
    <col min="1" max="1" width="23.6640625" customWidth="1"/>
    <col min="2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214</v>
      </c>
      <c r="B1" s="13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141</v>
      </c>
      <c r="B4" s="6">
        <v>5</v>
      </c>
      <c r="C4">
        <v>8578</v>
      </c>
      <c r="D4">
        <v>4953</v>
      </c>
      <c r="E4">
        <v>2219</v>
      </c>
      <c r="F4">
        <v>1503</v>
      </c>
      <c r="G4">
        <v>4573</v>
      </c>
      <c r="H4">
        <v>21111</v>
      </c>
      <c r="I4" s="1">
        <v>128500</v>
      </c>
      <c r="J4" s="1">
        <v>295100</v>
      </c>
      <c r="K4">
        <v>52204</v>
      </c>
      <c r="L4">
        <v>47338</v>
      </c>
      <c r="M4" s="1">
        <v>485800</v>
      </c>
      <c r="N4" s="1">
        <v>2357000</v>
      </c>
      <c r="O4" s="4">
        <f>(224333+K4)/235871</f>
        <v>1.1724077991783644</v>
      </c>
      <c r="P4" s="4">
        <f>(224333+L4)/235871</f>
        <v>1.1517778785861763</v>
      </c>
      <c r="Q4" s="4">
        <f t="shared" ref="Q4:R9" si="0">(224333+M4)/235871</f>
        <v>3.0106838059786916</v>
      </c>
      <c r="R4" s="4">
        <f t="shared" si="0"/>
        <v>10.94383370571202</v>
      </c>
      <c r="S4" s="4">
        <f>4/3*3.14*((O4/2)^3)</f>
        <v>0.84336290371090683</v>
      </c>
      <c r="T4" s="4">
        <f t="shared" ref="T4:V9" si="1">4/3*3.14*((P4/2)^3)</f>
        <v>0.79962174694847432</v>
      </c>
      <c r="U4" s="4">
        <f t="shared" si="1"/>
        <v>14.281500433553282</v>
      </c>
      <c r="V4" s="4">
        <f>4/3*3.14*((R4/2)^3)</f>
        <v>685.94114386452998</v>
      </c>
      <c r="W4" s="4">
        <f>(S4*265)/1000</f>
        <v>0.22349116948339032</v>
      </c>
      <c r="X4" s="4">
        <f>(10^(-0.665+LOG(T4, 10)*0.959))</f>
        <v>0.17452848887692579</v>
      </c>
      <c r="Y4" s="4">
        <f>(10^(-0.665+LOG(U4, 10)*0.959))</f>
        <v>2.7696705301856399</v>
      </c>
      <c r="Z4" s="4">
        <f>(10^(-0.665+LOG(V4, 10)*0.959))</f>
        <v>113.50084435480828</v>
      </c>
      <c r="AA4" s="4">
        <f>W4*C4</f>
        <v>1917.1072518285221</v>
      </c>
      <c r="AB4" s="4">
        <f>X4*D4</f>
        <v>864.43960540741341</v>
      </c>
      <c r="AC4" s="4">
        <f t="shared" ref="AC4:AD9" si="2">Y4*E4</f>
        <v>6145.8989064819352</v>
      </c>
      <c r="AD4" s="4">
        <f>Z4*F4</f>
        <v>170591.76906527684</v>
      </c>
      <c r="AE4" s="4">
        <f>AA4/(AA4+AB4+AC4+AD4)</f>
        <v>1.0679120080013206E-2</v>
      </c>
      <c r="AF4" s="4">
        <f>AB4/(AA4+AB4+AC4+AD4)</f>
        <v>4.8153040677615258E-3</v>
      </c>
      <c r="AG4" s="4">
        <f>AC4/(AA4+AB4+AC4+AD4)</f>
        <v>3.4235326353985879E-2</v>
      </c>
      <c r="AH4" s="4">
        <f>AD4/(AA4+AB4+AC4+AD4)</f>
        <v>0.95027024949823935</v>
      </c>
    </row>
    <row r="5" spans="1:34" x14ac:dyDescent="0.2">
      <c r="A5" t="s">
        <v>142</v>
      </c>
      <c r="B5" s="6">
        <v>12</v>
      </c>
      <c r="C5">
        <v>7989</v>
      </c>
      <c r="D5">
        <v>5391</v>
      </c>
      <c r="E5">
        <v>2228</v>
      </c>
      <c r="F5">
        <v>1589</v>
      </c>
      <c r="G5">
        <v>4709</v>
      </c>
      <c r="H5">
        <v>21267</v>
      </c>
      <c r="I5" s="1">
        <v>140200</v>
      </c>
      <c r="J5" s="1">
        <v>294800</v>
      </c>
      <c r="K5">
        <v>46766</v>
      </c>
      <c r="L5">
        <v>48220</v>
      </c>
      <c r="M5" s="1">
        <v>541000</v>
      </c>
      <c r="N5" s="1">
        <v>2473000</v>
      </c>
      <c r="O5" s="4">
        <f t="shared" ref="O5:P9" si="3">(224333+K5)/235871</f>
        <v>1.1493528242132351</v>
      </c>
      <c r="P5" s="4">
        <f t="shared" si="3"/>
        <v>1.1555172106787184</v>
      </c>
      <c r="Q5" s="4">
        <f t="shared" si="0"/>
        <v>3.244710032178606</v>
      </c>
      <c r="R5" s="4">
        <f t="shared" si="0"/>
        <v>11.435627949175609</v>
      </c>
      <c r="S5" s="4">
        <f t="shared" ref="S5:S9" si="4">4/3*3.14*((O5/2)^3)</f>
        <v>0.79458159213532253</v>
      </c>
      <c r="T5" s="4">
        <f t="shared" si="1"/>
        <v>0.80743515240783237</v>
      </c>
      <c r="U5" s="4">
        <f t="shared" si="1"/>
        <v>17.877470595367587</v>
      </c>
      <c r="V5" s="4">
        <f t="shared" si="1"/>
        <v>782.63352949889759</v>
      </c>
      <c r="W5" s="4">
        <f t="shared" ref="W5:W9" si="5">(S5*265)/1000</f>
        <v>0.21056412191586049</v>
      </c>
      <c r="X5" s="4">
        <f t="shared" ref="X5:Z9" si="6">(10^(-0.665+LOG(T5, 10)*0.959))</f>
        <v>0.17616362529096957</v>
      </c>
      <c r="Y5" s="4">
        <f t="shared" si="6"/>
        <v>3.435275115285529</v>
      </c>
      <c r="Z5" s="4">
        <f t="shared" si="6"/>
        <v>128.8019842328614</v>
      </c>
      <c r="AA5" s="4">
        <f t="shared" ref="AA5:AB9" si="7">W5*C5</f>
        <v>1682.1967699858094</v>
      </c>
      <c r="AB5" s="4">
        <f t="shared" si="7"/>
        <v>949.69810394361696</v>
      </c>
      <c r="AC5" s="4">
        <f t="shared" si="2"/>
        <v>7653.7929568561585</v>
      </c>
      <c r="AD5" s="4">
        <f t="shared" si="2"/>
        <v>204666.35294601676</v>
      </c>
      <c r="AE5" s="4">
        <f t="shared" ref="AE5:AE9" si="8">AA5/(AA5+AB5+AC5+AD5)</f>
        <v>7.8259167203373319E-3</v>
      </c>
      <c r="AF5" s="4">
        <f t="shared" ref="AF5:AF9" si="9">AB5/(AA5+AB5+AC5+AD5)</f>
        <v>4.4181860312261269E-3</v>
      </c>
      <c r="AG5" s="4">
        <f t="shared" ref="AG5:AG9" si="10">AC5/(AA5+AB5+AC5+AD5)</f>
        <v>3.560697972066966E-2</v>
      </c>
      <c r="AH5" s="4">
        <f t="shared" ref="AH5:AH9" si="11">AD5/(AA5+AB5+AC5+AD5)</f>
        <v>0.95214891752776687</v>
      </c>
    </row>
    <row r="6" spans="1:34" x14ac:dyDescent="0.2">
      <c r="A6" t="s">
        <v>143</v>
      </c>
      <c r="B6" s="6">
        <v>20</v>
      </c>
      <c r="C6">
        <v>9521</v>
      </c>
      <c r="D6">
        <v>5740</v>
      </c>
      <c r="E6">
        <v>3998</v>
      </c>
      <c r="F6">
        <v>1421</v>
      </c>
      <c r="G6">
        <v>6778</v>
      </c>
      <c r="H6">
        <v>26399</v>
      </c>
      <c r="I6" s="1">
        <v>167800</v>
      </c>
      <c r="J6" s="1">
        <v>293500</v>
      </c>
      <c r="K6">
        <v>25997</v>
      </c>
      <c r="L6">
        <v>46110</v>
      </c>
      <c r="M6" s="1">
        <v>566500</v>
      </c>
      <c r="N6" s="1">
        <v>2025000</v>
      </c>
      <c r="O6" s="4">
        <f t="shared" si="3"/>
        <v>1.0613004566055175</v>
      </c>
      <c r="P6" s="4">
        <f t="shared" si="3"/>
        <v>1.1465716429743376</v>
      </c>
      <c r="Q6" s="4">
        <f t="shared" si="0"/>
        <v>3.3528199736296536</v>
      </c>
      <c r="R6" s="4">
        <f t="shared" si="0"/>
        <v>9.536284664074854</v>
      </c>
      <c r="S6" s="4">
        <f t="shared" si="4"/>
        <v>0.62559526203422744</v>
      </c>
      <c r="T6" s="4">
        <f t="shared" si="1"/>
        <v>0.78882740002635698</v>
      </c>
      <c r="U6" s="4">
        <f t="shared" si="1"/>
        <v>19.724640785140348</v>
      </c>
      <c r="V6" s="4">
        <f t="shared" si="1"/>
        <v>453.85384317521005</v>
      </c>
      <c r="W6" s="4">
        <f t="shared" si="5"/>
        <v>0.16578274443907029</v>
      </c>
      <c r="X6" s="4">
        <f t="shared" si="6"/>
        <v>0.17226844200848526</v>
      </c>
      <c r="Y6" s="4">
        <f t="shared" si="6"/>
        <v>3.7749719556504076</v>
      </c>
      <c r="Z6" s="4">
        <f t="shared" si="6"/>
        <v>76.380493601981399</v>
      </c>
      <c r="AA6" s="4">
        <f t="shared" si="7"/>
        <v>1578.4175098043881</v>
      </c>
      <c r="AB6" s="4">
        <f t="shared" si="7"/>
        <v>988.82085712870537</v>
      </c>
      <c r="AC6" s="4">
        <f t="shared" si="2"/>
        <v>15092.337878690329</v>
      </c>
      <c r="AD6" s="4">
        <f t="shared" si="2"/>
        <v>108536.68140841556</v>
      </c>
      <c r="AE6" s="4">
        <f t="shared" si="8"/>
        <v>1.2507641186409381E-2</v>
      </c>
      <c r="AF6" s="4">
        <f t="shared" si="9"/>
        <v>7.8355798778083456E-3</v>
      </c>
      <c r="AG6" s="4">
        <f t="shared" si="10"/>
        <v>0.11959417940954518</v>
      </c>
      <c r="AH6" s="4">
        <f t="shared" si="11"/>
        <v>0.86006259952623709</v>
      </c>
    </row>
    <row r="7" spans="1:34" x14ac:dyDescent="0.2">
      <c r="A7" t="s">
        <v>144</v>
      </c>
      <c r="B7" s="6">
        <v>30</v>
      </c>
      <c r="C7">
        <v>8659</v>
      </c>
      <c r="D7">
        <v>7842</v>
      </c>
      <c r="E7">
        <v>1832</v>
      </c>
      <c r="F7">
        <v>797</v>
      </c>
      <c r="G7">
        <v>12134</v>
      </c>
      <c r="H7">
        <v>56917</v>
      </c>
      <c r="I7" s="1">
        <v>234300</v>
      </c>
      <c r="J7" s="1">
        <v>291700</v>
      </c>
      <c r="K7">
        <v>19955</v>
      </c>
      <c r="L7">
        <v>66332</v>
      </c>
      <c r="M7" s="1">
        <v>609800</v>
      </c>
      <c r="N7" s="1">
        <v>1670000</v>
      </c>
      <c r="O7" s="4">
        <f t="shared" si="3"/>
        <v>1.0356847598899399</v>
      </c>
      <c r="P7" s="4">
        <f t="shared" si="3"/>
        <v>1.2323049463477918</v>
      </c>
      <c r="Q7" s="4">
        <f t="shared" si="0"/>
        <v>3.5363948938190792</v>
      </c>
      <c r="R7" s="4">
        <f t="shared" si="0"/>
        <v>8.0312246948543908</v>
      </c>
      <c r="S7" s="4">
        <f t="shared" si="4"/>
        <v>0.58138142845432972</v>
      </c>
      <c r="T7" s="4">
        <f t="shared" si="1"/>
        <v>0.97933882664094862</v>
      </c>
      <c r="U7" s="4">
        <f t="shared" si="1"/>
        <v>23.145185303713561</v>
      </c>
      <c r="V7" s="4">
        <f t="shared" si="1"/>
        <v>271.09638570623872</v>
      </c>
      <c r="W7" s="4">
        <f t="shared" si="5"/>
        <v>0.15406607854039736</v>
      </c>
      <c r="X7" s="4">
        <f t="shared" si="6"/>
        <v>0.21198479960189753</v>
      </c>
      <c r="Y7" s="4">
        <f t="shared" si="6"/>
        <v>4.400659586940848</v>
      </c>
      <c r="Z7" s="4">
        <f t="shared" si="6"/>
        <v>46.597825931561559</v>
      </c>
      <c r="AA7" s="4">
        <f t="shared" si="7"/>
        <v>1334.0581740813006</v>
      </c>
      <c r="AB7" s="4">
        <f t="shared" si="7"/>
        <v>1662.3847984780805</v>
      </c>
      <c r="AC7" s="4">
        <f t="shared" si="2"/>
        <v>8062.0083632756332</v>
      </c>
      <c r="AD7" s="4">
        <f t="shared" si="2"/>
        <v>37138.467267454565</v>
      </c>
      <c r="AE7" s="4">
        <f t="shared" si="8"/>
        <v>2.7679325001292662E-2</v>
      </c>
      <c r="AF7" s="4">
        <f t="shared" si="9"/>
        <v>3.4491516193415277E-2</v>
      </c>
      <c r="AG7" s="4">
        <f t="shared" si="10"/>
        <v>0.16727227791540553</v>
      </c>
      <c r="AH7" s="4">
        <f t="shared" si="11"/>
        <v>0.7705568808898865</v>
      </c>
    </row>
    <row r="8" spans="1:34" x14ac:dyDescent="0.2">
      <c r="A8" t="s">
        <v>145</v>
      </c>
      <c r="B8" s="6">
        <v>40</v>
      </c>
      <c r="C8">
        <v>7892</v>
      </c>
      <c r="D8">
        <v>7401</v>
      </c>
      <c r="E8">
        <v>1274</v>
      </c>
      <c r="F8">
        <v>602</v>
      </c>
      <c r="G8">
        <v>14209</v>
      </c>
      <c r="H8">
        <v>63924</v>
      </c>
      <c r="I8" s="1">
        <v>231500</v>
      </c>
      <c r="J8" s="1">
        <v>293000</v>
      </c>
      <c r="K8">
        <v>15678</v>
      </c>
      <c r="L8">
        <v>66583</v>
      </c>
      <c r="M8" s="1">
        <v>562600</v>
      </c>
      <c r="N8" s="1">
        <v>1509000</v>
      </c>
      <c r="O8" s="4">
        <f t="shared" si="3"/>
        <v>1.0175519669649935</v>
      </c>
      <c r="P8" s="4">
        <f t="shared" si="3"/>
        <v>1.233369087340114</v>
      </c>
      <c r="Q8" s="4">
        <f t="shared" si="0"/>
        <v>3.336285511995964</v>
      </c>
      <c r="R8" s="4">
        <f t="shared" si="0"/>
        <v>7.3486482017713071</v>
      </c>
      <c r="S8" s="4">
        <f t="shared" si="4"/>
        <v>0.55137642359320849</v>
      </c>
      <c r="T8" s="4">
        <f t="shared" si="1"/>
        <v>0.98187810425737609</v>
      </c>
      <c r="U8" s="4">
        <f t="shared" si="1"/>
        <v>19.434260789896065</v>
      </c>
      <c r="V8" s="4">
        <f t="shared" si="1"/>
        <v>207.68291412940908</v>
      </c>
      <c r="W8" s="4">
        <f t="shared" si="5"/>
        <v>0.14611475225220025</v>
      </c>
      <c r="X8" s="4">
        <f t="shared" si="6"/>
        <v>0.21251188074069777</v>
      </c>
      <c r="Y8" s="4">
        <f t="shared" si="6"/>
        <v>3.7216603638432155</v>
      </c>
      <c r="Z8" s="4">
        <f t="shared" si="6"/>
        <v>36.090037846577026</v>
      </c>
      <c r="AA8" s="4">
        <f t="shared" si="7"/>
        <v>1153.1376247743644</v>
      </c>
      <c r="AB8" s="4">
        <f t="shared" si="7"/>
        <v>1572.8004293619042</v>
      </c>
      <c r="AC8" s="4">
        <f t="shared" si="2"/>
        <v>4741.3953035362565</v>
      </c>
      <c r="AD8" s="4">
        <f t="shared" si="2"/>
        <v>21726.202783639368</v>
      </c>
      <c r="AE8" s="4">
        <f t="shared" si="8"/>
        <v>3.949975841201897E-2</v>
      </c>
      <c r="AF8" s="4">
        <f t="shared" si="9"/>
        <v>5.3874954433362654E-2</v>
      </c>
      <c r="AG8" s="4">
        <f t="shared" si="10"/>
        <v>0.16241250393872939</v>
      </c>
      <c r="AH8" s="4">
        <f t="shared" si="11"/>
        <v>0.74421278321588891</v>
      </c>
    </row>
    <row r="9" spans="1:34" x14ac:dyDescent="0.2">
      <c r="A9" t="s">
        <v>146</v>
      </c>
      <c r="B9" s="6">
        <v>50</v>
      </c>
      <c r="C9">
        <v>6471</v>
      </c>
      <c r="D9">
        <v>7463</v>
      </c>
      <c r="E9">
        <v>398</v>
      </c>
      <c r="F9">
        <v>338</v>
      </c>
      <c r="G9">
        <v>16652</v>
      </c>
      <c r="H9">
        <v>80476</v>
      </c>
      <c r="I9" s="1">
        <v>297800</v>
      </c>
      <c r="J9" s="1">
        <v>288800</v>
      </c>
      <c r="K9">
        <v>15132</v>
      </c>
      <c r="L9">
        <v>86219</v>
      </c>
      <c r="M9" s="1">
        <v>829000</v>
      </c>
      <c r="N9" s="1">
        <v>1482000</v>
      </c>
      <c r="O9" s="4">
        <f t="shared" si="3"/>
        <v>1.0152371423362769</v>
      </c>
      <c r="P9" s="4">
        <f t="shared" si="3"/>
        <v>1.3166179818629675</v>
      </c>
      <c r="Q9" s="4">
        <f t="shared" si="0"/>
        <v>4.4657164297433765</v>
      </c>
      <c r="R9" s="4">
        <f t="shared" si="0"/>
        <v>7.2341788519996095</v>
      </c>
      <c r="S9" s="4">
        <f t="shared" si="4"/>
        <v>0.54762200584849108</v>
      </c>
      <c r="T9" s="4">
        <f t="shared" si="1"/>
        <v>1.1944218633723924</v>
      </c>
      <c r="U9" s="4">
        <f t="shared" si="1"/>
        <v>46.607072445495405</v>
      </c>
      <c r="V9" s="4">
        <f t="shared" si="1"/>
        <v>198.12812190914877</v>
      </c>
      <c r="W9" s="4">
        <f t="shared" si="5"/>
        <v>0.14511983154985014</v>
      </c>
      <c r="X9" s="4">
        <f t="shared" si="6"/>
        <v>0.25644502418226317</v>
      </c>
      <c r="Y9" s="4">
        <f t="shared" si="6"/>
        <v>8.6108356350181978</v>
      </c>
      <c r="Z9" s="4">
        <f t="shared" si="6"/>
        <v>34.496205930595913</v>
      </c>
      <c r="AA9" s="4">
        <f t="shared" si="7"/>
        <v>939.07042995908023</v>
      </c>
      <c r="AB9" s="4">
        <f t="shared" si="7"/>
        <v>1913.8492154722301</v>
      </c>
      <c r="AC9" s="4">
        <f t="shared" si="2"/>
        <v>3427.1125827372425</v>
      </c>
      <c r="AD9" s="4">
        <f t="shared" si="2"/>
        <v>11659.717604541418</v>
      </c>
      <c r="AE9" s="4">
        <f t="shared" si="8"/>
        <v>5.2345792930002341E-2</v>
      </c>
      <c r="AF9" s="4">
        <f t="shared" si="9"/>
        <v>0.1066820459214355</v>
      </c>
      <c r="AG9" s="4">
        <f t="shared" si="10"/>
        <v>0.19103458045376456</v>
      </c>
      <c r="AH9" s="4">
        <f t="shared" si="11"/>
        <v>0.64993758069479757</v>
      </c>
    </row>
    <row r="10" spans="1:34" x14ac:dyDescent="0.2">
      <c r="A10" t="s">
        <v>147</v>
      </c>
      <c r="B10" s="6">
        <v>70</v>
      </c>
      <c r="C10">
        <v>2168</v>
      </c>
      <c r="D10">
        <v>2832</v>
      </c>
      <c r="E10">
        <v>142</v>
      </c>
      <c r="F10">
        <v>128</v>
      </c>
      <c r="G10">
        <v>21490</v>
      </c>
      <c r="H10">
        <v>91811</v>
      </c>
      <c r="I10" s="1">
        <v>273500</v>
      </c>
      <c r="J10" s="1">
        <v>282600</v>
      </c>
      <c r="K10">
        <v>17629</v>
      </c>
      <c r="L10">
        <v>81271</v>
      </c>
      <c r="M10" s="1">
        <v>447400</v>
      </c>
      <c r="N10" s="1">
        <v>1166000</v>
      </c>
      <c r="O10" s="4">
        <f t="shared" ref="O10:O11" si="12">(224333+K10)/235871</f>
        <v>1.0258234373873856</v>
      </c>
      <c r="P10" s="4">
        <f t="shared" ref="P10:P11" si="13">(224333+L10)/235871</f>
        <v>1.2956404136159172</v>
      </c>
      <c r="Q10" s="4">
        <f t="shared" ref="Q10:Q11" si="14">(224333+M10)/235871</f>
        <v>2.8478829529700556</v>
      </c>
      <c r="R10" s="4">
        <f t="shared" ref="R10:R11" si="15">(224333+N10)/235871</f>
        <v>5.8944634991160418</v>
      </c>
      <c r="S10" s="4">
        <f t="shared" ref="S10:S11" si="16">4/3*3.14*((O10/2)^3)</f>
        <v>0.56493209639046538</v>
      </c>
      <c r="T10" s="4">
        <f t="shared" ref="T10:T11" si="17">4/3*3.14*((P10/2)^3)</f>
        <v>1.1382347906505632</v>
      </c>
      <c r="U10" s="4">
        <f t="shared" ref="U10:U11" si="18">4/3*3.14*((Q10/2)^3)</f>
        <v>12.087731527476709</v>
      </c>
      <c r="V10" s="4">
        <f t="shared" ref="V10:V11" si="19">4/3*3.14*((R10/2)^3)</f>
        <v>107.17938132976801</v>
      </c>
      <c r="W10" s="4">
        <f t="shared" ref="W10:W11" si="20">(S10*265)/1000</f>
        <v>0.14970700554347333</v>
      </c>
      <c r="X10" s="4">
        <f t="shared" ref="X10:X11" si="21">(10^(-0.665+LOG(T10, 10)*0.959))</f>
        <v>0.24486479505103551</v>
      </c>
      <c r="Y10" s="4">
        <f t="shared" ref="Y10:Y11" si="22">(10^(-0.665+LOG(U10, 10)*0.959))</f>
        <v>2.3603079467460484</v>
      </c>
      <c r="Z10" s="4">
        <f t="shared" ref="Z10:Z11" si="23">(10^(-0.665+LOG(V10, 10)*0.959))</f>
        <v>19.137124610273254</v>
      </c>
      <c r="AA10" s="4">
        <f t="shared" ref="AA10:AA11" si="24">W10*C10</f>
        <v>324.56478801825017</v>
      </c>
      <c r="AB10" s="4">
        <f t="shared" ref="AB10:AB11" si="25">X10*D10</f>
        <v>693.45709958453256</v>
      </c>
      <c r="AC10" s="4">
        <f t="shared" ref="AC10:AC11" si="26">Y10*E10</f>
        <v>335.16372843793886</v>
      </c>
      <c r="AD10" s="4">
        <f t="shared" ref="AD10:AD11" si="27">Z10*F10</f>
        <v>2449.5519501149765</v>
      </c>
      <c r="AE10" s="4">
        <f t="shared" ref="AE10:AE11" si="28">AA10/(AA10+AB10+AC10+AD10)</f>
        <v>8.535029892855911E-2</v>
      </c>
      <c r="AF10" s="4">
        <f t="shared" ref="AF10:AF11" si="29">AB10/(AA10+AB10+AC10+AD10)</f>
        <v>0.18235733797574921</v>
      </c>
      <c r="AG10" s="4">
        <f t="shared" ref="AG10:AG11" si="30">AC10/(AA10+AB10+AC10+AD10)</f>
        <v>8.8137485852531755E-2</v>
      </c>
      <c r="AH10" s="4">
        <f t="shared" ref="AH10:AH11" si="31">AD10/(AA10+AB10+AC10+AD10)</f>
        <v>0.64415487724316001</v>
      </c>
    </row>
    <row r="11" spans="1:34" x14ac:dyDescent="0.2">
      <c r="A11" t="s">
        <v>148</v>
      </c>
      <c r="B11" s="6">
        <v>100</v>
      </c>
      <c r="C11">
        <v>308</v>
      </c>
      <c r="D11">
        <v>610</v>
      </c>
      <c r="E11">
        <v>30</v>
      </c>
      <c r="F11">
        <v>40</v>
      </c>
      <c r="G11">
        <v>19130</v>
      </c>
      <c r="H11">
        <v>74398</v>
      </c>
      <c r="I11" s="1">
        <v>274100</v>
      </c>
      <c r="J11" s="1">
        <v>261500</v>
      </c>
      <c r="K11">
        <v>80643</v>
      </c>
      <c r="L11">
        <v>78160</v>
      </c>
      <c r="M11" s="1">
        <v>517100</v>
      </c>
      <c r="N11" s="1">
        <v>1953000</v>
      </c>
      <c r="O11" s="4">
        <f t="shared" si="12"/>
        <v>1.2929779413323383</v>
      </c>
      <c r="P11" s="4">
        <f t="shared" si="13"/>
        <v>1.2824510007588894</v>
      </c>
      <c r="Q11" s="4">
        <f t="shared" si="14"/>
        <v>3.1433834596029184</v>
      </c>
      <c r="R11" s="4">
        <f t="shared" si="15"/>
        <v>9.2310330646836611</v>
      </c>
      <c r="S11" s="4">
        <f t="shared" si="16"/>
        <v>1.1312321641622562</v>
      </c>
      <c r="T11" s="4">
        <f t="shared" si="17"/>
        <v>1.1038263066929144</v>
      </c>
      <c r="U11" s="4">
        <f t="shared" si="18"/>
        <v>16.254382988828432</v>
      </c>
      <c r="V11" s="4">
        <f t="shared" si="19"/>
        <v>411.65113521124687</v>
      </c>
      <c r="W11" s="4">
        <f t="shared" si="20"/>
        <v>0.29977652350299794</v>
      </c>
      <c r="X11" s="4">
        <f t="shared" si="21"/>
        <v>0.23776165205894029</v>
      </c>
      <c r="Y11" s="4">
        <f t="shared" si="22"/>
        <v>3.1356003080304196</v>
      </c>
      <c r="Z11" s="4">
        <f t="shared" si="23"/>
        <v>69.555842497580258</v>
      </c>
      <c r="AA11" s="4">
        <f t="shared" si="24"/>
        <v>92.331169238923366</v>
      </c>
      <c r="AB11" s="4">
        <f t="shared" si="25"/>
        <v>145.03460775595357</v>
      </c>
      <c r="AC11" s="4">
        <f t="shared" si="26"/>
        <v>94.068009240912588</v>
      </c>
      <c r="AD11" s="4">
        <f t="shared" si="27"/>
        <v>2782.2336999032104</v>
      </c>
      <c r="AE11" s="4">
        <f t="shared" si="28"/>
        <v>2.96535097758353E-2</v>
      </c>
      <c r="AF11" s="4">
        <f t="shared" si="29"/>
        <v>4.6579992372852541E-2</v>
      </c>
      <c r="AG11" s="4">
        <f t="shared" si="30"/>
        <v>3.021132142711825E-2</v>
      </c>
      <c r="AH11" s="4">
        <f t="shared" si="31"/>
        <v>0.8935551764241938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1"/>
  <sheetViews>
    <sheetView topLeftCell="AI1" workbookViewId="0">
      <selection activeCell="AI1" sqref="AI1:BA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215</v>
      </c>
      <c r="B1" s="2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149</v>
      </c>
      <c r="B4" s="6">
        <v>5</v>
      </c>
      <c r="C4">
        <v>11872</v>
      </c>
      <c r="D4">
        <v>9509</v>
      </c>
      <c r="E4">
        <v>829</v>
      </c>
      <c r="F4">
        <v>1271</v>
      </c>
      <c r="G4">
        <v>4858</v>
      </c>
      <c r="H4">
        <v>19967</v>
      </c>
      <c r="I4" s="1">
        <v>180000</v>
      </c>
      <c r="J4" s="1">
        <v>295700</v>
      </c>
      <c r="K4">
        <v>11927</v>
      </c>
      <c r="L4">
        <v>56805</v>
      </c>
      <c r="M4" s="1">
        <v>659200</v>
      </c>
      <c r="N4" s="1">
        <v>2473000</v>
      </c>
      <c r="O4" s="4">
        <f>(224333+K4)/235871</f>
        <v>1.001649206557822</v>
      </c>
      <c r="P4" s="4">
        <f>(224333+L4)/235871</f>
        <v>1.1919142243005711</v>
      </c>
      <c r="Q4" s="4">
        <f t="shared" ref="Q4:R9" si="0">(224333+M4)/235871</f>
        <v>3.7458314078458139</v>
      </c>
      <c r="R4" s="4">
        <f t="shared" si="0"/>
        <v>11.435627949175609</v>
      </c>
      <c r="S4" s="4">
        <f>4/3*3.14*((O4/2)^3)</f>
        <v>0.52592686019176726</v>
      </c>
      <c r="T4" s="4">
        <f t="shared" ref="T4:V9" si="1">4/3*3.14*((P4/2)^3)</f>
        <v>0.88616257712474045</v>
      </c>
      <c r="U4" s="4">
        <f t="shared" si="1"/>
        <v>27.505723821469214</v>
      </c>
      <c r="V4" s="4">
        <f>4/3*3.14*((R4/2)^3)</f>
        <v>782.63352949889759</v>
      </c>
      <c r="W4" s="4">
        <f>(S4*265)/1000</f>
        <v>0.13937061795081832</v>
      </c>
      <c r="X4" s="4">
        <f>(10^(-0.665+LOG(T4, 10)*0.959))</f>
        <v>0.19260402384620634</v>
      </c>
      <c r="Y4" s="4">
        <f>(10^(-0.665+LOG(U4, 10)*0.959))</f>
        <v>5.1928614072893433</v>
      </c>
      <c r="Z4" s="4">
        <f>(10^(-0.665+LOG(V4, 10)*0.959))</f>
        <v>128.8019842328614</v>
      </c>
      <c r="AA4" s="4">
        <f>W4*C4</f>
        <v>1654.6079763121149</v>
      </c>
      <c r="AB4" s="4">
        <f>X4*D4</f>
        <v>1831.4716627535761</v>
      </c>
      <c r="AC4" s="4">
        <f t="shared" ref="AC4:AD9" si="2">Y4*E4</f>
        <v>4304.8821066428654</v>
      </c>
      <c r="AD4" s="4">
        <f>Z4*F4</f>
        <v>163707.32195996685</v>
      </c>
      <c r="AE4" s="4">
        <f>AA4/(AA4+AB4+AC4+AD4)</f>
        <v>9.647956472565904E-3</v>
      </c>
      <c r="AF4" s="4">
        <f>AB4/(AA4+AB4+AC4+AD4)</f>
        <v>1.0679241932804059E-2</v>
      </c>
      <c r="AG4" s="4">
        <f>AC4/(AA4+AB4+AC4+AD4)</f>
        <v>2.510160459699343E-2</v>
      </c>
      <c r="AH4" s="4">
        <f>AD4/(AA4+AB4+AC4+AD4)</f>
        <v>0.95457119699763648</v>
      </c>
    </row>
    <row r="5" spans="1:34" x14ac:dyDescent="0.2">
      <c r="A5" t="s">
        <v>150</v>
      </c>
      <c r="B5" s="6">
        <v>12</v>
      </c>
      <c r="C5">
        <v>23356</v>
      </c>
      <c r="D5">
        <v>11086</v>
      </c>
      <c r="E5">
        <v>1412</v>
      </c>
      <c r="F5">
        <v>924</v>
      </c>
      <c r="G5">
        <v>6515</v>
      </c>
      <c r="H5">
        <v>23411</v>
      </c>
      <c r="I5" s="1">
        <v>184700</v>
      </c>
      <c r="J5" s="1">
        <v>295900</v>
      </c>
      <c r="K5">
        <v>8889</v>
      </c>
      <c r="L5">
        <v>51775</v>
      </c>
      <c r="M5" s="1">
        <v>730500</v>
      </c>
      <c r="N5" s="1">
        <v>2311000</v>
      </c>
      <c r="O5" s="4">
        <f t="shared" ref="O5:P9" si="3">(224333+K5)/235871</f>
        <v>0.98876928490573235</v>
      </c>
      <c r="P5" s="4">
        <f t="shared" si="3"/>
        <v>1.1705890083986585</v>
      </c>
      <c r="Q5" s="4">
        <f t="shared" si="0"/>
        <v>4.0481152833540364</v>
      </c>
      <c r="R5" s="4">
        <f t="shared" si="0"/>
        <v>10.748811850545426</v>
      </c>
      <c r="S5" s="4">
        <f t="shared" ref="S5:S9" si="4">4/3*3.14*((O5/2)^3)</f>
        <v>0.50589839179362028</v>
      </c>
      <c r="T5" s="4">
        <f t="shared" si="1"/>
        <v>0.83944398833146949</v>
      </c>
      <c r="U5" s="4">
        <f t="shared" si="1"/>
        <v>34.716586251172515</v>
      </c>
      <c r="V5" s="4">
        <f t="shared" si="1"/>
        <v>649.9198187398971</v>
      </c>
      <c r="W5" s="4">
        <f t="shared" ref="W5:W9" si="5">(S5*265)/1000</f>
        <v>0.13406307382530938</v>
      </c>
      <c r="X5" s="4">
        <f t="shared" ref="X5:Z9" si="6">(10^(-0.665+LOG(T5, 10)*0.959))</f>
        <v>0.18285551467578473</v>
      </c>
      <c r="Y5" s="4">
        <f t="shared" si="6"/>
        <v>6.4919474548429115</v>
      </c>
      <c r="Z5" s="4">
        <f t="shared" si="6"/>
        <v>107.77859791744729</v>
      </c>
      <c r="AA5" s="4">
        <f t="shared" ref="AA5:AB9" si="7">W5*C5</f>
        <v>3131.177152263926</v>
      </c>
      <c r="AB5" s="4">
        <f t="shared" si="7"/>
        <v>2027.1362356957495</v>
      </c>
      <c r="AC5" s="4">
        <f t="shared" si="2"/>
        <v>9166.6298062381902</v>
      </c>
      <c r="AD5" s="4">
        <f t="shared" si="2"/>
        <v>99587.424475721287</v>
      </c>
      <c r="AE5" s="4">
        <f t="shared" ref="AE5:AE9" si="8">AA5/(AA5+AB5+AC5+AD5)</f>
        <v>2.7487596090856919E-2</v>
      </c>
      <c r="AF5" s="4">
        <f t="shared" ref="AF5:AF9" si="9">AB5/(AA5+AB5+AC5+AD5)</f>
        <v>1.7795576346632775E-2</v>
      </c>
      <c r="AG5" s="4">
        <f t="shared" ref="AG5:AG9" si="10">AC5/(AA5+AB5+AC5+AD5)</f>
        <v>8.0470891736708433E-2</v>
      </c>
      <c r="AH5" s="4">
        <f t="shared" ref="AH5:AH9" si="11">AD5/(AA5+AB5+AC5+AD5)</f>
        <v>0.87424593582580179</v>
      </c>
    </row>
    <row r="6" spans="1:34" x14ac:dyDescent="0.2">
      <c r="A6" t="s">
        <v>151</v>
      </c>
      <c r="B6" s="6">
        <v>20</v>
      </c>
      <c r="C6">
        <v>31959</v>
      </c>
      <c r="D6">
        <v>13112</v>
      </c>
      <c r="E6">
        <v>1376</v>
      </c>
      <c r="F6">
        <v>717</v>
      </c>
      <c r="G6">
        <v>7571</v>
      </c>
      <c r="H6">
        <v>27946</v>
      </c>
      <c r="I6" s="1">
        <v>184000</v>
      </c>
      <c r="J6" s="1">
        <v>296100</v>
      </c>
      <c r="K6">
        <v>6630</v>
      </c>
      <c r="L6">
        <v>55662</v>
      </c>
      <c r="M6" s="1">
        <v>685900</v>
      </c>
      <c r="N6" s="1">
        <v>2255000</v>
      </c>
      <c r="O6" s="4">
        <f t="shared" si="3"/>
        <v>0.97919201597483374</v>
      </c>
      <c r="P6" s="4">
        <f t="shared" si="3"/>
        <v>1.1870683551602359</v>
      </c>
      <c r="Q6" s="4">
        <f t="shared" si="0"/>
        <v>3.8590288759533813</v>
      </c>
      <c r="R6" s="4">
        <f t="shared" si="0"/>
        <v>10.511393939907832</v>
      </c>
      <c r="S6" s="4">
        <f t="shared" si="4"/>
        <v>0.49133984991075025</v>
      </c>
      <c r="T6" s="4">
        <f t="shared" si="1"/>
        <v>0.87539806211809068</v>
      </c>
      <c r="U6" s="4">
        <f t="shared" si="1"/>
        <v>30.075474126495735</v>
      </c>
      <c r="V6" s="4">
        <f t="shared" si="1"/>
        <v>607.79809643107308</v>
      </c>
      <c r="W6" s="4">
        <f t="shared" si="5"/>
        <v>0.13020506022634881</v>
      </c>
      <c r="X6" s="4">
        <f t="shared" si="6"/>
        <v>0.19035976152392806</v>
      </c>
      <c r="Y6" s="4">
        <f t="shared" si="6"/>
        <v>5.6572552057589185</v>
      </c>
      <c r="Z6" s="4">
        <f t="shared" si="6"/>
        <v>101.07068353450862</v>
      </c>
      <c r="AA6" s="4">
        <f t="shared" si="7"/>
        <v>4161.2235197738819</v>
      </c>
      <c r="AB6" s="4">
        <f t="shared" si="7"/>
        <v>2495.9971931017449</v>
      </c>
      <c r="AC6" s="4">
        <f t="shared" si="2"/>
        <v>7784.383163124272</v>
      </c>
      <c r="AD6" s="4">
        <f t="shared" si="2"/>
        <v>72467.680094242678</v>
      </c>
      <c r="AE6" s="4">
        <f t="shared" si="8"/>
        <v>4.7880080581479308E-2</v>
      </c>
      <c r="AF6" s="4">
        <f t="shared" si="9"/>
        <v>2.871956917694047E-2</v>
      </c>
      <c r="AG6" s="4">
        <f t="shared" si="10"/>
        <v>8.9569063367149787E-2</v>
      </c>
      <c r="AH6" s="4">
        <f t="shared" si="11"/>
        <v>0.83383128687443053</v>
      </c>
    </row>
    <row r="7" spans="1:34" x14ac:dyDescent="0.2">
      <c r="A7" t="s">
        <v>152</v>
      </c>
      <c r="B7" s="6">
        <v>30</v>
      </c>
      <c r="C7">
        <v>29283</v>
      </c>
      <c r="D7">
        <v>13851</v>
      </c>
      <c r="E7">
        <v>958</v>
      </c>
      <c r="F7">
        <v>576</v>
      </c>
      <c r="G7">
        <v>9545</v>
      </c>
      <c r="H7">
        <v>36628</v>
      </c>
      <c r="I7" s="1">
        <v>197100</v>
      </c>
      <c r="J7" s="1">
        <v>294900</v>
      </c>
      <c r="K7">
        <v>7451</v>
      </c>
      <c r="L7">
        <v>49470</v>
      </c>
      <c r="M7" s="1">
        <v>593200</v>
      </c>
      <c r="N7" s="1">
        <v>1871000</v>
      </c>
      <c r="O7" s="4">
        <f t="shared" si="3"/>
        <v>0.98267273212900275</v>
      </c>
      <c r="P7" s="4">
        <f t="shared" si="3"/>
        <v>1.1608167176125934</v>
      </c>
      <c r="Q7" s="4">
        <f t="shared" si="0"/>
        <v>3.4660174417372209</v>
      </c>
      <c r="R7" s="4">
        <f t="shared" si="0"/>
        <v>8.8833854098214697</v>
      </c>
      <c r="S7" s="4">
        <f t="shared" si="4"/>
        <v>0.49659816798363449</v>
      </c>
      <c r="T7" s="4">
        <f t="shared" si="1"/>
        <v>0.8185955128371607</v>
      </c>
      <c r="U7" s="4">
        <f t="shared" si="1"/>
        <v>21.790672281815681</v>
      </c>
      <c r="V7" s="4">
        <f t="shared" si="1"/>
        <v>366.87144598753326</v>
      </c>
      <c r="W7" s="4">
        <f t="shared" si="5"/>
        <v>0.13159851451566315</v>
      </c>
      <c r="X7" s="4">
        <f t="shared" si="6"/>
        <v>0.17849806641429369</v>
      </c>
      <c r="Y7" s="4">
        <f t="shared" si="6"/>
        <v>4.1533787198174625</v>
      </c>
      <c r="Z7" s="4">
        <f t="shared" si="6"/>
        <v>62.282902180908138</v>
      </c>
      <c r="AA7" s="4">
        <f t="shared" si="7"/>
        <v>3853.599300562164</v>
      </c>
      <c r="AB7" s="4">
        <f t="shared" si="7"/>
        <v>2472.3767179043821</v>
      </c>
      <c r="AC7" s="4">
        <f t="shared" si="2"/>
        <v>3978.9368135851291</v>
      </c>
      <c r="AD7" s="4">
        <f t="shared" si="2"/>
        <v>35874.951656203091</v>
      </c>
      <c r="AE7" s="4">
        <f t="shared" si="8"/>
        <v>8.344760954294865E-2</v>
      </c>
      <c r="AF7" s="4">
        <f t="shared" si="9"/>
        <v>5.3537981224115502E-2</v>
      </c>
      <c r="AG7" s="4">
        <f t="shared" si="10"/>
        <v>8.6161725628214406E-2</v>
      </c>
      <c r="AH7" s="4">
        <f t="shared" si="11"/>
        <v>0.77685268360472148</v>
      </c>
    </row>
    <row r="8" spans="1:34" x14ac:dyDescent="0.2">
      <c r="A8" t="s">
        <v>153</v>
      </c>
      <c r="B8" s="6">
        <v>40</v>
      </c>
      <c r="C8">
        <v>16749</v>
      </c>
      <c r="D8">
        <v>14026</v>
      </c>
      <c r="E8">
        <v>492</v>
      </c>
      <c r="F8">
        <v>330</v>
      </c>
      <c r="G8">
        <v>14321</v>
      </c>
      <c r="H8">
        <v>52106</v>
      </c>
      <c r="I8" s="1">
        <v>220600</v>
      </c>
      <c r="J8" s="1">
        <v>293200</v>
      </c>
      <c r="K8">
        <v>8393</v>
      </c>
      <c r="L8">
        <v>45324</v>
      </c>
      <c r="M8" s="1">
        <v>565400</v>
      </c>
      <c r="N8" s="1">
        <v>1686000</v>
      </c>
      <c r="O8" s="4">
        <f t="shared" si="3"/>
        <v>0.9866664405543708</v>
      </c>
      <c r="P8" s="4">
        <f t="shared" si="3"/>
        <v>1.1432393130143172</v>
      </c>
      <c r="Q8" s="4">
        <f t="shared" si="0"/>
        <v>3.3481564075278438</v>
      </c>
      <c r="R8" s="4">
        <f t="shared" si="0"/>
        <v>8.0990583836079892</v>
      </c>
      <c r="S8" s="4">
        <f t="shared" si="4"/>
        <v>0.50267752502451624</v>
      </c>
      <c r="T8" s="4">
        <f t="shared" si="1"/>
        <v>0.78196956199978973</v>
      </c>
      <c r="U8" s="4">
        <f t="shared" si="1"/>
        <v>19.64244793461619</v>
      </c>
      <c r="V8" s="4">
        <f t="shared" si="1"/>
        <v>278.02380753615876</v>
      </c>
      <c r="W8" s="4">
        <f t="shared" si="5"/>
        <v>0.13320954413149683</v>
      </c>
      <c r="X8" s="4">
        <f t="shared" si="6"/>
        <v>0.17083193682600789</v>
      </c>
      <c r="Y8" s="4">
        <f t="shared" si="6"/>
        <v>3.7598852496339727</v>
      </c>
      <c r="Z8" s="4">
        <f t="shared" si="6"/>
        <v>47.73914375244555</v>
      </c>
      <c r="AA8" s="4">
        <f t="shared" si="7"/>
        <v>2231.1266546584402</v>
      </c>
      <c r="AB8" s="4">
        <f t="shared" si="7"/>
        <v>2396.0887459215865</v>
      </c>
      <c r="AC8" s="4">
        <f t="shared" si="2"/>
        <v>1849.8635428199145</v>
      </c>
      <c r="AD8" s="4">
        <f t="shared" si="2"/>
        <v>15753.917438307031</v>
      </c>
      <c r="AE8" s="4">
        <f t="shared" si="8"/>
        <v>0.10036107317683467</v>
      </c>
      <c r="AF8" s="4">
        <f t="shared" si="9"/>
        <v>0.10778143744799649</v>
      </c>
      <c r="AG8" s="4">
        <f t="shared" si="10"/>
        <v>8.3211004628748697E-2</v>
      </c>
      <c r="AH8" s="4">
        <f t="shared" si="11"/>
        <v>0.70864648474642011</v>
      </c>
    </row>
    <row r="9" spans="1:34" x14ac:dyDescent="0.2">
      <c r="A9" t="s">
        <v>154</v>
      </c>
      <c r="B9" s="6">
        <v>50</v>
      </c>
      <c r="C9">
        <v>12422</v>
      </c>
      <c r="D9">
        <v>12394</v>
      </c>
      <c r="E9">
        <v>222</v>
      </c>
      <c r="F9">
        <v>258</v>
      </c>
      <c r="G9">
        <v>16510</v>
      </c>
      <c r="H9">
        <v>61851</v>
      </c>
      <c r="I9" s="1">
        <v>250700</v>
      </c>
      <c r="J9" s="1">
        <v>292100</v>
      </c>
      <c r="K9">
        <v>11710</v>
      </c>
      <c r="L9">
        <v>50966</v>
      </c>
      <c r="M9" s="1">
        <v>579100</v>
      </c>
      <c r="N9" s="1">
        <v>1491000</v>
      </c>
      <c r="O9" s="4">
        <f t="shared" si="3"/>
        <v>1.0007292121541012</v>
      </c>
      <c r="P9" s="4">
        <f t="shared" si="3"/>
        <v>1.1671591675110549</v>
      </c>
      <c r="Q9" s="4">
        <f t="shared" si="0"/>
        <v>3.4062390035231123</v>
      </c>
      <c r="R9" s="4">
        <f t="shared" si="0"/>
        <v>7.2723353019235093</v>
      </c>
      <c r="S9" s="4">
        <f t="shared" si="4"/>
        <v>0.52447903146627339</v>
      </c>
      <c r="T9" s="4">
        <f t="shared" si="1"/>
        <v>0.83208684190682192</v>
      </c>
      <c r="U9" s="4">
        <f t="shared" si="1"/>
        <v>20.682534165699288</v>
      </c>
      <c r="V9" s="4">
        <f t="shared" si="1"/>
        <v>201.27974849932568</v>
      </c>
      <c r="W9" s="4">
        <f t="shared" si="5"/>
        <v>0.13898694333856243</v>
      </c>
      <c r="X9" s="4">
        <f t="shared" si="6"/>
        <v>0.18131834217550083</v>
      </c>
      <c r="Y9" s="4">
        <f t="shared" si="6"/>
        <v>3.9506085257899231</v>
      </c>
      <c r="Z9" s="4">
        <f t="shared" si="6"/>
        <v>35.022268865970446</v>
      </c>
      <c r="AA9" s="4">
        <f t="shared" si="7"/>
        <v>1726.4958101516224</v>
      </c>
      <c r="AB9" s="4">
        <f t="shared" si="7"/>
        <v>2247.2595329231572</v>
      </c>
      <c r="AC9" s="4">
        <f t="shared" si="2"/>
        <v>877.03509272536292</v>
      </c>
      <c r="AD9" s="4">
        <f t="shared" si="2"/>
        <v>9035.7453674203753</v>
      </c>
      <c r="AE9" s="4">
        <f t="shared" si="8"/>
        <v>0.12432876237939915</v>
      </c>
      <c r="AF9" s="4">
        <f t="shared" si="9"/>
        <v>0.16183010397755071</v>
      </c>
      <c r="AG9" s="4">
        <f t="shared" si="10"/>
        <v>6.315722691054193E-2</v>
      </c>
      <c r="AH9" s="4">
        <f t="shared" si="11"/>
        <v>0.6506839067325082</v>
      </c>
    </row>
    <row r="10" spans="1:34" x14ac:dyDescent="0.2">
      <c r="A10" t="s">
        <v>155</v>
      </c>
      <c r="B10" s="6">
        <v>70</v>
      </c>
      <c r="C10">
        <v>2860</v>
      </c>
      <c r="D10">
        <v>4391</v>
      </c>
      <c r="E10">
        <v>90</v>
      </c>
      <c r="F10">
        <v>86</v>
      </c>
      <c r="G10">
        <v>22493</v>
      </c>
      <c r="H10">
        <v>91353</v>
      </c>
      <c r="I10" s="1">
        <v>284800</v>
      </c>
      <c r="J10" s="1">
        <v>286700</v>
      </c>
      <c r="K10">
        <v>31322</v>
      </c>
      <c r="L10">
        <v>69828</v>
      </c>
      <c r="M10" s="1">
        <v>575000</v>
      </c>
      <c r="N10" s="1">
        <v>1459000</v>
      </c>
      <c r="O10" s="4">
        <f t="shared" ref="O10:O11" si="12">(224333+K10)/235871</f>
        <v>1.0838763561438243</v>
      </c>
      <c r="P10" s="4">
        <f t="shared" ref="P10:P11" si="13">(224333+L10)/235871</f>
        <v>1.247126607340453</v>
      </c>
      <c r="Q10" s="4">
        <f t="shared" ref="Q10:Q11" si="14">(224333+M10)/235871</f>
        <v>3.3888566207800026</v>
      </c>
      <c r="R10" s="4">
        <f t="shared" ref="R10:R11" si="15">(224333+N10)/235871</f>
        <v>7.1366679244163125</v>
      </c>
      <c r="S10" s="4">
        <f t="shared" ref="S10:S11" si="16">4/3*3.14*((O10/2)^3)</f>
        <v>0.66637335823590249</v>
      </c>
      <c r="T10" s="4">
        <f t="shared" ref="T10:T11" si="17">4/3*3.14*((P10/2)^3)</f>
        <v>1.015102816039541</v>
      </c>
      <c r="U10" s="4">
        <f t="shared" ref="U10:U11" si="18">4/3*3.14*((Q10/2)^3)</f>
        <v>20.367512036661321</v>
      </c>
      <c r="V10" s="4">
        <f t="shared" ref="V10:V11" si="19">4/3*3.14*((R10/2)^3)</f>
        <v>190.22380522772707</v>
      </c>
      <c r="W10" s="4">
        <f t="shared" ref="W10:W11" si="20">(S10*265)/1000</f>
        <v>0.17658893993251418</v>
      </c>
      <c r="X10" s="4">
        <f t="shared" ref="X10:X11" si="21">(10^(-0.665+LOG(T10, 10)*0.959))</f>
        <v>0.21940328272950937</v>
      </c>
      <c r="Y10" s="4">
        <f t="shared" ref="Y10:Y11" si="22">(10^(-0.665+LOG(U10, 10)*0.959))</f>
        <v>3.8928845518997388</v>
      </c>
      <c r="Z10" s="4">
        <f t="shared" ref="Z10:Z11" si="23">(10^(-0.665+LOG(V10, 10)*0.959))</f>
        <v>33.175311209394692</v>
      </c>
      <c r="AA10" s="4">
        <f t="shared" ref="AA10:AA11" si="24">W10*C10</f>
        <v>505.04436820699055</v>
      </c>
      <c r="AB10" s="4">
        <f t="shared" ref="AB10:AB11" si="25">X10*D10</f>
        <v>963.39981446527565</v>
      </c>
      <c r="AC10" s="4">
        <f t="shared" ref="AC10:AC11" si="26">Y10*E10</f>
        <v>350.35960967097651</v>
      </c>
      <c r="AD10" s="4">
        <f t="shared" ref="AD10:AD11" si="27">Z10*F10</f>
        <v>2853.0767640079434</v>
      </c>
      <c r="AE10" s="4">
        <f t="shared" ref="AE10:AE11" si="28">AA10/(AA10+AB10+AC10+AD10)</f>
        <v>0.10810301378968437</v>
      </c>
      <c r="AF10" s="4">
        <f t="shared" ref="AF10:AF11" si="29">AB10/(AA10+AB10+AC10+AD10)</f>
        <v>0.20621242406456264</v>
      </c>
      <c r="AG10" s="4">
        <f t="shared" ref="AG10:AG11" si="30">AC10/(AA10+AB10+AC10+AD10)</f>
        <v>7.4993272076419051E-2</v>
      </c>
      <c r="AH10" s="4">
        <f t="shared" ref="AH10:AH11" si="31">AD10/(AA10+AB10+AC10+AD10)</f>
        <v>0.61069129006933398</v>
      </c>
    </row>
    <row r="11" spans="1:34" x14ac:dyDescent="0.2">
      <c r="A11" t="s">
        <v>156</v>
      </c>
      <c r="B11" s="6">
        <v>100</v>
      </c>
      <c r="C11">
        <v>362</v>
      </c>
      <c r="D11">
        <v>743</v>
      </c>
      <c r="E11">
        <v>41</v>
      </c>
      <c r="F11">
        <v>37</v>
      </c>
      <c r="G11">
        <v>20859</v>
      </c>
      <c r="H11">
        <v>84210</v>
      </c>
      <c r="I11" s="1">
        <v>276100</v>
      </c>
      <c r="J11" s="1">
        <v>281900</v>
      </c>
      <c r="K11" s="1">
        <v>114300</v>
      </c>
      <c r="L11">
        <v>73502</v>
      </c>
      <c r="M11" s="1">
        <v>421500</v>
      </c>
      <c r="N11" s="1">
        <v>1455000</v>
      </c>
      <c r="O11" s="4">
        <f t="shared" si="12"/>
        <v>1.4356703452310797</v>
      </c>
      <c r="P11" s="4">
        <f t="shared" si="13"/>
        <v>1.2627029181204981</v>
      </c>
      <c r="Q11" s="4">
        <f t="shared" si="14"/>
        <v>2.7380771693001682</v>
      </c>
      <c r="R11" s="4">
        <f t="shared" si="15"/>
        <v>7.1197095022279129</v>
      </c>
      <c r="S11" s="4">
        <f t="shared" si="16"/>
        <v>1.5486118820365342</v>
      </c>
      <c r="T11" s="4">
        <f t="shared" si="17"/>
        <v>1.0536150125099515</v>
      </c>
      <c r="U11" s="4">
        <f t="shared" si="18"/>
        <v>10.742749519856471</v>
      </c>
      <c r="V11" s="4">
        <f t="shared" si="19"/>
        <v>188.87097381855003</v>
      </c>
      <c r="W11" s="4">
        <f t="shared" si="20"/>
        <v>0.41038214873968154</v>
      </c>
      <c r="X11" s="4">
        <f t="shared" si="21"/>
        <v>0.22737985757743845</v>
      </c>
      <c r="Y11" s="4">
        <f t="shared" si="22"/>
        <v>2.107850068810599</v>
      </c>
      <c r="Z11" s="4">
        <f t="shared" si="23"/>
        <v>32.949015721690095</v>
      </c>
      <c r="AA11" s="4">
        <f t="shared" si="24"/>
        <v>148.55833784376472</v>
      </c>
      <c r="AB11" s="4">
        <f t="shared" si="25"/>
        <v>168.94323418003677</v>
      </c>
      <c r="AC11" s="4">
        <f t="shared" si="26"/>
        <v>86.421852821234552</v>
      </c>
      <c r="AD11" s="4">
        <f t="shared" si="27"/>
        <v>1219.1135817025336</v>
      </c>
      <c r="AE11" s="4">
        <f t="shared" si="28"/>
        <v>9.153108477777068E-2</v>
      </c>
      <c r="AF11" s="4">
        <f t="shared" si="29"/>
        <v>0.10409080846493023</v>
      </c>
      <c r="AG11" s="4">
        <f t="shared" si="30"/>
        <v>5.3247000821667105E-2</v>
      </c>
      <c r="AH11" s="4">
        <f t="shared" si="31"/>
        <v>0.75113110593563204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1"/>
  <sheetViews>
    <sheetView topLeftCell="AI1" workbookViewId="0">
      <selection activeCell="AI1" sqref="AI1:BB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216</v>
      </c>
      <c r="B1" s="2">
        <v>1.04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157</v>
      </c>
      <c r="B4" s="6">
        <v>5</v>
      </c>
      <c r="C4">
        <v>16057</v>
      </c>
      <c r="D4">
        <v>2528</v>
      </c>
      <c r="E4">
        <v>903</v>
      </c>
      <c r="F4">
        <v>180</v>
      </c>
      <c r="G4">
        <v>3273</v>
      </c>
      <c r="H4">
        <v>18589</v>
      </c>
      <c r="I4" s="1">
        <v>157100</v>
      </c>
      <c r="J4" s="1">
        <v>289700</v>
      </c>
      <c r="K4">
        <v>7700</v>
      </c>
      <c r="L4">
        <v>57372</v>
      </c>
      <c r="M4" s="1">
        <v>443900</v>
      </c>
      <c r="N4" s="1">
        <v>2502000</v>
      </c>
      <c r="O4" s="4">
        <f>(224333+K4)/235871</f>
        <v>0.98372839391023059</v>
      </c>
      <c r="P4" s="4">
        <f>(224333+L4)/235871</f>
        <v>1.1943180806457767</v>
      </c>
      <c r="Q4" s="4">
        <f t="shared" ref="Q4:R9" si="0">(224333+M4)/235871</f>
        <v>2.8330443335552062</v>
      </c>
      <c r="R4" s="4">
        <f t="shared" si="0"/>
        <v>11.558576510041506</v>
      </c>
      <c r="S4" s="4">
        <f>4/3*3.14*((O4/2)^3)</f>
        <v>0.4982003384802004</v>
      </c>
      <c r="T4" s="4">
        <f t="shared" ref="T4:V9" si="1">4/3*3.14*((P4/2)^3)</f>
        <v>0.89153504417268092</v>
      </c>
      <c r="U4" s="4">
        <f t="shared" si="1"/>
        <v>11.899768424528494</v>
      </c>
      <c r="V4" s="4">
        <f>4/3*3.14*((R4/2)^3)</f>
        <v>808.149026190261</v>
      </c>
      <c r="W4" s="4">
        <f>(S4*265)/1000</f>
        <v>0.13202308969725313</v>
      </c>
      <c r="X4" s="4">
        <f>(10^(-0.665+LOG(T4, 10)*0.959))</f>
        <v>0.19372369490335029</v>
      </c>
      <c r="Y4" s="4">
        <f>(10^(-0.665+LOG(U4, 10)*0.959))</f>
        <v>2.3250989015402017</v>
      </c>
      <c r="Z4" s="4">
        <f>(10^(-0.665+LOG(V4, 10)*0.959))</f>
        <v>132.8263700990733</v>
      </c>
      <c r="AA4" s="4">
        <f>W4*C4</f>
        <v>2119.8947512687932</v>
      </c>
      <c r="AB4" s="4">
        <f>X4*D4</f>
        <v>489.73350071566949</v>
      </c>
      <c r="AC4" s="4">
        <f t="shared" ref="AC4:AD9" si="2">Y4*E4</f>
        <v>2099.5643080908021</v>
      </c>
      <c r="AD4" s="4">
        <f>Z4*F4</f>
        <v>23908.746617833196</v>
      </c>
      <c r="AE4" s="4">
        <f>AA4/(AA4+AB4+AC4+AD4)</f>
        <v>7.4075730544051199E-2</v>
      </c>
      <c r="AF4" s="4">
        <f>AB4/(AA4+AB4+AC4+AD4)</f>
        <v>1.7112815065793343E-2</v>
      </c>
      <c r="AG4" s="4">
        <f>AC4/(AA4+AB4+AC4+AD4)</f>
        <v>7.336532148728428E-2</v>
      </c>
      <c r="AH4" s="4">
        <f>AD4/(AA4+AB4+AC4+AD4)</f>
        <v>0.83544613290287117</v>
      </c>
    </row>
    <row r="5" spans="1:34" x14ac:dyDescent="0.2">
      <c r="A5" t="s">
        <v>158</v>
      </c>
      <c r="B5" s="6">
        <v>12</v>
      </c>
      <c r="C5">
        <v>17985</v>
      </c>
      <c r="D5">
        <v>2529</v>
      </c>
      <c r="E5">
        <v>1234</v>
      </c>
      <c r="F5">
        <v>272</v>
      </c>
      <c r="G5">
        <v>3034</v>
      </c>
      <c r="H5">
        <v>18610</v>
      </c>
      <c r="I5" s="1">
        <v>175100</v>
      </c>
      <c r="J5" s="1">
        <v>288100</v>
      </c>
      <c r="K5">
        <v>7716</v>
      </c>
      <c r="L5">
        <v>60186</v>
      </c>
      <c r="M5" s="1">
        <v>619100</v>
      </c>
      <c r="N5" s="1">
        <v>2774000</v>
      </c>
      <c r="O5" s="4">
        <f t="shared" ref="O5:P9" si="3">(224333+K5)/235871</f>
        <v>0.98379622759898422</v>
      </c>
      <c r="P5" s="4">
        <f t="shared" si="3"/>
        <v>1.2062483306553158</v>
      </c>
      <c r="Q5" s="4">
        <f t="shared" si="0"/>
        <v>3.5758232254071083</v>
      </c>
      <c r="R5" s="4">
        <f t="shared" si="0"/>
        <v>12.711749218852678</v>
      </c>
      <c r="S5" s="4">
        <f t="shared" ref="S5:S9" si="4">4/3*3.14*((O5/2)^3)</f>
        <v>0.49830340685954877</v>
      </c>
      <c r="T5" s="4">
        <f t="shared" si="1"/>
        <v>0.91851990805229744</v>
      </c>
      <c r="U5" s="4">
        <f t="shared" si="1"/>
        <v>23.928006623263101</v>
      </c>
      <c r="V5" s="4">
        <f t="shared" si="1"/>
        <v>1074.9650561130484</v>
      </c>
      <c r="W5" s="4">
        <f t="shared" ref="W5:W9" si="5">(S5*265)/1000</f>
        <v>0.13205040281778041</v>
      </c>
      <c r="X5" s="4">
        <f t="shared" ref="X5:Z9" si="6">(10^(-0.665+LOG(T5, 10)*0.959))</f>
        <v>0.19934343710325181</v>
      </c>
      <c r="Y5" s="4">
        <f t="shared" si="6"/>
        <v>4.5432993526105969</v>
      </c>
      <c r="Z5" s="4">
        <f t="shared" si="6"/>
        <v>174.62530539776324</v>
      </c>
      <c r="AA5" s="4">
        <f t="shared" ref="AA5:AB9" si="7">W5*C5</f>
        <v>2374.9264946777807</v>
      </c>
      <c r="AB5" s="4">
        <f t="shared" si="7"/>
        <v>504.1395524341238</v>
      </c>
      <c r="AC5" s="4">
        <f t="shared" si="2"/>
        <v>5606.4314011214765</v>
      </c>
      <c r="AD5" s="4">
        <f t="shared" si="2"/>
        <v>47498.083068191605</v>
      </c>
      <c r="AE5" s="4">
        <f t="shared" ref="AE5:AE9" si="8">AA5/(AA5+AB5+AC5+AD5)</f>
        <v>4.2421839988976813E-2</v>
      </c>
      <c r="AF5" s="4">
        <f t="shared" ref="AF5:AF9" si="9">AB5/(AA5+AB5+AC5+AD5)</f>
        <v>9.0051323581601672E-3</v>
      </c>
      <c r="AG5" s="4">
        <f t="shared" ref="AG5:AG9" si="10">AC5/(AA5+AB5+AC5+AD5)</f>
        <v>0.10014420923786053</v>
      </c>
      <c r="AH5" s="4">
        <f t="shared" ref="AH5:AH9" si="11">AD5/(AA5+AB5+AC5+AD5)</f>
        <v>0.84842881841500239</v>
      </c>
    </row>
    <row r="6" spans="1:34" x14ac:dyDescent="0.2">
      <c r="A6" t="s">
        <v>159</v>
      </c>
      <c r="B6" s="6">
        <v>25</v>
      </c>
      <c r="C6">
        <v>55537</v>
      </c>
      <c r="D6">
        <v>4384</v>
      </c>
      <c r="E6">
        <v>1153</v>
      </c>
      <c r="F6">
        <v>162</v>
      </c>
      <c r="G6">
        <v>4886</v>
      </c>
      <c r="H6">
        <v>14905</v>
      </c>
      <c r="I6" s="1">
        <v>167400</v>
      </c>
      <c r="J6" s="1">
        <v>292300</v>
      </c>
      <c r="K6">
        <v>1642</v>
      </c>
      <c r="L6">
        <v>42170</v>
      </c>
      <c r="M6" s="1">
        <v>555200</v>
      </c>
      <c r="N6" s="1">
        <v>2982000</v>
      </c>
      <c r="O6" s="4">
        <f t="shared" si="3"/>
        <v>0.95804486350589946</v>
      </c>
      <c r="P6" s="4">
        <f t="shared" si="3"/>
        <v>1.1298675971187642</v>
      </c>
      <c r="Q6" s="4">
        <f t="shared" si="0"/>
        <v>3.3049124309474247</v>
      </c>
      <c r="R6" s="4">
        <f t="shared" si="0"/>
        <v>13.593587172649457</v>
      </c>
      <c r="S6" s="4">
        <f t="shared" si="4"/>
        <v>0.46018868699433996</v>
      </c>
      <c r="T6" s="4">
        <f t="shared" si="1"/>
        <v>0.7548506953410441</v>
      </c>
      <c r="U6" s="4">
        <f t="shared" si="1"/>
        <v>18.891144395453878</v>
      </c>
      <c r="V6" s="4">
        <f t="shared" si="1"/>
        <v>1314.5606483041304</v>
      </c>
      <c r="W6" s="4">
        <f t="shared" si="5"/>
        <v>0.12195000205350008</v>
      </c>
      <c r="X6" s="4">
        <f t="shared" si="6"/>
        <v>0.16514626500256657</v>
      </c>
      <c r="Y6" s="4">
        <f t="shared" si="6"/>
        <v>3.6218601635170562</v>
      </c>
      <c r="Z6" s="4">
        <f t="shared" si="6"/>
        <v>211.79252189788738</v>
      </c>
      <c r="AA6" s="4">
        <f t="shared" si="7"/>
        <v>6772.737264045234</v>
      </c>
      <c r="AB6" s="4">
        <f t="shared" si="7"/>
        <v>724.00122577125182</v>
      </c>
      <c r="AC6" s="4">
        <f t="shared" si="2"/>
        <v>4176.0047685351656</v>
      </c>
      <c r="AD6" s="4">
        <f t="shared" si="2"/>
        <v>34310.388547457755</v>
      </c>
      <c r="AE6" s="4">
        <f t="shared" si="8"/>
        <v>0.14728742906522913</v>
      </c>
      <c r="AF6" s="4">
        <f t="shared" si="9"/>
        <v>1.5744930746099881E-2</v>
      </c>
      <c r="AG6" s="4">
        <f t="shared" si="10"/>
        <v>9.0816014580537521E-2</v>
      </c>
      <c r="AH6" s="4">
        <f t="shared" si="11"/>
        <v>0.74615162560813353</v>
      </c>
    </row>
    <row r="7" spans="1:34" x14ac:dyDescent="0.2">
      <c r="A7" t="s">
        <v>160</v>
      </c>
      <c r="B7" s="6">
        <v>45</v>
      </c>
      <c r="C7">
        <v>75103</v>
      </c>
      <c r="D7">
        <v>5044</v>
      </c>
      <c r="E7">
        <v>940</v>
      </c>
      <c r="F7">
        <v>123</v>
      </c>
      <c r="G7">
        <v>5422</v>
      </c>
      <c r="H7">
        <v>16821</v>
      </c>
      <c r="I7" s="1">
        <v>185100</v>
      </c>
      <c r="J7" s="1">
        <v>284400</v>
      </c>
      <c r="K7">
        <v>1530</v>
      </c>
      <c r="L7">
        <v>40347</v>
      </c>
      <c r="M7" s="1">
        <v>565400</v>
      </c>
      <c r="N7" s="1">
        <v>2087000</v>
      </c>
      <c r="O7" s="4">
        <f t="shared" si="3"/>
        <v>0.95757002768462418</v>
      </c>
      <c r="P7" s="4">
        <f t="shared" si="3"/>
        <v>1.1221387962064009</v>
      </c>
      <c r="Q7" s="4">
        <f t="shared" si="0"/>
        <v>3.3481564075278438</v>
      </c>
      <c r="R7" s="4">
        <f t="shared" si="0"/>
        <v>9.7991402079950483</v>
      </c>
      <c r="S7" s="4">
        <f t="shared" si="4"/>
        <v>0.45950477605070172</v>
      </c>
      <c r="T7" s="4">
        <f t="shared" si="1"/>
        <v>0.73946586452428043</v>
      </c>
      <c r="U7" s="4">
        <f t="shared" si="1"/>
        <v>19.64244793461619</v>
      </c>
      <c r="V7" s="4">
        <f t="shared" si="1"/>
        <v>492.42751619439167</v>
      </c>
      <c r="W7" s="4">
        <f t="shared" si="5"/>
        <v>0.12176876565343596</v>
      </c>
      <c r="X7" s="4">
        <f t="shared" si="6"/>
        <v>0.16191701445218509</v>
      </c>
      <c r="Y7" s="4">
        <f t="shared" si="6"/>
        <v>3.7598852496339727</v>
      </c>
      <c r="Z7" s="4">
        <f t="shared" si="6"/>
        <v>82.595479336242278</v>
      </c>
      <c r="AA7" s="4">
        <f t="shared" si="7"/>
        <v>9145.1996068700009</v>
      </c>
      <c r="AB7" s="4">
        <f t="shared" si="7"/>
        <v>816.7094208968216</v>
      </c>
      <c r="AC7" s="4">
        <f t="shared" si="2"/>
        <v>3534.2921346559342</v>
      </c>
      <c r="AD7" s="4">
        <f t="shared" si="2"/>
        <v>10159.2439583578</v>
      </c>
      <c r="AE7" s="4">
        <f t="shared" si="8"/>
        <v>0.38660019121078532</v>
      </c>
      <c r="AF7" s="4">
        <f t="shared" si="9"/>
        <v>3.4525218896826776E-2</v>
      </c>
      <c r="AG7" s="4">
        <f t="shared" si="10"/>
        <v>0.14940712874395126</v>
      </c>
      <c r="AH7" s="4">
        <f t="shared" si="11"/>
        <v>0.4294674611484367</v>
      </c>
    </row>
    <row r="8" spans="1:34" x14ac:dyDescent="0.2">
      <c r="A8" t="s">
        <v>161</v>
      </c>
      <c r="B8" s="6">
        <v>70</v>
      </c>
      <c r="C8">
        <v>73233</v>
      </c>
      <c r="D8">
        <v>6591</v>
      </c>
      <c r="E8">
        <v>496</v>
      </c>
      <c r="F8">
        <v>92</v>
      </c>
      <c r="G8">
        <v>8583</v>
      </c>
      <c r="H8">
        <v>36544</v>
      </c>
      <c r="I8" s="1">
        <v>266200</v>
      </c>
      <c r="J8" s="1">
        <v>295000</v>
      </c>
      <c r="K8">
        <v>3580</v>
      </c>
      <c r="L8">
        <v>56678</v>
      </c>
      <c r="M8" s="1">
        <v>544500</v>
      </c>
      <c r="N8" s="1">
        <v>2095000</v>
      </c>
      <c r="O8" s="4">
        <f t="shared" si="3"/>
        <v>0.96626121905617901</v>
      </c>
      <c r="P8" s="4">
        <f t="shared" si="3"/>
        <v>1.1913757943960894</v>
      </c>
      <c r="Q8" s="4">
        <f t="shared" si="0"/>
        <v>3.2595486515934557</v>
      </c>
      <c r="R8" s="4">
        <f t="shared" si="0"/>
        <v>9.8330570523718475</v>
      </c>
      <c r="S8" s="4">
        <f t="shared" si="4"/>
        <v>0.47213048799994611</v>
      </c>
      <c r="T8" s="4">
        <f t="shared" si="1"/>
        <v>0.8849621864043774</v>
      </c>
      <c r="U8" s="4">
        <f t="shared" si="1"/>
        <v>18.123864251263765</v>
      </c>
      <c r="V8" s="4">
        <f t="shared" si="1"/>
        <v>497.5584138271787</v>
      </c>
      <c r="W8" s="4">
        <f t="shared" si="5"/>
        <v>0.12511457931998574</v>
      </c>
      <c r="X8" s="4">
        <f t="shared" si="6"/>
        <v>0.19235381350652764</v>
      </c>
      <c r="Y8" s="4">
        <f t="shared" si="6"/>
        <v>3.4806673370743075</v>
      </c>
      <c r="Z8" s="4">
        <f t="shared" si="6"/>
        <v>83.420630430883151</v>
      </c>
      <c r="AA8" s="4">
        <f t="shared" si="7"/>
        <v>9162.5159873405155</v>
      </c>
      <c r="AB8" s="4">
        <f t="shared" si="7"/>
        <v>1267.8039848215237</v>
      </c>
      <c r="AC8" s="4">
        <f t="shared" si="2"/>
        <v>1726.4109991888565</v>
      </c>
      <c r="AD8" s="4">
        <f t="shared" si="2"/>
        <v>7674.6979996412501</v>
      </c>
      <c r="AE8" s="4">
        <f t="shared" si="8"/>
        <v>0.46201995835714738</v>
      </c>
      <c r="AF8" s="4">
        <f t="shared" si="9"/>
        <v>6.3929028345661221E-2</v>
      </c>
      <c r="AG8" s="4">
        <f t="shared" si="10"/>
        <v>8.7054291534619868E-2</v>
      </c>
      <c r="AH8" s="4">
        <f t="shared" si="11"/>
        <v>0.38699672176257172</v>
      </c>
    </row>
    <row r="9" spans="1:34" x14ac:dyDescent="0.2">
      <c r="A9" t="s">
        <v>162</v>
      </c>
      <c r="B9" s="6">
        <v>90</v>
      </c>
      <c r="C9">
        <v>35717</v>
      </c>
      <c r="D9">
        <v>5273</v>
      </c>
      <c r="E9">
        <v>2868</v>
      </c>
      <c r="F9">
        <v>80</v>
      </c>
      <c r="G9">
        <v>14250</v>
      </c>
      <c r="H9">
        <v>31408</v>
      </c>
      <c r="I9" s="1">
        <v>145500</v>
      </c>
      <c r="J9" s="1">
        <v>272200</v>
      </c>
      <c r="K9">
        <v>25473</v>
      </c>
      <c r="L9">
        <v>27137</v>
      </c>
      <c r="M9" s="1">
        <v>174600</v>
      </c>
      <c r="N9" s="1">
        <v>1460000</v>
      </c>
      <c r="O9" s="4">
        <f t="shared" si="3"/>
        <v>1.059078903298837</v>
      </c>
      <c r="P9" s="4">
        <f t="shared" si="3"/>
        <v>1.0661336069292113</v>
      </c>
      <c r="Q9" s="4">
        <f t="shared" si="0"/>
        <v>1.6913185597212035</v>
      </c>
      <c r="R9" s="4">
        <f t="shared" si="0"/>
        <v>7.1409075299634122</v>
      </c>
      <c r="S9" s="4">
        <f t="shared" si="4"/>
        <v>0.62167492238560196</v>
      </c>
      <c r="T9" s="4">
        <f t="shared" si="1"/>
        <v>0.63418110475602851</v>
      </c>
      <c r="U9" s="4">
        <f t="shared" si="1"/>
        <v>2.5319471808787082</v>
      </c>
      <c r="V9" s="4">
        <f t="shared" si="1"/>
        <v>190.5630194507024</v>
      </c>
      <c r="W9" s="4">
        <f t="shared" si="5"/>
        <v>0.16474385443218453</v>
      </c>
      <c r="X9" s="4">
        <f t="shared" si="6"/>
        <v>0.13974058369894918</v>
      </c>
      <c r="Y9" s="4">
        <f t="shared" si="6"/>
        <v>0.52712425629334902</v>
      </c>
      <c r="Z9" s="4">
        <f t="shared" si="6"/>
        <v>33.232043057910374</v>
      </c>
      <c r="AA9" s="4">
        <f t="shared" si="7"/>
        <v>5884.1562487543351</v>
      </c>
      <c r="AB9" s="4">
        <f t="shared" si="7"/>
        <v>736.85209784455901</v>
      </c>
      <c r="AC9" s="4">
        <f t="shared" si="2"/>
        <v>1511.7923670493251</v>
      </c>
      <c r="AD9" s="4">
        <f t="shared" si="2"/>
        <v>2658.5634446328299</v>
      </c>
      <c r="AE9" s="4">
        <f t="shared" si="8"/>
        <v>0.54526528457840673</v>
      </c>
      <c r="AF9" s="4">
        <f t="shared" si="9"/>
        <v>6.8281645122606247E-2</v>
      </c>
      <c r="AG9" s="4">
        <f t="shared" si="10"/>
        <v>0.14009279502343638</v>
      </c>
      <c r="AH9" s="4">
        <f t="shared" si="11"/>
        <v>0.24636027527555063</v>
      </c>
    </row>
    <row r="10" spans="1:34" x14ac:dyDescent="0.2">
      <c r="A10" t="s">
        <v>163</v>
      </c>
      <c r="B10" s="6">
        <v>100</v>
      </c>
      <c r="C10">
        <v>12014</v>
      </c>
      <c r="D10">
        <v>5561</v>
      </c>
      <c r="E10">
        <v>2046</v>
      </c>
      <c r="F10">
        <v>74</v>
      </c>
      <c r="G10">
        <v>21125</v>
      </c>
      <c r="H10">
        <v>53543</v>
      </c>
      <c r="I10" s="1">
        <v>227700</v>
      </c>
      <c r="J10" s="1">
        <v>294100</v>
      </c>
      <c r="K10">
        <v>13797</v>
      </c>
      <c r="L10">
        <v>37955</v>
      </c>
      <c r="M10" s="1">
        <v>205800</v>
      </c>
      <c r="N10" s="1">
        <v>1295000</v>
      </c>
      <c r="O10" s="4">
        <f t="shared" ref="O10:O11" si="12">(224333+K10)/235871</f>
        <v>1.0095772689308986</v>
      </c>
      <c r="P10" s="4">
        <f t="shared" ref="P10:P11" si="13">(224333+L10)/235871</f>
        <v>1.1119976597377379</v>
      </c>
      <c r="Q10" s="4">
        <f t="shared" ref="Q10:Q11" si="14">(224333+M10)/235871</f>
        <v>1.8235942527907203</v>
      </c>
      <c r="R10" s="4">
        <f t="shared" ref="R10:R11" si="15">(224333+N10)/235871</f>
        <v>6.4413726146919288</v>
      </c>
      <c r="S10" s="4">
        <f t="shared" ref="S10:S11" si="16">4/3*3.14*((O10/2)^3)</f>
        <v>0.53851411209135447</v>
      </c>
      <c r="T10" s="4">
        <f t="shared" ref="T10:T11" si="17">4/3*3.14*((P10/2)^3)</f>
        <v>0.71959811567173226</v>
      </c>
      <c r="U10" s="4">
        <f t="shared" ref="U10:U11" si="18">4/3*3.14*((Q10/2)^3)</f>
        <v>3.1736793213480405</v>
      </c>
      <c r="V10" s="4">
        <f t="shared" ref="V10:V11" si="19">4/3*3.14*((R10/2)^3)</f>
        <v>139.86648649560493</v>
      </c>
      <c r="W10" s="4">
        <f t="shared" ref="W10:W11" si="20">(S10*265)/1000</f>
        <v>0.14270623970420895</v>
      </c>
      <c r="X10" s="4">
        <f t="shared" ref="X10:X11" si="21">(10^(-0.665+LOG(T10, 10)*0.959))</f>
        <v>0.15774272054941177</v>
      </c>
      <c r="Y10" s="4">
        <f t="shared" ref="Y10:Y11" si="22">(10^(-0.665+LOG(U10, 10)*0.959))</f>
        <v>0.65463460251886585</v>
      </c>
      <c r="Z10" s="4">
        <f t="shared" ref="Z10:Z11" si="23">(10^(-0.665+LOG(V10, 10)*0.959))</f>
        <v>24.702414516526723</v>
      </c>
      <c r="AA10" s="4">
        <f t="shared" ref="AA10:AA11" si="24">W10*C10</f>
        <v>1714.4727638063664</v>
      </c>
      <c r="AB10" s="4">
        <f t="shared" ref="AB10:AB11" si="25">X10*D10</f>
        <v>877.20726897527879</v>
      </c>
      <c r="AC10" s="4">
        <f t="shared" ref="AC10:AC11" si="26">Y10*E10</f>
        <v>1339.3823967535996</v>
      </c>
      <c r="AD10" s="4">
        <f t="shared" ref="AD10:AD11" si="27">Z10*F10</f>
        <v>1827.9786742229776</v>
      </c>
      <c r="AE10" s="4">
        <f t="shared" ref="AE10:AE11" si="28">AA10/(AA10+AB10+AC10+AD10)</f>
        <v>0.29770108129416534</v>
      </c>
      <c r="AF10" s="4">
        <f t="shared" ref="AF10:AF11" si="29">AB10/(AA10+AB10+AC10+AD10)</f>
        <v>0.15231828583456936</v>
      </c>
      <c r="AG10" s="4">
        <f t="shared" ref="AG10:AG11" si="30">AC10/(AA10+AB10+AC10+AD10)</f>
        <v>0.23257038326737212</v>
      </c>
      <c r="AH10" s="4">
        <f t="shared" ref="AH10:AH11" si="31">AD10/(AA10+AB10+AC10+AD10)</f>
        <v>0.31741024960389314</v>
      </c>
    </row>
    <row r="11" spans="1:34" x14ac:dyDescent="0.2">
      <c r="A11" t="s">
        <v>164</v>
      </c>
      <c r="B11" s="6">
        <v>120</v>
      </c>
      <c r="C11">
        <v>2613</v>
      </c>
      <c r="D11">
        <v>1293</v>
      </c>
      <c r="E11">
        <v>641</v>
      </c>
      <c r="F11">
        <v>63</v>
      </c>
      <c r="G11">
        <v>28066</v>
      </c>
      <c r="H11" s="1">
        <v>117400</v>
      </c>
      <c r="I11" s="1">
        <v>294500</v>
      </c>
      <c r="J11" s="1">
        <v>293400</v>
      </c>
      <c r="K11">
        <v>56018</v>
      </c>
      <c r="L11">
        <v>82034</v>
      </c>
      <c r="M11" s="1">
        <v>274200</v>
      </c>
      <c r="N11" s="1">
        <v>1238000</v>
      </c>
      <c r="O11" s="4">
        <f t="shared" si="12"/>
        <v>1.1885776547350035</v>
      </c>
      <c r="P11" s="4">
        <f t="shared" si="13"/>
        <v>1.2988752326483544</v>
      </c>
      <c r="Q11" s="4">
        <f t="shared" si="14"/>
        <v>2.1135832722123533</v>
      </c>
      <c r="R11" s="4">
        <f t="shared" si="15"/>
        <v>6.1997150985072347</v>
      </c>
      <c r="S11" s="4">
        <f t="shared" si="16"/>
        <v>0.87874138734135676</v>
      </c>
      <c r="T11" s="4">
        <f t="shared" si="17"/>
        <v>1.1467815694468935</v>
      </c>
      <c r="U11" s="4">
        <f t="shared" si="18"/>
        <v>4.9412461273084114</v>
      </c>
      <c r="V11" s="4">
        <f t="shared" si="19"/>
        <v>124.70779342374266</v>
      </c>
      <c r="W11" s="4">
        <f t="shared" si="20"/>
        <v>0.23286646764545954</v>
      </c>
      <c r="X11" s="4">
        <f t="shared" si="21"/>
        <v>0.24662778112694</v>
      </c>
      <c r="Y11" s="4">
        <f t="shared" si="22"/>
        <v>1.0008965470712092</v>
      </c>
      <c r="Z11" s="4">
        <f t="shared" si="23"/>
        <v>22.129008596879526</v>
      </c>
      <c r="AA11" s="4">
        <f t="shared" si="24"/>
        <v>608.48007995758576</v>
      </c>
      <c r="AB11" s="4">
        <f t="shared" si="25"/>
        <v>318.88972099713345</v>
      </c>
      <c r="AC11" s="4">
        <f t="shared" si="26"/>
        <v>641.57468667264516</v>
      </c>
      <c r="AD11" s="4">
        <f t="shared" si="27"/>
        <v>1394.1275416034102</v>
      </c>
      <c r="AE11" s="4">
        <f t="shared" si="28"/>
        <v>0.20535446791536471</v>
      </c>
      <c r="AF11" s="4">
        <f t="shared" si="29"/>
        <v>0.10762131931025602</v>
      </c>
      <c r="AG11" s="4">
        <f t="shared" si="30"/>
        <v>0.21652348655162476</v>
      </c>
      <c r="AH11" s="4">
        <f t="shared" si="31"/>
        <v>0.47050072622275446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1"/>
  <sheetViews>
    <sheetView topLeftCell="AH1" workbookViewId="0">
      <selection activeCell="AI1" sqref="AI1:AZ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217</v>
      </c>
      <c r="B1" s="2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165</v>
      </c>
      <c r="B4" s="6">
        <v>5</v>
      </c>
      <c r="C4">
        <v>25464</v>
      </c>
      <c r="D4">
        <v>2823</v>
      </c>
      <c r="E4">
        <v>1040</v>
      </c>
      <c r="F4">
        <v>197</v>
      </c>
      <c r="G4">
        <v>3144</v>
      </c>
      <c r="H4">
        <v>16483</v>
      </c>
      <c r="I4" s="1">
        <v>168600</v>
      </c>
      <c r="J4" s="1">
        <v>287300</v>
      </c>
      <c r="K4">
        <v>4071</v>
      </c>
      <c r="L4">
        <v>52978</v>
      </c>
      <c r="M4" s="1">
        <v>445400</v>
      </c>
      <c r="N4" s="1">
        <v>2431000</v>
      </c>
      <c r="O4" s="4">
        <f>(224333+K4)/235871</f>
        <v>0.96834286537980507</v>
      </c>
      <c r="P4" s="4">
        <f>(224333+L4)/235871</f>
        <v>1.1756892538718198</v>
      </c>
      <c r="Q4" s="4">
        <f t="shared" ref="Q4:R9" si="0">(224333+M4)/235871</f>
        <v>2.8394037418758558</v>
      </c>
      <c r="R4" s="4">
        <f t="shared" si="0"/>
        <v>11.257564516197412</v>
      </c>
      <c r="S4" s="4">
        <f>4/3*3.14*((O4/2)^3)</f>
        <v>0.47518844217642792</v>
      </c>
      <c r="T4" s="4">
        <f t="shared" ref="T4:V9" si="1">4/3*3.14*((P4/2)^3)</f>
        <v>0.85046421324411814</v>
      </c>
      <c r="U4" s="4">
        <f t="shared" si="1"/>
        <v>11.980083599909054</v>
      </c>
      <c r="V4" s="4">
        <f>4/3*3.14*((R4/2)^3)</f>
        <v>746.64082266596927</v>
      </c>
      <c r="W4" s="4">
        <f>(S4*265)/1000</f>
        <v>0.1259249371767534</v>
      </c>
      <c r="X4" s="4">
        <f>(10^(-0.665+LOG(T4, 10)*0.959))</f>
        <v>0.18515700439305111</v>
      </c>
      <c r="Y4" s="4">
        <f>(10^(-0.665+LOG(U4, 10)*0.959))</f>
        <v>2.3401462225872116</v>
      </c>
      <c r="Z4" s="4">
        <f>(10^(-0.665+LOG(V4, 10)*0.959))</f>
        <v>123.11590174113198</v>
      </c>
      <c r="AA4" s="4">
        <f>W4*C4</f>
        <v>3206.5526002688489</v>
      </c>
      <c r="AB4" s="4">
        <f>X4*D4</f>
        <v>522.69822340158328</v>
      </c>
      <c r="AC4" s="4">
        <f t="shared" ref="AC4:AD9" si="2">Y4*E4</f>
        <v>2433.7520714907</v>
      </c>
      <c r="AD4" s="4">
        <f>Z4*F4</f>
        <v>24253.832643002999</v>
      </c>
      <c r="AE4" s="4">
        <f>AA4/(AA4+AB4+AC4+AD4)</f>
        <v>0.10542032211883363</v>
      </c>
      <c r="AF4" s="4">
        <f>AB4/(AA4+AB4+AC4+AD4)</f>
        <v>1.7184503718204073E-2</v>
      </c>
      <c r="AG4" s="4">
        <f>AC4/(AA4+AB4+AC4+AD4)</f>
        <v>8.0013322504803669E-2</v>
      </c>
      <c r="AH4" s="4">
        <f>AD4/(AA4+AB4+AC4+AD4)</f>
        <v>0.79738185165815867</v>
      </c>
    </row>
    <row r="5" spans="1:34" x14ac:dyDescent="0.2">
      <c r="A5" t="s">
        <v>166</v>
      </c>
      <c r="B5" s="6">
        <v>12</v>
      </c>
      <c r="C5">
        <v>24257</v>
      </c>
      <c r="D5">
        <v>2888</v>
      </c>
      <c r="E5">
        <v>1318</v>
      </c>
      <c r="F5">
        <v>247</v>
      </c>
      <c r="G5">
        <v>3262</v>
      </c>
      <c r="H5">
        <v>16837</v>
      </c>
      <c r="I5" s="1">
        <v>179200</v>
      </c>
      <c r="J5" s="1">
        <v>294100</v>
      </c>
      <c r="K5">
        <v>6385</v>
      </c>
      <c r="L5">
        <v>54666</v>
      </c>
      <c r="M5" s="1">
        <v>626700</v>
      </c>
      <c r="N5" s="1">
        <v>2831000</v>
      </c>
      <c r="O5" s="4">
        <f t="shared" ref="O5:P9" si="3">(224333+K5)/235871</f>
        <v>0.97815331261579419</v>
      </c>
      <c r="P5" s="4">
        <f t="shared" si="3"/>
        <v>1.1828457080353243</v>
      </c>
      <c r="Q5" s="4">
        <f t="shared" si="0"/>
        <v>3.6080442275650673</v>
      </c>
      <c r="R5" s="4">
        <f t="shared" si="0"/>
        <v>12.953406735037372</v>
      </c>
      <c r="S5" s="4">
        <f t="shared" ref="S5:S9" si="4">4/3*3.14*((O5/2)^3)</f>
        <v>0.48977790344299016</v>
      </c>
      <c r="T5" s="4">
        <f t="shared" si="1"/>
        <v>0.86608933912200936</v>
      </c>
      <c r="U5" s="4">
        <f t="shared" si="1"/>
        <v>24.580683518170119</v>
      </c>
      <c r="V5" s="4">
        <f t="shared" si="1"/>
        <v>1137.4449981342575</v>
      </c>
      <c r="W5" s="4">
        <f t="shared" ref="W5:W9" si="5">(S5*265)/1000</f>
        <v>0.1297911444123924</v>
      </c>
      <c r="X5" s="4">
        <f t="shared" ref="X5:Z9" si="6">(10^(-0.665+LOG(T5, 10)*0.959))</f>
        <v>0.18841810101152459</v>
      </c>
      <c r="Y5" s="4">
        <f t="shared" si="6"/>
        <v>4.6620787270124984</v>
      </c>
      <c r="Z5" s="4">
        <f t="shared" si="6"/>
        <v>184.34750266345455</v>
      </c>
      <c r="AA5" s="4">
        <f t="shared" ref="AA5:AB9" si="7">W5*C5</f>
        <v>3148.3437900114022</v>
      </c>
      <c r="AB5" s="4">
        <f t="shared" si="7"/>
        <v>544.15147572128296</v>
      </c>
      <c r="AC5" s="4">
        <f t="shared" si="2"/>
        <v>6144.6197622024729</v>
      </c>
      <c r="AD5" s="4">
        <f t="shared" si="2"/>
        <v>45533.833157873276</v>
      </c>
      <c r="AE5" s="4">
        <f t="shared" ref="AE5:AE9" si="8">AA5/(AA5+AB5+AC5+AD5)</f>
        <v>5.6859127270974245E-2</v>
      </c>
      <c r="AF5" s="4">
        <f t="shared" ref="AF5:AF9" si="9">AB5/(AA5+AB5+AC5+AD5)</f>
        <v>9.8273822925204826E-3</v>
      </c>
      <c r="AG5" s="4">
        <f t="shared" ref="AG5:AG9" si="10">AC5/(AA5+AB5+AC5+AD5)</f>
        <v>0.11097190789623029</v>
      </c>
      <c r="AH5" s="4">
        <f t="shared" ref="AH5:AH9" si="11">AD5/(AA5+AB5+AC5+AD5)</f>
        <v>0.82234158254027501</v>
      </c>
    </row>
    <row r="6" spans="1:34" x14ac:dyDescent="0.2">
      <c r="A6" t="s">
        <v>167</v>
      </c>
      <c r="B6" s="6">
        <v>25</v>
      </c>
      <c r="C6">
        <v>72274</v>
      </c>
      <c r="D6">
        <v>5942</v>
      </c>
      <c r="E6">
        <v>1588</v>
      </c>
      <c r="F6">
        <v>218</v>
      </c>
      <c r="G6">
        <v>5094</v>
      </c>
      <c r="H6">
        <v>16003</v>
      </c>
      <c r="I6" s="1">
        <v>183100</v>
      </c>
      <c r="J6" s="1">
        <v>286100</v>
      </c>
      <c r="K6">
        <v>3083</v>
      </c>
      <c r="L6">
        <v>45646</v>
      </c>
      <c r="M6" s="1">
        <v>629000</v>
      </c>
      <c r="N6" s="1">
        <v>2396000</v>
      </c>
      <c r="O6" s="4">
        <f t="shared" si="3"/>
        <v>0.96415413509927039</v>
      </c>
      <c r="P6" s="4">
        <f t="shared" si="3"/>
        <v>1.1446044660004833</v>
      </c>
      <c r="Q6" s="4">
        <f t="shared" si="0"/>
        <v>3.6177953203233972</v>
      </c>
      <c r="R6" s="4">
        <f t="shared" si="0"/>
        <v>11.109178322048917</v>
      </c>
      <c r="S6" s="4">
        <f t="shared" si="4"/>
        <v>0.46904855494794795</v>
      </c>
      <c r="T6" s="4">
        <f t="shared" si="1"/>
        <v>0.78477418033159763</v>
      </c>
      <c r="U6" s="4">
        <f t="shared" si="1"/>
        <v>24.780517729027633</v>
      </c>
      <c r="V6" s="4">
        <f t="shared" si="1"/>
        <v>717.50381034657255</v>
      </c>
      <c r="W6" s="4">
        <f t="shared" si="5"/>
        <v>0.1242978670612062</v>
      </c>
      <c r="X6" s="4">
        <f t="shared" si="6"/>
        <v>0.17141947988298603</v>
      </c>
      <c r="Y6" s="4">
        <f t="shared" si="6"/>
        <v>4.6984201486904515</v>
      </c>
      <c r="Z6" s="4">
        <f t="shared" si="6"/>
        <v>118.50465740275691</v>
      </c>
      <c r="AA6" s="4">
        <f t="shared" si="7"/>
        <v>8983.5040439816166</v>
      </c>
      <c r="AB6" s="4">
        <f t="shared" si="7"/>
        <v>1018.574549464703</v>
      </c>
      <c r="AC6" s="4">
        <f t="shared" si="2"/>
        <v>7461.0911961204374</v>
      </c>
      <c r="AD6" s="4">
        <f t="shared" si="2"/>
        <v>25834.015313801006</v>
      </c>
      <c r="AE6" s="4">
        <f t="shared" si="8"/>
        <v>0.20748471344117142</v>
      </c>
      <c r="AF6" s="4">
        <f t="shared" si="9"/>
        <v>2.35251910033633E-2</v>
      </c>
      <c r="AG6" s="4">
        <f t="shared" si="10"/>
        <v>0.17232277752717218</v>
      </c>
      <c r="AH6" s="4">
        <f t="shared" si="11"/>
        <v>0.59666731802829298</v>
      </c>
    </row>
    <row r="7" spans="1:34" x14ac:dyDescent="0.2">
      <c r="A7" t="s">
        <v>168</v>
      </c>
      <c r="B7" s="6">
        <v>45</v>
      </c>
      <c r="C7">
        <v>97129</v>
      </c>
      <c r="D7">
        <v>6883</v>
      </c>
      <c r="E7">
        <v>1069</v>
      </c>
      <c r="F7">
        <v>168</v>
      </c>
      <c r="G7">
        <v>6289</v>
      </c>
      <c r="H7">
        <v>21634</v>
      </c>
      <c r="I7" s="1">
        <v>219900</v>
      </c>
      <c r="J7" s="1">
        <v>293200</v>
      </c>
      <c r="K7">
        <v>1348</v>
      </c>
      <c r="L7">
        <v>42102</v>
      </c>
      <c r="M7" s="1">
        <v>542200</v>
      </c>
      <c r="N7" s="1">
        <v>2614000</v>
      </c>
      <c r="O7" s="4">
        <f t="shared" si="3"/>
        <v>0.95679841947505206</v>
      </c>
      <c r="P7" s="4">
        <f t="shared" si="3"/>
        <v>1.1295793039415614</v>
      </c>
      <c r="Q7" s="4">
        <f t="shared" si="0"/>
        <v>3.2497975588351258</v>
      </c>
      <c r="R7" s="4">
        <f t="shared" si="0"/>
        <v>12.033412331316693</v>
      </c>
      <c r="S7" s="4">
        <f t="shared" si="4"/>
        <v>0.45839486652311268</v>
      </c>
      <c r="T7" s="4">
        <f t="shared" si="1"/>
        <v>0.75427302734577539</v>
      </c>
      <c r="U7" s="4">
        <f t="shared" si="1"/>
        <v>17.961695185299561</v>
      </c>
      <c r="V7" s="4">
        <f t="shared" si="1"/>
        <v>911.89491205730326</v>
      </c>
      <c r="W7" s="4">
        <f t="shared" si="5"/>
        <v>0.12147463962862486</v>
      </c>
      <c r="X7" s="4">
        <f t="shared" si="6"/>
        <v>0.16502506254508523</v>
      </c>
      <c r="Y7" s="4">
        <f t="shared" si="6"/>
        <v>3.4507943780219952</v>
      </c>
      <c r="Z7" s="4">
        <f t="shared" si="6"/>
        <v>149.13756776992008</v>
      </c>
      <c r="AA7" s="4">
        <f t="shared" si="7"/>
        <v>11798.710272488705</v>
      </c>
      <c r="AB7" s="4">
        <f t="shared" si="7"/>
        <v>1135.8675054978216</v>
      </c>
      <c r="AC7" s="4">
        <f t="shared" si="2"/>
        <v>3688.8991901055128</v>
      </c>
      <c r="AD7" s="4">
        <f t="shared" si="2"/>
        <v>25055.111385346572</v>
      </c>
      <c r="AE7" s="4">
        <f t="shared" si="8"/>
        <v>0.28308804925047987</v>
      </c>
      <c r="AF7" s="4">
        <f t="shared" si="9"/>
        <v>2.7253022484004286E-2</v>
      </c>
      <c r="AG7" s="4">
        <f t="shared" si="10"/>
        <v>8.8508256537464219E-2</v>
      </c>
      <c r="AH7" s="4">
        <f t="shared" si="11"/>
        <v>0.6011506717280517</v>
      </c>
    </row>
    <row r="8" spans="1:34" x14ac:dyDescent="0.2">
      <c r="A8" t="s">
        <v>169</v>
      </c>
      <c r="B8" s="6">
        <v>70</v>
      </c>
      <c r="C8">
        <v>72909</v>
      </c>
      <c r="D8">
        <v>10500</v>
      </c>
      <c r="E8">
        <v>2240</v>
      </c>
      <c r="F8">
        <v>301</v>
      </c>
      <c r="G8">
        <v>12252</v>
      </c>
      <c r="H8">
        <v>23115</v>
      </c>
      <c r="I8" s="1">
        <v>184300</v>
      </c>
      <c r="J8" s="1">
        <v>290900</v>
      </c>
      <c r="K8">
        <v>2311</v>
      </c>
      <c r="L8">
        <v>21984</v>
      </c>
      <c r="M8" s="1">
        <v>346700</v>
      </c>
      <c r="N8" s="1">
        <v>1587000</v>
      </c>
      <c r="O8" s="4">
        <f t="shared" si="3"/>
        <v>0.96088115961690923</v>
      </c>
      <c r="P8" s="4">
        <f t="shared" si="3"/>
        <v>1.0442869195450055</v>
      </c>
      <c r="Q8" s="4">
        <f t="shared" si="0"/>
        <v>2.420954674377096</v>
      </c>
      <c r="R8" s="4">
        <f t="shared" si="0"/>
        <v>7.6793374344450989</v>
      </c>
      <c r="S8" s="4">
        <f t="shared" si="4"/>
        <v>0.46428797103546016</v>
      </c>
      <c r="T8" s="4">
        <f t="shared" si="1"/>
        <v>0.59598854449374961</v>
      </c>
      <c r="U8" s="4">
        <f t="shared" si="1"/>
        <v>7.4257166492917843</v>
      </c>
      <c r="V8" s="4">
        <f t="shared" si="1"/>
        <v>237.00071223371208</v>
      </c>
      <c r="W8" s="4">
        <f t="shared" si="5"/>
        <v>0.12303631232439695</v>
      </c>
      <c r="X8" s="4">
        <f t="shared" si="6"/>
        <v>0.1316597899359162</v>
      </c>
      <c r="Y8" s="4">
        <f t="shared" si="6"/>
        <v>1.4792381540684103</v>
      </c>
      <c r="Z8" s="4">
        <f t="shared" si="6"/>
        <v>40.962354848425747</v>
      </c>
      <c r="AA8" s="4">
        <f t="shared" si="7"/>
        <v>8970.454495259457</v>
      </c>
      <c r="AB8" s="4">
        <f t="shared" si="7"/>
        <v>1382.4277943271202</v>
      </c>
      <c r="AC8" s="4">
        <f t="shared" si="2"/>
        <v>3313.4934651132389</v>
      </c>
      <c r="AD8" s="4">
        <f t="shared" si="2"/>
        <v>12329.66880937615</v>
      </c>
      <c r="AE8" s="4">
        <f t="shared" si="8"/>
        <v>0.34506997682469598</v>
      </c>
      <c r="AF8" s="4">
        <f t="shared" si="9"/>
        <v>5.3178389924654249E-2</v>
      </c>
      <c r="AG8" s="4">
        <f t="shared" si="10"/>
        <v>0.12746144733465214</v>
      </c>
      <c r="AH8" s="4">
        <f t="shared" si="11"/>
        <v>0.47429018591599764</v>
      </c>
    </row>
    <row r="9" spans="1:34" x14ac:dyDescent="0.2">
      <c r="A9" t="s">
        <v>170</v>
      </c>
      <c r="B9" s="6">
        <v>100</v>
      </c>
      <c r="C9">
        <v>19780</v>
      </c>
      <c r="D9">
        <v>3625</v>
      </c>
      <c r="E9">
        <v>1487</v>
      </c>
      <c r="F9">
        <v>50</v>
      </c>
      <c r="G9">
        <v>22828</v>
      </c>
      <c r="H9">
        <v>57175</v>
      </c>
      <c r="I9" s="1">
        <v>249400</v>
      </c>
      <c r="J9" s="1">
        <v>285000</v>
      </c>
      <c r="K9">
        <v>7253</v>
      </c>
      <c r="L9">
        <v>38168</v>
      </c>
      <c r="M9" s="1">
        <v>200700</v>
      </c>
      <c r="N9" s="1">
        <v>1303000</v>
      </c>
      <c r="O9" s="4">
        <f t="shared" si="3"/>
        <v>0.98183329023067689</v>
      </c>
      <c r="P9" s="4">
        <f t="shared" si="3"/>
        <v>1.1129006957192702</v>
      </c>
      <c r="Q9" s="4">
        <f t="shared" si="0"/>
        <v>1.801972264500511</v>
      </c>
      <c r="R9" s="4">
        <f t="shared" si="0"/>
        <v>6.475289459068728</v>
      </c>
      <c r="S9" s="4">
        <f t="shared" si="4"/>
        <v>0.49532660739557299</v>
      </c>
      <c r="T9" s="4">
        <f t="shared" si="1"/>
        <v>0.72135266300997136</v>
      </c>
      <c r="U9" s="4">
        <f t="shared" si="1"/>
        <v>3.0621235117279277</v>
      </c>
      <c r="V9" s="4">
        <f t="shared" si="1"/>
        <v>142.08752809756746</v>
      </c>
      <c r="W9" s="4">
        <f t="shared" si="5"/>
        <v>0.13126155095982686</v>
      </c>
      <c r="X9" s="4">
        <f t="shared" si="6"/>
        <v>0.15811154636945893</v>
      </c>
      <c r="Y9" s="4">
        <f t="shared" si="6"/>
        <v>0.63255133005168485</v>
      </c>
      <c r="Z9" s="4">
        <f t="shared" si="6"/>
        <v>25.078477348688434</v>
      </c>
      <c r="AA9" s="4">
        <f t="shared" si="7"/>
        <v>2596.3534779853753</v>
      </c>
      <c r="AB9" s="4">
        <f t="shared" si="7"/>
        <v>573.15435558928857</v>
      </c>
      <c r="AC9" s="4">
        <f t="shared" si="2"/>
        <v>940.60382778685539</v>
      </c>
      <c r="AD9" s="4">
        <f t="shared" si="2"/>
        <v>1253.9238674344217</v>
      </c>
      <c r="AE9" s="4">
        <f t="shared" si="8"/>
        <v>0.48402988086996801</v>
      </c>
      <c r="AF9" s="4">
        <f t="shared" si="9"/>
        <v>0.10685133469239788</v>
      </c>
      <c r="AG9" s="4">
        <f t="shared" si="10"/>
        <v>0.1753537654136291</v>
      </c>
      <c r="AH9" s="4">
        <f t="shared" si="11"/>
        <v>0.23376501902400498</v>
      </c>
    </row>
    <row r="10" spans="1:34" x14ac:dyDescent="0.2">
      <c r="A10" t="s">
        <v>171</v>
      </c>
      <c r="B10" s="6">
        <v>120</v>
      </c>
      <c r="C10">
        <v>3714</v>
      </c>
      <c r="D10">
        <v>1063</v>
      </c>
      <c r="E10">
        <v>838</v>
      </c>
      <c r="F10">
        <v>69</v>
      </c>
      <c r="G10">
        <v>29957</v>
      </c>
      <c r="H10" s="1">
        <v>105200</v>
      </c>
      <c r="I10" s="1">
        <v>283100</v>
      </c>
      <c r="J10" s="1">
        <v>292400</v>
      </c>
      <c r="K10">
        <v>17722</v>
      </c>
      <c r="L10">
        <v>69058</v>
      </c>
      <c r="M10" s="1">
        <v>222600</v>
      </c>
      <c r="N10" s="1">
        <v>1706000</v>
      </c>
      <c r="O10" s="4">
        <f t="shared" ref="O10:O11" si="12">(224333+K10)/235871</f>
        <v>1.0262177207032657</v>
      </c>
      <c r="P10" s="4">
        <f t="shared" ref="P10:P11" si="13">(224333+L10)/235871</f>
        <v>1.2438621110691861</v>
      </c>
      <c r="Q10" s="4">
        <f t="shared" ref="Q10:Q11" si="14">(224333+M10)/235871</f>
        <v>1.8948196259819987</v>
      </c>
      <c r="R10" s="4">
        <f t="shared" ref="R10:R11" si="15">(224333+N10)/235871</f>
        <v>8.1838504945499864</v>
      </c>
      <c r="S10" s="4">
        <f t="shared" ref="S10:S11" si="16">4/3*3.14*((O10/2)^3)</f>
        <v>0.56558375509565983</v>
      </c>
      <c r="T10" s="4">
        <f t="shared" ref="T10:T11" si="17">4/3*3.14*((P10/2)^3)</f>
        <v>1.0071522214673378</v>
      </c>
      <c r="U10" s="4">
        <f t="shared" ref="U10:U11" si="18">4/3*3.14*((Q10/2)^3)</f>
        <v>3.5602625073649161</v>
      </c>
      <c r="V10" s="4">
        <f t="shared" ref="V10:V11" si="19">4/3*3.14*((R10/2)^3)</f>
        <v>286.84775714038636</v>
      </c>
      <c r="W10" s="4">
        <f t="shared" ref="W10:W11" si="20">(S10*265)/1000</f>
        <v>0.14987969510034987</v>
      </c>
      <c r="X10" s="4">
        <f t="shared" ref="X10:X11" si="21">(10^(-0.665+LOG(T10, 10)*0.959))</f>
        <v>0.2177550398067</v>
      </c>
      <c r="Y10" s="4">
        <f t="shared" ref="Y10:Y11" si="22">(10^(-0.665+LOG(U10, 10)*0.959))</f>
        <v>0.73092237709241659</v>
      </c>
      <c r="Z10" s="4">
        <f t="shared" ref="Z10:Z11" si="23">(10^(-0.665+LOG(V10, 10)*0.959))</f>
        <v>49.191237554556452</v>
      </c>
      <c r="AA10" s="4">
        <f t="shared" ref="AA10:AA11" si="24">W10*C10</f>
        <v>556.6531876026994</v>
      </c>
      <c r="AB10" s="4">
        <f t="shared" ref="AB10:AB11" si="25">X10*D10</f>
        <v>231.4736073145221</v>
      </c>
      <c r="AC10" s="4">
        <f t="shared" ref="AC10:AC11" si="26">Y10*E10</f>
        <v>612.51295200344509</v>
      </c>
      <c r="AD10" s="4">
        <f t="shared" ref="AD10:AD11" si="27">Z10*F10</f>
        <v>3394.1953912643953</v>
      </c>
      <c r="AE10" s="4">
        <f t="shared" ref="AE10:AE11" si="28">AA10/(AA10+AB10+AC10+AD10)</f>
        <v>0.11609433308136709</v>
      </c>
      <c r="AF10" s="4">
        <f t="shared" ref="AF10:AF11" si="29">AB10/(AA10+AB10+AC10+AD10)</f>
        <v>4.8275613372212693E-2</v>
      </c>
      <c r="AG10" s="4">
        <f t="shared" ref="AG10:AG11" si="30">AC10/(AA10+AB10+AC10+AD10)</f>
        <v>0.12774431953364157</v>
      </c>
      <c r="AH10" s="4">
        <f t="shared" ref="AH10:AH11" si="31">AD10/(AA10+AB10+AC10+AD10)</f>
        <v>0.70788573401277854</v>
      </c>
    </row>
    <row r="11" spans="1:34" x14ac:dyDescent="0.2">
      <c r="A11" t="s">
        <v>172</v>
      </c>
      <c r="B11" s="6">
        <v>150</v>
      </c>
      <c r="C11">
        <v>201</v>
      </c>
      <c r="D11">
        <v>126</v>
      </c>
      <c r="E11">
        <v>127</v>
      </c>
      <c r="F11">
        <v>29</v>
      </c>
      <c r="G11">
        <v>30020</v>
      </c>
      <c r="H11">
        <v>99643</v>
      </c>
      <c r="I11" s="1">
        <v>275300</v>
      </c>
      <c r="J11" s="1">
        <v>287900</v>
      </c>
      <c r="K11" s="1">
        <v>169200</v>
      </c>
      <c r="L11" s="1">
        <v>104200</v>
      </c>
      <c r="M11" s="1">
        <v>263300</v>
      </c>
      <c r="N11" s="1">
        <v>1599000</v>
      </c>
      <c r="O11" s="4">
        <f t="shared" si="12"/>
        <v>1.6684246897668642</v>
      </c>
      <c r="P11" s="4">
        <f t="shared" si="13"/>
        <v>1.3928503292053707</v>
      </c>
      <c r="Q11" s="4">
        <f t="shared" si="14"/>
        <v>2.0673715717489647</v>
      </c>
      <c r="R11" s="4">
        <f t="shared" si="15"/>
        <v>7.7302127010102977</v>
      </c>
      <c r="S11" s="4">
        <f t="shared" si="16"/>
        <v>2.4305145302805218</v>
      </c>
      <c r="T11" s="4">
        <f t="shared" si="17"/>
        <v>1.4141378653398329</v>
      </c>
      <c r="U11" s="4">
        <f t="shared" si="18"/>
        <v>4.6241724058957923</v>
      </c>
      <c r="V11" s="4">
        <f t="shared" si="19"/>
        <v>241.74234436418092</v>
      </c>
      <c r="W11" s="4">
        <f t="shared" si="20"/>
        <v>0.64408635052433827</v>
      </c>
      <c r="X11" s="4">
        <f t="shared" si="21"/>
        <v>0.30152379421968423</v>
      </c>
      <c r="Y11" s="4">
        <f t="shared" si="22"/>
        <v>0.93922062948328822</v>
      </c>
      <c r="Z11" s="4">
        <f t="shared" si="23"/>
        <v>41.747960854727566</v>
      </c>
      <c r="AA11" s="4">
        <f t="shared" si="24"/>
        <v>129.46135645539198</v>
      </c>
      <c r="AB11" s="4">
        <f t="shared" si="25"/>
        <v>37.991998071680214</v>
      </c>
      <c r="AC11" s="4">
        <f t="shared" si="26"/>
        <v>119.2810199443776</v>
      </c>
      <c r="AD11" s="4">
        <f t="shared" si="27"/>
        <v>1210.6908647870994</v>
      </c>
      <c r="AE11" s="4">
        <f t="shared" si="28"/>
        <v>8.6455973267483346E-2</v>
      </c>
      <c r="AF11" s="4">
        <f t="shared" si="29"/>
        <v>2.5371549160271917E-2</v>
      </c>
      <c r="AG11" s="4">
        <f t="shared" si="30"/>
        <v>7.9657412481867654E-2</v>
      </c>
      <c r="AH11" s="4">
        <f t="shared" si="31"/>
        <v>0.80851506509037718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11"/>
  <sheetViews>
    <sheetView workbookViewId="0">
      <selection activeCell="AI1" sqref="AI1:BA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218</v>
      </c>
      <c r="B1" s="2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173</v>
      </c>
      <c r="B4" s="6">
        <v>5</v>
      </c>
      <c r="C4">
        <v>27101</v>
      </c>
      <c r="D4">
        <v>2950</v>
      </c>
      <c r="E4">
        <v>1378</v>
      </c>
      <c r="F4">
        <v>380</v>
      </c>
      <c r="G4">
        <v>2898</v>
      </c>
      <c r="H4">
        <v>19041</v>
      </c>
      <c r="I4" s="1">
        <v>207700</v>
      </c>
      <c r="J4" s="1">
        <v>294900</v>
      </c>
      <c r="K4">
        <v>2965</v>
      </c>
      <c r="L4">
        <v>64382</v>
      </c>
      <c r="M4" s="1">
        <v>763900</v>
      </c>
      <c r="N4" s="1">
        <v>3636000</v>
      </c>
      <c r="O4" s="4">
        <f>(224333+K4)/235871</f>
        <v>0.96365386164471256</v>
      </c>
      <c r="P4" s="4">
        <f>(224333+L4)/235871</f>
        <v>1.224037715530947</v>
      </c>
      <c r="Q4" s="4">
        <f t="shared" ref="Q4:R9" si="0">(224333+M4)/235871</f>
        <v>4.1897181086271731</v>
      </c>
      <c r="R4" s="4">
        <f t="shared" si="0"/>
        <v>16.36628920045279</v>
      </c>
      <c r="S4" s="4">
        <f>4/3*3.14*((O4/2)^3)</f>
        <v>0.4683188039715801</v>
      </c>
      <c r="T4" s="4">
        <f t="shared" ref="T4:V9" si="1">4/3*3.14*((P4/2)^3)</f>
        <v>0.95976033336371191</v>
      </c>
      <c r="U4" s="4">
        <f t="shared" si="1"/>
        <v>38.488661605769863</v>
      </c>
      <c r="V4" s="4">
        <f>4/3*3.14*((R4/2)^3)</f>
        <v>2294.1883021742569</v>
      </c>
      <c r="W4" s="4">
        <f>(S4*265)/1000</f>
        <v>0.12410448305246873</v>
      </c>
      <c r="X4" s="4">
        <f>(10^(-0.665+LOG(T4, 10)*0.959))</f>
        <v>0.2079189733328439</v>
      </c>
      <c r="Y4" s="4">
        <f>(10^(-0.665+LOG(U4, 10)*0.959))</f>
        <v>7.1669465262008707</v>
      </c>
      <c r="Z4" s="4">
        <f>(10^(-0.665+LOG(V4, 10)*0.959))</f>
        <v>361.27945866750599</v>
      </c>
      <c r="AA4" s="4">
        <f>W4*C4</f>
        <v>3363.3555952049551</v>
      </c>
      <c r="AB4" s="4">
        <f>X4*D4</f>
        <v>613.36097133188946</v>
      </c>
      <c r="AC4" s="4">
        <f t="shared" ref="AC4:AD9" si="2">Y4*E4</f>
        <v>9876.0523131047994</v>
      </c>
      <c r="AD4" s="4">
        <f>Z4*F4</f>
        <v>137286.19429365228</v>
      </c>
      <c r="AE4" s="4">
        <f>AA4/(AA4+AB4+AC4+AD4)</f>
        <v>2.2253398624605996E-2</v>
      </c>
      <c r="AF4" s="4">
        <f>AB4/(AA4+AB4+AC4+AD4)</f>
        <v>4.0582584295527947E-3</v>
      </c>
      <c r="AG4" s="4">
        <f>AC4/(AA4+AB4+AC4+AD4)</f>
        <v>6.5344184621546259E-2</v>
      </c>
      <c r="AH4" s="4">
        <f>AD4/(AA4+AB4+AC4+AD4)</f>
        <v>0.90834415832429505</v>
      </c>
    </row>
    <row r="5" spans="1:34" x14ac:dyDescent="0.2">
      <c r="A5" t="s">
        <v>174</v>
      </c>
      <c r="B5" s="6">
        <v>12</v>
      </c>
      <c r="C5">
        <v>28227</v>
      </c>
      <c r="D5">
        <v>2789</v>
      </c>
      <c r="E5">
        <v>1354</v>
      </c>
      <c r="F5">
        <v>244</v>
      </c>
      <c r="G5">
        <v>3919</v>
      </c>
      <c r="H5">
        <v>19358</v>
      </c>
      <c r="I5" s="1">
        <v>197400</v>
      </c>
      <c r="J5" s="1">
        <v>287100</v>
      </c>
      <c r="K5">
        <v>7223</v>
      </c>
      <c r="L5">
        <v>58920</v>
      </c>
      <c r="M5" s="1">
        <v>689400</v>
      </c>
      <c r="N5" s="1">
        <v>3307000</v>
      </c>
      <c r="O5" s="4">
        <f t="shared" ref="O5:P9" si="3">(224333+K5)/235871</f>
        <v>0.9817061020642639</v>
      </c>
      <c r="P5" s="4">
        <f t="shared" si="3"/>
        <v>1.2008809900326873</v>
      </c>
      <c r="Q5" s="4">
        <f t="shared" si="0"/>
        <v>3.8738674953682311</v>
      </c>
      <c r="R5" s="4">
        <f t="shared" si="0"/>
        <v>14.971458975456924</v>
      </c>
      <c r="S5" s="4">
        <f t="shared" ref="S5:S9" si="4">4/3*3.14*((O5/2)^3)</f>
        <v>0.49513413626159736</v>
      </c>
      <c r="T5" s="4">
        <f t="shared" si="1"/>
        <v>0.90631320487797817</v>
      </c>
      <c r="U5" s="4">
        <f t="shared" si="1"/>
        <v>30.423745734139519</v>
      </c>
      <c r="V5" s="4">
        <f t="shared" si="1"/>
        <v>1756.1870545094889</v>
      </c>
      <c r="W5" s="4">
        <f t="shared" ref="W5:W9" si="5">(S5*265)/1000</f>
        <v>0.13121054610932331</v>
      </c>
      <c r="X5" s="4">
        <f t="shared" ref="X5:Z9" si="6">(10^(-0.665+LOG(T5, 10)*0.959))</f>
        <v>0.19680217646270609</v>
      </c>
      <c r="Y5" s="4">
        <f t="shared" si="6"/>
        <v>5.7200649853307786</v>
      </c>
      <c r="Z5" s="4">
        <f t="shared" si="6"/>
        <v>279.60399339738234</v>
      </c>
      <c r="AA5" s="4">
        <f t="shared" ref="AA5:AB9" si="7">W5*C5</f>
        <v>3703.6800850278692</v>
      </c>
      <c r="AB5" s="4">
        <f t="shared" si="7"/>
        <v>548.88127015448731</v>
      </c>
      <c r="AC5" s="4">
        <f t="shared" si="2"/>
        <v>7744.967990137874</v>
      </c>
      <c r="AD5" s="4">
        <f t="shared" si="2"/>
        <v>68223.374388961296</v>
      </c>
      <c r="AE5" s="4">
        <f t="shared" ref="AE5:AE9" si="8">AA5/(AA5+AB5+AC5+AD5)</f>
        <v>4.6168516092709409E-2</v>
      </c>
      <c r="AF5" s="4">
        <f t="shared" ref="AF5:AF9" si="9">AB5/(AA5+AB5+AC5+AD5)</f>
        <v>6.8421227461182149E-3</v>
      </c>
      <c r="AG5" s="4">
        <f t="shared" ref="AG5:AG9" si="10">AC5/(AA5+AB5+AC5+AD5)</f>
        <v>9.6545509083166142E-2</v>
      </c>
      <c r="AH5" s="4">
        <f t="shared" ref="AH5:AH9" si="11">AD5/(AA5+AB5+AC5+AD5)</f>
        <v>0.85044385207800621</v>
      </c>
    </row>
    <row r="6" spans="1:34" x14ac:dyDescent="0.2">
      <c r="A6" t="s">
        <v>175</v>
      </c>
      <c r="B6" s="6">
        <v>30</v>
      </c>
      <c r="C6">
        <v>95880</v>
      </c>
      <c r="D6">
        <v>6478</v>
      </c>
      <c r="E6">
        <v>1405</v>
      </c>
      <c r="F6">
        <v>159</v>
      </c>
      <c r="G6">
        <v>5465</v>
      </c>
      <c r="H6">
        <v>19203</v>
      </c>
      <c r="I6" s="1">
        <v>210700</v>
      </c>
      <c r="J6" s="1">
        <v>286000</v>
      </c>
      <c r="K6">
        <v>2382</v>
      </c>
      <c r="L6">
        <v>48474</v>
      </c>
      <c r="M6" s="1">
        <v>635300</v>
      </c>
      <c r="N6" s="1">
        <v>2807000</v>
      </c>
      <c r="O6" s="4">
        <f t="shared" si="3"/>
        <v>0.96118217161075337</v>
      </c>
      <c r="P6" s="4">
        <f t="shared" si="3"/>
        <v>1.1565940704876818</v>
      </c>
      <c r="Q6" s="4">
        <f t="shared" si="0"/>
        <v>3.6445048352701264</v>
      </c>
      <c r="R6" s="4">
        <f t="shared" si="0"/>
        <v>12.851656201906975</v>
      </c>
      <c r="S6" s="4">
        <f t="shared" si="4"/>
        <v>0.46472444551105768</v>
      </c>
      <c r="T6" s="4">
        <f t="shared" si="1"/>
        <v>0.8096946731175434</v>
      </c>
      <c r="U6" s="4">
        <f t="shared" si="1"/>
        <v>25.333429721373257</v>
      </c>
      <c r="V6" s="4">
        <f t="shared" si="1"/>
        <v>1110.850705057494</v>
      </c>
      <c r="W6" s="4">
        <f t="shared" si="5"/>
        <v>0.12315197806043028</v>
      </c>
      <c r="X6" s="4">
        <f t="shared" si="6"/>
        <v>0.17663636123951781</v>
      </c>
      <c r="Y6" s="4">
        <f t="shared" si="6"/>
        <v>4.7989092401181939</v>
      </c>
      <c r="Z6" s="4">
        <f t="shared" si="6"/>
        <v>180.21204357171067</v>
      </c>
      <c r="AA6" s="4">
        <f t="shared" si="7"/>
        <v>11807.811656434056</v>
      </c>
      <c r="AB6" s="4">
        <f t="shared" si="7"/>
        <v>1144.2503481095964</v>
      </c>
      <c r="AC6" s="4">
        <f t="shared" si="2"/>
        <v>6742.4674823660625</v>
      </c>
      <c r="AD6" s="4">
        <f t="shared" si="2"/>
        <v>28653.714927901994</v>
      </c>
      <c r="AE6" s="4">
        <f t="shared" si="8"/>
        <v>0.24422420709068557</v>
      </c>
      <c r="AF6" s="4">
        <f t="shared" si="9"/>
        <v>2.3666843790486218E-2</v>
      </c>
      <c r="AG6" s="4">
        <f t="shared" si="10"/>
        <v>0.13945630423553657</v>
      </c>
      <c r="AH6" s="4">
        <f t="shared" si="11"/>
        <v>0.59265264488329172</v>
      </c>
    </row>
    <row r="7" spans="1:34" x14ac:dyDescent="0.2">
      <c r="A7" t="s">
        <v>176</v>
      </c>
      <c r="B7" s="6">
        <v>50</v>
      </c>
      <c r="C7" s="1">
        <v>160000</v>
      </c>
      <c r="D7">
        <v>12181</v>
      </c>
      <c r="E7">
        <v>1759</v>
      </c>
      <c r="F7">
        <v>314</v>
      </c>
      <c r="G7">
        <v>8378</v>
      </c>
      <c r="H7">
        <v>25218</v>
      </c>
      <c r="I7" s="1">
        <v>254200</v>
      </c>
      <c r="J7" s="1">
        <v>291400</v>
      </c>
      <c r="K7">
        <v>942.1</v>
      </c>
      <c r="L7">
        <v>38514</v>
      </c>
      <c r="M7" s="1">
        <v>532700</v>
      </c>
      <c r="N7" s="1">
        <v>1908000</v>
      </c>
      <c r="O7" s="4">
        <f t="shared" si="3"/>
        <v>0.95507756358348417</v>
      </c>
      <c r="P7" s="4">
        <f t="shared" si="3"/>
        <v>1.1143675992385669</v>
      </c>
      <c r="Q7" s="4">
        <f t="shared" si="0"/>
        <v>3.2095213061376771</v>
      </c>
      <c r="R7" s="4">
        <f t="shared" si="0"/>
        <v>9.0402508150641658</v>
      </c>
      <c r="S7" s="4">
        <f t="shared" si="4"/>
        <v>0.45592596528957796</v>
      </c>
      <c r="T7" s="4">
        <f t="shared" si="1"/>
        <v>0.72420884807752084</v>
      </c>
      <c r="U7" s="4">
        <f t="shared" si="1"/>
        <v>17.302114704978813</v>
      </c>
      <c r="V7" s="4">
        <f t="shared" si="1"/>
        <v>386.65162268929095</v>
      </c>
      <c r="W7" s="4">
        <f t="shared" si="5"/>
        <v>0.12082038080173815</v>
      </c>
      <c r="X7" s="4">
        <f t="shared" si="6"/>
        <v>0.15871187035231932</v>
      </c>
      <c r="Y7" s="4">
        <f t="shared" si="6"/>
        <v>3.3291787983922414</v>
      </c>
      <c r="Z7" s="4">
        <f t="shared" si="6"/>
        <v>65.499762284804618</v>
      </c>
      <c r="AA7" s="4">
        <f t="shared" si="7"/>
        <v>19331.260928278105</v>
      </c>
      <c r="AB7" s="4">
        <f t="shared" si="7"/>
        <v>1933.2692927616017</v>
      </c>
      <c r="AC7" s="4">
        <f t="shared" si="2"/>
        <v>5856.0255063719524</v>
      </c>
      <c r="AD7" s="4">
        <f t="shared" si="2"/>
        <v>20566.925357428649</v>
      </c>
      <c r="AE7" s="4">
        <f t="shared" si="8"/>
        <v>0.40537391551225066</v>
      </c>
      <c r="AF7" s="4">
        <f t="shared" si="9"/>
        <v>4.054039443438294E-2</v>
      </c>
      <c r="AG7" s="4">
        <f t="shared" si="10"/>
        <v>0.12280005932696587</v>
      </c>
      <c r="AH7" s="4">
        <f t="shared" si="11"/>
        <v>0.43128563072640058</v>
      </c>
    </row>
    <row r="8" spans="1:34" x14ac:dyDescent="0.2">
      <c r="A8" t="s">
        <v>177</v>
      </c>
      <c r="B8" s="6">
        <v>60</v>
      </c>
      <c r="C8">
        <v>81240</v>
      </c>
      <c r="D8">
        <v>10689</v>
      </c>
      <c r="E8">
        <v>1216</v>
      </c>
      <c r="F8">
        <v>264</v>
      </c>
      <c r="G8">
        <v>13177</v>
      </c>
      <c r="H8">
        <v>37299</v>
      </c>
      <c r="I8" s="1">
        <v>288400</v>
      </c>
      <c r="J8" s="1">
        <v>290800</v>
      </c>
      <c r="K8">
        <v>2059</v>
      </c>
      <c r="L8">
        <v>38788</v>
      </c>
      <c r="M8" s="1">
        <v>518300</v>
      </c>
      <c r="N8" s="1">
        <v>1684000</v>
      </c>
      <c r="O8" s="4">
        <f t="shared" si="3"/>
        <v>0.95981277901904005</v>
      </c>
      <c r="P8" s="4">
        <f t="shared" si="3"/>
        <v>1.1155292511584722</v>
      </c>
      <c r="Q8" s="4">
        <f t="shared" si="0"/>
        <v>3.1484709862594382</v>
      </c>
      <c r="R8" s="4">
        <f t="shared" si="0"/>
        <v>8.0905791725137899</v>
      </c>
      <c r="S8" s="4">
        <f t="shared" si="4"/>
        <v>0.46274100054247874</v>
      </c>
      <c r="T8" s="4">
        <f t="shared" si="1"/>
        <v>0.72647602422143009</v>
      </c>
      <c r="U8" s="4">
        <f t="shared" si="1"/>
        <v>16.333433337149796</v>
      </c>
      <c r="V8" s="4">
        <f t="shared" si="1"/>
        <v>277.15150045004418</v>
      </c>
      <c r="W8" s="4">
        <f t="shared" si="5"/>
        <v>0.12262636514375687</v>
      </c>
      <c r="X8" s="4">
        <f t="shared" si="6"/>
        <v>0.15918832504778477</v>
      </c>
      <c r="Y8" s="4">
        <f t="shared" si="6"/>
        <v>3.1502230688841228</v>
      </c>
      <c r="Z8" s="4">
        <f t="shared" si="6"/>
        <v>47.595492767119524</v>
      </c>
      <c r="AA8" s="4">
        <f t="shared" si="7"/>
        <v>9962.1659042788087</v>
      </c>
      <c r="AB8" s="4">
        <f t="shared" si="7"/>
        <v>1701.5640064357715</v>
      </c>
      <c r="AC8" s="4">
        <f t="shared" si="2"/>
        <v>3830.6712517630936</v>
      </c>
      <c r="AD8" s="4">
        <f t="shared" si="2"/>
        <v>12565.210090519555</v>
      </c>
      <c r="AE8" s="4">
        <f t="shared" si="8"/>
        <v>0.35503577773960376</v>
      </c>
      <c r="AF8" s="4">
        <f t="shared" si="9"/>
        <v>6.0641039930801478E-2</v>
      </c>
      <c r="AG8" s="4">
        <f t="shared" si="10"/>
        <v>0.13651904216434627</v>
      </c>
      <c r="AH8" s="4">
        <f t="shared" si="11"/>
        <v>0.44780414016524844</v>
      </c>
    </row>
    <row r="9" spans="1:34" x14ac:dyDescent="0.2">
      <c r="A9" t="s">
        <v>178</v>
      </c>
      <c r="B9" s="6">
        <v>70</v>
      </c>
      <c r="C9">
        <v>44507</v>
      </c>
      <c r="D9">
        <v>7799</v>
      </c>
      <c r="E9">
        <v>958</v>
      </c>
      <c r="F9">
        <v>110</v>
      </c>
      <c r="G9">
        <v>16780</v>
      </c>
      <c r="H9">
        <v>54147</v>
      </c>
      <c r="I9" s="1">
        <v>274000</v>
      </c>
      <c r="J9" s="1">
        <v>292700</v>
      </c>
      <c r="K9">
        <v>3085</v>
      </c>
      <c r="L9">
        <v>45596</v>
      </c>
      <c r="M9" s="1">
        <v>357000</v>
      </c>
      <c r="N9" s="1">
        <v>1619000</v>
      </c>
      <c r="O9" s="4">
        <f t="shared" si="3"/>
        <v>0.96416261431036454</v>
      </c>
      <c r="P9" s="4">
        <f t="shared" si="3"/>
        <v>1.1443924857231282</v>
      </c>
      <c r="Q9" s="4">
        <f t="shared" si="0"/>
        <v>2.4646226115122247</v>
      </c>
      <c r="R9" s="4">
        <f t="shared" si="0"/>
        <v>7.8150048119522957</v>
      </c>
      <c r="S9" s="4">
        <f t="shared" si="4"/>
        <v>0.46906093013738015</v>
      </c>
      <c r="T9" s="4">
        <f t="shared" si="1"/>
        <v>0.78433824150888487</v>
      </c>
      <c r="U9" s="4">
        <f t="shared" si="1"/>
        <v>7.8348319087073852</v>
      </c>
      <c r="V9" s="4">
        <f t="shared" si="1"/>
        <v>249.78488051795787</v>
      </c>
      <c r="W9" s="4">
        <f t="shared" si="5"/>
        <v>0.12430114648640574</v>
      </c>
      <c r="X9" s="4">
        <f t="shared" si="6"/>
        <v>0.17132816016370972</v>
      </c>
      <c r="Y9" s="4">
        <f t="shared" si="6"/>
        <v>1.5573078270570562</v>
      </c>
      <c r="Z9" s="4">
        <f t="shared" si="6"/>
        <v>43.079031896925386</v>
      </c>
      <c r="AA9" s="4">
        <f t="shared" si="7"/>
        <v>5532.27112667046</v>
      </c>
      <c r="AB9" s="4">
        <f t="shared" si="7"/>
        <v>1336.1883211167722</v>
      </c>
      <c r="AC9" s="4">
        <f t="shared" si="2"/>
        <v>1491.9008983206597</v>
      </c>
      <c r="AD9" s="4">
        <f t="shared" si="2"/>
        <v>4738.6935086617923</v>
      </c>
      <c r="AE9" s="4">
        <f t="shared" si="8"/>
        <v>0.42234127655380432</v>
      </c>
      <c r="AF9" s="4">
        <f t="shared" si="9"/>
        <v>0.10200647588224346</v>
      </c>
      <c r="AG9" s="4">
        <f t="shared" si="10"/>
        <v>0.11389379071660372</v>
      </c>
      <c r="AH9" s="4">
        <f t="shared" si="11"/>
        <v>0.36175845684734842</v>
      </c>
    </row>
    <row r="10" spans="1:34" x14ac:dyDescent="0.2">
      <c r="A10" t="s">
        <v>179</v>
      </c>
      <c r="B10" s="6">
        <v>100</v>
      </c>
      <c r="C10">
        <v>9539</v>
      </c>
      <c r="D10">
        <v>2734</v>
      </c>
      <c r="E10">
        <v>1066</v>
      </c>
      <c r="F10">
        <v>43</v>
      </c>
      <c r="G10">
        <v>24399</v>
      </c>
      <c r="H10">
        <v>79092</v>
      </c>
      <c r="I10" s="1">
        <v>283800</v>
      </c>
      <c r="J10" s="1">
        <v>296900</v>
      </c>
      <c r="K10">
        <v>10942</v>
      </c>
      <c r="L10">
        <v>51949</v>
      </c>
      <c r="M10" s="1">
        <v>222100</v>
      </c>
      <c r="N10" s="1">
        <v>1068000</v>
      </c>
      <c r="O10" s="4">
        <f t="shared" ref="O10:O11" si="12">(224333+K10)/235871</f>
        <v>0.99747319509392851</v>
      </c>
      <c r="P10" s="4">
        <f t="shared" ref="P10:P11" si="13">(224333+L10)/235871</f>
        <v>1.1713266997638541</v>
      </c>
      <c r="Q10" s="4">
        <f t="shared" ref="Q10:Q11" si="14">(224333+M10)/235871</f>
        <v>1.8926998232084487</v>
      </c>
      <c r="R10" s="4">
        <f t="shared" ref="R10:R11" si="15">(224333+N10)/235871</f>
        <v>5.478982155500252</v>
      </c>
      <c r="S10" s="4">
        <f t="shared" ref="S10:S11" si="16">4/3*3.14*((O10/2)^3)</f>
        <v>0.51937626523442681</v>
      </c>
      <c r="T10" s="4">
        <f t="shared" ref="T10:T11" si="17">4/3*3.14*((P10/2)^3)</f>
        <v>0.84103201172060693</v>
      </c>
      <c r="U10" s="4">
        <f t="shared" ref="U10:U11" si="18">4/3*3.14*((Q10/2)^3)</f>
        <v>3.5483268895011859</v>
      </c>
      <c r="V10" s="4">
        <f t="shared" ref="V10:V11" si="19">4/3*3.14*((R10/2)^3)</f>
        <v>86.075203003887879</v>
      </c>
      <c r="W10" s="4">
        <f t="shared" ref="W10:W11" si="20">(S10*265)/1000</f>
        <v>0.13763471028712312</v>
      </c>
      <c r="X10" s="4">
        <f t="shared" ref="X10:X11" si="21">(10^(-0.665+LOG(T10, 10)*0.959))</f>
        <v>0.18318723723669111</v>
      </c>
      <c r="Y10" s="4">
        <f t="shared" ref="Y10:Y11" si="22">(10^(-0.665+LOG(U10, 10)*0.959))</f>
        <v>0.72857229717704608</v>
      </c>
      <c r="Z10" s="4">
        <f t="shared" ref="Z10:Z11" si="23">(10^(-0.665+LOG(V10, 10)*0.959))</f>
        <v>15.507723726679906</v>
      </c>
      <c r="AA10" s="4">
        <f t="shared" ref="AA10:AA11" si="24">W10*C10</f>
        <v>1312.8975014288674</v>
      </c>
      <c r="AB10" s="4">
        <f t="shared" ref="AB10:AB11" si="25">X10*D10</f>
        <v>500.8339066051135</v>
      </c>
      <c r="AC10" s="4">
        <f t="shared" ref="AC10:AC11" si="26">Y10*E10</f>
        <v>776.65806879073114</v>
      </c>
      <c r="AD10" s="4">
        <f t="shared" ref="AD10:AD11" si="27">Z10*F10</f>
        <v>666.83212024723593</v>
      </c>
      <c r="AE10" s="4">
        <f t="shared" ref="AE10:AE11" si="28">AA10/(AA10+AB10+AC10+AD10)</f>
        <v>0.40307282212824747</v>
      </c>
      <c r="AF10" s="4">
        <f t="shared" ref="AF10:AF11" si="29">AB10/(AA10+AB10+AC10+AD10)</f>
        <v>0.15376107878424175</v>
      </c>
      <c r="AG10" s="4">
        <f t="shared" ref="AG10:AG11" si="30">AC10/(AA10+AB10+AC10+AD10)</f>
        <v>0.23844188847602552</v>
      </c>
      <c r="AH10" s="4">
        <f t="shared" ref="AH10:AH11" si="31">AD10/(AA10+AB10+AC10+AD10)</f>
        <v>0.20472421061148527</v>
      </c>
    </row>
    <row r="11" spans="1:34" x14ac:dyDescent="0.2">
      <c r="A11" t="s">
        <v>180</v>
      </c>
      <c r="B11" s="6">
        <v>120</v>
      </c>
      <c r="C11">
        <v>1600</v>
      </c>
      <c r="D11">
        <v>642</v>
      </c>
      <c r="E11">
        <v>753</v>
      </c>
      <c r="F11">
        <v>34</v>
      </c>
      <c r="G11">
        <v>30145</v>
      </c>
      <c r="H11" s="1">
        <v>112500</v>
      </c>
      <c r="I11" s="1">
        <v>288100</v>
      </c>
      <c r="J11" s="1">
        <v>299200</v>
      </c>
      <c r="K11">
        <v>61896</v>
      </c>
      <c r="L11">
        <v>77492</v>
      </c>
      <c r="M11" s="1">
        <v>234400</v>
      </c>
      <c r="N11" s="1">
        <v>1052000</v>
      </c>
      <c r="O11" s="4">
        <f t="shared" si="12"/>
        <v>1.2134980561408566</v>
      </c>
      <c r="P11" s="4">
        <f t="shared" si="13"/>
        <v>1.2796189442534267</v>
      </c>
      <c r="Q11" s="4">
        <f t="shared" si="14"/>
        <v>1.9448469714377774</v>
      </c>
      <c r="R11" s="4">
        <f t="shared" si="15"/>
        <v>5.4111484667466536</v>
      </c>
      <c r="S11" s="4">
        <f t="shared" si="16"/>
        <v>0.93518095249026933</v>
      </c>
      <c r="T11" s="4">
        <f t="shared" si="17"/>
        <v>1.096529653314386</v>
      </c>
      <c r="U11" s="4">
        <f t="shared" si="18"/>
        <v>3.8497692785147768</v>
      </c>
      <c r="V11" s="4">
        <f t="shared" si="19"/>
        <v>82.917604627264154</v>
      </c>
      <c r="W11" s="4">
        <f t="shared" si="20"/>
        <v>0.24782295240992139</v>
      </c>
      <c r="X11" s="4">
        <f t="shared" si="21"/>
        <v>0.23625420393297519</v>
      </c>
      <c r="Y11" s="4">
        <f t="shared" si="22"/>
        <v>0.7878288485644408</v>
      </c>
      <c r="Z11" s="4">
        <f t="shared" si="23"/>
        <v>14.961744387302856</v>
      </c>
      <c r="AA11" s="4">
        <f t="shared" si="24"/>
        <v>396.5167238558742</v>
      </c>
      <c r="AB11" s="4">
        <f t="shared" si="25"/>
        <v>151.67519892497006</v>
      </c>
      <c r="AC11" s="4">
        <f t="shared" si="26"/>
        <v>593.23512296902391</v>
      </c>
      <c r="AD11" s="4">
        <f t="shared" si="27"/>
        <v>508.69930916829708</v>
      </c>
      <c r="AE11" s="4">
        <f t="shared" si="28"/>
        <v>0.24029476450337564</v>
      </c>
      <c r="AF11" s="4">
        <f t="shared" si="29"/>
        <v>9.1917324072126633E-2</v>
      </c>
      <c r="AG11" s="4">
        <f t="shared" si="30"/>
        <v>0.35950890742451308</v>
      </c>
      <c r="AH11" s="4">
        <f t="shared" si="31"/>
        <v>0.30827900399998459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1"/>
  <sheetViews>
    <sheetView tabSelected="1" workbookViewId="0">
      <selection activeCell="G3" sqref="G3"/>
    </sheetView>
  </sheetViews>
  <sheetFormatPr baseColWidth="10" defaultRowHeight="16" x14ac:dyDescent="0.2"/>
  <cols>
    <col min="1" max="1" width="21.1640625" customWidth="1"/>
    <col min="7" max="7" width="13.6640625" bestFit="1" customWidth="1"/>
    <col min="8" max="8" width="16" bestFit="1" customWidth="1"/>
    <col min="9" max="9" width="15.6640625" bestFit="1" customWidth="1"/>
    <col min="10" max="11" width="16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199</v>
      </c>
    </row>
    <row r="2" spans="1:34" s="2" customFormat="1" x14ac:dyDescent="0.2">
      <c r="D2" s="2" t="s">
        <v>32</v>
      </c>
      <c r="H2" s="2" t="s">
        <v>31</v>
      </c>
      <c r="L2" s="2" t="s">
        <v>30</v>
      </c>
      <c r="P2" s="2" t="s">
        <v>28</v>
      </c>
      <c r="T2" s="2" t="s">
        <v>29</v>
      </c>
      <c r="X2" s="2" t="s">
        <v>40</v>
      </c>
      <c r="AB2" s="14" t="s">
        <v>39</v>
      </c>
      <c r="AC2" s="14"/>
      <c r="AD2" s="14"/>
      <c r="AE2" s="14"/>
      <c r="AF2" s="2" t="s">
        <v>38</v>
      </c>
    </row>
    <row r="3" spans="1:34" s="2" customFormat="1" x14ac:dyDescent="0.2">
      <c r="A3" s="2" t="s">
        <v>33</v>
      </c>
      <c r="B3" s="2" t="s">
        <v>228</v>
      </c>
      <c r="C3" s="2" t="s">
        <v>203</v>
      </c>
      <c r="D3" s="2" t="s">
        <v>0</v>
      </c>
      <c r="E3" s="2" t="s">
        <v>1</v>
      </c>
      <c r="F3" s="2" t="s">
        <v>2</v>
      </c>
      <c r="G3" s="14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14" t="s">
        <v>8</v>
      </c>
      <c r="M3" s="14" t="s">
        <v>9</v>
      </c>
      <c r="N3" s="14" t="s">
        <v>10</v>
      </c>
      <c r="O3" s="14" t="s">
        <v>11</v>
      </c>
      <c r="P3" s="2" t="s">
        <v>20</v>
      </c>
      <c r="Q3" s="2" t="s">
        <v>21</v>
      </c>
      <c r="R3" s="2" t="s">
        <v>22</v>
      </c>
      <c r="S3" s="2" t="s">
        <v>23</v>
      </c>
      <c r="T3" s="14" t="s">
        <v>24</v>
      </c>
      <c r="U3" s="14" t="s">
        <v>25</v>
      </c>
      <c r="V3" s="14" t="s">
        <v>26</v>
      </c>
      <c r="W3" s="14" t="s">
        <v>27</v>
      </c>
      <c r="X3" s="2" t="s">
        <v>41</v>
      </c>
      <c r="Y3" s="2" t="s">
        <v>42</v>
      </c>
      <c r="Z3" s="2" t="s">
        <v>43</v>
      </c>
      <c r="AA3" s="2" t="s">
        <v>44</v>
      </c>
      <c r="AB3" s="14" t="s">
        <v>45</v>
      </c>
      <c r="AC3" s="14" t="s">
        <v>46</v>
      </c>
      <c r="AD3" s="14" t="s">
        <v>47</v>
      </c>
      <c r="AE3" s="14" t="s">
        <v>48</v>
      </c>
      <c r="AF3" s="2" t="s">
        <v>34</v>
      </c>
      <c r="AG3" s="2" t="s">
        <v>35</v>
      </c>
      <c r="AH3" s="2" t="s">
        <v>36</v>
      </c>
    </row>
    <row r="4" spans="1:34" x14ac:dyDescent="0.2">
      <c r="A4" t="s">
        <v>12</v>
      </c>
      <c r="B4" s="3">
        <v>5</v>
      </c>
      <c r="C4" s="3">
        <f>0.87-0.025</f>
        <v>0.84499999999999997</v>
      </c>
      <c r="D4">
        <v>20558</v>
      </c>
      <c r="E4">
        <v>17849</v>
      </c>
      <c r="F4">
        <v>1202</v>
      </c>
      <c r="G4" s="15">
        <v>310</v>
      </c>
      <c r="H4">
        <v>7495</v>
      </c>
      <c r="I4">
        <v>18813</v>
      </c>
      <c r="J4" s="1">
        <v>185300</v>
      </c>
      <c r="K4" s="1">
        <v>295000</v>
      </c>
      <c r="L4" s="15">
        <v>6294</v>
      </c>
      <c r="M4" s="15">
        <v>32356</v>
      </c>
      <c r="N4" s="16">
        <v>628500</v>
      </c>
      <c r="O4" s="16">
        <v>3151000</v>
      </c>
      <c r="P4" s="4">
        <f>(224333+L4)/235871</f>
        <v>0.97776750851100813</v>
      </c>
      <c r="Q4" s="4">
        <f>(224333+M4)/235871</f>
        <v>1.0882601082795256</v>
      </c>
      <c r="R4" s="4">
        <f t="shared" ref="R4:S11" si="0">(224333+N4)/235871</f>
        <v>3.615675517549847</v>
      </c>
      <c r="S4" s="4">
        <f t="shared" si="0"/>
        <v>14.310080510109339</v>
      </c>
      <c r="T4" s="17">
        <f>4/3*3.14*((P4/2)^3)</f>
        <v>0.48919859607726607</v>
      </c>
      <c r="U4" s="17">
        <f>4/3*3.14*((Q4/2)^3)</f>
        <v>0.67449157145961558</v>
      </c>
      <c r="V4" s="17">
        <f t="shared" ref="V4" si="1">4/3*3.14*((R4/2)^3)</f>
        <v>24.736983726373342</v>
      </c>
      <c r="W4" s="17">
        <f>4/3*3.14*((S4/2)^3)</f>
        <v>1533.5736193131622</v>
      </c>
      <c r="X4" s="4">
        <f>(T4*265)/1000</f>
        <v>0.12963762796047551</v>
      </c>
      <c r="Y4" s="4">
        <f>(10^(-0.665+LOG(U4, 10)*0.959))</f>
        <v>0.14824787929051017</v>
      </c>
      <c r="Z4" s="4">
        <f>(10^(-0.665+LOG(V4, 10)*0.959))</f>
        <v>4.6905041751999947</v>
      </c>
      <c r="AA4" s="4">
        <f>(10^(-0.665+LOG(W4, 10)*0.959))</f>
        <v>245.52218441241732</v>
      </c>
      <c r="AB4" s="17">
        <f>X4*D4</f>
        <v>2665.0903556114554</v>
      </c>
      <c r="AC4" s="17">
        <f>Y4*E4</f>
        <v>2646.076397456316</v>
      </c>
      <c r="AD4" s="17">
        <f t="shared" ref="AD4" si="2">Z4*F4</f>
        <v>5637.9860185903935</v>
      </c>
      <c r="AE4" s="17">
        <f>AA4*G4</f>
        <v>76111.877167849365</v>
      </c>
      <c r="AF4" s="4">
        <f>AB4/(AB4+AC4+AD4+AE4)</f>
        <v>3.0611748533910473E-2</v>
      </c>
      <c r="AG4" s="4">
        <f>AC4/(AB4+AC4+AD4+AE4)</f>
        <v>3.0393350495564835E-2</v>
      </c>
      <c r="AH4" s="4">
        <f>AD4/(AB4+AC4+AD4+AE4)</f>
        <v>6.4759008967707213E-2</v>
      </c>
    </row>
    <row r="5" spans="1:34" x14ac:dyDescent="0.2">
      <c r="A5" t="s">
        <v>13</v>
      </c>
      <c r="B5" s="3">
        <v>12</v>
      </c>
      <c r="C5" s="3">
        <f t="shared" ref="C5:C11" si="3">0.87-0.025</f>
        <v>0.84499999999999997</v>
      </c>
      <c r="D5">
        <v>19333</v>
      </c>
      <c r="E5">
        <v>20217</v>
      </c>
      <c r="F5">
        <v>1317</v>
      </c>
      <c r="G5" s="15">
        <v>354</v>
      </c>
      <c r="H5">
        <v>7468</v>
      </c>
      <c r="I5">
        <v>18394</v>
      </c>
      <c r="J5" s="1">
        <v>167900</v>
      </c>
      <c r="K5" s="1">
        <v>294000</v>
      </c>
      <c r="L5" s="15">
        <v>6438</v>
      </c>
      <c r="M5" s="15">
        <v>30779</v>
      </c>
      <c r="N5" s="16">
        <v>537300</v>
      </c>
      <c r="O5" s="16">
        <v>3032000</v>
      </c>
      <c r="P5" s="4">
        <f t="shared" ref="P5:P11" si="4">(224333+L5)/235871</f>
        <v>0.97837801170979055</v>
      </c>
      <c r="Q5" s="4">
        <f t="shared" ref="Q5:Q11" si="5">(224333+M5)/235871</f>
        <v>1.0815742503317491</v>
      </c>
      <c r="R5" s="4">
        <f t="shared" si="0"/>
        <v>3.2290234916543366</v>
      </c>
      <c r="S5" s="4">
        <f t="shared" si="0"/>
        <v>13.805567450004451</v>
      </c>
      <c r="T5" s="17">
        <f t="shared" ref="T5:T11" si="6">4/3*3.14*((P5/2)^3)</f>
        <v>0.49011551289352445</v>
      </c>
      <c r="U5" s="17">
        <f t="shared" ref="U5:U11" si="7">4/3*3.14*((Q5/2)^3)</f>
        <v>0.66213632695787172</v>
      </c>
      <c r="V5" s="17">
        <f t="shared" ref="V5:V11" si="8">4/3*3.14*((R5/2)^3)</f>
        <v>17.619436363967257</v>
      </c>
      <c r="W5" s="17">
        <f t="shared" ref="W5:W11" si="9">4/3*3.14*((S5/2)^3)</f>
        <v>1377.0229679912627</v>
      </c>
      <c r="X5" s="4">
        <f t="shared" ref="X5:X11" si="10">(T5*265)/1000</f>
        <v>0.12988061091678399</v>
      </c>
      <c r="Y5" s="4">
        <f t="shared" ref="Y5:Y11" si="11">(10^(-0.665+LOG(U5, 10)*0.959))</f>
        <v>0.14564264963105328</v>
      </c>
      <c r="Z5" s="4">
        <f t="shared" ref="Z5:Z11" si="12">(10^(-0.665+LOG(V5, 10)*0.959))</f>
        <v>3.3877108805760434</v>
      </c>
      <c r="AA5" s="4">
        <f t="shared" ref="AA5:AA11" si="13">(10^(-0.665+LOG(W5, 10)*0.959))</f>
        <v>221.43414802492225</v>
      </c>
      <c r="AB5" s="17">
        <f t="shared" ref="AB5:AB11" si="14">X5*D5</f>
        <v>2510.9818508541848</v>
      </c>
      <c r="AC5" s="17">
        <f t="shared" ref="AC5:AC11" si="15">Y5*E5</f>
        <v>2944.457447591004</v>
      </c>
      <c r="AD5" s="17">
        <f t="shared" ref="AD5:AD11" si="16">Z5*F5</f>
        <v>4461.6152297186491</v>
      </c>
      <c r="AE5" s="17">
        <f t="shared" ref="AE5:AE11" si="17">AA5*G5</f>
        <v>78387.688400822473</v>
      </c>
      <c r="AF5" s="4">
        <f t="shared" ref="AF5:AF11" si="18">AB5/(AB5+AC5+AD5+AE5)</f>
        <v>2.8435413179034884E-2</v>
      </c>
      <c r="AG5" s="4">
        <f t="shared" ref="AG5:AG11" si="19">AC5/(AB5+AC5+AD5+AE5)</f>
        <v>3.3344272911353175E-2</v>
      </c>
      <c r="AH5" s="4">
        <f t="shared" ref="AH5:AH11" si="20">AD5/(AB5+AC5+AD5+AE5)</f>
        <v>5.0525204895354607E-2</v>
      </c>
    </row>
    <row r="6" spans="1:34" x14ac:dyDescent="0.2">
      <c r="A6" t="s">
        <v>14</v>
      </c>
      <c r="B6" s="6">
        <v>20</v>
      </c>
      <c r="C6" s="3">
        <f t="shared" si="3"/>
        <v>0.84499999999999997</v>
      </c>
      <c r="D6">
        <v>22358</v>
      </c>
      <c r="E6">
        <v>23318</v>
      </c>
      <c r="F6">
        <v>1411</v>
      </c>
      <c r="G6" s="15">
        <v>308</v>
      </c>
      <c r="H6">
        <v>7816</v>
      </c>
      <c r="I6">
        <v>18794</v>
      </c>
      <c r="J6" s="1">
        <v>170900</v>
      </c>
      <c r="K6" s="1">
        <v>296700</v>
      </c>
      <c r="L6">
        <v>5488</v>
      </c>
      <c r="M6">
        <v>29417</v>
      </c>
      <c r="N6" s="1">
        <v>525500</v>
      </c>
      <c r="O6" s="1">
        <v>2937000</v>
      </c>
      <c r="P6" s="4">
        <f t="shared" si="4"/>
        <v>0.97435038644004557</v>
      </c>
      <c r="Q6" s="4">
        <f t="shared" si="5"/>
        <v>1.0757999075765992</v>
      </c>
      <c r="R6" s="4">
        <f t="shared" si="0"/>
        <v>3.1789961461985579</v>
      </c>
      <c r="S6" s="4">
        <f t="shared" si="0"/>
        <v>13.402804923029962</v>
      </c>
      <c r="T6" s="4">
        <f t="shared" si="6"/>
        <v>0.48408751602165562</v>
      </c>
      <c r="U6" s="4">
        <f t="shared" si="7"/>
        <v>0.65158774207495707</v>
      </c>
      <c r="V6" s="4">
        <f t="shared" si="8"/>
        <v>16.813123457870446</v>
      </c>
      <c r="W6" s="4">
        <f t="shared" si="9"/>
        <v>1259.9853258040794</v>
      </c>
      <c r="X6" s="4">
        <f t="shared" si="10"/>
        <v>0.12828319174573874</v>
      </c>
      <c r="Y6" s="4">
        <f t="shared" si="11"/>
        <v>0.14341679617771264</v>
      </c>
      <c r="Z6" s="4">
        <f t="shared" si="12"/>
        <v>3.2388946153878031</v>
      </c>
      <c r="AA6" s="4">
        <f t="shared" si="13"/>
        <v>203.35296181327888</v>
      </c>
      <c r="AB6" s="4">
        <f t="shared" si="14"/>
        <v>2868.1556010512268</v>
      </c>
      <c r="AC6" s="4">
        <f t="shared" si="15"/>
        <v>3344.1928532719035</v>
      </c>
      <c r="AD6" s="4">
        <f t="shared" si="16"/>
        <v>4570.0803023121898</v>
      </c>
      <c r="AE6" s="4">
        <f t="shared" si="17"/>
        <v>62632.712238489898</v>
      </c>
      <c r="AF6" s="4">
        <f t="shared" si="18"/>
        <v>3.9067630493846948E-2</v>
      </c>
      <c r="AG6" s="4">
        <f t="shared" si="19"/>
        <v>4.5551814080067747E-2</v>
      </c>
      <c r="AH6" s="4">
        <f t="shared" si="20"/>
        <v>6.2249833486196594E-2</v>
      </c>
    </row>
    <row r="7" spans="1:34" x14ac:dyDescent="0.2">
      <c r="A7" t="s">
        <v>15</v>
      </c>
      <c r="B7" s="6">
        <v>30</v>
      </c>
      <c r="C7" s="3">
        <f t="shared" si="3"/>
        <v>0.84499999999999997</v>
      </c>
      <c r="D7">
        <v>23534</v>
      </c>
      <c r="E7">
        <v>24509</v>
      </c>
      <c r="F7">
        <v>1461</v>
      </c>
      <c r="G7" s="15">
        <v>347</v>
      </c>
      <c r="H7">
        <v>7941</v>
      </c>
      <c r="I7">
        <v>21126</v>
      </c>
      <c r="J7" s="1">
        <v>180300</v>
      </c>
      <c r="K7" s="1">
        <v>295900</v>
      </c>
      <c r="L7">
        <v>4683</v>
      </c>
      <c r="M7">
        <v>29348</v>
      </c>
      <c r="N7" s="1">
        <v>561300</v>
      </c>
      <c r="O7" s="1">
        <v>2727000</v>
      </c>
      <c r="P7" s="4">
        <f t="shared" si="4"/>
        <v>0.97093750397463019</v>
      </c>
      <c r="Q7" s="4">
        <f t="shared" si="5"/>
        <v>1.0755073747938493</v>
      </c>
      <c r="R7" s="4">
        <f t="shared" si="0"/>
        <v>3.3307740247847342</v>
      </c>
      <c r="S7" s="4">
        <f t="shared" si="0"/>
        <v>12.512487758138983</v>
      </c>
      <c r="T7" s="4">
        <f t="shared" si="6"/>
        <v>0.47901843532110505</v>
      </c>
      <c r="U7" s="4">
        <f t="shared" si="7"/>
        <v>0.65105634507173149</v>
      </c>
      <c r="V7" s="4">
        <f t="shared" si="8"/>
        <v>19.338104603466146</v>
      </c>
      <c r="W7" s="4">
        <f t="shared" si="9"/>
        <v>1025.2018812572992</v>
      </c>
      <c r="X7" s="4">
        <f t="shared" si="10"/>
        <v>0.12693988536009285</v>
      </c>
      <c r="Y7" s="4">
        <f t="shared" si="11"/>
        <v>0.14330462737564706</v>
      </c>
      <c r="Z7" s="4">
        <f t="shared" si="12"/>
        <v>3.7039996329644276</v>
      </c>
      <c r="AA7" s="4">
        <f t="shared" si="13"/>
        <v>166.8653675017423</v>
      </c>
      <c r="AB7" s="4">
        <f t="shared" si="14"/>
        <v>2987.4032620644252</v>
      </c>
      <c r="AC7" s="4">
        <f t="shared" si="15"/>
        <v>3512.2531123497338</v>
      </c>
      <c r="AD7" s="4">
        <f t="shared" si="16"/>
        <v>5411.5434637610288</v>
      </c>
      <c r="AE7" s="4">
        <f t="shared" si="17"/>
        <v>57902.282523104579</v>
      </c>
      <c r="AF7" s="4">
        <f t="shared" si="18"/>
        <v>4.2791208245490861E-2</v>
      </c>
      <c r="AG7" s="4">
        <f t="shared" si="19"/>
        <v>5.0309094942063995E-2</v>
      </c>
      <c r="AH7" s="4">
        <f t="shared" si="20"/>
        <v>7.7514303551807939E-2</v>
      </c>
    </row>
    <row r="8" spans="1:34" x14ac:dyDescent="0.2">
      <c r="A8" t="s">
        <v>16</v>
      </c>
      <c r="B8" s="6">
        <v>40</v>
      </c>
      <c r="C8" s="3">
        <f t="shared" si="3"/>
        <v>0.84499999999999997</v>
      </c>
      <c r="D8">
        <v>43678</v>
      </c>
      <c r="E8">
        <v>32202</v>
      </c>
      <c r="F8">
        <v>1153</v>
      </c>
      <c r="G8" s="15">
        <v>274</v>
      </c>
      <c r="H8">
        <v>11890</v>
      </c>
      <c r="I8">
        <v>29696</v>
      </c>
      <c r="J8" s="1">
        <v>225800</v>
      </c>
      <c r="K8" s="1">
        <v>296400</v>
      </c>
      <c r="L8">
        <v>7162</v>
      </c>
      <c r="M8">
        <v>27478</v>
      </c>
      <c r="N8" s="1">
        <v>472700</v>
      </c>
      <c r="O8" s="1">
        <v>2779000</v>
      </c>
      <c r="P8" s="4">
        <f t="shared" si="4"/>
        <v>0.98144748612589083</v>
      </c>
      <c r="Q8" s="4">
        <f t="shared" si="5"/>
        <v>1.0675793124207724</v>
      </c>
      <c r="R8" s="4">
        <f t="shared" si="0"/>
        <v>2.955144973311683</v>
      </c>
      <c r="S8" s="4">
        <f t="shared" si="0"/>
        <v>12.732947246588177</v>
      </c>
      <c r="T8" s="4">
        <f t="shared" si="6"/>
        <v>0.4947429320635276</v>
      </c>
      <c r="U8" s="4">
        <f t="shared" si="7"/>
        <v>0.63676450402222451</v>
      </c>
      <c r="V8" s="4">
        <f t="shared" si="8"/>
        <v>13.505627638371683</v>
      </c>
      <c r="W8" s="4">
        <f t="shared" si="9"/>
        <v>1080.3518426561486</v>
      </c>
      <c r="X8" s="4">
        <f t="shared" si="10"/>
        <v>0.13110687699683482</v>
      </c>
      <c r="Y8" s="4">
        <f t="shared" si="11"/>
        <v>0.14028644609359261</v>
      </c>
      <c r="Z8" s="4">
        <f t="shared" si="12"/>
        <v>2.6252076796049897</v>
      </c>
      <c r="AA8" s="4">
        <f t="shared" si="13"/>
        <v>175.46441108826031</v>
      </c>
      <c r="AB8" s="4">
        <f t="shared" si="14"/>
        <v>5726.4861734677515</v>
      </c>
      <c r="AC8" s="4">
        <f t="shared" si="15"/>
        <v>4517.5041371058696</v>
      </c>
      <c r="AD8" s="4">
        <f t="shared" si="16"/>
        <v>3026.8644545845532</v>
      </c>
      <c r="AE8" s="4">
        <f t="shared" si="17"/>
        <v>48077.248638183322</v>
      </c>
      <c r="AF8" s="4">
        <f t="shared" si="18"/>
        <v>9.3344143596717E-2</v>
      </c>
      <c r="AG8" s="4">
        <f t="shared" si="19"/>
        <v>7.3637225708591519E-2</v>
      </c>
      <c r="AH8" s="4">
        <f t="shared" si="20"/>
        <v>4.9339169210888538E-2</v>
      </c>
    </row>
    <row r="9" spans="1:34" x14ac:dyDescent="0.2">
      <c r="A9" t="s">
        <v>17</v>
      </c>
      <c r="B9" s="6">
        <v>50</v>
      </c>
      <c r="C9" s="3">
        <f t="shared" si="3"/>
        <v>0.84499999999999997</v>
      </c>
      <c r="D9">
        <v>32500</v>
      </c>
      <c r="E9">
        <v>17930</v>
      </c>
      <c r="F9">
        <v>809</v>
      </c>
      <c r="G9" s="15">
        <v>150</v>
      </c>
      <c r="H9">
        <v>15580</v>
      </c>
      <c r="I9">
        <v>42433</v>
      </c>
      <c r="J9" s="1">
        <v>248800</v>
      </c>
      <c r="K9" s="1">
        <v>296400</v>
      </c>
      <c r="L9">
        <v>5089</v>
      </c>
      <c r="M9">
        <v>32255</v>
      </c>
      <c r="N9" s="1">
        <v>440400</v>
      </c>
      <c r="O9" s="1">
        <v>2707000</v>
      </c>
      <c r="P9" s="4">
        <f t="shared" si="4"/>
        <v>0.97265878382675275</v>
      </c>
      <c r="Q9" s="4">
        <f t="shared" si="5"/>
        <v>1.0878319081192687</v>
      </c>
      <c r="R9" s="4">
        <f t="shared" si="0"/>
        <v>2.8182057141403565</v>
      </c>
      <c r="S9" s="4">
        <f t="shared" si="0"/>
        <v>12.427695647196984</v>
      </c>
      <c r="T9" s="4">
        <f t="shared" si="6"/>
        <v>0.48157056878287124</v>
      </c>
      <c r="U9" s="4">
        <f t="shared" si="7"/>
        <v>0.67369570353227237</v>
      </c>
      <c r="V9" s="4">
        <f t="shared" si="8"/>
        <v>11.71376403099557</v>
      </c>
      <c r="W9" s="4">
        <f t="shared" si="9"/>
        <v>1004.5006552178775</v>
      </c>
      <c r="X9" s="4">
        <f t="shared" si="10"/>
        <v>0.12761620072746088</v>
      </c>
      <c r="Y9" s="4">
        <f t="shared" si="11"/>
        <v>0.14808012173763468</v>
      </c>
      <c r="Z9" s="4">
        <f t="shared" si="12"/>
        <v>2.2902343059536294</v>
      </c>
      <c r="AA9" s="4">
        <f t="shared" si="13"/>
        <v>163.6327635634533</v>
      </c>
      <c r="AB9" s="4">
        <f t="shared" si="14"/>
        <v>4147.5265236424784</v>
      </c>
      <c r="AC9" s="4">
        <f t="shared" si="15"/>
        <v>2655.0765827557898</v>
      </c>
      <c r="AD9" s="4">
        <f t="shared" si="16"/>
        <v>1852.7995535164862</v>
      </c>
      <c r="AE9" s="4">
        <f t="shared" si="17"/>
        <v>24544.914534517993</v>
      </c>
      <c r="AF9" s="4">
        <f t="shared" si="18"/>
        <v>0.12492430416712896</v>
      </c>
      <c r="AG9" s="4">
        <f t="shared" si="19"/>
        <v>7.9971422176683626E-2</v>
      </c>
      <c r="AH9" s="4">
        <f t="shared" si="20"/>
        <v>5.5806682287576938E-2</v>
      </c>
    </row>
    <row r="10" spans="1:34" x14ac:dyDescent="0.2">
      <c r="A10" t="s">
        <v>18</v>
      </c>
      <c r="B10" s="6">
        <v>70</v>
      </c>
      <c r="C10" s="3">
        <f t="shared" si="3"/>
        <v>0.84499999999999997</v>
      </c>
      <c r="D10">
        <v>11140</v>
      </c>
      <c r="E10">
        <v>6418</v>
      </c>
      <c r="F10">
        <v>654</v>
      </c>
      <c r="G10" s="15">
        <v>85</v>
      </c>
      <c r="H10">
        <v>23650</v>
      </c>
      <c r="I10">
        <v>67687</v>
      </c>
      <c r="J10" s="1">
        <v>277000</v>
      </c>
      <c r="K10" s="1">
        <v>295100</v>
      </c>
      <c r="L10">
        <v>9655</v>
      </c>
      <c r="M10">
        <v>45720</v>
      </c>
      <c r="N10" s="1">
        <v>385000</v>
      </c>
      <c r="O10" s="1">
        <v>2282000</v>
      </c>
      <c r="P10" s="4">
        <f t="shared" si="4"/>
        <v>0.99201682275481085</v>
      </c>
      <c r="Q10" s="4">
        <f t="shared" si="5"/>
        <v>1.1449181968109687</v>
      </c>
      <c r="R10" s="4">
        <f t="shared" si="0"/>
        <v>2.5833315668310219</v>
      </c>
      <c r="S10" s="4">
        <f t="shared" si="0"/>
        <v>10.625863289679529</v>
      </c>
      <c r="T10" s="4">
        <f t="shared" si="6"/>
        <v>0.51089953665523513</v>
      </c>
      <c r="U10" s="4">
        <f t="shared" si="7"/>
        <v>0.78541966618516312</v>
      </c>
      <c r="V10" s="4">
        <f t="shared" si="8"/>
        <v>9.0223329574113968</v>
      </c>
      <c r="W10" s="4">
        <f t="shared" si="9"/>
        <v>627.87193317179367</v>
      </c>
      <c r="X10" s="4">
        <f t="shared" si="10"/>
        <v>0.13538837721363731</v>
      </c>
      <c r="Y10" s="4">
        <f t="shared" si="11"/>
        <v>0.171554691336712</v>
      </c>
      <c r="Z10" s="4">
        <f t="shared" si="12"/>
        <v>1.7829976766829188</v>
      </c>
      <c r="AA10" s="4">
        <f t="shared" si="13"/>
        <v>104.26975569958006</v>
      </c>
      <c r="AB10" s="4">
        <f t="shared" si="14"/>
        <v>1508.2265221599196</v>
      </c>
      <c r="AC10" s="4">
        <f t="shared" si="15"/>
        <v>1101.0380089990176</v>
      </c>
      <c r="AD10" s="4">
        <f t="shared" si="16"/>
        <v>1166.0804805506289</v>
      </c>
      <c r="AE10" s="4">
        <f t="shared" si="17"/>
        <v>8862.9292344643054</v>
      </c>
      <c r="AF10" s="4">
        <f t="shared" si="18"/>
        <v>0.11933801188216202</v>
      </c>
      <c r="AG10" s="4">
        <f t="shared" si="19"/>
        <v>8.7119331924004381E-2</v>
      </c>
      <c r="AH10" s="4">
        <f t="shared" si="20"/>
        <v>9.2265799731608908E-2</v>
      </c>
    </row>
    <row r="11" spans="1:34" x14ac:dyDescent="0.2">
      <c r="A11" t="s">
        <v>19</v>
      </c>
      <c r="B11" s="6">
        <v>100</v>
      </c>
      <c r="C11" s="3">
        <f t="shared" si="3"/>
        <v>0.84499999999999997</v>
      </c>
      <c r="D11">
        <v>2327</v>
      </c>
      <c r="E11">
        <v>930</v>
      </c>
      <c r="F11">
        <v>116</v>
      </c>
      <c r="G11" s="15">
        <v>25</v>
      </c>
      <c r="H11">
        <v>26008</v>
      </c>
      <c r="I11">
        <v>76956</v>
      </c>
      <c r="J11" s="1">
        <v>265100</v>
      </c>
      <c r="K11" s="1">
        <v>289200</v>
      </c>
      <c r="L11">
        <v>25164</v>
      </c>
      <c r="M11">
        <v>57749</v>
      </c>
      <c r="N11" s="1">
        <v>336100</v>
      </c>
      <c r="O11" s="1">
        <v>1705000</v>
      </c>
      <c r="P11" s="4">
        <f t="shared" si="4"/>
        <v>1.0577688651847832</v>
      </c>
      <c r="Q11" s="4">
        <f t="shared" si="5"/>
        <v>1.1959164119370334</v>
      </c>
      <c r="R11" s="4">
        <f t="shared" si="0"/>
        <v>2.3760148555778371</v>
      </c>
      <c r="S11" s="4">
        <f t="shared" si="0"/>
        <v>8.1796108890028876</v>
      </c>
      <c r="T11" s="4">
        <f t="shared" si="6"/>
        <v>0.61937081401317429</v>
      </c>
      <c r="U11" s="4">
        <f t="shared" si="7"/>
        <v>0.8951192054727215</v>
      </c>
      <c r="V11" s="4">
        <f t="shared" si="8"/>
        <v>7.0198180028197017</v>
      </c>
      <c r="W11" s="4">
        <f t="shared" si="9"/>
        <v>286.40218762052751</v>
      </c>
      <c r="X11" s="4">
        <f t="shared" si="10"/>
        <v>0.16413326571349121</v>
      </c>
      <c r="Y11" s="4">
        <f t="shared" si="11"/>
        <v>0.19447051283042283</v>
      </c>
      <c r="Z11" s="4">
        <f t="shared" si="12"/>
        <v>1.4016077580976412</v>
      </c>
      <c r="AA11" s="4">
        <f t="shared" si="13"/>
        <v>49.117957765869491</v>
      </c>
      <c r="AB11" s="4">
        <f t="shared" si="14"/>
        <v>381.93810931529407</v>
      </c>
      <c r="AC11" s="4">
        <f t="shared" si="15"/>
        <v>180.85757693229323</v>
      </c>
      <c r="AD11" s="4">
        <f t="shared" si="16"/>
        <v>162.58649993932639</v>
      </c>
      <c r="AE11" s="4">
        <f t="shared" si="17"/>
        <v>1227.9489441467372</v>
      </c>
      <c r="AF11" s="4">
        <f t="shared" si="18"/>
        <v>0.19553167580452924</v>
      </c>
      <c r="AG11" s="4">
        <f t="shared" si="19"/>
        <v>9.2589307631318368E-2</v>
      </c>
      <c r="AH11" s="4">
        <f t="shared" si="20"/>
        <v>8.3235503399546384E-2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1"/>
  <sheetViews>
    <sheetView workbookViewId="0">
      <selection activeCell="AO16" sqref="AO1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style="7" bestFit="1" customWidth="1"/>
    <col min="14" max="14" width="14.6640625" style="7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200</v>
      </c>
      <c r="B1" s="2"/>
    </row>
    <row r="2" spans="1:34" s="2" customFormat="1" x14ac:dyDescent="0.2">
      <c r="C2" s="2" t="s">
        <v>32</v>
      </c>
      <c r="G2" s="2" t="s">
        <v>31</v>
      </c>
      <c r="K2" s="2" t="s">
        <v>30</v>
      </c>
      <c r="M2" s="8"/>
      <c r="N2" s="8"/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8" t="s">
        <v>10</v>
      </c>
      <c r="N3" s="8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49</v>
      </c>
      <c r="B4" s="6">
        <v>5</v>
      </c>
      <c r="C4">
        <v>23328</v>
      </c>
      <c r="D4">
        <v>17750</v>
      </c>
      <c r="E4">
        <v>1211</v>
      </c>
      <c r="F4">
        <v>259</v>
      </c>
      <c r="G4">
        <v>8953</v>
      </c>
      <c r="H4">
        <v>22380</v>
      </c>
      <c r="I4" s="1">
        <v>211400</v>
      </c>
      <c r="J4" s="1">
        <v>294100</v>
      </c>
      <c r="K4">
        <v>5443</v>
      </c>
      <c r="L4">
        <v>26951</v>
      </c>
      <c r="M4" s="7">
        <v>617600</v>
      </c>
      <c r="N4" s="7">
        <v>2553000</v>
      </c>
      <c r="O4" s="4">
        <f>(224333+K4)/235871</f>
        <v>0.97415960419042613</v>
      </c>
      <c r="P4" s="4">
        <f>(224333+L4)/235871</f>
        <v>1.0653450402974507</v>
      </c>
      <c r="Q4" s="4">
        <f t="shared" ref="Q4:R9" si="0">(224333+M4)/235871</f>
        <v>3.5694638170864583</v>
      </c>
      <c r="R4" s="4">
        <f t="shared" si="0"/>
        <v>11.7747963929436</v>
      </c>
      <c r="S4" s="4">
        <f>4/3*3.14*((O4/2)^3)</f>
        <v>0.48380321206633942</v>
      </c>
      <c r="T4" s="4">
        <f t="shared" ref="T4:V9" si="1">4/3*3.14*((P4/2)^3)</f>
        <v>0.63277492756400355</v>
      </c>
      <c r="U4" s="4">
        <f t="shared" si="1"/>
        <v>23.800569533028661</v>
      </c>
      <c r="V4" s="4">
        <f>4/3*3.14*((R4/2)^3)</f>
        <v>854.35549318699896</v>
      </c>
      <c r="W4" s="4">
        <f>(S4*265)/1000</f>
        <v>0.12820785119757994</v>
      </c>
      <c r="X4" s="4">
        <f>(10^(-0.665+LOG(T4, 10)*0.959))</f>
        <v>0.13944342553454409</v>
      </c>
      <c r="Y4" s="4">
        <f>(10^(-0.665+LOG(U4, 10)*0.959))</f>
        <v>4.5200919365631993</v>
      </c>
      <c r="Z4" s="4">
        <f>(10^(-0.665+LOG(V4, 10)*0.959))</f>
        <v>140.10106377781369</v>
      </c>
      <c r="AA4" s="4">
        <f>W4*C4</f>
        <v>2990.8327527371448</v>
      </c>
      <c r="AB4" s="4">
        <f>X4*D4</f>
        <v>2475.1208032381574</v>
      </c>
      <c r="AC4" s="4">
        <f t="shared" ref="AC4:AD9" si="2">Y4*E4</f>
        <v>5473.8313351780344</v>
      </c>
      <c r="AD4" s="4">
        <f>Z4*F4</f>
        <v>36286.175518453747</v>
      </c>
      <c r="AE4" s="4">
        <f>AA4/(AA4+AB4+AC4+AD4)</f>
        <v>6.3330268496323172E-2</v>
      </c>
      <c r="AF4" s="4">
        <f>AB4/(AA4+AB4+AC4+AD4)</f>
        <v>5.2410174018073512E-2</v>
      </c>
      <c r="AG4" s="4">
        <f>AC4/(AA4+AB4+AC4+AD4)</f>
        <v>0.11590725286900684</v>
      </c>
      <c r="AH4" s="4">
        <f>AD4/(AA4+AB4+AC4+AD4)</f>
        <v>0.76835230461659643</v>
      </c>
    </row>
    <row r="5" spans="1:34" x14ac:dyDescent="0.2">
      <c r="A5" t="s">
        <v>50</v>
      </c>
      <c r="B5" s="6">
        <v>12</v>
      </c>
      <c r="C5">
        <v>24774</v>
      </c>
      <c r="D5">
        <v>18141</v>
      </c>
      <c r="E5">
        <v>1145</v>
      </c>
      <c r="F5">
        <v>197</v>
      </c>
      <c r="G5">
        <v>8965</v>
      </c>
      <c r="H5">
        <v>22842</v>
      </c>
      <c r="I5" s="1">
        <v>210900</v>
      </c>
      <c r="J5" s="1">
        <v>297100</v>
      </c>
      <c r="K5">
        <v>3625</v>
      </c>
      <c r="L5">
        <v>26240</v>
      </c>
      <c r="M5" s="7">
        <v>617800</v>
      </c>
      <c r="N5" s="7">
        <v>2592000</v>
      </c>
      <c r="O5" s="4">
        <f t="shared" ref="O5:P11" si="3">(224333+K5)/235871</f>
        <v>0.96645200130579856</v>
      </c>
      <c r="P5" s="4">
        <f t="shared" si="3"/>
        <v>1.0623306807534627</v>
      </c>
      <c r="Q5" s="4">
        <f t="shared" si="0"/>
        <v>3.5703117381958784</v>
      </c>
      <c r="R5" s="4">
        <f t="shared" si="0"/>
        <v>11.940141009280497</v>
      </c>
      <c r="S5" s="4">
        <f t="shared" ref="S5:S9" si="4">4/3*3.14*((O5/2)^3)</f>
        <v>0.47241020087855723</v>
      </c>
      <c r="T5" s="4">
        <f t="shared" si="1"/>
        <v>0.6274188620589759</v>
      </c>
      <c r="U5" s="4">
        <f t="shared" si="1"/>
        <v>23.817534937952235</v>
      </c>
      <c r="V5" s="4">
        <f t="shared" si="1"/>
        <v>890.85447271407361</v>
      </c>
      <c r="W5" s="4">
        <f t="shared" ref="W5:W9" si="5">(S5*265)/1000</f>
        <v>0.12518870323281767</v>
      </c>
      <c r="X5" s="4">
        <f t="shared" ref="X5:Z9" si="6">(10^(-0.665+LOG(T5, 10)*0.959))</f>
        <v>0.13831131497324467</v>
      </c>
      <c r="Y5" s="4">
        <f t="shared" si="6"/>
        <v>4.523181779549299</v>
      </c>
      <c r="Z5" s="4">
        <f t="shared" si="6"/>
        <v>145.83598102505078</v>
      </c>
      <c r="AA5" s="4">
        <f t="shared" ref="AA5:AB9" si="7">W5*C5</f>
        <v>3101.4249338898248</v>
      </c>
      <c r="AB5" s="4">
        <f t="shared" si="7"/>
        <v>2509.1055649296318</v>
      </c>
      <c r="AC5" s="4">
        <f t="shared" si="2"/>
        <v>5179.0431375839471</v>
      </c>
      <c r="AD5" s="4">
        <f t="shared" si="2"/>
        <v>28729.688261935004</v>
      </c>
      <c r="AE5" s="4">
        <f t="shared" ref="AE5:AE9" si="8">AA5/(AA5+AB5+AC5+AD5)</f>
        <v>7.8478817288341732E-2</v>
      </c>
      <c r="AF5" s="4">
        <f t="shared" ref="AF5:AF9" si="9">AB5/(AA5+AB5+AC5+AD5)</f>
        <v>6.3490699076926019E-2</v>
      </c>
      <c r="AG5" s="4">
        <f t="shared" ref="AG5:AG9" si="10">AC5/(AA5+AB5+AC5+AD5)</f>
        <v>0.13105110998547523</v>
      </c>
      <c r="AH5" s="4">
        <f t="shared" ref="AH5:AH9" si="11">AD5/(AA5+AB5+AC5+AD5)</f>
        <v>0.72697937364925702</v>
      </c>
    </row>
    <row r="6" spans="1:34" x14ac:dyDescent="0.2">
      <c r="A6" t="s">
        <v>51</v>
      </c>
      <c r="B6" s="6">
        <v>20</v>
      </c>
      <c r="C6">
        <v>45153</v>
      </c>
      <c r="D6">
        <v>27830</v>
      </c>
      <c r="E6">
        <v>1300</v>
      </c>
      <c r="F6">
        <v>265</v>
      </c>
      <c r="G6">
        <v>9409</v>
      </c>
      <c r="H6">
        <v>21959</v>
      </c>
      <c r="I6" s="1">
        <v>212000</v>
      </c>
      <c r="J6" s="1">
        <v>295800</v>
      </c>
      <c r="K6">
        <v>3669</v>
      </c>
      <c r="L6">
        <v>22910</v>
      </c>
      <c r="M6" s="7">
        <v>568400</v>
      </c>
      <c r="N6" s="7">
        <v>3162000</v>
      </c>
      <c r="O6" s="4">
        <f t="shared" si="3"/>
        <v>0.96663854394987092</v>
      </c>
      <c r="P6" s="4">
        <f t="shared" si="3"/>
        <v>1.04821279428162</v>
      </c>
      <c r="Q6" s="4">
        <f t="shared" si="0"/>
        <v>3.3608752241691433</v>
      </c>
      <c r="R6" s="4">
        <f t="shared" si="0"/>
        <v>14.356716171127438</v>
      </c>
      <c r="S6" s="4">
        <f t="shared" si="4"/>
        <v>0.47268380471582472</v>
      </c>
      <c r="T6" s="4">
        <f t="shared" si="1"/>
        <v>0.6027354934353587</v>
      </c>
      <c r="U6" s="4">
        <f t="shared" si="1"/>
        <v>19.867149742570103</v>
      </c>
      <c r="V6" s="4">
        <f t="shared" si="1"/>
        <v>1548.6159978549231</v>
      </c>
      <c r="W6" s="4">
        <f t="shared" si="5"/>
        <v>0.12526120824969356</v>
      </c>
      <c r="X6" s="4">
        <f t="shared" si="6"/>
        <v>0.13308881837137312</v>
      </c>
      <c r="Y6" s="4">
        <f t="shared" si="6"/>
        <v>3.8011237341395345</v>
      </c>
      <c r="Z6" s="4">
        <f t="shared" si="6"/>
        <v>247.8312389498079</v>
      </c>
      <c r="AA6" s="4">
        <f t="shared" si="7"/>
        <v>5655.9193360984127</v>
      </c>
      <c r="AB6" s="4">
        <f t="shared" si="7"/>
        <v>3703.8618152753143</v>
      </c>
      <c r="AC6" s="4">
        <f t="shared" si="2"/>
        <v>4941.4608543813947</v>
      </c>
      <c r="AD6" s="4">
        <f t="shared" si="2"/>
        <v>65675.278321699094</v>
      </c>
      <c r="AE6" s="4">
        <f t="shared" si="8"/>
        <v>7.07197476576992E-2</v>
      </c>
      <c r="AF6" s="4">
        <f t="shared" si="9"/>
        <v>4.6311865033766143E-2</v>
      </c>
      <c r="AG6" s="4">
        <f t="shared" si="10"/>
        <v>6.1786394733719087E-2</v>
      </c>
      <c r="AH6" s="4">
        <f t="shared" si="11"/>
        <v>0.82118199257481561</v>
      </c>
    </row>
    <row r="7" spans="1:34" x14ac:dyDescent="0.2">
      <c r="A7" t="s">
        <v>52</v>
      </c>
      <c r="B7" s="6">
        <v>30</v>
      </c>
      <c r="C7">
        <v>37076</v>
      </c>
      <c r="D7">
        <v>15058</v>
      </c>
      <c r="E7">
        <v>1376</v>
      </c>
      <c r="F7">
        <v>202</v>
      </c>
      <c r="G7">
        <v>14172</v>
      </c>
      <c r="H7">
        <v>43674</v>
      </c>
      <c r="I7" s="1">
        <v>252000</v>
      </c>
      <c r="J7" s="1">
        <v>293900</v>
      </c>
      <c r="K7">
        <v>6895</v>
      </c>
      <c r="L7">
        <v>33535</v>
      </c>
      <c r="M7" s="7">
        <v>427900</v>
      </c>
      <c r="N7" s="7">
        <v>2407000</v>
      </c>
      <c r="O7" s="4">
        <f t="shared" si="3"/>
        <v>0.98031551144481521</v>
      </c>
      <c r="P7" s="4">
        <f t="shared" si="3"/>
        <v>1.0932586032195564</v>
      </c>
      <c r="Q7" s="4">
        <f t="shared" si="0"/>
        <v>2.7652106448016078</v>
      </c>
      <c r="R7" s="4">
        <f t="shared" si="0"/>
        <v>11.155813983067015</v>
      </c>
      <c r="S7" s="4">
        <f t="shared" si="4"/>
        <v>0.49303303683765665</v>
      </c>
      <c r="T7" s="4">
        <f t="shared" si="1"/>
        <v>0.68382836085351995</v>
      </c>
      <c r="U7" s="4">
        <f t="shared" si="1"/>
        <v>11.065296558277591</v>
      </c>
      <c r="V7" s="4">
        <f t="shared" si="1"/>
        <v>726.57790973587589</v>
      </c>
      <c r="W7" s="4">
        <f t="shared" si="5"/>
        <v>0.13065375476197899</v>
      </c>
      <c r="X7" s="4">
        <f t="shared" si="6"/>
        <v>0.1502153372477531</v>
      </c>
      <c r="Y7" s="4">
        <f t="shared" si="6"/>
        <v>2.1685057220749293</v>
      </c>
      <c r="Z7" s="4">
        <f t="shared" si="6"/>
        <v>119.94153981251262</v>
      </c>
      <c r="AA7" s="4">
        <f t="shared" si="7"/>
        <v>4844.1186115551327</v>
      </c>
      <c r="AB7" s="4">
        <f t="shared" si="7"/>
        <v>2261.942548276666</v>
      </c>
      <c r="AC7" s="4">
        <f t="shared" si="2"/>
        <v>2983.8638735751028</v>
      </c>
      <c r="AD7" s="4">
        <f t="shared" si="2"/>
        <v>24228.19104212755</v>
      </c>
      <c r="AE7" s="4">
        <f t="shared" si="8"/>
        <v>0.14115339550962494</v>
      </c>
      <c r="AF7" s="4">
        <f t="shared" si="9"/>
        <v>6.5911034955943151E-2</v>
      </c>
      <c r="AG7" s="4">
        <f t="shared" si="10"/>
        <v>8.6947193342653023E-2</v>
      </c>
      <c r="AH7" s="4">
        <f t="shared" si="11"/>
        <v>0.70598837619177879</v>
      </c>
    </row>
    <row r="8" spans="1:34" x14ac:dyDescent="0.2">
      <c r="A8" t="s">
        <v>53</v>
      </c>
      <c r="B8" s="6">
        <v>40</v>
      </c>
      <c r="C8">
        <v>13402</v>
      </c>
      <c r="D8">
        <v>6136</v>
      </c>
      <c r="E8">
        <v>550</v>
      </c>
      <c r="F8">
        <v>32</v>
      </c>
      <c r="G8">
        <v>22625</v>
      </c>
      <c r="H8">
        <v>64251</v>
      </c>
      <c r="I8" s="1">
        <v>279200</v>
      </c>
      <c r="J8" s="1">
        <v>295100</v>
      </c>
      <c r="K8">
        <v>9025</v>
      </c>
      <c r="L8">
        <v>42698</v>
      </c>
      <c r="M8" s="7">
        <v>377200</v>
      </c>
      <c r="N8" s="7">
        <v>1615000</v>
      </c>
      <c r="O8" s="4">
        <f t="shared" si="3"/>
        <v>0.98934587126013795</v>
      </c>
      <c r="P8" s="4">
        <f t="shared" si="3"/>
        <v>1.1321061088476327</v>
      </c>
      <c r="Q8" s="4">
        <f t="shared" si="0"/>
        <v>2.5502626435636429</v>
      </c>
      <c r="R8" s="4">
        <f t="shared" si="0"/>
        <v>7.7980463897638961</v>
      </c>
      <c r="S8" s="4">
        <f t="shared" si="4"/>
        <v>0.50678392973689546</v>
      </c>
      <c r="T8" s="4">
        <f t="shared" si="1"/>
        <v>0.75934615682969053</v>
      </c>
      <c r="U8" s="4">
        <f t="shared" si="1"/>
        <v>8.6802678346204463</v>
      </c>
      <c r="V8" s="4">
        <f t="shared" si="1"/>
        <v>248.1623202286749</v>
      </c>
      <c r="W8" s="4">
        <f t="shared" si="5"/>
        <v>0.13429774138027731</v>
      </c>
      <c r="X8" s="4">
        <f t="shared" si="6"/>
        <v>0.16608934312429249</v>
      </c>
      <c r="Y8" s="4">
        <f t="shared" si="6"/>
        <v>1.718119107128959</v>
      </c>
      <c r="Z8" s="4">
        <f t="shared" si="6"/>
        <v>42.810635181035266</v>
      </c>
      <c r="AA8" s="4">
        <f t="shared" si="7"/>
        <v>1799.8583299784764</v>
      </c>
      <c r="AB8" s="4">
        <f t="shared" si="7"/>
        <v>1019.1242094106588</v>
      </c>
      <c r="AC8" s="4">
        <f t="shared" si="2"/>
        <v>944.96550892092739</v>
      </c>
      <c r="AD8" s="4">
        <f t="shared" si="2"/>
        <v>1369.9403257931285</v>
      </c>
      <c r="AE8" s="4">
        <f t="shared" si="8"/>
        <v>0.35058384577613316</v>
      </c>
      <c r="AF8" s="4">
        <f t="shared" si="9"/>
        <v>0.19850922636951246</v>
      </c>
      <c r="AG8" s="4">
        <f t="shared" si="10"/>
        <v>0.18406428813053377</v>
      </c>
      <c r="AH8" s="4">
        <f t="shared" si="11"/>
        <v>0.2668426397238205</v>
      </c>
    </row>
    <row r="9" spans="1:34" x14ac:dyDescent="0.2">
      <c r="A9" t="s">
        <v>54</v>
      </c>
      <c r="B9" s="6">
        <v>50</v>
      </c>
      <c r="C9">
        <v>13310</v>
      </c>
      <c r="D9">
        <v>6054</v>
      </c>
      <c r="E9">
        <v>505</v>
      </c>
      <c r="F9">
        <v>31</v>
      </c>
      <c r="G9">
        <v>22997</v>
      </c>
      <c r="H9">
        <v>66006</v>
      </c>
      <c r="I9" s="1">
        <v>286100</v>
      </c>
      <c r="J9" s="1">
        <v>292100</v>
      </c>
      <c r="K9">
        <v>5052</v>
      </c>
      <c r="L9">
        <v>44463</v>
      </c>
      <c r="M9" s="7">
        <v>410100</v>
      </c>
      <c r="N9" s="7">
        <v>1966000</v>
      </c>
      <c r="O9" s="4">
        <f t="shared" si="3"/>
        <v>0.97250191842151001</v>
      </c>
      <c r="P9" s="4">
        <f t="shared" si="3"/>
        <v>1.1395890126382642</v>
      </c>
      <c r="Q9" s="4">
        <f t="shared" si="0"/>
        <v>2.6897456660632293</v>
      </c>
      <c r="R9" s="4">
        <f t="shared" si="0"/>
        <v>9.2861479367959596</v>
      </c>
      <c r="S9" s="4">
        <f t="shared" si="4"/>
        <v>0.48133761068487507</v>
      </c>
      <c r="T9" s="4">
        <f t="shared" si="1"/>
        <v>0.774503095174643</v>
      </c>
      <c r="U9" s="4">
        <f t="shared" si="1"/>
        <v>10.1838512441396</v>
      </c>
      <c r="V9" s="4">
        <f t="shared" si="1"/>
        <v>419.0686682778275</v>
      </c>
      <c r="W9" s="4">
        <f t="shared" si="5"/>
        <v>0.12755446683149188</v>
      </c>
      <c r="X9" s="4">
        <f t="shared" si="6"/>
        <v>0.16926735512493821</v>
      </c>
      <c r="Y9" s="4">
        <f t="shared" si="6"/>
        <v>2.0025697564982363</v>
      </c>
      <c r="Z9" s="4">
        <f t="shared" si="6"/>
        <v>70.757340179447553</v>
      </c>
      <c r="AA9" s="4">
        <f t="shared" si="7"/>
        <v>1697.749953527157</v>
      </c>
      <c r="AB9" s="4">
        <f t="shared" si="7"/>
        <v>1024.7445679263758</v>
      </c>
      <c r="AC9" s="4">
        <f t="shared" si="2"/>
        <v>1011.2977270316094</v>
      </c>
      <c r="AD9" s="4">
        <f t="shared" si="2"/>
        <v>2193.4775455628742</v>
      </c>
      <c r="AE9" s="4">
        <f t="shared" si="8"/>
        <v>0.28643034862897343</v>
      </c>
      <c r="AF9" s="4">
        <f t="shared" si="9"/>
        <v>0.17288643904068499</v>
      </c>
      <c r="AG9" s="4">
        <f t="shared" si="10"/>
        <v>0.17061779911674069</v>
      </c>
      <c r="AH9" s="4">
        <f t="shared" si="11"/>
        <v>0.37006541321360087</v>
      </c>
    </row>
    <row r="10" spans="1:34" x14ac:dyDescent="0.2">
      <c r="A10" s="5" t="s">
        <v>181</v>
      </c>
      <c r="B10" s="6">
        <v>70</v>
      </c>
      <c r="C10">
        <v>4155</v>
      </c>
      <c r="D10">
        <v>1342</v>
      </c>
      <c r="E10">
        <v>164</v>
      </c>
      <c r="F10">
        <v>10</v>
      </c>
      <c r="G10">
        <v>22468</v>
      </c>
      <c r="H10">
        <v>71345</v>
      </c>
      <c r="I10" s="1">
        <v>275000</v>
      </c>
      <c r="J10" s="1">
        <v>298600</v>
      </c>
      <c r="K10">
        <v>7547</v>
      </c>
      <c r="L10">
        <v>51450</v>
      </c>
      <c r="M10" s="7">
        <v>383800</v>
      </c>
      <c r="N10" s="7">
        <v>1006000</v>
      </c>
      <c r="O10" s="4">
        <f t="shared" si="3"/>
        <v>0.98307973426152429</v>
      </c>
      <c r="P10" s="4">
        <f t="shared" ref="P10:P11" si="12">(224333+L10)/235871</f>
        <v>1.1692111365958511</v>
      </c>
      <c r="Q10" s="4">
        <f t="shared" ref="Q10:Q11" si="13">(224333+M10)/235871</f>
        <v>2.5782440401745021</v>
      </c>
      <c r="R10" s="4">
        <f t="shared" ref="R10:R11" si="14">(224333+N10)/235871</f>
        <v>5.2161266115800586</v>
      </c>
      <c r="S10" s="4">
        <f>4/3*3.14*((O10/2)^3)</f>
        <v>0.49721546476214568</v>
      </c>
      <c r="T10" s="4">
        <f t="shared" ref="T10:T11" si="15">4/3*3.14*((P10/2)^3)</f>
        <v>0.83648320892712191</v>
      </c>
      <c r="U10" s="4">
        <f t="shared" ref="U10:U11" si="16">4/3*3.14*((Q10/2)^3)</f>
        <v>8.9691330243234866</v>
      </c>
      <c r="V10" s="4">
        <f t="shared" ref="V10:V11" si="17">4/3*3.14*((R10/2)^3)</f>
        <v>74.27159853617907</v>
      </c>
      <c r="W10" s="4">
        <f t="shared" ref="W10:W11" si="18">(S10*265)/1000</f>
        <v>0.1317620981619686</v>
      </c>
      <c r="X10" s="4">
        <f t="shared" ref="X10:X11" si="19">(10^(-0.665+LOG(T10, 10)*0.959))</f>
        <v>0.18223696805786993</v>
      </c>
      <c r="Y10" s="4">
        <f t="shared" ref="Y10:Y11" si="20">(10^(-0.665+LOG(U10, 10)*0.959))</f>
        <v>1.7729141089135367</v>
      </c>
      <c r="Z10" s="4">
        <f t="shared" ref="Z10:Z11" si="21">(10^(-0.665+LOG(V10, 10)*0.959))</f>
        <v>13.462292972846109</v>
      </c>
      <c r="AA10" s="4">
        <f t="shared" ref="AA10:AA11" si="22">W10*C10</f>
        <v>547.47151786297957</v>
      </c>
      <c r="AB10" s="4">
        <f t="shared" ref="AB10:AB11" si="23">X10*D10</f>
        <v>244.56201113366146</v>
      </c>
      <c r="AC10" s="4">
        <f t="shared" ref="AC10:AC11" si="24">Y10*E10</f>
        <v>290.75791386182004</v>
      </c>
      <c r="AD10" s="4">
        <f t="shared" ref="AD10:AD11" si="25">Z10*F10</f>
        <v>134.62292972846109</v>
      </c>
      <c r="AE10" s="4">
        <f t="shared" ref="AE10:AE11" si="26">AA10/(AA10+AB10+AC10+AD10)</f>
        <v>0.44970022548661071</v>
      </c>
      <c r="AF10" s="4">
        <f t="shared" ref="AF10:AF11" si="27">AB10/(AA10+AB10+AC10+AD10)</f>
        <v>0.20088641685245093</v>
      </c>
      <c r="AG10" s="4">
        <f t="shared" ref="AG10:AG11" si="28">AC10/(AA10+AB10+AC10+AD10)</f>
        <v>0.23883233220253461</v>
      </c>
      <c r="AH10" s="4">
        <f t="shared" ref="AH10:AH11" si="29">AD10/(AA10+AB10+AC10+AD10)</f>
        <v>0.11058102545840377</v>
      </c>
    </row>
    <row r="11" spans="1:34" x14ac:dyDescent="0.2">
      <c r="A11" s="5" t="s">
        <v>182</v>
      </c>
      <c r="B11" s="6">
        <v>100</v>
      </c>
      <c r="C11">
        <v>2147</v>
      </c>
      <c r="D11">
        <v>747</v>
      </c>
      <c r="E11">
        <v>84</v>
      </c>
      <c r="F11">
        <v>8</v>
      </c>
      <c r="G11">
        <v>26050</v>
      </c>
      <c r="H11">
        <v>82700</v>
      </c>
      <c r="I11" s="1">
        <v>290300</v>
      </c>
      <c r="J11" s="1">
        <v>299200</v>
      </c>
      <c r="K11">
        <v>7164</v>
      </c>
      <c r="L11">
        <v>55057</v>
      </c>
      <c r="M11" s="7">
        <v>383600</v>
      </c>
      <c r="N11" s="7">
        <v>1243000</v>
      </c>
      <c r="O11" s="4">
        <f t="shared" si="3"/>
        <v>0.98145596533698509</v>
      </c>
      <c r="P11" s="4">
        <f t="shared" si="12"/>
        <v>1.1845033938042404</v>
      </c>
      <c r="Q11" s="4">
        <f t="shared" si="13"/>
        <v>2.577396119065082</v>
      </c>
      <c r="R11" s="4">
        <f t="shared" si="14"/>
        <v>6.220913126242734</v>
      </c>
      <c r="S11" s="4">
        <f t="shared" ref="S11" si="30">4/3*3.14*((O11/2)^3)</f>
        <v>0.49475575516224873</v>
      </c>
      <c r="T11" s="4">
        <f t="shared" si="15"/>
        <v>0.86973575797450409</v>
      </c>
      <c r="U11" s="4">
        <f t="shared" si="16"/>
        <v>8.9602867519256044</v>
      </c>
      <c r="V11" s="4">
        <f t="shared" si="17"/>
        <v>125.99137260364489</v>
      </c>
      <c r="W11" s="4">
        <f t="shared" si="18"/>
        <v>0.13111027511799592</v>
      </c>
      <c r="X11" s="4">
        <f t="shared" si="19"/>
        <v>0.18917879092791126</v>
      </c>
      <c r="Y11" s="4">
        <f t="shared" si="20"/>
        <v>1.7712371403156131</v>
      </c>
      <c r="Z11" s="4">
        <f t="shared" si="21"/>
        <v>22.347391338341982</v>
      </c>
      <c r="AA11" s="4">
        <f t="shared" si="22"/>
        <v>281.49376067833725</v>
      </c>
      <c r="AB11" s="4">
        <f t="shared" si="23"/>
        <v>141.31655682314971</v>
      </c>
      <c r="AC11" s="4">
        <f t="shared" si="24"/>
        <v>148.78391978651149</v>
      </c>
      <c r="AD11" s="4">
        <f t="shared" si="25"/>
        <v>178.77913070673586</v>
      </c>
      <c r="AE11" s="4">
        <f t="shared" si="26"/>
        <v>0.37513826141056839</v>
      </c>
      <c r="AF11" s="4">
        <f t="shared" si="27"/>
        <v>0.18832832140724562</v>
      </c>
      <c r="AG11" s="4">
        <f t="shared" si="28"/>
        <v>0.19827985124807304</v>
      </c>
      <c r="AH11" s="4">
        <f t="shared" si="29"/>
        <v>0.23825356593411298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1"/>
  <sheetViews>
    <sheetView workbookViewId="0">
      <selection activeCell="AI1" sqref="AI1:BB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204</v>
      </c>
      <c r="B1" s="2">
        <v>1.02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55</v>
      </c>
      <c r="B4" s="6">
        <v>5</v>
      </c>
      <c r="C4">
        <v>2733</v>
      </c>
      <c r="D4">
        <v>10540</v>
      </c>
      <c r="E4">
        <v>496</v>
      </c>
      <c r="F4">
        <v>203</v>
      </c>
      <c r="G4">
        <v>8620</v>
      </c>
      <c r="H4">
        <v>27452</v>
      </c>
      <c r="I4" s="1">
        <v>208600</v>
      </c>
      <c r="J4" s="1">
        <v>294800</v>
      </c>
      <c r="K4">
        <v>50309</v>
      </c>
      <c r="L4">
        <v>54613</v>
      </c>
      <c r="M4" s="1">
        <v>713400</v>
      </c>
      <c r="N4" s="1">
        <v>3294000</v>
      </c>
      <c r="O4" s="4">
        <f>(224333+K4)/235871</f>
        <v>1.1643737466666102</v>
      </c>
      <c r="P4" s="4">
        <f>(224333+L4)/235871</f>
        <v>1.182621008941328</v>
      </c>
      <c r="Q4" s="4">
        <f t="shared" ref="Q4:R9" si="0">(224333+M4)/235871</f>
        <v>3.9756180284986287</v>
      </c>
      <c r="R4" s="4">
        <f t="shared" si="0"/>
        <v>14.916344103344624</v>
      </c>
      <c r="S4" s="4">
        <f>4/3*3.14*((O4/2)^3)</f>
        <v>0.82614373160759369</v>
      </c>
      <c r="T4" s="4">
        <f t="shared" ref="T4:V9" si="1">4/3*3.14*((P4/2)^3)</f>
        <v>0.86559585331431876</v>
      </c>
      <c r="U4" s="4">
        <f t="shared" si="1"/>
        <v>32.884583961463022</v>
      </c>
      <c r="V4" s="4">
        <f>4/3*3.14*((R4/2)^3)</f>
        <v>1736.8630582990984</v>
      </c>
      <c r="W4" s="4">
        <f>(S4*265)/1000</f>
        <v>0.21892808887601234</v>
      </c>
      <c r="X4" s="4">
        <f>(10^(-0.665+LOG(T4, 10)*0.959))</f>
        <v>0.18831514344296446</v>
      </c>
      <c r="Y4" s="4">
        <f>(10^(-0.665+LOG(U4, 10)*0.959))</f>
        <v>6.1630496342050316</v>
      </c>
      <c r="Z4" s="4">
        <f>(10^(-0.665+LOG(V4, 10)*0.959))</f>
        <v>276.6528760587239</v>
      </c>
      <c r="AA4" s="4">
        <f>W4*C4</f>
        <v>598.33046689814171</v>
      </c>
      <c r="AB4" s="4">
        <f>X4*D4</f>
        <v>1984.8416118888454</v>
      </c>
      <c r="AC4" s="4">
        <f t="shared" ref="AC4:AD9" si="2">Y4*E4</f>
        <v>3056.8726185656956</v>
      </c>
      <c r="AD4" s="4">
        <f>Z4*F4</f>
        <v>56160.53383992095</v>
      </c>
      <c r="AE4" s="4">
        <f>AA4/(AA4+AB4+AC4+AD4)</f>
        <v>9.6816321312796789E-3</v>
      </c>
      <c r="AF4" s="4">
        <f>AB4/(AA4+AB4+AC4+AD4)</f>
        <v>3.2116877525535339E-2</v>
      </c>
      <c r="AG4" s="4">
        <f>AC4/(AA4+AB4+AC4+AD4)</f>
        <v>4.9463495179450645E-2</v>
      </c>
      <c r="AH4" s="4">
        <f>AD4/(AA4+AB4+AC4+AD4)</f>
        <v>0.90873799516373432</v>
      </c>
    </row>
    <row r="5" spans="1:34" x14ac:dyDescent="0.2">
      <c r="A5" t="s">
        <v>56</v>
      </c>
      <c r="B5" s="6">
        <v>12</v>
      </c>
      <c r="C5">
        <v>5028</v>
      </c>
      <c r="D5">
        <v>11593</v>
      </c>
      <c r="E5">
        <v>595</v>
      </c>
      <c r="F5">
        <v>156</v>
      </c>
      <c r="G5">
        <v>8588</v>
      </c>
      <c r="H5">
        <v>26900</v>
      </c>
      <c r="I5" s="1">
        <v>212100</v>
      </c>
      <c r="J5" s="1">
        <v>296000</v>
      </c>
      <c r="K5">
        <v>0</v>
      </c>
      <c r="L5">
        <v>51089</v>
      </c>
      <c r="M5" s="1">
        <v>716400</v>
      </c>
      <c r="N5" s="1">
        <v>3155000</v>
      </c>
      <c r="O5" s="4">
        <f t="shared" ref="O5:P9" si="3">(224333+K5)/235871</f>
        <v>0.95108343119756134</v>
      </c>
      <c r="P5" s="4">
        <f t="shared" si="3"/>
        <v>1.1676806389933481</v>
      </c>
      <c r="Q5" s="4">
        <f t="shared" si="0"/>
        <v>3.9883368451399281</v>
      </c>
      <c r="R5" s="4">
        <f t="shared" si="0"/>
        <v>14.327038932297739</v>
      </c>
      <c r="S5" s="4">
        <f t="shared" ref="S5:S9" si="4">4/3*3.14*((O5/2)^3)</f>
        <v>0.45022980883906677</v>
      </c>
      <c r="T5" s="4">
        <f t="shared" si="1"/>
        <v>0.83320263690272944</v>
      </c>
      <c r="U5" s="4">
        <f t="shared" si="1"/>
        <v>33.201208316223102</v>
      </c>
      <c r="V5" s="4">
        <f t="shared" si="1"/>
        <v>1539.032251311753</v>
      </c>
      <c r="W5" s="4">
        <f t="shared" ref="W5:W9" si="5">(S5*265)/1000</f>
        <v>0.1193108993423527</v>
      </c>
      <c r="X5" s="4">
        <f t="shared" ref="X5:Z9" si="6">(10^(-0.665+LOG(T5, 10)*0.959))</f>
        <v>0.18155150760967859</v>
      </c>
      <c r="Y5" s="4">
        <f t="shared" si="6"/>
        <v>6.2199455108714909</v>
      </c>
      <c r="Z5" s="4">
        <f t="shared" si="6"/>
        <v>246.36020923420935</v>
      </c>
      <c r="AA5" s="4">
        <f t="shared" ref="AA5:AB9" si="7">W5*C5</f>
        <v>599.89520189334939</v>
      </c>
      <c r="AB5" s="4">
        <f t="shared" si="7"/>
        <v>2104.7266277190038</v>
      </c>
      <c r="AC5" s="4">
        <f t="shared" si="2"/>
        <v>3700.8675789685371</v>
      </c>
      <c r="AD5" s="4">
        <f t="shared" si="2"/>
        <v>38432.192640536661</v>
      </c>
      <c r="AE5" s="4">
        <f t="shared" ref="AE5:AE9" si="8">AA5/(AA5+AB5+AC5+AD5)</f>
        <v>1.3379264370450566E-2</v>
      </c>
      <c r="AF5" s="4">
        <f t="shared" ref="AF5:AF9" si="9">AB5/(AA5+AB5+AC5+AD5)</f>
        <v>4.6941022183380837E-2</v>
      </c>
      <c r="AG5" s="4">
        <f t="shared" ref="AG5:AG9" si="10">AC5/(AA5+AB5+AC5+AD5)</f>
        <v>8.253922615612494E-2</v>
      </c>
      <c r="AH5" s="4">
        <f t="shared" ref="AH5:AH9" si="11">AD5/(AA5+AB5+AC5+AD5)</f>
        <v>0.85714048729004366</v>
      </c>
    </row>
    <row r="6" spans="1:34" x14ac:dyDescent="0.2">
      <c r="A6" t="s">
        <v>57</v>
      </c>
      <c r="B6" s="6">
        <v>20</v>
      </c>
      <c r="C6">
        <v>15951</v>
      </c>
      <c r="D6">
        <v>16003</v>
      </c>
      <c r="E6">
        <v>851</v>
      </c>
      <c r="F6">
        <v>154</v>
      </c>
      <c r="G6">
        <v>9396</v>
      </c>
      <c r="H6">
        <v>24172</v>
      </c>
      <c r="I6" s="1">
        <v>194500</v>
      </c>
      <c r="J6" s="1">
        <v>292100</v>
      </c>
      <c r="K6">
        <v>0</v>
      </c>
      <c r="L6">
        <v>36019</v>
      </c>
      <c r="M6" s="1">
        <v>602400</v>
      </c>
      <c r="N6" s="1">
        <v>2782000</v>
      </c>
      <c r="O6" s="4">
        <f t="shared" si="3"/>
        <v>0.95108343119756134</v>
      </c>
      <c r="P6" s="4">
        <f t="shared" si="3"/>
        <v>1.1037897833985526</v>
      </c>
      <c r="Q6" s="4">
        <f t="shared" si="0"/>
        <v>3.5050218127705399</v>
      </c>
      <c r="R6" s="4">
        <f t="shared" si="0"/>
        <v>12.745666063229477</v>
      </c>
      <c r="S6" s="4">
        <f t="shared" si="4"/>
        <v>0.45022980883906677</v>
      </c>
      <c r="T6" s="4">
        <f t="shared" si="1"/>
        <v>0.70378095063957247</v>
      </c>
      <c r="U6" s="4">
        <f t="shared" si="1"/>
        <v>22.534637323278879</v>
      </c>
      <c r="V6" s="4">
        <f t="shared" si="1"/>
        <v>1083.5925363101342</v>
      </c>
      <c r="W6" s="4">
        <f t="shared" si="5"/>
        <v>0.1193108993423527</v>
      </c>
      <c r="X6" s="4">
        <f t="shared" si="6"/>
        <v>0.15441609651502722</v>
      </c>
      <c r="Y6" s="4">
        <f t="shared" si="6"/>
        <v>4.2892731050290811</v>
      </c>
      <c r="Z6" s="4">
        <f t="shared" si="6"/>
        <v>175.96913482852997</v>
      </c>
      <c r="AA6" s="4">
        <f t="shared" si="7"/>
        <v>1903.128155409868</v>
      </c>
      <c r="AB6" s="4">
        <f t="shared" si="7"/>
        <v>2471.1207925299805</v>
      </c>
      <c r="AC6" s="4">
        <f t="shared" si="2"/>
        <v>3650.1714123797478</v>
      </c>
      <c r="AD6" s="4">
        <f t="shared" si="2"/>
        <v>27099.246763593615</v>
      </c>
      <c r="AE6" s="4">
        <f t="shared" si="8"/>
        <v>5.4183640583308088E-2</v>
      </c>
      <c r="AF6" s="4">
        <f t="shared" si="9"/>
        <v>7.0354863113013894E-2</v>
      </c>
      <c r="AG6" s="4">
        <f t="shared" si="10"/>
        <v>0.10392341436052972</v>
      </c>
      <c r="AH6" s="4">
        <f t="shared" si="11"/>
        <v>0.77153808194314832</v>
      </c>
    </row>
    <row r="7" spans="1:34" x14ac:dyDescent="0.2">
      <c r="A7" t="s">
        <v>58</v>
      </c>
      <c r="B7" s="6">
        <v>30</v>
      </c>
      <c r="C7">
        <v>24319</v>
      </c>
      <c r="D7">
        <v>10333</v>
      </c>
      <c r="E7">
        <v>1872</v>
      </c>
      <c r="F7">
        <v>168</v>
      </c>
      <c r="G7">
        <v>15018</v>
      </c>
      <c r="H7">
        <v>34635</v>
      </c>
      <c r="I7" s="1">
        <v>196600</v>
      </c>
      <c r="J7" s="1">
        <v>294800</v>
      </c>
      <c r="K7">
        <v>0</v>
      </c>
      <c r="L7">
        <v>32457</v>
      </c>
      <c r="M7" s="1">
        <v>358300</v>
      </c>
      <c r="N7" s="1">
        <v>2417000</v>
      </c>
      <c r="O7" s="4">
        <f t="shared" si="3"/>
        <v>0.95108343119756134</v>
      </c>
      <c r="P7" s="4">
        <f t="shared" si="3"/>
        <v>1.0886883084397827</v>
      </c>
      <c r="Q7" s="4">
        <f t="shared" si="0"/>
        <v>2.4701340987234546</v>
      </c>
      <c r="R7" s="4">
        <f t="shared" si="0"/>
        <v>11.198210038538015</v>
      </c>
      <c r="S7" s="4">
        <f t="shared" si="4"/>
        <v>0.45022980883906677</v>
      </c>
      <c r="T7" s="4">
        <f t="shared" si="1"/>
        <v>0.67528806593735535</v>
      </c>
      <c r="U7" s="4">
        <f t="shared" si="1"/>
        <v>7.8875112260248272</v>
      </c>
      <c r="V7" s="4">
        <f t="shared" si="1"/>
        <v>734.89319322650795</v>
      </c>
      <c r="W7" s="4">
        <f t="shared" si="5"/>
        <v>0.1193108993423527</v>
      </c>
      <c r="X7" s="4">
        <f t="shared" si="6"/>
        <v>0.14841576078605784</v>
      </c>
      <c r="Y7" s="4">
        <f t="shared" si="6"/>
        <v>1.5673480602966343</v>
      </c>
      <c r="Z7" s="4">
        <f t="shared" si="6"/>
        <v>121.25761771608244</v>
      </c>
      <c r="AA7" s="4">
        <f t="shared" si="7"/>
        <v>2901.5217611066755</v>
      </c>
      <c r="AB7" s="4">
        <f t="shared" si="7"/>
        <v>1533.5800562023355</v>
      </c>
      <c r="AC7" s="4">
        <f t="shared" si="2"/>
        <v>2934.0755688752993</v>
      </c>
      <c r="AD7" s="4">
        <f t="shared" si="2"/>
        <v>20371.27977630185</v>
      </c>
      <c r="AE7" s="4">
        <f t="shared" si="8"/>
        <v>0.1045953116097325</v>
      </c>
      <c r="AF7" s="4">
        <f t="shared" si="9"/>
        <v>5.5283157275296063E-2</v>
      </c>
      <c r="AG7" s="4">
        <f t="shared" si="10"/>
        <v>0.10576882535458335</v>
      </c>
      <c r="AH7" s="4">
        <f t="shared" si="11"/>
        <v>0.73435270576038814</v>
      </c>
    </row>
    <row r="8" spans="1:34" x14ac:dyDescent="0.2">
      <c r="A8" t="s">
        <v>59</v>
      </c>
      <c r="B8" s="6">
        <v>40</v>
      </c>
      <c r="C8">
        <v>20534</v>
      </c>
      <c r="D8">
        <v>6630</v>
      </c>
      <c r="E8">
        <v>989</v>
      </c>
      <c r="F8">
        <v>115</v>
      </c>
      <c r="G8">
        <v>20459</v>
      </c>
      <c r="H8">
        <v>52666</v>
      </c>
      <c r="I8" s="1">
        <v>269500</v>
      </c>
      <c r="J8" s="1">
        <v>296200</v>
      </c>
      <c r="K8">
        <v>0</v>
      </c>
      <c r="L8">
        <v>38396</v>
      </c>
      <c r="M8" s="1">
        <v>404300</v>
      </c>
      <c r="N8" s="1">
        <v>2124000</v>
      </c>
      <c r="O8" s="4">
        <f t="shared" si="3"/>
        <v>0.95108343119756134</v>
      </c>
      <c r="P8" s="4">
        <f t="shared" si="3"/>
        <v>1.113867325784009</v>
      </c>
      <c r="Q8" s="4">
        <f t="shared" si="0"/>
        <v>2.66515595389005</v>
      </c>
      <c r="R8" s="4">
        <f t="shared" si="0"/>
        <v>9.9560056132377444</v>
      </c>
      <c r="S8" s="4">
        <f t="shared" si="4"/>
        <v>0.45022980883906677</v>
      </c>
      <c r="T8" s="4">
        <f t="shared" si="1"/>
        <v>0.72323392784942375</v>
      </c>
      <c r="U8" s="4">
        <f t="shared" si="1"/>
        <v>9.9070939016464887</v>
      </c>
      <c r="V8" s="4">
        <f t="shared" si="1"/>
        <v>516.45655749433729</v>
      </c>
      <c r="W8" s="4">
        <f t="shared" si="5"/>
        <v>0.1193108993423527</v>
      </c>
      <c r="X8" s="4">
        <f t="shared" si="6"/>
        <v>0.15850696879353715</v>
      </c>
      <c r="Y8" s="4">
        <f t="shared" si="6"/>
        <v>1.9503496732423489</v>
      </c>
      <c r="Z8" s="4">
        <f t="shared" si="6"/>
        <v>86.456850435442391</v>
      </c>
      <c r="AA8" s="4">
        <f t="shared" si="7"/>
        <v>2449.9300070958702</v>
      </c>
      <c r="AB8" s="4">
        <f t="shared" si="7"/>
        <v>1050.9012031011514</v>
      </c>
      <c r="AC8" s="4">
        <f t="shared" si="2"/>
        <v>1928.895826836683</v>
      </c>
      <c r="AD8" s="4">
        <f t="shared" si="2"/>
        <v>9942.5378000758756</v>
      </c>
      <c r="AE8" s="4">
        <f t="shared" si="8"/>
        <v>0.15937339312432286</v>
      </c>
      <c r="AF8" s="4">
        <f t="shared" si="9"/>
        <v>6.8363459401519819E-2</v>
      </c>
      <c r="AG8" s="4">
        <f t="shared" si="10"/>
        <v>0.12547896144621523</v>
      </c>
      <c r="AH8" s="4">
        <f t="shared" si="11"/>
        <v>0.64678418602794208</v>
      </c>
    </row>
    <row r="9" spans="1:34" x14ac:dyDescent="0.2">
      <c r="A9" t="s">
        <v>60</v>
      </c>
      <c r="B9" s="6">
        <v>50</v>
      </c>
      <c r="C9">
        <v>6997</v>
      </c>
      <c r="D9">
        <v>2479</v>
      </c>
      <c r="E9">
        <v>366</v>
      </c>
      <c r="F9">
        <v>66</v>
      </c>
      <c r="G9">
        <v>23192</v>
      </c>
      <c r="H9">
        <v>69899</v>
      </c>
      <c r="I9" s="1">
        <v>289100</v>
      </c>
      <c r="J9" s="1">
        <v>293900</v>
      </c>
      <c r="K9">
        <v>0</v>
      </c>
      <c r="L9">
        <v>51282</v>
      </c>
      <c r="M9" s="1">
        <v>500200</v>
      </c>
      <c r="N9" s="1">
        <v>2551000</v>
      </c>
      <c r="O9" s="4">
        <f t="shared" si="3"/>
        <v>0.95108343119756134</v>
      </c>
      <c r="P9" s="4">
        <f t="shared" si="3"/>
        <v>1.1684988828639384</v>
      </c>
      <c r="Q9" s="4">
        <f t="shared" si="0"/>
        <v>3.0717341258569304</v>
      </c>
      <c r="R9" s="4">
        <f t="shared" si="0"/>
        <v>11.7663171818494</v>
      </c>
      <c r="S9" s="4">
        <f t="shared" si="4"/>
        <v>0.45022980883906677</v>
      </c>
      <c r="T9" s="4">
        <f t="shared" si="1"/>
        <v>0.83495544699463409</v>
      </c>
      <c r="U9" s="4">
        <f t="shared" si="1"/>
        <v>15.168033022008212</v>
      </c>
      <c r="V9" s="4">
        <f t="shared" si="1"/>
        <v>852.51111858791342</v>
      </c>
      <c r="W9" s="4">
        <f t="shared" si="5"/>
        <v>0.1193108993423527</v>
      </c>
      <c r="X9" s="4">
        <f t="shared" si="6"/>
        <v>0.181917762962025</v>
      </c>
      <c r="Y9" s="4">
        <f t="shared" si="6"/>
        <v>2.9343449442671452</v>
      </c>
      <c r="Z9" s="4">
        <f t="shared" si="6"/>
        <v>139.81100247710305</v>
      </c>
      <c r="AA9" s="4">
        <f t="shared" si="7"/>
        <v>834.81836269844189</v>
      </c>
      <c r="AB9" s="4">
        <f t="shared" si="7"/>
        <v>450.97413438285997</v>
      </c>
      <c r="AC9" s="4">
        <f t="shared" si="2"/>
        <v>1073.9702496017751</v>
      </c>
      <c r="AD9" s="4">
        <f t="shared" si="2"/>
        <v>9227.5261634888011</v>
      </c>
      <c r="AE9" s="4">
        <f t="shared" si="8"/>
        <v>7.2046047109915259E-2</v>
      </c>
      <c r="AF9" s="4">
        <f t="shared" si="9"/>
        <v>3.8919728150298663E-2</v>
      </c>
      <c r="AG9" s="4">
        <f t="shared" si="10"/>
        <v>9.2685205135343812E-2</v>
      </c>
      <c r="AH9" s="4">
        <f t="shared" si="11"/>
        <v>0.79634901960444215</v>
      </c>
    </row>
    <row r="10" spans="1:34" x14ac:dyDescent="0.2">
      <c r="A10" t="s">
        <v>61</v>
      </c>
      <c r="B10" s="6">
        <v>70</v>
      </c>
      <c r="C10">
        <v>4140</v>
      </c>
      <c r="D10">
        <v>1367</v>
      </c>
      <c r="E10">
        <v>186</v>
      </c>
      <c r="F10">
        <v>20</v>
      </c>
      <c r="G10">
        <v>20932</v>
      </c>
      <c r="H10">
        <v>75223</v>
      </c>
      <c r="I10" s="1">
        <v>292200</v>
      </c>
      <c r="J10" s="1">
        <v>294400</v>
      </c>
      <c r="K10">
        <v>0</v>
      </c>
      <c r="L10">
        <v>57374</v>
      </c>
      <c r="M10" s="1">
        <v>529700</v>
      </c>
      <c r="N10" s="1">
        <v>2202000</v>
      </c>
      <c r="O10" s="4">
        <f t="shared" ref="O10:O11" si="12">(224333+K10)/235871</f>
        <v>0.95108343119756134</v>
      </c>
      <c r="P10" s="4">
        <f t="shared" ref="P10:P11" si="13">(224333+L10)/235871</f>
        <v>1.1943265598568709</v>
      </c>
      <c r="Q10" s="4">
        <f t="shared" ref="Q10:Q11" si="14">(224333+M10)/235871</f>
        <v>3.1968024894963771</v>
      </c>
      <c r="R10" s="4">
        <f t="shared" ref="R10:R11" si="15">(224333+N10)/235871</f>
        <v>10.286694845911537</v>
      </c>
      <c r="S10" s="4">
        <f t="shared" ref="S10:S11" si="16">4/3*3.14*((O10/2)^3)</f>
        <v>0.45022980883906677</v>
      </c>
      <c r="T10" s="4">
        <f t="shared" ref="T10:T11" si="17">4/3*3.14*((P10/2)^3)</f>
        <v>0.89155403300228087</v>
      </c>
      <c r="U10" s="4">
        <f t="shared" ref="U10:U11" si="18">4/3*3.14*((Q10/2)^3)</f>
        <v>17.097232278438295</v>
      </c>
      <c r="V10" s="4">
        <f t="shared" ref="V10:V11" si="19">4/3*3.14*((R10/2)^3)</f>
        <v>569.64720104465675</v>
      </c>
      <c r="W10" s="4">
        <f t="shared" ref="W10:W11" si="20">(S10*265)/1000</f>
        <v>0.1193108993423527</v>
      </c>
      <c r="X10" s="4">
        <f t="shared" ref="X10:X11" si="21">(10^(-0.665+LOG(T10, 10)*0.959))</f>
        <v>0.19372765185678609</v>
      </c>
      <c r="Y10" s="4">
        <f t="shared" ref="Y10:Y11" si="22">(10^(-0.665+LOG(U10, 10)*0.959))</f>
        <v>3.2913635378001938</v>
      </c>
      <c r="Z10" s="4">
        <f t="shared" ref="Z10:Z11" si="23">(10^(-0.665+LOG(V10, 10)*0.959))</f>
        <v>94.978678603235608</v>
      </c>
      <c r="AA10" s="4">
        <f t="shared" ref="AA10:AA11" si="24">W10*C10</f>
        <v>493.94712327734015</v>
      </c>
      <c r="AB10" s="4">
        <f t="shared" ref="AB10:AB11" si="25">X10*D10</f>
        <v>264.8257000882266</v>
      </c>
      <c r="AC10" s="4">
        <f t="shared" ref="AC10:AC11" si="26">Y10*E10</f>
        <v>612.19361803083609</v>
      </c>
      <c r="AD10" s="4">
        <f t="shared" ref="AD10:AD11" si="27">Z10*F10</f>
        <v>1899.5735720647122</v>
      </c>
      <c r="AE10" s="4">
        <f t="shared" ref="AE10:AE11" si="28">AA10/(AA10+AB10+AC10+AD10)</f>
        <v>0.15102922491219137</v>
      </c>
      <c r="AF10" s="4">
        <f t="shared" ref="AF10:AF11" si="29">AB10/(AA10+AB10+AC10+AD10)</f>
        <v>8.097308059165724E-2</v>
      </c>
      <c r="AG10" s="4">
        <f t="shared" ref="AG10:AG11" si="30">AC10/(AA10+AB10+AC10+AD10)</f>
        <v>0.1871842617766874</v>
      </c>
      <c r="AH10" s="4">
        <f t="shared" ref="AH10:AH11" si="31">AD10/(AA10+AB10+AC10+AD10)</f>
        <v>0.58081343271946395</v>
      </c>
    </row>
    <row r="11" spans="1:34" x14ac:dyDescent="0.2">
      <c r="A11" t="s">
        <v>62</v>
      </c>
      <c r="B11" s="6">
        <v>100</v>
      </c>
      <c r="C11">
        <v>2538</v>
      </c>
      <c r="D11">
        <v>962</v>
      </c>
      <c r="E11">
        <v>105</v>
      </c>
      <c r="F11">
        <v>13</v>
      </c>
      <c r="G11">
        <v>24677</v>
      </c>
      <c r="H11">
        <v>82728</v>
      </c>
      <c r="I11" s="1">
        <v>292500</v>
      </c>
      <c r="J11" s="1">
        <v>286400</v>
      </c>
      <c r="K11">
        <v>0</v>
      </c>
      <c r="L11">
        <v>59579</v>
      </c>
      <c r="M11" s="1">
        <v>424500</v>
      </c>
      <c r="N11" s="1">
        <v>1657000</v>
      </c>
      <c r="O11" s="4">
        <f t="shared" si="12"/>
        <v>0.95108343119756134</v>
      </c>
      <c r="P11" s="4">
        <f t="shared" si="13"/>
        <v>1.2036748900882261</v>
      </c>
      <c r="Q11" s="4">
        <f t="shared" si="14"/>
        <v>2.7507959859414681</v>
      </c>
      <c r="R11" s="4">
        <f t="shared" si="15"/>
        <v>7.9761098227420923</v>
      </c>
      <c r="S11" s="4">
        <f t="shared" si="16"/>
        <v>0.45022980883906677</v>
      </c>
      <c r="T11" s="4">
        <f t="shared" si="17"/>
        <v>0.91265366055935493</v>
      </c>
      <c r="U11" s="4">
        <f t="shared" si="18"/>
        <v>10.893151493052343</v>
      </c>
      <c r="V11" s="4">
        <f t="shared" si="19"/>
        <v>265.55334302164505</v>
      </c>
      <c r="W11" s="4">
        <f t="shared" si="20"/>
        <v>0.1193108993423527</v>
      </c>
      <c r="X11" s="4">
        <f t="shared" si="21"/>
        <v>0.19812234241980461</v>
      </c>
      <c r="Y11" s="4">
        <f t="shared" si="22"/>
        <v>2.1361426353452226</v>
      </c>
      <c r="Z11" s="4">
        <f t="shared" si="23"/>
        <v>45.683729397943516</v>
      </c>
      <c r="AA11" s="4">
        <f t="shared" si="24"/>
        <v>302.81106253089115</v>
      </c>
      <c r="AB11" s="4">
        <f t="shared" si="25"/>
        <v>190.59369340785204</v>
      </c>
      <c r="AC11" s="4">
        <f t="shared" si="26"/>
        <v>224.29497671124838</v>
      </c>
      <c r="AD11" s="4">
        <f t="shared" si="27"/>
        <v>593.88848217326574</v>
      </c>
      <c r="AE11" s="4">
        <f t="shared" si="28"/>
        <v>0.23087357686550758</v>
      </c>
      <c r="AF11" s="4">
        <f t="shared" si="29"/>
        <v>0.14531519211121874</v>
      </c>
      <c r="AG11" s="4">
        <f t="shared" si="30"/>
        <v>0.17101021050381518</v>
      </c>
      <c r="AH11" s="4">
        <f t="shared" si="31"/>
        <v>0.45280102051945859</v>
      </c>
    </row>
    <row r="12" spans="1:34" x14ac:dyDescent="0.2">
      <c r="M12" s="7"/>
      <c r="N12" s="7"/>
    </row>
    <row r="13" spans="1:34" x14ac:dyDescent="0.2">
      <c r="M13" s="7"/>
      <c r="N13" s="7"/>
    </row>
    <row r="14" spans="1:34" x14ac:dyDescent="0.2">
      <c r="M14" s="7"/>
      <c r="N14" s="7"/>
    </row>
    <row r="15" spans="1:34" x14ac:dyDescent="0.2">
      <c r="M15" s="7"/>
      <c r="N15" s="7"/>
    </row>
    <row r="16" spans="1:34" x14ac:dyDescent="0.2">
      <c r="M16" s="7"/>
      <c r="N16" s="7"/>
    </row>
    <row r="17" spans="13:14" x14ac:dyDescent="0.2">
      <c r="M17" s="7"/>
      <c r="N17" s="7"/>
    </row>
    <row r="18" spans="13:14" x14ac:dyDescent="0.2">
      <c r="M18" s="7"/>
      <c r="N18" s="7"/>
    </row>
    <row r="19" spans="13:14" x14ac:dyDescent="0.2">
      <c r="M19" s="7"/>
      <c r="N19" s="7"/>
    </row>
    <row r="20" spans="13:14" x14ac:dyDescent="0.2">
      <c r="M20" s="7"/>
      <c r="N20" s="7"/>
    </row>
    <row r="21" spans="13:14" x14ac:dyDescent="0.2">
      <c r="M21" s="7"/>
      <c r="N21" s="7"/>
    </row>
    <row r="22" spans="13:14" x14ac:dyDescent="0.2">
      <c r="M22" s="7"/>
      <c r="N22" s="7"/>
    </row>
    <row r="23" spans="13:14" x14ac:dyDescent="0.2">
      <c r="M23" s="7"/>
      <c r="N23" s="7"/>
    </row>
    <row r="24" spans="13:14" x14ac:dyDescent="0.2">
      <c r="M24" s="7"/>
      <c r="N24" s="7"/>
    </row>
    <row r="25" spans="13:14" x14ac:dyDescent="0.2">
      <c r="M25" s="7"/>
      <c r="N25" s="7"/>
    </row>
    <row r="26" spans="13:14" x14ac:dyDescent="0.2">
      <c r="M26" s="7"/>
      <c r="N26" s="7"/>
    </row>
    <row r="27" spans="13:14" x14ac:dyDescent="0.2">
      <c r="M27" s="7"/>
      <c r="N27" s="7"/>
    </row>
    <row r="28" spans="13:14" x14ac:dyDescent="0.2">
      <c r="M28" s="7"/>
      <c r="N28" s="7"/>
    </row>
    <row r="29" spans="13:14" x14ac:dyDescent="0.2">
      <c r="M29" s="7"/>
      <c r="N29" s="7"/>
    </row>
    <row r="30" spans="13:14" x14ac:dyDescent="0.2">
      <c r="M30" s="7"/>
      <c r="N30" s="7"/>
    </row>
    <row r="31" spans="13:14" x14ac:dyDescent="0.2">
      <c r="M31" s="7"/>
      <c r="N3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4"/>
  <sheetViews>
    <sheetView topLeftCell="AI1" workbookViewId="0">
      <selection activeCell="AI1" sqref="AI1:AZ1048576"/>
    </sheetView>
  </sheetViews>
  <sheetFormatPr baseColWidth="10" defaultRowHeight="16" x14ac:dyDescent="0.2"/>
  <cols>
    <col min="1" max="1" width="23.1640625" customWidth="1"/>
    <col min="2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219</v>
      </c>
      <c r="B1" s="13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64</v>
      </c>
      <c r="B4" s="6">
        <v>5</v>
      </c>
      <c r="C4">
        <v>4651</v>
      </c>
      <c r="D4">
        <v>19290</v>
      </c>
      <c r="E4">
        <v>630</v>
      </c>
      <c r="F4">
        <v>225</v>
      </c>
      <c r="G4">
        <v>7508</v>
      </c>
      <c r="H4">
        <v>20660</v>
      </c>
      <c r="I4" s="1">
        <v>167200</v>
      </c>
      <c r="J4" s="1">
        <v>290200</v>
      </c>
      <c r="K4">
        <v>17579</v>
      </c>
      <c r="L4">
        <v>49404</v>
      </c>
      <c r="M4" s="1">
        <v>565200</v>
      </c>
      <c r="N4" s="1">
        <v>3746000</v>
      </c>
      <c r="O4" s="4">
        <f>(224333+K4)/235871</f>
        <v>1.0256114571100305</v>
      </c>
      <c r="P4" s="4">
        <f>(224333+L4)/235871</f>
        <v>1.1605369036464848</v>
      </c>
      <c r="Q4" s="4">
        <f t="shared" ref="Q4:R9" si="0">(224333+M4)/235871</f>
        <v>3.3473084864184237</v>
      </c>
      <c r="R4" s="4">
        <f t="shared" si="0"/>
        <v>16.832645810633778</v>
      </c>
      <c r="S4" s="4">
        <f>4/3*3.14*((O4/2)^3)</f>
        <v>0.56458194924054517</v>
      </c>
      <c r="T4" s="4">
        <f t="shared" ref="T4:V9" si="1">4/3*3.14*((P4/2)^3)</f>
        <v>0.81800369008517315</v>
      </c>
      <c r="U4" s="4">
        <f t="shared" si="1"/>
        <v>19.627528355035484</v>
      </c>
      <c r="V4" s="4">
        <f>4/3*3.14*((R4/2)^3)</f>
        <v>2495.9481155437402</v>
      </c>
      <c r="W4" s="4">
        <f>(S4*265)/1000</f>
        <v>0.14961421654874449</v>
      </c>
      <c r="X4" s="4">
        <f>(10^(-0.665+LOG(T4, 10)*0.959))</f>
        <v>0.17837430625525699</v>
      </c>
      <c r="Y4" s="4">
        <f>(10^(-0.665+LOG(U4, 10)*0.959))</f>
        <v>3.75714644574074</v>
      </c>
      <c r="Z4" s="4">
        <f>(10^(-0.665+LOG(V4, 10)*0.959))</f>
        <v>391.69578262295141</v>
      </c>
      <c r="AA4" s="4">
        <f>W4*C4</f>
        <v>695.85572116821061</v>
      </c>
      <c r="AB4" s="4">
        <f>X4*D4</f>
        <v>3440.8403676639073</v>
      </c>
      <c r="AC4" s="4">
        <f t="shared" ref="AC4:AD9" si="2">Y4*E4</f>
        <v>2367.002260816666</v>
      </c>
      <c r="AD4" s="4">
        <f>Z4*F4</f>
        <v>88131.551090164066</v>
      </c>
      <c r="AE4" s="4">
        <f>AA4/(AA4+AB4+AC4+AD4)</f>
        <v>7.3530288691294517E-3</v>
      </c>
      <c r="AF4" s="4">
        <f>AB4/(AA4+AB4+AC4+AD4)</f>
        <v>3.6358971821089249E-2</v>
      </c>
      <c r="AG4" s="4">
        <f>AC4/(AA4+AB4+AC4+AD4)</f>
        <v>2.5011845742764778E-2</v>
      </c>
      <c r="AH4" s="4">
        <f>AD4/(AA4+AB4+AC4+AD4)</f>
        <v>0.93127615356701654</v>
      </c>
    </row>
    <row r="5" spans="1:34" x14ac:dyDescent="0.2">
      <c r="A5" t="s">
        <v>65</v>
      </c>
      <c r="B5" s="6">
        <v>12</v>
      </c>
      <c r="C5">
        <v>4522</v>
      </c>
      <c r="D5">
        <v>21400</v>
      </c>
      <c r="E5">
        <v>646</v>
      </c>
      <c r="F5">
        <v>213</v>
      </c>
      <c r="G5">
        <v>7572</v>
      </c>
      <c r="H5">
        <v>21533</v>
      </c>
      <c r="I5" s="1">
        <v>185700</v>
      </c>
      <c r="J5" s="1">
        <v>295500</v>
      </c>
      <c r="K5">
        <v>41358</v>
      </c>
      <c r="L5">
        <v>50311</v>
      </c>
      <c r="M5" s="1">
        <v>673600</v>
      </c>
      <c r="N5" s="1">
        <v>3493000</v>
      </c>
      <c r="O5" s="4">
        <f t="shared" ref="O5:P9" si="3">(224333+K5)/235871</f>
        <v>1.126425037414519</v>
      </c>
      <c r="P5" s="4">
        <f t="shared" si="3"/>
        <v>1.1643822258777043</v>
      </c>
      <c r="Q5" s="4">
        <f t="shared" si="0"/>
        <v>3.8068817277240528</v>
      </c>
      <c r="R5" s="4">
        <f t="shared" si="0"/>
        <v>15.760025607217505</v>
      </c>
      <c r="S5" s="4">
        <f t="shared" ref="S5:S9" si="4">4/3*3.14*((O5/2)^3)</f>
        <v>0.74797190091927279</v>
      </c>
      <c r="T5" s="4">
        <f t="shared" si="1"/>
        <v>0.82616178018897102</v>
      </c>
      <c r="U5" s="4">
        <f t="shared" si="1"/>
        <v>28.872643648991442</v>
      </c>
      <c r="V5" s="4">
        <f t="shared" si="1"/>
        <v>2048.5621963965441</v>
      </c>
      <c r="W5" s="4">
        <f t="shared" ref="W5:W9" si="5">(S5*265)/1000</f>
        <v>0.1982125537436073</v>
      </c>
      <c r="X5" s="4">
        <f t="shared" ref="X5:Z9" si="6">(10^(-0.665+LOG(T5, 10)*0.959))</f>
        <v>0.18007997874247106</v>
      </c>
      <c r="Y5" s="4">
        <f t="shared" si="6"/>
        <v>5.4400964825297491</v>
      </c>
      <c r="Z5" s="4">
        <f t="shared" si="6"/>
        <v>324.1005281741393</v>
      </c>
      <c r="AA5" s="4">
        <f t="shared" ref="AA5:AB9" si="7">W5*C5</f>
        <v>896.31716802859216</v>
      </c>
      <c r="AB5" s="4">
        <f t="shared" si="7"/>
        <v>3853.7115450888805</v>
      </c>
      <c r="AC5" s="4">
        <f t="shared" si="2"/>
        <v>3514.3023277142179</v>
      </c>
      <c r="AD5" s="4">
        <f t="shared" si="2"/>
        <v>69033.412501091676</v>
      </c>
      <c r="AE5" s="4">
        <f t="shared" ref="AE5:AE9" si="8">AA5/(AA5+AB5+AC5+AD5)</f>
        <v>1.1595644671599807E-2</v>
      </c>
      <c r="AF5" s="4">
        <f t="shared" ref="AF5:AF9" si="9">AB5/(AA5+AB5+AC5+AD5)</f>
        <v>4.9855420980028653E-2</v>
      </c>
      <c r="AG5" s="4">
        <f t="shared" ref="AG5:AG9" si="10">AC5/(AA5+AB5+AC5+AD5)</f>
        <v>4.5464487922706222E-2</v>
      </c>
      <c r="AH5" s="4">
        <f t="shared" ref="AH5:AH9" si="11">AD5/(AA5+AB5+AC5+AD5)</f>
        <v>0.89308444642566531</v>
      </c>
    </row>
    <row r="6" spans="1:34" x14ac:dyDescent="0.2">
      <c r="A6" t="s">
        <v>66</v>
      </c>
      <c r="B6" s="6">
        <v>20</v>
      </c>
      <c r="C6">
        <v>6981</v>
      </c>
      <c r="D6">
        <v>20915</v>
      </c>
      <c r="E6">
        <v>683</v>
      </c>
      <c r="F6">
        <v>177</v>
      </c>
      <c r="G6">
        <v>7589</v>
      </c>
      <c r="H6">
        <v>20949</v>
      </c>
      <c r="I6" s="1">
        <v>177300</v>
      </c>
      <c r="J6" s="1">
        <v>295500</v>
      </c>
      <c r="K6">
        <v>40992</v>
      </c>
      <c r="L6">
        <v>46514</v>
      </c>
      <c r="M6" s="1">
        <v>609900</v>
      </c>
      <c r="N6" s="1">
        <v>3182000</v>
      </c>
      <c r="O6" s="4">
        <f t="shared" si="3"/>
        <v>1.1248733417842804</v>
      </c>
      <c r="P6" s="4">
        <f t="shared" si="3"/>
        <v>1.1482844436153661</v>
      </c>
      <c r="Q6" s="4">
        <f t="shared" si="0"/>
        <v>3.5368188543737888</v>
      </c>
      <c r="R6" s="4">
        <f t="shared" si="0"/>
        <v>14.441508282069437</v>
      </c>
      <c r="S6" s="4">
        <f t="shared" si="4"/>
        <v>0.74488507325095143</v>
      </c>
      <c r="T6" s="4">
        <f t="shared" si="1"/>
        <v>0.79236784190855114</v>
      </c>
      <c r="U6" s="4">
        <f t="shared" si="1"/>
        <v>23.153510580440706</v>
      </c>
      <c r="V6" s="4">
        <f t="shared" si="1"/>
        <v>1576.217186668126</v>
      </c>
      <c r="W6" s="4">
        <f t="shared" si="5"/>
        <v>0.19739454441150212</v>
      </c>
      <c r="X6" s="4">
        <f t="shared" si="6"/>
        <v>0.17300985453043072</v>
      </c>
      <c r="Y6" s="4">
        <f t="shared" si="6"/>
        <v>4.4021775849294622</v>
      </c>
      <c r="Z6" s="4">
        <f t="shared" si="6"/>
        <v>252.06572752706165</v>
      </c>
      <c r="AA6" s="4">
        <f t="shared" si="7"/>
        <v>1378.0113145366963</v>
      </c>
      <c r="AB6" s="4">
        <f t="shared" si="7"/>
        <v>3618.5011075039583</v>
      </c>
      <c r="AC6" s="4">
        <f t="shared" si="2"/>
        <v>3006.6872905068226</v>
      </c>
      <c r="AD6" s="4">
        <f t="shared" si="2"/>
        <v>44615.633772289912</v>
      </c>
      <c r="AE6" s="4">
        <f t="shared" si="8"/>
        <v>2.6188556896339848E-2</v>
      </c>
      <c r="AF6" s="4">
        <f t="shared" si="9"/>
        <v>6.8768174204140484E-2</v>
      </c>
      <c r="AG6" s="4">
        <f t="shared" si="10"/>
        <v>5.7140895975453875E-2</v>
      </c>
      <c r="AH6" s="4">
        <f t="shared" si="11"/>
        <v>0.84790237292406567</v>
      </c>
    </row>
    <row r="7" spans="1:34" x14ac:dyDescent="0.2">
      <c r="A7" t="s">
        <v>67</v>
      </c>
      <c r="B7" s="6">
        <v>30</v>
      </c>
      <c r="C7">
        <v>98198</v>
      </c>
      <c r="D7">
        <v>38607</v>
      </c>
      <c r="E7">
        <v>1911</v>
      </c>
      <c r="F7">
        <v>266</v>
      </c>
      <c r="G7">
        <v>10083</v>
      </c>
      <c r="H7">
        <v>20092</v>
      </c>
      <c r="I7" s="1">
        <v>180300</v>
      </c>
      <c r="J7" s="1">
        <v>289700</v>
      </c>
      <c r="K7">
        <v>4604</v>
      </c>
      <c r="L7">
        <v>19989</v>
      </c>
      <c r="M7" s="1">
        <v>391200</v>
      </c>
      <c r="N7" s="1">
        <v>2695000</v>
      </c>
      <c r="O7" s="4">
        <f t="shared" si="3"/>
        <v>0.97060257513640935</v>
      </c>
      <c r="P7" s="4">
        <f t="shared" si="3"/>
        <v>1.0358289064785413</v>
      </c>
      <c r="Q7" s="4">
        <f t="shared" si="0"/>
        <v>2.6096171212230415</v>
      </c>
      <c r="R7" s="4">
        <f t="shared" si="0"/>
        <v>12.376820380631786</v>
      </c>
      <c r="S7" s="4">
        <f t="shared" si="4"/>
        <v>0.47852288823292483</v>
      </c>
      <c r="T7" s="4">
        <f t="shared" si="1"/>
        <v>0.5816242122160552</v>
      </c>
      <c r="U7" s="4">
        <f t="shared" si="1"/>
        <v>9.3005531033067665</v>
      </c>
      <c r="V7" s="4">
        <f t="shared" si="1"/>
        <v>992.2147125795924</v>
      </c>
      <c r="W7" s="4">
        <f t="shared" si="5"/>
        <v>0.12680856538172508</v>
      </c>
      <c r="X7" s="4">
        <f t="shared" si="6"/>
        <v>0.12861515212277355</v>
      </c>
      <c r="Y7" s="4">
        <f t="shared" si="6"/>
        <v>1.8356924298139088</v>
      </c>
      <c r="Z7" s="4">
        <f t="shared" si="6"/>
        <v>161.71296140910337</v>
      </c>
      <c r="AA7" s="4">
        <f t="shared" si="7"/>
        <v>12452.34750335464</v>
      </c>
      <c r="AB7" s="4">
        <f t="shared" si="7"/>
        <v>4965.445178003919</v>
      </c>
      <c r="AC7" s="4">
        <f t="shared" si="2"/>
        <v>3508.0082333743799</v>
      </c>
      <c r="AD7" s="4">
        <f t="shared" si="2"/>
        <v>43015.647734821498</v>
      </c>
      <c r="AE7" s="4">
        <f t="shared" si="8"/>
        <v>0.19474609609804971</v>
      </c>
      <c r="AF7" s="4">
        <f t="shared" si="9"/>
        <v>7.7656125766217207E-2</v>
      </c>
      <c r="AG7" s="4">
        <f t="shared" si="10"/>
        <v>5.4862820712755694E-2</v>
      </c>
      <c r="AH7" s="4">
        <f t="shared" si="11"/>
        <v>0.67273495742297729</v>
      </c>
    </row>
    <row r="8" spans="1:34" x14ac:dyDescent="0.2">
      <c r="A8" t="s">
        <v>68</v>
      </c>
      <c r="B8" s="6">
        <v>40</v>
      </c>
      <c r="C8">
        <v>20987</v>
      </c>
      <c r="D8">
        <v>11003</v>
      </c>
      <c r="E8">
        <v>1163</v>
      </c>
      <c r="F8">
        <v>167</v>
      </c>
      <c r="G8">
        <v>17028</v>
      </c>
      <c r="H8">
        <v>41927</v>
      </c>
      <c r="I8" s="1">
        <v>250100</v>
      </c>
      <c r="J8" s="1">
        <v>293100</v>
      </c>
      <c r="K8">
        <v>9982</v>
      </c>
      <c r="L8">
        <v>32791</v>
      </c>
      <c r="M8" s="1">
        <v>400500</v>
      </c>
      <c r="N8" s="1">
        <v>2240000</v>
      </c>
      <c r="O8" s="4">
        <f t="shared" si="3"/>
        <v>0.99340317376871257</v>
      </c>
      <c r="P8" s="4">
        <f t="shared" si="3"/>
        <v>1.0901043366925141</v>
      </c>
      <c r="Q8" s="4">
        <f t="shared" si="0"/>
        <v>2.6490454528110705</v>
      </c>
      <c r="R8" s="4">
        <f t="shared" si="0"/>
        <v>10.447799856701332</v>
      </c>
      <c r="S8" s="4">
        <f t="shared" si="4"/>
        <v>0.51304448935355074</v>
      </c>
      <c r="T8" s="4">
        <f t="shared" si="1"/>
        <v>0.67792648296965852</v>
      </c>
      <c r="U8" s="4">
        <f t="shared" si="1"/>
        <v>9.728516680774959</v>
      </c>
      <c r="V8" s="4">
        <f t="shared" si="1"/>
        <v>596.83314149230534</v>
      </c>
      <c r="W8" s="4">
        <f t="shared" si="5"/>
        <v>0.13595678967869093</v>
      </c>
      <c r="X8" s="4">
        <f t="shared" si="6"/>
        <v>0.14897181643571239</v>
      </c>
      <c r="Y8" s="4">
        <f t="shared" si="6"/>
        <v>1.91662309112525</v>
      </c>
      <c r="Z8" s="4">
        <f t="shared" si="6"/>
        <v>99.321429334827116</v>
      </c>
      <c r="AA8" s="4">
        <f t="shared" si="7"/>
        <v>2853.3251449866866</v>
      </c>
      <c r="AB8" s="4">
        <f t="shared" si="7"/>
        <v>1639.1368962421434</v>
      </c>
      <c r="AC8" s="4">
        <f t="shared" si="2"/>
        <v>2229.0326549786655</v>
      </c>
      <c r="AD8" s="4">
        <f t="shared" si="2"/>
        <v>16586.67869891613</v>
      </c>
      <c r="AE8" s="4">
        <f t="shared" si="8"/>
        <v>0.12241736392709519</v>
      </c>
      <c r="AF8" s="4">
        <f t="shared" si="9"/>
        <v>7.0324553900267123E-2</v>
      </c>
      <c r="AG8" s="4">
        <f t="shared" si="10"/>
        <v>9.5633090469672263E-2</v>
      </c>
      <c r="AH8" s="4">
        <f t="shared" si="11"/>
        <v>0.71162499170296556</v>
      </c>
    </row>
    <row r="9" spans="1:34" x14ac:dyDescent="0.2">
      <c r="A9" t="s">
        <v>69</v>
      </c>
      <c r="B9" s="6">
        <v>50</v>
      </c>
      <c r="C9">
        <v>20623</v>
      </c>
      <c r="D9">
        <v>8505</v>
      </c>
      <c r="E9">
        <v>703</v>
      </c>
      <c r="F9">
        <v>85</v>
      </c>
      <c r="G9">
        <v>21278</v>
      </c>
      <c r="H9">
        <v>54413</v>
      </c>
      <c r="I9" s="1">
        <v>268100</v>
      </c>
      <c r="J9" s="1">
        <v>292000</v>
      </c>
      <c r="K9">
        <v>6403</v>
      </c>
      <c r="L9">
        <v>37707</v>
      </c>
      <c r="M9" s="1">
        <v>373400</v>
      </c>
      <c r="N9" s="1">
        <v>1940000</v>
      </c>
      <c r="O9" s="4">
        <f t="shared" si="3"/>
        <v>0.97822962551564208</v>
      </c>
      <c r="P9" s="4">
        <f t="shared" si="3"/>
        <v>1.1109462375620571</v>
      </c>
      <c r="Q9" s="4">
        <f t="shared" si="0"/>
        <v>2.5341521424846634</v>
      </c>
      <c r="R9" s="4">
        <f t="shared" si="0"/>
        <v>9.1759181925713627</v>
      </c>
      <c r="S9" s="4">
        <f t="shared" si="4"/>
        <v>0.48989254586465736</v>
      </c>
      <c r="T9" s="4">
        <f t="shared" si="1"/>
        <v>0.71755884989821195</v>
      </c>
      <c r="U9" s="4">
        <f t="shared" si="1"/>
        <v>8.5168000756037614</v>
      </c>
      <c r="V9" s="4">
        <f t="shared" si="1"/>
        <v>404.32164975281887</v>
      </c>
      <c r="W9" s="4">
        <f t="shared" si="5"/>
        <v>0.12982152465413421</v>
      </c>
      <c r="X9" s="4">
        <f t="shared" si="6"/>
        <v>0.1573139973341813</v>
      </c>
      <c r="Y9" s="4">
        <f t="shared" si="6"/>
        <v>1.6870778290496489</v>
      </c>
      <c r="Z9" s="4">
        <f t="shared" si="6"/>
        <v>68.367734631606865</v>
      </c>
      <c r="AA9" s="4">
        <f t="shared" si="7"/>
        <v>2677.3093029422098</v>
      </c>
      <c r="AB9" s="4">
        <f t="shared" si="7"/>
        <v>1337.9555473272119</v>
      </c>
      <c r="AC9" s="4">
        <f t="shared" si="2"/>
        <v>1186.0157138219031</v>
      </c>
      <c r="AD9" s="4">
        <f t="shared" si="2"/>
        <v>5811.2574436865834</v>
      </c>
      <c r="AE9" s="4">
        <f t="shared" si="8"/>
        <v>0.24311464814480427</v>
      </c>
      <c r="AF9" s="4">
        <f t="shared" si="9"/>
        <v>0.12149384150885509</v>
      </c>
      <c r="AG9" s="4">
        <f t="shared" si="10"/>
        <v>0.10769685543734304</v>
      </c>
      <c r="AH9" s="4">
        <f t="shared" si="11"/>
        <v>0.52769465490899758</v>
      </c>
    </row>
    <row r="10" spans="1:34" x14ac:dyDescent="0.2">
      <c r="A10" t="s">
        <v>70</v>
      </c>
      <c r="B10" s="6">
        <v>70</v>
      </c>
      <c r="C10">
        <v>7950</v>
      </c>
      <c r="D10">
        <v>3248</v>
      </c>
      <c r="E10">
        <v>312</v>
      </c>
      <c r="F10">
        <v>23</v>
      </c>
      <c r="G10">
        <v>25841</v>
      </c>
      <c r="H10">
        <v>76268</v>
      </c>
      <c r="I10" s="1">
        <v>283900</v>
      </c>
      <c r="J10" s="1">
        <v>286600</v>
      </c>
      <c r="K10">
        <v>9450</v>
      </c>
      <c r="L10">
        <v>50485</v>
      </c>
      <c r="M10" s="1">
        <v>333700</v>
      </c>
      <c r="N10" s="1">
        <v>1431000</v>
      </c>
      <c r="O10" s="4">
        <f t="shared" ref="O10:O11" si="12">(224333+K10)/235871</f>
        <v>0.99114770361765536</v>
      </c>
      <c r="P10" s="4">
        <f t="shared" ref="P10:P11" si="13">(224333+L10)/235871</f>
        <v>1.1651199172428996</v>
      </c>
      <c r="Q10" s="4">
        <f t="shared" ref="Q10:Q11" si="14">(224333+M10)/235871</f>
        <v>2.3658398022647971</v>
      </c>
      <c r="R10" s="4">
        <f t="shared" ref="R10:R11" si="15">(224333+N10)/235871</f>
        <v>7.0179589690975153</v>
      </c>
      <c r="S10" s="4">
        <f t="shared" ref="S10:S11" si="16">4/3*3.14*((O10/2)^3)</f>
        <v>0.50955789512739069</v>
      </c>
      <c r="T10" s="4">
        <f t="shared" ref="T10:T11" si="17">4/3*3.14*((P10/2)^3)</f>
        <v>0.82773301323383164</v>
      </c>
      <c r="U10" s="4">
        <f t="shared" ref="U10:U11" si="18">4/3*3.14*((Q10/2)^3)</f>
        <v>6.9300185898334199</v>
      </c>
      <c r="V10" s="4">
        <f t="shared" ref="V10:V11" si="19">4/3*3.14*((R10/2)^3)</f>
        <v>180.8884644022969</v>
      </c>
      <c r="W10" s="4">
        <f t="shared" ref="W10:W11" si="20">(S10*265)/1000</f>
        <v>0.13503284220875852</v>
      </c>
      <c r="X10" s="4">
        <f t="shared" ref="X10:X11" si="21">(10^(-0.665+LOG(T10, 10)*0.959))</f>
        <v>0.18040840859171439</v>
      </c>
      <c r="Y10" s="4">
        <f t="shared" ref="Y10:Y11" si="22">(10^(-0.665+LOG(U10, 10)*0.959))</f>
        <v>1.3844086023692193</v>
      </c>
      <c r="Z10" s="4">
        <f t="shared" ref="Z10:Z11" si="23">(10^(-0.665+LOG(V10, 10)*0.959))</f>
        <v>31.612367802850752</v>
      </c>
      <c r="AA10" s="4">
        <f t="shared" ref="AA10:AA11" si="24">W10*C10</f>
        <v>1073.5110955596303</v>
      </c>
      <c r="AB10" s="4">
        <f t="shared" ref="AB10:AB11" si="25">X10*D10</f>
        <v>585.96651110588834</v>
      </c>
      <c r="AC10" s="4">
        <f t="shared" ref="AC10:AC11" si="26">Y10*E10</f>
        <v>431.93548393919639</v>
      </c>
      <c r="AD10" s="4">
        <f t="shared" ref="AD10:AD11" si="27">Z10*F10</f>
        <v>727.08445946556731</v>
      </c>
      <c r="AE10" s="4">
        <f t="shared" ref="AE10:AE11" si="28">AA10/(AA10+AB10+AC10+AD10)</f>
        <v>0.38088062043298965</v>
      </c>
      <c r="AF10" s="4">
        <f t="shared" ref="AF10:AF11" si="29">AB10/(AA10+AB10+AC10+AD10)</f>
        <v>0.20790030883343386</v>
      </c>
      <c r="AG10" s="4">
        <f t="shared" ref="AG10:AG11" si="30">AC10/(AA10+AB10+AC10+AD10)</f>
        <v>0.15325026056113678</v>
      </c>
      <c r="AH10" s="4">
        <f t="shared" ref="AH10:AH11" si="31">AD10/(AA10+AB10+AC10+AD10)</f>
        <v>0.25796881017243983</v>
      </c>
    </row>
    <row r="11" spans="1:34" x14ac:dyDescent="0.2">
      <c r="A11" t="s">
        <v>71</v>
      </c>
      <c r="B11" s="6">
        <v>100</v>
      </c>
      <c r="C11">
        <v>2917</v>
      </c>
      <c r="D11">
        <v>1223</v>
      </c>
      <c r="E11">
        <v>124</v>
      </c>
      <c r="F11">
        <v>25</v>
      </c>
      <c r="G11">
        <v>23812</v>
      </c>
      <c r="H11">
        <v>73626</v>
      </c>
      <c r="I11" s="1">
        <v>280100</v>
      </c>
      <c r="J11" s="1">
        <v>288300</v>
      </c>
      <c r="K11">
        <v>11690</v>
      </c>
      <c r="L11">
        <v>54547</v>
      </c>
      <c r="M11" s="1">
        <v>370400</v>
      </c>
      <c r="N11" s="1">
        <v>5291000</v>
      </c>
      <c r="O11" s="4">
        <f t="shared" si="12"/>
        <v>1.0006444200431592</v>
      </c>
      <c r="P11" s="4">
        <f t="shared" si="13"/>
        <v>1.1823411949752196</v>
      </c>
      <c r="Q11" s="4">
        <f t="shared" si="14"/>
        <v>2.5214333258433634</v>
      </c>
      <c r="R11" s="4">
        <f t="shared" si="15"/>
        <v>23.382836380903122</v>
      </c>
      <c r="S11" s="4">
        <f t="shared" si="16"/>
        <v>0.52434572492633558</v>
      </c>
      <c r="T11" s="4">
        <f t="shared" si="17"/>
        <v>0.86498158592596086</v>
      </c>
      <c r="U11" s="4">
        <f t="shared" si="18"/>
        <v>8.3892060917841302</v>
      </c>
      <c r="V11" s="4">
        <f t="shared" si="19"/>
        <v>6690.6755452966145</v>
      </c>
      <c r="W11" s="4">
        <f t="shared" si="20"/>
        <v>0.13895161710547893</v>
      </c>
      <c r="X11" s="4">
        <f t="shared" si="21"/>
        <v>0.18818698345323351</v>
      </c>
      <c r="Y11" s="4">
        <f t="shared" si="22"/>
        <v>1.6628317493455673</v>
      </c>
      <c r="Z11" s="4">
        <f t="shared" si="23"/>
        <v>1008.3834311737219</v>
      </c>
      <c r="AA11" s="4">
        <f t="shared" si="24"/>
        <v>405.32186709668201</v>
      </c>
      <c r="AB11" s="4">
        <f t="shared" si="25"/>
        <v>230.15268076330457</v>
      </c>
      <c r="AC11" s="4">
        <f t="shared" si="26"/>
        <v>206.19113691885036</v>
      </c>
      <c r="AD11" s="4">
        <f t="shared" si="27"/>
        <v>25209.585779343048</v>
      </c>
      <c r="AE11" s="4">
        <f t="shared" si="28"/>
        <v>1.5558633244736686E-2</v>
      </c>
      <c r="AF11" s="4">
        <f t="shared" si="29"/>
        <v>8.8346113076476877E-3</v>
      </c>
      <c r="AG11" s="4">
        <f t="shared" si="30"/>
        <v>7.9148265565214572E-3</v>
      </c>
      <c r="AH11" s="4">
        <f t="shared" si="31"/>
        <v>0.96769192889109423</v>
      </c>
    </row>
    <row r="12" spans="1:34" x14ac:dyDescent="0.2">
      <c r="M12" s="7"/>
      <c r="N12" s="7"/>
    </row>
    <row r="13" spans="1:34" x14ac:dyDescent="0.2">
      <c r="M13" s="7"/>
      <c r="N13" s="7"/>
    </row>
    <row r="14" spans="1:34" x14ac:dyDescent="0.2">
      <c r="M14" s="7"/>
      <c r="N14" s="7"/>
    </row>
    <row r="15" spans="1:34" x14ac:dyDescent="0.2">
      <c r="M15" s="7"/>
      <c r="N15" s="7"/>
    </row>
    <row r="16" spans="1:34" x14ac:dyDescent="0.2">
      <c r="M16" s="7"/>
      <c r="N16" s="7"/>
    </row>
    <row r="17" spans="13:14" x14ac:dyDescent="0.2">
      <c r="M17" s="7"/>
      <c r="N17" s="7"/>
    </row>
    <row r="18" spans="13:14" x14ac:dyDescent="0.2">
      <c r="M18" s="7"/>
      <c r="N18" s="7"/>
    </row>
    <row r="19" spans="13:14" x14ac:dyDescent="0.2">
      <c r="M19" s="7"/>
      <c r="N19" s="7"/>
    </row>
    <row r="20" spans="13:14" x14ac:dyDescent="0.2">
      <c r="M20" s="7"/>
      <c r="N20" s="7"/>
    </row>
    <row r="21" spans="13:14" x14ac:dyDescent="0.2">
      <c r="M21" s="7"/>
      <c r="N21" s="7"/>
    </row>
    <row r="22" spans="13:14" x14ac:dyDescent="0.2">
      <c r="M22" s="7"/>
      <c r="N22" s="7"/>
    </row>
    <row r="23" spans="13:14" x14ac:dyDescent="0.2">
      <c r="M23" s="7"/>
      <c r="N23" s="7"/>
    </row>
    <row r="24" spans="13:14" x14ac:dyDescent="0.2">
      <c r="M24" s="7"/>
      <c r="N24" s="7"/>
    </row>
    <row r="25" spans="13:14" x14ac:dyDescent="0.2">
      <c r="M25" s="7"/>
      <c r="N25" s="7"/>
    </row>
    <row r="26" spans="13:14" x14ac:dyDescent="0.2">
      <c r="M26" s="7"/>
      <c r="N26" s="7"/>
    </row>
    <row r="27" spans="13:14" x14ac:dyDescent="0.2">
      <c r="M27" s="7"/>
      <c r="N27" s="7"/>
    </row>
    <row r="28" spans="13:14" x14ac:dyDescent="0.2">
      <c r="M28" s="7"/>
      <c r="N28" s="7"/>
    </row>
    <row r="29" spans="13:14" x14ac:dyDescent="0.2">
      <c r="M29" s="7"/>
      <c r="N29" s="7"/>
    </row>
    <row r="30" spans="13:14" x14ac:dyDescent="0.2">
      <c r="M30" s="7"/>
      <c r="N30" s="7"/>
    </row>
    <row r="31" spans="13:14" x14ac:dyDescent="0.2">
      <c r="M31" s="7"/>
      <c r="N31" s="7"/>
    </row>
    <row r="32" spans="13:14" x14ac:dyDescent="0.2">
      <c r="M32" s="7"/>
      <c r="N32" s="7"/>
    </row>
    <row r="33" spans="13:14" x14ac:dyDescent="0.2">
      <c r="M33" s="7"/>
      <c r="N33" s="7"/>
    </row>
    <row r="34" spans="13:14" x14ac:dyDescent="0.2">
      <c r="M34" s="7"/>
      <c r="N3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4"/>
  <sheetViews>
    <sheetView topLeftCell="AC1" workbookViewId="0">
      <selection activeCell="AI1" sqref="AI1:AZ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205</v>
      </c>
      <c r="B1" s="2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72</v>
      </c>
      <c r="B4" s="6">
        <v>5</v>
      </c>
      <c r="C4">
        <v>10554</v>
      </c>
      <c r="D4">
        <v>19791</v>
      </c>
      <c r="E4">
        <v>930</v>
      </c>
      <c r="F4">
        <v>197</v>
      </c>
      <c r="G4">
        <v>6601</v>
      </c>
      <c r="H4">
        <v>18656</v>
      </c>
      <c r="I4" s="1">
        <v>173300</v>
      </c>
      <c r="J4" s="1">
        <v>291400</v>
      </c>
      <c r="K4">
        <v>18708</v>
      </c>
      <c r="L4">
        <v>41300</v>
      </c>
      <c r="M4" s="1">
        <v>584800</v>
      </c>
      <c r="N4" s="1">
        <v>2955000</v>
      </c>
      <c r="O4" s="4">
        <f>(224333+K4)/235871</f>
        <v>1.0303979717727063</v>
      </c>
      <c r="P4" s="4">
        <f>(224333+L4)/235871</f>
        <v>1.1261791402927872</v>
      </c>
      <c r="Q4" s="4">
        <f t="shared" ref="Q4:R9" si="0">(224333+M4)/235871</f>
        <v>3.4304047551415815</v>
      </c>
      <c r="R4" s="4">
        <f t="shared" si="0"/>
        <v>13.479117822877759</v>
      </c>
      <c r="S4" s="4">
        <f>4/3*3.14*((O4/2)^3)</f>
        <v>0.57252358644334755</v>
      </c>
      <c r="T4" s="4">
        <f t="shared" ref="T4:V9" si="1">4/3*3.14*((P4/2)^3)</f>
        <v>0.74748216396212253</v>
      </c>
      <c r="U4" s="4">
        <f t="shared" si="1"/>
        <v>21.125864734502681</v>
      </c>
      <c r="V4" s="4">
        <f>4/3*3.14*((R4/2)^3)</f>
        <v>1281.630418093587</v>
      </c>
      <c r="W4" s="4">
        <f>(S4*265)/1000</f>
        <v>0.15171875040748711</v>
      </c>
      <c r="X4" s="4">
        <f>(10^(-0.665+LOG(T4, 10)*0.959))</f>
        <v>0.16359996258174786</v>
      </c>
      <c r="Y4" s="4">
        <f>(10^(-0.665+LOG(U4, 10)*0.959))</f>
        <v>4.0317825464076904</v>
      </c>
      <c r="Z4" s="4">
        <f>(10^(-0.665+LOG(V4, 10)*0.959))</f>
        <v>206.70192980996234</v>
      </c>
      <c r="AA4" s="4">
        <f>W4*C4</f>
        <v>1601.2396918006191</v>
      </c>
      <c r="AB4" s="4">
        <f>X4*D4</f>
        <v>3237.806859455372</v>
      </c>
      <c r="AC4" s="4">
        <f t="shared" ref="AC4:AD9" si="2">Y4*E4</f>
        <v>3749.5577681591521</v>
      </c>
      <c r="AD4" s="4">
        <f>Z4*F4</f>
        <v>40720.280172562583</v>
      </c>
      <c r="AE4" s="4">
        <f>AA4/(AA4+AB4+AC4+AD4)</f>
        <v>3.2473654764206474E-2</v>
      </c>
      <c r="AF4" s="4">
        <f>AB4/(AA4+AB4+AC4+AD4)</f>
        <v>6.5663762074807119E-2</v>
      </c>
      <c r="AG4" s="4">
        <f>AC4/(AA4+AB4+AC4+AD4)</f>
        <v>7.6042234716731091E-2</v>
      </c>
      <c r="AH4" s="4">
        <f>AD4/(AA4+AB4+AC4+AD4)</f>
        <v>0.82582034844425534</v>
      </c>
    </row>
    <row r="5" spans="1:34" x14ac:dyDescent="0.2">
      <c r="A5" t="s">
        <v>73</v>
      </c>
      <c r="B5" s="6">
        <v>12</v>
      </c>
      <c r="C5">
        <v>9839</v>
      </c>
      <c r="D5">
        <v>19886</v>
      </c>
      <c r="E5">
        <v>833</v>
      </c>
      <c r="F5">
        <v>166</v>
      </c>
      <c r="G5">
        <v>6751</v>
      </c>
      <c r="H5">
        <v>18999</v>
      </c>
      <c r="I5" s="1">
        <v>173100</v>
      </c>
      <c r="J5" s="1">
        <v>289600</v>
      </c>
      <c r="K5">
        <v>8374</v>
      </c>
      <c r="L5">
        <v>39293</v>
      </c>
      <c r="M5" s="1">
        <v>555300</v>
      </c>
      <c r="N5" s="1">
        <v>2975000</v>
      </c>
      <c r="O5" s="4">
        <f t="shared" ref="O5:P9" si="3">(224333+K5)/235871</f>
        <v>0.98658588804897596</v>
      </c>
      <c r="P5" s="4">
        <f t="shared" si="3"/>
        <v>1.1176702519597577</v>
      </c>
      <c r="Q5" s="4">
        <f t="shared" si="0"/>
        <v>3.3053363915021348</v>
      </c>
      <c r="R5" s="4">
        <f t="shared" si="0"/>
        <v>13.563909933819758</v>
      </c>
      <c r="S5" s="4">
        <f t="shared" ref="S5:S9" si="4">4/3*3.14*((O5/2)^3)</f>
        <v>0.5025544176804313</v>
      </c>
      <c r="T5" s="4">
        <f t="shared" si="1"/>
        <v>0.73066696640050055</v>
      </c>
      <c r="U5" s="4">
        <f t="shared" si="1"/>
        <v>18.898415505679466</v>
      </c>
      <c r="V5" s="4">
        <f t="shared" si="1"/>
        <v>1305.9696662949873</v>
      </c>
      <c r="W5" s="4">
        <f t="shared" ref="W5:W9" si="5">(S5*265)/1000</f>
        <v>0.13317692068531428</v>
      </c>
      <c r="X5" s="4">
        <f t="shared" ref="X5:Z9" si="6">(10^(-0.665+LOG(T5, 10)*0.959))</f>
        <v>0.16006890530159684</v>
      </c>
      <c r="Y5" s="4">
        <f t="shared" si="6"/>
        <v>3.6231970339560693</v>
      </c>
      <c r="Z5" s="4">
        <f t="shared" si="6"/>
        <v>210.46497545602676</v>
      </c>
      <c r="AA5" s="4">
        <f t="shared" ref="AA5:AB9" si="7">W5*C5</f>
        <v>1310.3277226228072</v>
      </c>
      <c r="AB5" s="4">
        <f t="shared" si="7"/>
        <v>3183.1302508275548</v>
      </c>
      <c r="AC5" s="4">
        <f t="shared" si="2"/>
        <v>3018.1231292854059</v>
      </c>
      <c r="AD5" s="4">
        <f t="shared" si="2"/>
        <v>34937.18592570044</v>
      </c>
      <c r="AE5" s="4">
        <f t="shared" ref="AE5:AE9" si="8">AA5/(AA5+AB5+AC5+AD5)</f>
        <v>3.086845188565843E-2</v>
      </c>
      <c r="AF5" s="4">
        <f t="shared" ref="AF5:AF9" si="9">AB5/(AA5+AB5+AC5+AD5)</f>
        <v>7.4987578524841308E-2</v>
      </c>
      <c r="AG5" s="4">
        <f t="shared" ref="AG5:AG9" si="10">AC5/(AA5+AB5+AC5+AD5)</f>
        <v>7.1100372061774622E-2</v>
      </c>
      <c r="AH5" s="4">
        <f t="shared" ref="AH5:AH9" si="11">AD5/(AA5+AB5+AC5+AD5)</f>
        <v>0.8230435975277256</v>
      </c>
    </row>
    <row r="6" spans="1:34" x14ac:dyDescent="0.2">
      <c r="A6" t="s">
        <v>74</v>
      </c>
      <c r="B6" s="6">
        <v>20</v>
      </c>
      <c r="C6">
        <v>12573</v>
      </c>
      <c r="D6">
        <v>23202</v>
      </c>
      <c r="E6">
        <v>938</v>
      </c>
      <c r="F6">
        <v>168</v>
      </c>
      <c r="G6">
        <v>7480</v>
      </c>
      <c r="H6">
        <v>19664</v>
      </c>
      <c r="I6" s="1">
        <v>169400</v>
      </c>
      <c r="J6" s="1">
        <v>291700</v>
      </c>
      <c r="K6">
        <v>12343</v>
      </c>
      <c r="L6">
        <v>37747</v>
      </c>
      <c r="M6" s="1">
        <v>617900</v>
      </c>
      <c r="N6" s="1">
        <v>3046000</v>
      </c>
      <c r="O6" s="4">
        <f t="shared" si="3"/>
        <v>1.0034128824654154</v>
      </c>
      <c r="P6" s="4">
        <f t="shared" si="3"/>
        <v>1.1111158217839412</v>
      </c>
      <c r="Q6" s="4">
        <f t="shared" si="0"/>
        <v>3.570735698750588</v>
      </c>
      <c r="R6" s="4">
        <f t="shared" si="0"/>
        <v>13.86492192766385</v>
      </c>
      <c r="S6" s="4">
        <f t="shared" si="4"/>
        <v>0.52870986660157693</v>
      </c>
      <c r="T6" s="4">
        <f t="shared" si="1"/>
        <v>0.71788750280145663</v>
      </c>
      <c r="U6" s="4">
        <f t="shared" si="1"/>
        <v>23.826020662875379</v>
      </c>
      <c r="V6" s="4">
        <f t="shared" si="1"/>
        <v>1394.8602013780019</v>
      </c>
      <c r="W6" s="4">
        <f t="shared" si="5"/>
        <v>0.14010811464941789</v>
      </c>
      <c r="X6" s="4">
        <f t="shared" si="6"/>
        <v>0.15738309475623374</v>
      </c>
      <c r="Y6" s="4">
        <f t="shared" si="6"/>
        <v>4.5247272176525604</v>
      </c>
      <c r="Z6" s="4">
        <f t="shared" si="6"/>
        <v>224.18416065169666</v>
      </c>
      <c r="AA6" s="4">
        <f t="shared" si="7"/>
        <v>1761.579325487131</v>
      </c>
      <c r="AB6" s="4">
        <f t="shared" si="7"/>
        <v>3651.6025645341351</v>
      </c>
      <c r="AC6" s="4">
        <f t="shared" si="2"/>
        <v>4244.1941301581019</v>
      </c>
      <c r="AD6" s="4">
        <f t="shared" si="2"/>
        <v>37662.938989485039</v>
      </c>
      <c r="AE6" s="4">
        <f t="shared" si="8"/>
        <v>3.7226703269565238E-2</v>
      </c>
      <c r="AF6" s="4">
        <f t="shared" si="9"/>
        <v>7.7167756888100902E-2</v>
      </c>
      <c r="AG6" s="4">
        <f t="shared" si="10"/>
        <v>8.9690741266014271E-2</v>
      </c>
      <c r="AH6" s="4">
        <f t="shared" si="11"/>
        <v>0.79591479857631953</v>
      </c>
    </row>
    <row r="7" spans="1:34" x14ac:dyDescent="0.2">
      <c r="A7" t="s">
        <v>75</v>
      </c>
      <c r="B7" s="6">
        <v>30</v>
      </c>
      <c r="C7">
        <v>84396</v>
      </c>
      <c r="D7">
        <v>32502</v>
      </c>
      <c r="E7">
        <v>1895</v>
      </c>
      <c r="F7">
        <v>237</v>
      </c>
      <c r="G7">
        <v>8183</v>
      </c>
      <c r="H7">
        <v>16150</v>
      </c>
      <c r="I7" s="1">
        <v>168400</v>
      </c>
      <c r="J7" s="1">
        <v>292800</v>
      </c>
      <c r="K7">
        <v>3395</v>
      </c>
      <c r="L7">
        <v>18653</v>
      </c>
      <c r="M7" s="1">
        <v>440600</v>
      </c>
      <c r="N7" s="1">
        <v>2577000</v>
      </c>
      <c r="O7" s="4">
        <f t="shared" si="3"/>
        <v>0.96547689202996556</v>
      </c>
      <c r="P7" s="4">
        <f t="shared" si="3"/>
        <v>1.0301647934676157</v>
      </c>
      <c r="Q7" s="4">
        <f t="shared" si="0"/>
        <v>2.8190536352497761</v>
      </c>
      <c r="R7" s="4">
        <f t="shared" si="0"/>
        <v>11.876546926073997</v>
      </c>
      <c r="S7" s="4">
        <f t="shared" si="4"/>
        <v>0.47098171727074928</v>
      </c>
      <c r="T7" s="4">
        <f t="shared" si="1"/>
        <v>0.57213498939305307</v>
      </c>
      <c r="U7" s="4">
        <f t="shared" si="1"/>
        <v>11.724340267231209</v>
      </c>
      <c r="V7" s="4">
        <f t="shared" si="1"/>
        <v>876.69587845367766</v>
      </c>
      <c r="W7" s="4">
        <f t="shared" si="5"/>
        <v>0.12481015507674856</v>
      </c>
      <c r="X7" s="4">
        <f t="shared" si="6"/>
        <v>0.12660214659065608</v>
      </c>
      <c r="Y7" s="4">
        <f t="shared" si="6"/>
        <v>2.2922173171152358</v>
      </c>
      <c r="Z7" s="4">
        <f t="shared" si="6"/>
        <v>143.61247183838975</v>
      </c>
      <c r="AA7" s="4">
        <f t="shared" si="7"/>
        <v>10533.477847857272</v>
      </c>
      <c r="AB7" s="4">
        <f t="shared" si="7"/>
        <v>4114.8229684895041</v>
      </c>
      <c r="AC7" s="4">
        <f t="shared" si="2"/>
        <v>4343.7518159333722</v>
      </c>
      <c r="AD7" s="4">
        <f t="shared" si="2"/>
        <v>34036.15582569837</v>
      </c>
      <c r="AE7" s="4">
        <f t="shared" si="8"/>
        <v>0.19863914233882488</v>
      </c>
      <c r="AF7" s="4">
        <f t="shared" si="9"/>
        <v>7.7596869442614486E-2</v>
      </c>
      <c r="AG7" s="4">
        <f t="shared" si="10"/>
        <v>8.1913983938859999E-2</v>
      </c>
      <c r="AH7" s="4">
        <f t="shared" si="11"/>
        <v>0.64185000427970074</v>
      </c>
    </row>
    <row r="8" spans="1:34" x14ac:dyDescent="0.2">
      <c r="A8" t="s">
        <v>76</v>
      </c>
      <c r="B8" s="6">
        <v>40</v>
      </c>
      <c r="C8">
        <v>32484</v>
      </c>
      <c r="D8">
        <v>15010</v>
      </c>
      <c r="E8">
        <v>1449</v>
      </c>
      <c r="F8">
        <v>229</v>
      </c>
      <c r="G8">
        <v>12452</v>
      </c>
      <c r="H8">
        <v>29454</v>
      </c>
      <c r="I8" s="1">
        <v>208500</v>
      </c>
      <c r="J8" s="1">
        <v>289700</v>
      </c>
      <c r="K8">
        <v>14792</v>
      </c>
      <c r="L8">
        <v>28266</v>
      </c>
      <c r="M8" s="1">
        <v>374200</v>
      </c>
      <c r="N8" s="1">
        <v>3034000</v>
      </c>
      <c r="O8" s="4">
        <f t="shared" si="3"/>
        <v>1.0137956764502631</v>
      </c>
      <c r="P8" s="4">
        <f t="shared" si="3"/>
        <v>1.0709201215918871</v>
      </c>
      <c r="Q8" s="4">
        <f t="shared" si="0"/>
        <v>2.5375438269223429</v>
      </c>
      <c r="R8" s="4">
        <f t="shared" si="0"/>
        <v>13.814046661098651</v>
      </c>
      <c r="S8" s="4">
        <f t="shared" si="4"/>
        <v>0.54529272290692077</v>
      </c>
      <c r="T8" s="4">
        <f t="shared" si="1"/>
        <v>0.64276117143813494</v>
      </c>
      <c r="U8" s="4">
        <f t="shared" si="1"/>
        <v>8.5510422698792325</v>
      </c>
      <c r="V8" s="4">
        <f t="shared" si="1"/>
        <v>1379.5617787796823</v>
      </c>
      <c r="W8" s="4">
        <f t="shared" si="5"/>
        <v>0.144502571570334</v>
      </c>
      <c r="X8" s="4">
        <f t="shared" si="6"/>
        <v>0.14155316968390538</v>
      </c>
      <c r="Y8" s="4">
        <f t="shared" si="6"/>
        <v>1.6935821672206002</v>
      </c>
      <c r="Z8" s="4">
        <f t="shared" si="6"/>
        <v>221.82565179580934</v>
      </c>
      <c r="AA8" s="4">
        <f t="shared" si="7"/>
        <v>4694.0215348907295</v>
      </c>
      <c r="AB8" s="4">
        <f t="shared" si="7"/>
        <v>2124.7130769554196</v>
      </c>
      <c r="AC8" s="4">
        <f t="shared" si="2"/>
        <v>2454.0005603026498</v>
      </c>
      <c r="AD8" s="4">
        <f t="shared" si="2"/>
        <v>50798.074261240341</v>
      </c>
      <c r="AE8" s="4">
        <f t="shared" si="8"/>
        <v>7.8141473024361363E-2</v>
      </c>
      <c r="AF8" s="4">
        <f t="shared" si="9"/>
        <v>3.5370142287019707E-2</v>
      </c>
      <c r="AG8" s="4">
        <f t="shared" si="10"/>
        <v>4.0851797794131992E-2</v>
      </c>
      <c r="AH8" s="4">
        <f t="shared" si="11"/>
        <v>0.84563658689448695</v>
      </c>
    </row>
    <row r="9" spans="1:34" x14ac:dyDescent="0.2">
      <c r="A9" t="s">
        <v>77</v>
      </c>
      <c r="B9" s="6">
        <v>50</v>
      </c>
      <c r="C9">
        <v>31875</v>
      </c>
      <c r="D9">
        <v>11637</v>
      </c>
      <c r="E9">
        <v>1443</v>
      </c>
      <c r="F9">
        <v>279</v>
      </c>
      <c r="G9">
        <v>14455</v>
      </c>
      <c r="H9">
        <v>35730</v>
      </c>
      <c r="I9" s="1">
        <v>238100</v>
      </c>
      <c r="J9" s="1">
        <v>293600</v>
      </c>
      <c r="K9">
        <v>19426</v>
      </c>
      <c r="L9">
        <v>29359</v>
      </c>
      <c r="M9" s="1">
        <v>465400</v>
      </c>
      <c r="N9" s="1">
        <v>2258000</v>
      </c>
      <c r="O9" s="4">
        <f t="shared" si="3"/>
        <v>1.033442008555524</v>
      </c>
      <c r="P9" s="4">
        <f t="shared" si="3"/>
        <v>1.0755540104548673</v>
      </c>
      <c r="Q9" s="4">
        <f t="shared" si="0"/>
        <v>2.9241958528178538</v>
      </c>
      <c r="R9" s="4">
        <f t="shared" si="0"/>
        <v>10.524112756549131</v>
      </c>
      <c r="S9" s="4">
        <f t="shared" si="4"/>
        <v>0.57761269733806486</v>
      </c>
      <c r="T9" s="4">
        <f t="shared" si="1"/>
        <v>0.65114104117044402</v>
      </c>
      <c r="U9" s="4">
        <f t="shared" si="1"/>
        <v>13.085724366744341</v>
      </c>
      <c r="V9" s="4">
        <f t="shared" si="1"/>
        <v>610.00707944158148</v>
      </c>
      <c r="W9" s="4">
        <f t="shared" si="5"/>
        <v>0.15306736479458719</v>
      </c>
      <c r="X9" s="4">
        <f t="shared" si="6"/>
        <v>0.14332250552222653</v>
      </c>
      <c r="Y9" s="4">
        <f t="shared" si="6"/>
        <v>2.5468833820528824</v>
      </c>
      <c r="Z9" s="4">
        <f t="shared" si="6"/>
        <v>101.42292828733024</v>
      </c>
      <c r="AA9" s="4">
        <f t="shared" si="7"/>
        <v>4879.0222528274662</v>
      </c>
      <c r="AB9" s="4">
        <f t="shared" si="7"/>
        <v>1667.84399676215</v>
      </c>
      <c r="AC9" s="4">
        <f t="shared" si="2"/>
        <v>3675.1527203023093</v>
      </c>
      <c r="AD9" s="4">
        <f t="shared" si="2"/>
        <v>28296.996992165135</v>
      </c>
      <c r="AE9" s="4">
        <f t="shared" si="8"/>
        <v>0.12666528806534205</v>
      </c>
      <c r="AF9" s="4">
        <f t="shared" si="9"/>
        <v>4.3299236886140867E-2</v>
      </c>
      <c r="AG9" s="4">
        <f t="shared" si="10"/>
        <v>9.5411386519388172E-2</v>
      </c>
      <c r="AH9" s="4">
        <f t="shared" si="11"/>
        <v>0.73462408852912886</v>
      </c>
    </row>
    <row r="10" spans="1:34" x14ac:dyDescent="0.2">
      <c r="A10" t="s">
        <v>78</v>
      </c>
      <c r="B10" s="6">
        <v>70</v>
      </c>
      <c r="C10">
        <v>11838</v>
      </c>
      <c r="D10">
        <v>5183</v>
      </c>
      <c r="E10">
        <v>584</v>
      </c>
      <c r="F10">
        <v>91</v>
      </c>
      <c r="G10">
        <v>24976</v>
      </c>
      <c r="H10">
        <v>67044</v>
      </c>
      <c r="I10" s="1">
        <v>283600</v>
      </c>
      <c r="J10" s="1">
        <v>291400</v>
      </c>
      <c r="K10">
        <v>27990</v>
      </c>
      <c r="L10">
        <v>46570</v>
      </c>
      <c r="M10" s="1">
        <v>351300</v>
      </c>
      <c r="N10" s="1">
        <v>1534000</v>
      </c>
      <c r="O10" s="4">
        <f t="shared" ref="O10:O11" si="12">(224333+K10)/235871</f>
        <v>1.0697499904608876</v>
      </c>
      <c r="P10" s="4">
        <f t="shared" ref="P10:P11" si="13">(224333+L10)/235871</f>
        <v>1.1485218615260036</v>
      </c>
      <c r="Q10" s="4">
        <f t="shared" ref="Q10:Q11" si="14">(224333+M10)/235871</f>
        <v>2.4404568598937555</v>
      </c>
      <c r="R10" s="4">
        <f t="shared" ref="R10:R11" si="15">(224333+N10)/235871</f>
        <v>7.4546383404488044</v>
      </c>
      <c r="S10" s="4">
        <f t="shared" ref="S10:S11" si="16">4/3*3.14*((O10/2)^3)</f>
        <v>0.64065655126376342</v>
      </c>
      <c r="T10" s="4">
        <f t="shared" ref="T10:T11" si="17">4/3*3.14*((P10/2)^3)</f>
        <v>0.79285943060110886</v>
      </c>
      <c r="U10" s="4">
        <f t="shared" ref="U10:U11" si="18">4/3*3.14*((Q10/2)^3)</f>
        <v>7.6066214318211358</v>
      </c>
      <c r="V10" s="4">
        <f t="shared" ref="V10:V11" si="19">4/3*3.14*((R10/2)^3)</f>
        <v>216.79942877691477</v>
      </c>
      <c r="W10" s="4">
        <f t="shared" ref="W10:W11" si="20">(S10*265)/1000</f>
        <v>0.1697739860848973</v>
      </c>
      <c r="X10" s="4">
        <f t="shared" ref="X10:X11" si="21">(10^(-0.665+LOG(T10, 10)*0.959))</f>
        <v>0.17311278855872417</v>
      </c>
      <c r="Y10" s="4">
        <f t="shared" ref="Y10:Y11" si="22">(10^(-0.665+LOG(U10, 10)*0.959))</f>
        <v>1.5137806125965727</v>
      </c>
      <c r="Z10" s="4">
        <f t="shared" ref="Z10:Z11" si="23">(10^(-0.665+LOG(V10, 10)*0.959))</f>
        <v>37.607957735430674</v>
      </c>
      <c r="AA10" s="4">
        <f t="shared" ref="AA10:AA11" si="24">W10*C10</f>
        <v>2009.7844472730142</v>
      </c>
      <c r="AB10" s="4">
        <f t="shared" ref="AB10:AB11" si="25">X10*D10</f>
        <v>897.24358309986735</v>
      </c>
      <c r="AC10" s="4">
        <f t="shared" ref="AC10:AC11" si="26">Y10*E10</f>
        <v>884.04787775639841</v>
      </c>
      <c r="AD10" s="4">
        <f t="shared" ref="AD10:AD11" si="27">Z10*F10</f>
        <v>3422.3241539241913</v>
      </c>
      <c r="AE10" s="4">
        <f t="shared" ref="AE10:AE11" si="28">AA10/(AA10+AB10+AC10+AD10)</f>
        <v>0.27861818698308544</v>
      </c>
      <c r="AF10" s="4">
        <f t="shared" ref="AF10:AF11" si="29">AB10/(AA10+AB10+AC10+AD10)</f>
        <v>0.12438566769918552</v>
      </c>
      <c r="AG10" s="4">
        <f t="shared" ref="AG10:AG11" si="30">AC10/(AA10+AB10+AC10+AD10)</f>
        <v>0.12255633545226277</v>
      </c>
      <c r="AH10" s="4">
        <f t="shared" ref="AH10:AH11" si="31">AD10/(AA10+AB10+AC10+AD10)</f>
        <v>0.47443980986546619</v>
      </c>
    </row>
    <row r="11" spans="1:34" x14ac:dyDescent="0.2">
      <c r="A11" t="s">
        <v>79</v>
      </c>
      <c r="B11" s="6">
        <v>100</v>
      </c>
      <c r="C11">
        <v>1907</v>
      </c>
      <c r="D11">
        <v>755</v>
      </c>
      <c r="E11">
        <v>117</v>
      </c>
      <c r="F11">
        <v>25</v>
      </c>
      <c r="G11">
        <v>23784</v>
      </c>
      <c r="H11">
        <v>71581</v>
      </c>
      <c r="I11" s="1">
        <v>291300</v>
      </c>
      <c r="J11" s="1">
        <v>276800</v>
      </c>
      <c r="K11">
        <v>42208</v>
      </c>
      <c r="L11">
        <v>58185</v>
      </c>
      <c r="M11" s="1">
        <v>427700</v>
      </c>
      <c r="N11" s="1">
        <v>2212000</v>
      </c>
      <c r="O11" s="4">
        <f t="shared" si="12"/>
        <v>1.1300287021295539</v>
      </c>
      <c r="P11" s="4">
        <f t="shared" si="13"/>
        <v>1.1977648799555689</v>
      </c>
      <c r="Q11" s="4">
        <f t="shared" si="14"/>
        <v>2.7643627236921877</v>
      </c>
      <c r="R11" s="4">
        <f t="shared" si="15"/>
        <v>10.329090901382536</v>
      </c>
      <c r="S11" s="4">
        <f t="shared" si="16"/>
        <v>0.75517363823449113</v>
      </c>
      <c r="T11" s="4">
        <f t="shared" si="17"/>
        <v>0.89927624677482265</v>
      </c>
      <c r="U11" s="4">
        <f t="shared" si="18"/>
        <v>11.055120528679373</v>
      </c>
      <c r="V11" s="4">
        <f t="shared" si="19"/>
        <v>576.71957977242187</v>
      </c>
      <c r="W11" s="4">
        <f t="shared" si="20"/>
        <v>0.20012101413214015</v>
      </c>
      <c r="X11" s="4">
        <f t="shared" si="21"/>
        <v>0.19533654604464956</v>
      </c>
      <c r="Y11" s="4">
        <f t="shared" si="22"/>
        <v>2.1665932166603343</v>
      </c>
      <c r="Z11" s="4">
        <f t="shared" si="23"/>
        <v>96.109240115019063</v>
      </c>
      <c r="AA11" s="4">
        <f t="shared" si="24"/>
        <v>381.63077394999124</v>
      </c>
      <c r="AB11" s="4">
        <f t="shared" si="25"/>
        <v>147.47909226371041</v>
      </c>
      <c r="AC11" s="4">
        <f t="shared" si="26"/>
        <v>253.49140634925911</v>
      </c>
      <c r="AD11" s="4">
        <f t="shared" si="27"/>
        <v>2402.7310028754764</v>
      </c>
      <c r="AE11" s="4">
        <f t="shared" si="28"/>
        <v>0.11980878004240943</v>
      </c>
      <c r="AF11" s="4">
        <f t="shared" si="29"/>
        <v>4.6299437393359857E-2</v>
      </c>
      <c r="AG11" s="4">
        <f t="shared" si="30"/>
        <v>7.958083629261814E-2</v>
      </c>
      <c r="AH11" s="4">
        <f t="shared" si="31"/>
        <v>0.75431094627161255</v>
      </c>
    </row>
    <row r="12" spans="1:34" x14ac:dyDescent="0.2">
      <c r="M12" s="7"/>
      <c r="N12" s="7"/>
    </row>
    <row r="13" spans="1:34" x14ac:dyDescent="0.2">
      <c r="M13" s="7"/>
      <c r="N13" s="7"/>
    </row>
    <row r="14" spans="1:34" x14ac:dyDescent="0.2">
      <c r="M14" s="7"/>
      <c r="N14" s="7"/>
    </row>
    <row r="15" spans="1:34" x14ac:dyDescent="0.2">
      <c r="M15" s="7"/>
      <c r="N15" s="7"/>
    </row>
    <row r="16" spans="1:34" x14ac:dyDescent="0.2">
      <c r="M16" s="7"/>
      <c r="N16" s="7"/>
    </row>
    <row r="17" spans="13:14" x14ac:dyDescent="0.2">
      <c r="M17" s="7"/>
      <c r="N17" s="7"/>
    </row>
    <row r="18" spans="13:14" x14ac:dyDescent="0.2">
      <c r="M18" s="7"/>
      <c r="N18" s="7"/>
    </row>
    <row r="19" spans="13:14" x14ac:dyDescent="0.2">
      <c r="M19" s="7"/>
      <c r="N19" s="7"/>
    </row>
    <row r="20" spans="13:14" x14ac:dyDescent="0.2">
      <c r="M20" s="7"/>
      <c r="N20" s="7"/>
    </row>
    <row r="21" spans="13:14" x14ac:dyDescent="0.2">
      <c r="M21" s="7"/>
      <c r="N21" s="7"/>
    </row>
    <row r="22" spans="13:14" x14ac:dyDescent="0.2">
      <c r="M22" s="7"/>
      <c r="N22" s="7"/>
    </row>
    <row r="23" spans="13:14" x14ac:dyDescent="0.2">
      <c r="M23" s="7"/>
      <c r="N23" s="7"/>
    </row>
    <row r="24" spans="13:14" x14ac:dyDescent="0.2">
      <c r="M24" s="7"/>
      <c r="N24" s="7"/>
    </row>
    <row r="25" spans="13:14" x14ac:dyDescent="0.2">
      <c r="M25" s="7"/>
      <c r="N25" s="7"/>
    </row>
    <row r="26" spans="13:14" x14ac:dyDescent="0.2">
      <c r="M26" s="7"/>
      <c r="N26" s="7"/>
    </row>
    <row r="27" spans="13:14" x14ac:dyDescent="0.2">
      <c r="M27" s="7"/>
      <c r="N27" s="7"/>
    </row>
    <row r="28" spans="13:14" x14ac:dyDescent="0.2">
      <c r="M28" s="7"/>
      <c r="N28" s="7"/>
    </row>
    <row r="29" spans="13:14" x14ac:dyDescent="0.2">
      <c r="M29" s="7"/>
      <c r="N29" s="7"/>
    </row>
    <row r="30" spans="13:14" x14ac:dyDescent="0.2">
      <c r="M30" s="7"/>
      <c r="N30" s="7"/>
    </row>
    <row r="31" spans="13:14" x14ac:dyDescent="0.2">
      <c r="M31" s="7"/>
      <c r="N31" s="7"/>
    </row>
    <row r="32" spans="13:14" x14ac:dyDescent="0.2">
      <c r="M32" s="7"/>
      <c r="N32" s="7"/>
    </row>
    <row r="33" spans="13:14" x14ac:dyDescent="0.2">
      <c r="M33" s="7"/>
      <c r="N33" s="7"/>
    </row>
    <row r="34" spans="13:14" x14ac:dyDescent="0.2">
      <c r="M34" s="7"/>
      <c r="N3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"/>
  <sheetViews>
    <sheetView topLeftCell="AI1" workbookViewId="0">
      <selection activeCell="AI1" sqref="AI1:BC1048576"/>
    </sheetView>
  </sheetViews>
  <sheetFormatPr baseColWidth="10" defaultRowHeight="16" x14ac:dyDescent="0.2"/>
  <cols>
    <col min="1" max="1" width="19" customWidth="1"/>
    <col min="2" max="2" width="19" style="6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207</v>
      </c>
      <c r="B1" s="3">
        <v>1.21</v>
      </c>
      <c r="C1" s="2" t="s">
        <v>206</v>
      </c>
    </row>
    <row r="2" spans="1:34" s="2" customFormat="1" x14ac:dyDescent="0.2">
      <c r="B2" s="3"/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3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80</v>
      </c>
      <c r="B4" s="6">
        <v>5</v>
      </c>
      <c r="C4">
        <v>10296</v>
      </c>
      <c r="D4">
        <v>10628</v>
      </c>
      <c r="E4">
        <v>1043</v>
      </c>
      <c r="F4">
        <v>210</v>
      </c>
      <c r="G4">
        <v>6505</v>
      </c>
      <c r="H4">
        <v>16663</v>
      </c>
      <c r="I4" s="1">
        <v>186500</v>
      </c>
      <c r="J4" s="1">
        <v>290000</v>
      </c>
      <c r="K4">
        <v>7731</v>
      </c>
      <c r="L4">
        <v>35083</v>
      </c>
      <c r="M4" s="1">
        <v>572100</v>
      </c>
      <c r="N4" s="1">
        <v>3122000</v>
      </c>
      <c r="O4" s="4">
        <f>(224333+K4)/235871</f>
        <v>0.98385982168219066</v>
      </c>
      <c r="P4" s="4">
        <f>(224333+L4)/235871</f>
        <v>1.099821512606467</v>
      </c>
      <c r="Q4" s="4">
        <f t="shared" ref="Q4:R9" si="0">(224333+M4)/235871</f>
        <v>3.3765617646934127</v>
      </c>
      <c r="R4" s="4">
        <f t="shared" si="0"/>
        <v>14.187131949243442</v>
      </c>
      <c r="S4" s="4">
        <f>4/3*3.14*((O4/2)^3)</f>
        <v>0.49840004637464647</v>
      </c>
      <c r="T4" s="4">
        <f t="shared" ref="T4:V9" si="1">4/3*3.14*((P4/2)^3)</f>
        <v>0.69621764918052975</v>
      </c>
      <c r="U4" s="4">
        <f t="shared" si="1"/>
        <v>20.146633809730748</v>
      </c>
      <c r="V4" s="4">
        <f>4/3*3.14*((R4/2)^3)</f>
        <v>1494.3840432141435</v>
      </c>
      <c r="W4" s="4">
        <f>(S4*265)/1000</f>
        <v>0.13207601228928131</v>
      </c>
      <c r="X4" s="4">
        <f>(10^(-0.665+LOG(T4, 10)*0.959))</f>
        <v>0.15282432361552981</v>
      </c>
      <c r="Y4" s="4">
        <f>(10^(-0.665+LOG(U4, 10)*0.959))</f>
        <v>3.8523894998002026</v>
      </c>
      <c r="Z4" s="4">
        <f>(10^(-0.665+LOG(V4, 10)*0.959))</f>
        <v>239.50206953497053</v>
      </c>
      <c r="AA4" s="4">
        <f>W4*C4</f>
        <v>1359.8546225304403</v>
      </c>
      <c r="AB4" s="4">
        <f>X4*D4</f>
        <v>1624.2169113858508</v>
      </c>
      <c r="AC4" s="4">
        <f t="shared" ref="AC4:AD9" si="2">Y4*E4</f>
        <v>4018.0422482916115</v>
      </c>
      <c r="AD4" s="4">
        <f>Z4*F4</f>
        <v>50295.434602343812</v>
      </c>
      <c r="AE4" s="4">
        <f>AA4/(AA4+AB4+AC4+AD4)</f>
        <v>2.3733207805049433E-2</v>
      </c>
      <c r="AF4" s="4">
        <f>AB4/(AA4+AB4+AC4+AD4)</f>
        <v>2.8347057721997828E-2</v>
      </c>
      <c r="AG4" s="4">
        <f>AC4/(AA4+AB4+AC4+AD4)</f>
        <v>7.0125901745822977E-2</v>
      </c>
      <c r="AH4" s="4">
        <f>AD4/(AA4+AB4+AC4+AD4)</f>
        <v>0.87779383272712974</v>
      </c>
    </row>
    <row r="5" spans="1:34" x14ac:dyDescent="0.2">
      <c r="A5" t="s">
        <v>81</v>
      </c>
      <c r="B5" s="6">
        <v>12</v>
      </c>
      <c r="C5">
        <v>10635</v>
      </c>
      <c r="D5">
        <v>10568</v>
      </c>
      <c r="E5">
        <v>837</v>
      </c>
      <c r="F5">
        <v>174</v>
      </c>
      <c r="G5">
        <v>6529</v>
      </c>
      <c r="H5">
        <v>17324</v>
      </c>
      <c r="I5" s="1">
        <v>179900</v>
      </c>
      <c r="J5" s="1">
        <v>293800</v>
      </c>
      <c r="K5">
        <v>9321</v>
      </c>
      <c r="L5">
        <v>36241</v>
      </c>
      <c r="M5" s="1">
        <v>610000</v>
      </c>
      <c r="N5" s="1">
        <v>2553000</v>
      </c>
      <c r="O5" s="4">
        <f t="shared" ref="O5:P9" si="3">(224333+K5)/235871</f>
        <v>0.9906007945020795</v>
      </c>
      <c r="P5" s="4">
        <f t="shared" si="3"/>
        <v>1.1047309758300088</v>
      </c>
      <c r="Q5" s="4">
        <f t="shared" si="0"/>
        <v>3.5372428149284989</v>
      </c>
      <c r="R5" s="4">
        <f t="shared" si="0"/>
        <v>11.7747963929436</v>
      </c>
      <c r="S5" s="4">
        <f t="shared" ref="S5:S9" si="4">4/3*3.14*((O5/2)^3)</f>
        <v>0.50871484788998056</v>
      </c>
      <c r="T5" s="4">
        <f t="shared" si="1"/>
        <v>0.705582810808838</v>
      </c>
      <c r="U5" s="4">
        <f t="shared" si="1"/>
        <v>23.161837853318762</v>
      </c>
      <c r="V5" s="4">
        <f t="shared" si="1"/>
        <v>854.35549318699896</v>
      </c>
      <c r="W5" s="4">
        <f t="shared" ref="W5:W9" si="5">(S5*265)/1000</f>
        <v>0.13480943469084486</v>
      </c>
      <c r="X5" s="4">
        <f t="shared" ref="X5:Z9" si="6">(10^(-0.665+LOG(T5, 10)*0.959))</f>
        <v>0.15479521239853261</v>
      </c>
      <c r="Y5" s="4">
        <f t="shared" si="6"/>
        <v>4.4036959245016405</v>
      </c>
      <c r="Z5" s="4">
        <f t="shared" si="6"/>
        <v>140.10106377781369</v>
      </c>
      <c r="AA5" s="4">
        <f t="shared" ref="AA5:AB9" si="7">W5*C5</f>
        <v>1433.698337937135</v>
      </c>
      <c r="AB5" s="4">
        <f t="shared" si="7"/>
        <v>1635.8758046276926</v>
      </c>
      <c r="AC5" s="4">
        <f t="shared" si="2"/>
        <v>3685.8934888078729</v>
      </c>
      <c r="AD5" s="4">
        <f t="shared" si="2"/>
        <v>24377.585097339583</v>
      </c>
      <c r="AE5" s="4">
        <f t="shared" ref="AE5:AE9" si="8">AA5/(AA5+AB5+AC5+AD5)</f>
        <v>4.6050682868465219E-2</v>
      </c>
      <c r="AF5" s="4">
        <f t="shared" ref="AF5:AF9" si="9">AB5/(AA5+AB5+AC5+AD5)</f>
        <v>5.2544664311669487E-2</v>
      </c>
      <c r="AG5" s="4">
        <f t="shared" ref="AG5:AG9" si="10">AC5/(AA5+AB5+AC5+AD5)</f>
        <v>0.11839165021580356</v>
      </c>
      <c r="AH5" s="4">
        <f t="shared" ref="AH5:AH9" si="11">AD5/(AA5+AB5+AC5+AD5)</f>
        <v>0.78301300260406181</v>
      </c>
    </row>
    <row r="6" spans="1:34" x14ac:dyDescent="0.2">
      <c r="A6" t="s">
        <v>82</v>
      </c>
      <c r="B6" s="6">
        <v>20</v>
      </c>
      <c r="C6">
        <v>19032</v>
      </c>
      <c r="D6">
        <v>15355</v>
      </c>
      <c r="E6">
        <v>1107</v>
      </c>
      <c r="F6">
        <v>199</v>
      </c>
      <c r="G6">
        <v>7386</v>
      </c>
      <c r="H6">
        <v>17271</v>
      </c>
      <c r="I6" s="1">
        <v>194000</v>
      </c>
      <c r="J6" s="1">
        <v>289800</v>
      </c>
      <c r="K6">
        <v>7493</v>
      </c>
      <c r="L6">
        <v>30082</v>
      </c>
      <c r="M6" s="1">
        <v>692600</v>
      </c>
      <c r="N6" s="1">
        <v>2593000</v>
      </c>
      <c r="O6" s="4">
        <f t="shared" si="3"/>
        <v>0.98285079556198096</v>
      </c>
      <c r="P6" s="4">
        <f t="shared" si="3"/>
        <v>1.0786192452654204</v>
      </c>
      <c r="Q6" s="4">
        <f t="shared" si="0"/>
        <v>3.8874342331189506</v>
      </c>
      <c r="R6" s="4">
        <f t="shared" si="0"/>
        <v>11.944380614827596</v>
      </c>
      <c r="S6" s="4">
        <f t="shared" si="4"/>
        <v>0.49686817241872239</v>
      </c>
      <c r="T6" s="4">
        <f t="shared" si="1"/>
        <v>0.65672400690985011</v>
      </c>
      <c r="U6" s="4">
        <f t="shared" si="1"/>
        <v>30.744509030755736</v>
      </c>
      <c r="V6" s="4">
        <f t="shared" si="1"/>
        <v>891.80376119734399</v>
      </c>
      <c r="W6" s="4">
        <f t="shared" si="5"/>
        <v>0.13167006569096143</v>
      </c>
      <c r="X6" s="4">
        <f t="shared" si="6"/>
        <v>0.14450078082774073</v>
      </c>
      <c r="Y6" s="4">
        <f t="shared" si="6"/>
        <v>5.7778876392067335</v>
      </c>
      <c r="Z6" s="4">
        <f t="shared" si="6"/>
        <v>145.9850081277624</v>
      </c>
      <c r="AA6" s="4">
        <f t="shared" si="7"/>
        <v>2505.944690230378</v>
      </c>
      <c r="AB6" s="4">
        <f t="shared" si="7"/>
        <v>2218.8094896099587</v>
      </c>
      <c r="AC6" s="4">
        <f t="shared" si="2"/>
        <v>6396.1216166018539</v>
      </c>
      <c r="AD6" s="4">
        <f t="shared" si="2"/>
        <v>29051.016617424717</v>
      </c>
      <c r="AE6" s="4">
        <f t="shared" si="8"/>
        <v>6.2380548678492242E-2</v>
      </c>
      <c r="AF6" s="4">
        <f t="shared" si="9"/>
        <v>5.5232884394663201E-2</v>
      </c>
      <c r="AG6" s="4">
        <f t="shared" si="10"/>
        <v>0.15921882769938867</v>
      </c>
      <c r="AH6" s="4">
        <f t="shared" si="11"/>
        <v>0.72316773922745581</v>
      </c>
    </row>
    <row r="7" spans="1:34" x14ac:dyDescent="0.2">
      <c r="A7" t="s">
        <v>83</v>
      </c>
      <c r="B7" s="6">
        <v>30</v>
      </c>
      <c r="C7">
        <v>48767</v>
      </c>
      <c r="D7">
        <v>20259</v>
      </c>
      <c r="E7">
        <v>1263</v>
      </c>
      <c r="F7">
        <v>214</v>
      </c>
      <c r="G7">
        <v>7639</v>
      </c>
      <c r="H7">
        <v>15345</v>
      </c>
      <c r="I7" s="1">
        <v>187800</v>
      </c>
      <c r="J7" s="1">
        <v>286300</v>
      </c>
      <c r="K7">
        <v>23350</v>
      </c>
      <c r="L7">
        <v>22990</v>
      </c>
      <c r="M7" s="1">
        <v>530800</v>
      </c>
      <c r="N7" s="1">
        <v>2615000</v>
      </c>
      <c r="O7" s="4">
        <f t="shared" si="3"/>
        <v>1.050078220722344</v>
      </c>
      <c r="P7" s="4">
        <f t="shared" si="3"/>
        <v>1.0485519627253881</v>
      </c>
      <c r="Q7" s="4">
        <f t="shared" si="0"/>
        <v>3.2014660555981873</v>
      </c>
      <c r="R7" s="4">
        <f t="shared" si="0"/>
        <v>12.037651936863794</v>
      </c>
      <c r="S7" s="4">
        <f t="shared" si="4"/>
        <v>0.60595915429039038</v>
      </c>
      <c r="T7" s="4">
        <f t="shared" si="1"/>
        <v>0.60332076108596266</v>
      </c>
      <c r="U7" s="4">
        <f t="shared" si="1"/>
        <v>17.172166949135381</v>
      </c>
      <c r="V7" s="4">
        <f t="shared" si="1"/>
        <v>912.85908669233822</v>
      </c>
      <c r="W7" s="4">
        <f t="shared" si="5"/>
        <v>0.16057917588695345</v>
      </c>
      <c r="X7" s="4">
        <f t="shared" si="6"/>
        <v>0.13321274918120984</v>
      </c>
      <c r="Y7" s="4">
        <f t="shared" si="6"/>
        <v>3.3051964139558927</v>
      </c>
      <c r="Z7" s="4">
        <f t="shared" si="6"/>
        <v>149.28878704879406</v>
      </c>
      <c r="AA7" s="4">
        <f t="shared" si="7"/>
        <v>7830.9646704790584</v>
      </c>
      <c r="AB7" s="4">
        <f t="shared" si="7"/>
        <v>2698.7570856621301</v>
      </c>
      <c r="AC7" s="4">
        <f t="shared" si="2"/>
        <v>4174.4630708262921</v>
      </c>
      <c r="AD7" s="4">
        <f t="shared" si="2"/>
        <v>31947.800428441929</v>
      </c>
      <c r="AE7" s="4">
        <f t="shared" si="8"/>
        <v>0.16785919457888535</v>
      </c>
      <c r="AF7" s="4">
        <f t="shared" si="9"/>
        <v>5.7848708278694372E-2</v>
      </c>
      <c r="AG7" s="4">
        <f t="shared" si="10"/>
        <v>8.9480930939423484E-2</v>
      </c>
      <c r="AH7" s="4">
        <f t="shared" si="11"/>
        <v>0.68481116620299676</v>
      </c>
    </row>
    <row r="8" spans="1:34" x14ac:dyDescent="0.2">
      <c r="A8" t="s">
        <v>84</v>
      </c>
      <c r="B8" s="6">
        <v>40</v>
      </c>
      <c r="C8">
        <v>96084</v>
      </c>
      <c r="D8">
        <v>37906</v>
      </c>
      <c r="E8">
        <v>1609</v>
      </c>
      <c r="F8">
        <v>262</v>
      </c>
      <c r="G8">
        <v>8948</v>
      </c>
      <c r="H8">
        <v>16791</v>
      </c>
      <c r="I8" s="1">
        <v>192700</v>
      </c>
      <c r="J8" s="1">
        <v>293100</v>
      </c>
      <c r="K8">
        <v>2381</v>
      </c>
      <c r="L8">
        <v>17717</v>
      </c>
      <c r="M8" s="1">
        <v>443800</v>
      </c>
      <c r="N8" s="1">
        <v>2128000</v>
      </c>
      <c r="O8" s="4">
        <f t="shared" si="3"/>
        <v>0.96117793200520618</v>
      </c>
      <c r="P8" s="4">
        <f t="shared" si="3"/>
        <v>1.0261965226755303</v>
      </c>
      <c r="Q8" s="4">
        <f t="shared" si="0"/>
        <v>2.8326203730004962</v>
      </c>
      <c r="R8" s="4">
        <f t="shared" si="0"/>
        <v>9.9729640354261431</v>
      </c>
      <c r="S8" s="4">
        <f t="shared" si="4"/>
        <v>0.46471829608474219</v>
      </c>
      <c r="T8" s="4">
        <f t="shared" si="1"/>
        <v>0.56554870694097104</v>
      </c>
      <c r="U8" s="4">
        <f t="shared" si="1"/>
        <v>11.894426880007927</v>
      </c>
      <c r="V8" s="4">
        <f t="shared" si="1"/>
        <v>519.10015236432332</v>
      </c>
      <c r="W8" s="4">
        <f t="shared" si="5"/>
        <v>0.12315034846245668</v>
      </c>
      <c r="X8" s="4">
        <f t="shared" si="6"/>
        <v>0.12520415548262775</v>
      </c>
      <c r="Y8" s="4">
        <f t="shared" si="6"/>
        <v>2.3240979976488063</v>
      </c>
      <c r="Z8" s="4">
        <f t="shared" si="6"/>
        <v>86.881209641481888</v>
      </c>
      <c r="AA8" s="4">
        <f t="shared" si="7"/>
        <v>11832.778081666687</v>
      </c>
      <c r="AB8" s="4">
        <f t="shared" si="7"/>
        <v>4745.9887177244873</v>
      </c>
      <c r="AC8" s="4">
        <f t="shared" si="2"/>
        <v>3739.4736782169293</v>
      </c>
      <c r="AD8" s="4">
        <f t="shared" si="2"/>
        <v>22762.876926068253</v>
      </c>
      <c r="AE8" s="4">
        <f t="shared" si="8"/>
        <v>0.27466274773682936</v>
      </c>
      <c r="AF8" s="4">
        <f t="shared" si="9"/>
        <v>0.11016401160754213</v>
      </c>
      <c r="AG8" s="4">
        <f t="shared" si="10"/>
        <v>8.6800758744893167E-2</v>
      </c>
      <c r="AH8" s="4">
        <f t="shared" si="11"/>
        <v>0.52837248191073538</v>
      </c>
    </row>
    <row r="9" spans="1:34" x14ac:dyDescent="0.2">
      <c r="A9" t="s">
        <v>85</v>
      </c>
      <c r="B9" s="6">
        <v>50</v>
      </c>
      <c r="C9">
        <v>50929</v>
      </c>
      <c r="D9">
        <v>22790</v>
      </c>
      <c r="E9">
        <v>1493</v>
      </c>
      <c r="F9">
        <v>215</v>
      </c>
      <c r="G9">
        <v>13140</v>
      </c>
      <c r="H9">
        <v>28884</v>
      </c>
      <c r="I9" s="1">
        <v>225900</v>
      </c>
      <c r="J9" s="1">
        <v>292700</v>
      </c>
      <c r="K9">
        <v>10118</v>
      </c>
      <c r="L9">
        <v>23811</v>
      </c>
      <c r="M9" s="1">
        <v>401200</v>
      </c>
      <c r="N9" s="1">
        <v>1872000</v>
      </c>
      <c r="O9" s="4">
        <f t="shared" si="3"/>
        <v>0.99397976012311817</v>
      </c>
      <c r="P9" s="4">
        <f t="shared" si="3"/>
        <v>1.0520326788795571</v>
      </c>
      <c r="Q9" s="4">
        <f t="shared" si="0"/>
        <v>2.6520131766940405</v>
      </c>
      <c r="R9" s="4">
        <f t="shared" si="0"/>
        <v>8.8876250153685703</v>
      </c>
      <c r="S9" s="4">
        <f t="shared" si="4"/>
        <v>0.51393834450124276</v>
      </c>
      <c r="T9" s="4">
        <f t="shared" si="1"/>
        <v>0.60934898032983897</v>
      </c>
      <c r="U9" s="4">
        <f t="shared" si="1"/>
        <v>9.761249876946426</v>
      </c>
      <c r="V9" s="4">
        <f t="shared" si="1"/>
        <v>367.39696612726237</v>
      </c>
      <c r="W9" s="4">
        <f t="shared" si="5"/>
        <v>0.13619366129282931</v>
      </c>
      <c r="X9" s="4">
        <f t="shared" si="6"/>
        <v>0.13448894262207961</v>
      </c>
      <c r="Y9" s="4">
        <f t="shared" si="6"/>
        <v>1.922807058459431</v>
      </c>
      <c r="Z9" s="4">
        <f t="shared" si="6"/>
        <v>62.368458118349167</v>
      </c>
      <c r="AA9" s="4">
        <f t="shared" si="7"/>
        <v>6936.2069759825035</v>
      </c>
      <c r="AB9" s="4">
        <f t="shared" si="7"/>
        <v>3065.0030023571944</v>
      </c>
      <c r="AC9" s="4">
        <f t="shared" si="2"/>
        <v>2870.7509382799303</v>
      </c>
      <c r="AD9" s="4">
        <f t="shared" si="2"/>
        <v>13409.218495445071</v>
      </c>
      <c r="AE9" s="4">
        <f t="shared" si="8"/>
        <v>0.26392297191953079</v>
      </c>
      <c r="AF9" s="4">
        <f t="shared" si="9"/>
        <v>0.11662349525113651</v>
      </c>
      <c r="AG9" s="4">
        <f t="shared" si="10"/>
        <v>0.10923219590982573</v>
      </c>
      <c r="AH9" s="4">
        <f t="shared" si="11"/>
        <v>0.51022133691950688</v>
      </c>
    </row>
    <row r="10" spans="1:34" x14ac:dyDescent="0.2">
      <c r="A10" t="s">
        <v>86</v>
      </c>
      <c r="B10" s="6">
        <v>70</v>
      </c>
      <c r="C10">
        <v>5490</v>
      </c>
      <c r="D10">
        <v>1697</v>
      </c>
      <c r="E10">
        <v>303</v>
      </c>
      <c r="F10">
        <v>40</v>
      </c>
      <c r="G10">
        <v>23796</v>
      </c>
      <c r="H10">
        <v>69063</v>
      </c>
      <c r="I10" s="1">
        <v>274100</v>
      </c>
      <c r="J10" s="1">
        <v>288300</v>
      </c>
      <c r="K10">
        <v>14024</v>
      </c>
      <c r="L10">
        <v>48503</v>
      </c>
      <c r="M10" s="1">
        <v>388900</v>
      </c>
      <c r="N10" s="1">
        <v>1714000</v>
      </c>
      <c r="O10" s="4">
        <f t="shared" ref="O10:O11" si="12">(224333+K10)/235871</f>
        <v>1.0105396593900904</v>
      </c>
      <c r="P10" s="4">
        <f t="shared" ref="P10:P11" si="13">(224333+L10)/235871</f>
        <v>1.1567170190485476</v>
      </c>
      <c r="Q10" s="4">
        <f t="shared" ref="Q10:Q11" si="14">(224333+M10)/235871</f>
        <v>2.5998660284647115</v>
      </c>
      <c r="R10" s="4">
        <f t="shared" ref="R10:R11" si="15">(224333+N10)/235871</f>
        <v>8.2177673389267856</v>
      </c>
      <c r="S10" s="4">
        <f t="shared" ref="S10:S11" si="16">4/3*3.14*((O10/2)^3)</f>
        <v>0.54005561382972245</v>
      </c>
      <c r="T10" s="4">
        <f t="shared" ref="T10:T11" si="17">4/3*3.14*((P10/2)^3)</f>
        <v>0.80995291768283262</v>
      </c>
      <c r="U10" s="4">
        <f t="shared" ref="U10:U11" si="18">4/3*3.14*((Q10/2)^3)</f>
        <v>9.1966848732323392</v>
      </c>
      <c r="V10" s="4">
        <f t="shared" ref="V10:V11" si="19">4/3*3.14*((R10/2)^3)</f>
        <v>290.42896142645571</v>
      </c>
      <c r="W10" s="4">
        <f t="shared" ref="W10:W11" si="20">(S10*265)/1000</f>
        <v>0.14311473766487645</v>
      </c>
      <c r="X10" s="4">
        <f t="shared" ref="X10:X11" si="21">(10^(-0.665+LOG(T10, 10)*0.959))</f>
        <v>0.176690387609204</v>
      </c>
      <c r="Y10" s="4">
        <f t="shared" ref="Y10:Y11" si="22">(10^(-0.665+LOG(U10, 10)*0.959))</f>
        <v>1.8160275053107084</v>
      </c>
      <c r="Z10" s="4">
        <f t="shared" ref="Z10:Z11" si="23">(10^(-0.665+LOG(V10, 10)*0.959))</f>
        <v>49.780045017255375</v>
      </c>
      <c r="AA10" s="4">
        <f t="shared" ref="AA10:AA11" si="24">W10*C10</f>
        <v>785.69990978017177</v>
      </c>
      <c r="AB10" s="4">
        <f t="shared" ref="AB10:AB11" si="25">X10*D10</f>
        <v>299.84358777281921</v>
      </c>
      <c r="AC10" s="4">
        <f t="shared" ref="AC10:AC11" si="26">Y10*E10</f>
        <v>550.25633410914463</v>
      </c>
      <c r="AD10" s="4">
        <f t="shared" ref="AD10:AD11" si="27">Z10*F10</f>
        <v>1991.2018006902149</v>
      </c>
      <c r="AE10" s="4">
        <f t="shared" ref="AE10:AE11" si="28">AA10/(AA10+AB10+AC10+AD10)</f>
        <v>0.21662518780577261</v>
      </c>
      <c r="AF10" s="4">
        <f t="shared" ref="AF10:AF11" si="29">AB10/(AA10+AB10+AC10+AD10)</f>
        <v>8.2669824324934429E-2</v>
      </c>
      <c r="AG10" s="4">
        <f t="shared" ref="AG10:AG11" si="30">AC10/(AA10+AB10+AC10+AD10)</f>
        <v>0.1517110798078872</v>
      </c>
      <c r="AH10" s="4">
        <f t="shared" ref="AH10:AH11" si="31">AD10/(AA10+AB10+AC10+AD10)</f>
        <v>0.5489939080614058</v>
      </c>
    </row>
    <row r="11" spans="1:34" x14ac:dyDescent="0.2">
      <c r="A11" t="s">
        <v>87</v>
      </c>
      <c r="B11" s="6">
        <v>100</v>
      </c>
      <c r="C11">
        <v>3409</v>
      </c>
      <c r="D11">
        <v>1171</v>
      </c>
      <c r="E11">
        <v>122</v>
      </c>
      <c r="F11">
        <v>41</v>
      </c>
      <c r="G11">
        <v>16554</v>
      </c>
      <c r="H11">
        <v>59357</v>
      </c>
      <c r="I11" s="1">
        <v>289200</v>
      </c>
      <c r="J11" s="1">
        <v>290400</v>
      </c>
      <c r="K11">
        <v>10621</v>
      </c>
      <c r="L11">
        <v>48659</v>
      </c>
      <c r="M11" s="1">
        <v>391800</v>
      </c>
      <c r="N11" s="1">
        <v>1684000</v>
      </c>
      <c r="O11" s="4">
        <f t="shared" si="12"/>
        <v>0.99611228171330934</v>
      </c>
      <c r="P11" s="4">
        <f t="shared" si="13"/>
        <v>1.1573783975138954</v>
      </c>
      <c r="Q11" s="4">
        <f t="shared" si="14"/>
        <v>2.6121608845513014</v>
      </c>
      <c r="R11" s="4">
        <f t="shared" si="15"/>
        <v>8.0905791725137899</v>
      </c>
      <c r="S11" s="4">
        <f t="shared" si="16"/>
        <v>0.51725331440693834</v>
      </c>
      <c r="T11" s="4">
        <f t="shared" si="17"/>
        <v>0.81134303754067616</v>
      </c>
      <c r="U11" s="4">
        <f t="shared" si="18"/>
        <v>9.3277771829646987</v>
      </c>
      <c r="V11" s="4">
        <f t="shared" si="19"/>
        <v>277.15150045004418</v>
      </c>
      <c r="W11" s="4">
        <f t="shared" si="20"/>
        <v>0.13707212831783866</v>
      </c>
      <c r="X11" s="4">
        <f t="shared" si="21"/>
        <v>0.17698119720466643</v>
      </c>
      <c r="Y11" s="4">
        <f t="shared" si="22"/>
        <v>1.8408451542735849</v>
      </c>
      <c r="Z11" s="4">
        <f t="shared" si="23"/>
        <v>47.595492767119524</v>
      </c>
      <c r="AA11" s="4">
        <f t="shared" si="24"/>
        <v>467.278885435512</v>
      </c>
      <c r="AB11" s="4">
        <f t="shared" si="25"/>
        <v>207.24498192666439</v>
      </c>
      <c r="AC11" s="4">
        <f t="shared" si="26"/>
        <v>224.58310882137735</v>
      </c>
      <c r="AD11" s="4">
        <f t="shared" si="27"/>
        <v>1951.4152034519004</v>
      </c>
      <c r="AE11" s="4">
        <f t="shared" si="28"/>
        <v>0.16392746871917729</v>
      </c>
      <c r="AF11" s="4">
        <f t="shared" si="29"/>
        <v>7.270421658433418E-2</v>
      </c>
      <c r="AG11" s="4">
        <f t="shared" si="30"/>
        <v>7.8786655450651055E-2</v>
      </c>
      <c r="AH11" s="4">
        <f t="shared" si="31"/>
        <v>0.68458165924583747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6"/>
  <sheetViews>
    <sheetView topLeftCell="AK1" workbookViewId="0">
      <selection activeCell="AQ1" sqref="AQ1:BN1048576"/>
    </sheetView>
  </sheetViews>
  <sheetFormatPr baseColWidth="10" defaultRowHeight="16" x14ac:dyDescent="0.2"/>
  <cols>
    <col min="1" max="1" width="22" customWidth="1"/>
    <col min="2" max="2" width="19" style="6" customWidth="1"/>
    <col min="8" max="8" width="13.6640625" bestFit="1" customWidth="1"/>
    <col min="9" max="9" width="16" bestFit="1" customWidth="1"/>
    <col min="10" max="10" width="16" customWidth="1"/>
    <col min="11" max="11" width="15.6640625" bestFit="1" customWidth="1"/>
    <col min="12" max="12" width="16.1640625" bestFit="1" customWidth="1"/>
    <col min="13" max="13" width="12.1640625" bestFit="1" customWidth="1"/>
    <col min="14" max="14" width="14.5" bestFit="1" customWidth="1"/>
    <col min="15" max="15" width="14.5" customWidth="1"/>
    <col min="16" max="16" width="14" bestFit="1" customWidth="1"/>
    <col min="17" max="17" width="14.6640625" bestFit="1" customWidth="1"/>
    <col min="18" max="18" width="19.33203125" bestFit="1" customWidth="1"/>
    <col min="19" max="19" width="17.1640625" bestFit="1" customWidth="1"/>
    <col min="20" max="20" width="17.1640625" customWidth="1"/>
    <col min="21" max="21" width="17.1640625" bestFit="1" customWidth="1"/>
    <col min="22" max="22" width="17.83203125" bestFit="1" customWidth="1"/>
    <col min="23" max="42" width="17.83203125" customWidth="1"/>
  </cols>
  <sheetData>
    <row r="1" spans="1:42" x14ac:dyDescent="0.2">
      <c r="A1" s="2" t="s">
        <v>208</v>
      </c>
      <c r="B1" s="10">
        <v>1.1000000000000001</v>
      </c>
    </row>
    <row r="2" spans="1:42" s="2" customFormat="1" x14ac:dyDescent="0.2">
      <c r="B2" s="3"/>
      <c r="C2" s="2" t="s">
        <v>32</v>
      </c>
      <c r="H2" s="2" t="s">
        <v>31</v>
      </c>
      <c r="M2" s="2" t="s">
        <v>30</v>
      </c>
      <c r="R2" s="2" t="s">
        <v>28</v>
      </c>
      <c r="W2" s="2" t="s">
        <v>29</v>
      </c>
      <c r="AB2" s="2" t="s">
        <v>40</v>
      </c>
      <c r="AG2" s="2" t="s">
        <v>39</v>
      </c>
      <c r="AL2" s="2" t="s">
        <v>38</v>
      </c>
    </row>
    <row r="3" spans="1:42" s="2" customFormat="1" x14ac:dyDescent="0.2">
      <c r="A3" s="2" t="s">
        <v>33</v>
      </c>
      <c r="B3" s="3" t="s">
        <v>63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4</v>
      </c>
      <c r="I3" s="2" t="s">
        <v>183</v>
      </c>
      <c r="J3" s="2" t="s">
        <v>184</v>
      </c>
      <c r="K3" s="2" t="s">
        <v>6</v>
      </c>
      <c r="L3" s="2" t="s">
        <v>7</v>
      </c>
      <c r="M3" s="2" t="s">
        <v>8</v>
      </c>
      <c r="N3" s="2" t="s">
        <v>185</v>
      </c>
      <c r="O3" s="2" t="s">
        <v>186</v>
      </c>
      <c r="P3" s="2" t="s">
        <v>10</v>
      </c>
      <c r="Q3" s="2" t="s">
        <v>11</v>
      </c>
      <c r="R3" s="2" t="s">
        <v>20</v>
      </c>
      <c r="S3" s="2" t="s">
        <v>187</v>
      </c>
      <c r="T3" s="2" t="s">
        <v>188</v>
      </c>
      <c r="U3" s="2" t="s">
        <v>22</v>
      </c>
      <c r="V3" s="2" t="s">
        <v>23</v>
      </c>
      <c r="W3" s="2" t="s">
        <v>24</v>
      </c>
      <c r="X3" s="2" t="s">
        <v>189</v>
      </c>
      <c r="Y3" s="2" t="s">
        <v>190</v>
      </c>
      <c r="Z3" s="2" t="s">
        <v>26</v>
      </c>
      <c r="AA3" s="2" t="s">
        <v>27</v>
      </c>
      <c r="AB3" s="2" t="s">
        <v>41</v>
      </c>
      <c r="AC3" s="2" t="s">
        <v>191</v>
      </c>
      <c r="AD3" s="2" t="s">
        <v>192</v>
      </c>
      <c r="AE3" s="2" t="s">
        <v>43</v>
      </c>
      <c r="AF3" s="2" t="s">
        <v>44</v>
      </c>
      <c r="AG3" s="2" t="s">
        <v>45</v>
      </c>
      <c r="AH3" s="2" t="s">
        <v>193</v>
      </c>
      <c r="AI3" s="2" t="s">
        <v>194</v>
      </c>
      <c r="AJ3" s="2" t="s">
        <v>47</v>
      </c>
      <c r="AK3" s="2" t="s">
        <v>48</v>
      </c>
      <c r="AL3" s="2" t="s">
        <v>34</v>
      </c>
      <c r="AM3" s="2" t="s">
        <v>195</v>
      </c>
      <c r="AN3" s="2" t="s">
        <v>196</v>
      </c>
      <c r="AO3" s="2" t="s">
        <v>36</v>
      </c>
      <c r="AP3" s="2" t="s">
        <v>37</v>
      </c>
    </row>
    <row r="4" spans="1:42" x14ac:dyDescent="0.2">
      <c r="A4" t="s">
        <v>88</v>
      </c>
      <c r="B4" s="6">
        <v>5</v>
      </c>
      <c r="C4">
        <v>31997</v>
      </c>
      <c r="D4">
        <v>3502</v>
      </c>
      <c r="E4">
        <v>2457</v>
      </c>
      <c r="F4">
        <v>1592</v>
      </c>
      <c r="G4">
        <v>237</v>
      </c>
      <c r="H4">
        <v>5267</v>
      </c>
      <c r="I4">
        <v>13919</v>
      </c>
      <c r="J4">
        <v>47115</v>
      </c>
      <c r="K4" s="1">
        <v>226800</v>
      </c>
      <c r="L4" s="1">
        <v>292700</v>
      </c>
      <c r="M4">
        <v>12537</v>
      </c>
      <c r="N4">
        <v>27148</v>
      </c>
      <c r="O4" s="1">
        <v>136700</v>
      </c>
      <c r="P4" s="1">
        <v>767400</v>
      </c>
      <c r="Q4" s="1">
        <v>3953000</v>
      </c>
      <c r="R4" s="4">
        <f t="shared" ref="R4:T4" si="0">(224333+M4)/235871</f>
        <v>1.0042353659415528</v>
      </c>
      <c r="S4" s="4">
        <f t="shared" si="0"/>
        <v>1.0661802425902294</v>
      </c>
      <c r="T4" s="4">
        <f t="shared" si="0"/>
        <v>1.5306375094861173</v>
      </c>
      <c r="U4" s="4">
        <f t="shared" ref="U4:V4" si="1">(224333+P4)/235871</f>
        <v>4.2045567280420233</v>
      </c>
      <c r="V4" s="4">
        <f t="shared" si="1"/>
        <v>17.710244158883459</v>
      </c>
      <c r="W4" s="4">
        <f>4/3*3.14*((R4/2)^3)</f>
        <v>0.53001106079172899</v>
      </c>
      <c r="X4" s="4">
        <f>4/3*3.14*((S4/2)^3)</f>
        <v>0.63426433095366008</v>
      </c>
      <c r="Y4" s="4">
        <f>4/3*3.14*((T4/2)^3)</f>
        <v>1.8767025895441014</v>
      </c>
      <c r="Z4" s="4">
        <f t="shared" ref="Z4:AA4" si="2">4/3*3.14*((U4/2)^3)</f>
        <v>38.899054637595668</v>
      </c>
      <c r="AA4" s="4">
        <f t="shared" si="2"/>
        <v>2907.0469331002951</v>
      </c>
      <c r="AB4" s="4">
        <f>(W4*265)/1000</f>
        <v>0.14045293110980819</v>
      </c>
      <c r="AC4" s="4">
        <f t="shared" ref="AC4:AD4" si="3">(10^(-0.665+LOG(X4, 10)*0.959))</f>
        <v>0.13975817049580161</v>
      </c>
      <c r="AD4" s="4">
        <f t="shared" si="3"/>
        <v>0.39553620255703653</v>
      </c>
      <c r="AE4" s="4">
        <f t="shared" ref="AE4:AF4" si="4">(10^(-0.665+LOG(Z4, 10)*0.959))</f>
        <v>7.2402163840195</v>
      </c>
      <c r="AF4" s="4">
        <f t="shared" si="4"/>
        <v>453.36763089586702</v>
      </c>
      <c r="AG4" s="4">
        <f>AB4*C4</f>
        <v>4494.072436720533</v>
      </c>
      <c r="AH4" s="4">
        <f t="shared" ref="AH4" si="5">AC4*D4</f>
        <v>489.43311307629722</v>
      </c>
      <c r="AI4" s="4">
        <f>AD4*E4</f>
        <v>971.83244968263875</v>
      </c>
      <c r="AJ4" s="4">
        <f t="shared" ref="AJ4:AK4" si="6">AE4*E4</f>
        <v>17789.21165553591</v>
      </c>
      <c r="AK4" s="4">
        <f t="shared" si="6"/>
        <v>721761.26838622033</v>
      </c>
      <c r="AL4" s="9">
        <f>AG4/(AG4+AH4+AI4+AJ4+AK4)</f>
        <v>6.0282191338605429E-3</v>
      </c>
      <c r="AM4" s="9">
        <f>AH4/(AG4+AH4+AI4+AJ4+AK4)</f>
        <v>6.5651146004768737E-4</v>
      </c>
      <c r="AN4" s="9">
        <f>AI4/(AG4+AH4+AI4+AJ4+AK4)</f>
        <v>1.3035880152297945E-3</v>
      </c>
      <c r="AO4" s="4">
        <f>AJ4/(AG4+AH4+AI4+AJ4+AK4)</f>
        <v>2.3861935380029384E-2</v>
      </c>
      <c r="AP4" s="4">
        <f>AK4/(AG4+AH4+AI4+AJ4+AK4)</f>
        <v>0.96814974601083259</v>
      </c>
    </row>
    <row r="5" spans="1:42" x14ac:dyDescent="0.2">
      <c r="A5" t="s">
        <v>89</v>
      </c>
      <c r="B5" s="6">
        <v>12</v>
      </c>
      <c r="C5">
        <v>33797</v>
      </c>
      <c r="D5">
        <v>3610</v>
      </c>
      <c r="E5">
        <v>2433</v>
      </c>
      <c r="F5">
        <v>1570</v>
      </c>
      <c r="G5">
        <v>249</v>
      </c>
      <c r="H5">
        <v>5258</v>
      </c>
      <c r="I5">
        <v>13897</v>
      </c>
      <c r="J5">
        <v>46072</v>
      </c>
      <c r="K5" s="1">
        <v>223100</v>
      </c>
      <c r="L5" s="1">
        <v>292800</v>
      </c>
      <c r="M5">
        <v>10175</v>
      </c>
      <c r="N5">
        <v>26479</v>
      </c>
      <c r="O5" s="1">
        <v>132100</v>
      </c>
      <c r="P5" s="1">
        <v>712200</v>
      </c>
      <c r="Q5" s="1">
        <v>3369000</v>
      </c>
      <c r="R5" s="4">
        <f t="shared" ref="R5:R11" si="7">(224333+M5)/235871</f>
        <v>0.99422141763930283</v>
      </c>
      <c r="S5" s="4">
        <f t="shared" ref="S5:S11" si="8">(224333+N5)/235871</f>
        <v>1.0633439464792196</v>
      </c>
      <c r="T5" s="4">
        <f t="shared" ref="T5:T11" si="9">(224333+O5)/235871</f>
        <v>1.5111353239694578</v>
      </c>
      <c r="U5" s="4">
        <f t="shared" ref="U5:U11" si="10">(224333+P5)/235871</f>
        <v>3.9705305018421084</v>
      </c>
      <c r="V5" s="4">
        <f t="shared" ref="V5:V11" si="11">(224333+Q5)/235871</f>
        <v>15.234314519377117</v>
      </c>
      <c r="W5" s="4">
        <f t="shared" ref="W5:W11" si="12">4/3*3.14*((R5/2)^3)</f>
        <v>0.51431328350755789</v>
      </c>
      <c r="X5" s="4">
        <f t="shared" ref="X5:X11" si="13">4/3*3.14*((S5/2)^3)</f>
        <v>0.62921589742422079</v>
      </c>
      <c r="Y5" s="4">
        <f t="shared" ref="Y5:Y11" si="14">4/3*3.14*((T5/2)^3)</f>
        <v>1.8058782637648017</v>
      </c>
      <c r="Z5" s="4">
        <f t="shared" ref="Z5:Z11" si="15">4/3*3.14*((U5/2)^3)</f>
        <v>32.758500020329009</v>
      </c>
      <c r="AA5" s="4">
        <f t="shared" ref="AA5:AA11" si="16">4/3*3.14*((V5/2)^3)</f>
        <v>1850.3213090378335</v>
      </c>
      <c r="AB5" s="4">
        <f t="shared" ref="AB5:AB11" si="17">(W5*265)/1000</f>
        <v>0.13629302012950284</v>
      </c>
      <c r="AC5" s="4">
        <f t="shared" ref="AC5:AC11" si="18">(10^(-0.665+LOG(X5, 10)*0.959))</f>
        <v>0.13869119800514607</v>
      </c>
      <c r="AD5" s="4">
        <f t="shared" ref="AD5:AD11" si="19">(10^(-0.665+LOG(Y5, 10)*0.959))</f>
        <v>0.3812099637977055</v>
      </c>
      <c r="AE5" s="4">
        <f t="shared" ref="AE5:AE11" si="20">(10^(-0.665+LOG(Z5, 10)*0.959))</f>
        <v>6.1403867136744763</v>
      </c>
      <c r="AF5" s="4">
        <f t="shared" ref="AF5:AF11" si="21">(10^(-0.665+LOG(AA5, 10)*0.959))</f>
        <v>293.96120380548899</v>
      </c>
      <c r="AG5" s="4">
        <f t="shared" ref="AG5:AG11" si="22">AB5*C5</f>
        <v>4606.2952013168078</v>
      </c>
      <c r="AH5" s="4">
        <f t="shared" ref="AH5:AH11" si="23">AC5*D5</f>
        <v>500.67522479857729</v>
      </c>
      <c r="AI5" s="4">
        <f t="shared" ref="AI5:AI11" si="24">AD5*E5</f>
        <v>927.48384191981745</v>
      </c>
      <c r="AJ5" s="4">
        <f t="shared" ref="AJ5:AJ11" si="25">AE5*E5</f>
        <v>14939.560874370001</v>
      </c>
      <c r="AK5" s="4">
        <f t="shared" ref="AK5:AK11" si="26">AF5*F5</f>
        <v>461519.0899746177</v>
      </c>
      <c r="AL5" s="9">
        <f t="shared" ref="AL5:AL9" si="27">AG5/(AG5+AH5+AI5+AJ5+AK5)</f>
        <v>9.5468622296677307E-3</v>
      </c>
      <c r="AM5" s="9">
        <f t="shared" ref="AM5:AM9" si="28">AH5/(AG5+AH5+AI5+AJ5+AK5)</f>
        <v>1.0376836880956974E-3</v>
      </c>
      <c r="AN5" s="9">
        <f t="shared" ref="AN5:AN9" si="29">AI5/(AG5+AH5+AI5+AJ5+AK5)</f>
        <v>1.9222737736218375E-3</v>
      </c>
      <c r="AO5" s="4">
        <f t="shared" ref="AO5:AO9" si="30">AJ5/(AG5+AH5+AI5+AJ5+AK5)</f>
        <v>3.0963262927346063E-2</v>
      </c>
      <c r="AP5" s="4">
        <f t="shared" ref="AP5:AP9" si="31">AK5/(AG5+AH5+AI5+AJ5+AK5)</f>
        <v>0.95652991738126869</v>
      </c>
    </row>
    <row r="6" spans="1:42" x14ac:dyDescent="0.2">
      <c r="A6" t="s">
        <v>90</v>
      </c>
      <c r="B6" s="6">
        <v>20</v>
      </c>
      <c r="C6">
        <v>33659</v>
      </c>
      <c r="D6">
        <v>3544</v>
      </c>
      <c r="E6">
        <v>2423</v>
      </c>
      <c r="F6">
        <v>1466</v>
      </c>
      <c r="G6">
        <v>209</v>
      </c>
      <c r="H6">
        <v>5267</v>
      </c>
      <c r="I6">
        <v>13977</v>
      </c>
      <c r="J6">
        <v>46958</v>
      </c>
      <c r="K6" s="1">
        <v>221000</v>
      </c>
      <c r="L6" s="1">
        <v>287000</v>
      </c>
      <c r="M6">
        <v>9537</v>
      </c>
      <c r="N6">
        <v>27939</v>
      </c>
      <c r="O6" s="1">
        <v>134000</v>
      </c>
      <c r="P6" s="1">
        <v>688700</v>
      </c>
      <c r="Q6" s="1">
        <v>3312000</v>
      </c>
      <c r="R6" s="4">
        <f t="shared" si="7"/>
        <v>0.99151654930025312</v>
      </c>
      <c r="S6" s="4">
        <f t="shared" si="8"/>
        <v>1.0695337705779855</v>
      </c>
      <c r="T6" s="4">
        <f t="shared" si="9"/>
        <v>1.5191905745089478</v>
      </c>
      <c r="U6" s="4">
        <f t="shared" si="10"/>
        <v>3.8708997714852611</v>
      </c>
      <c r="V6" s="4">
        <f t="shared" si="11"/>
        <v>14.992657003192424</v>
      </c>
      <c r="W6" s="4">
        <f t="shared" si="12"/>
        <v>0.51012698744539009</v>
      </c>
      <c r="X6" s="4">
        <f t="shared" si="13"/>
        <v>0.64026815765081591</v>
      </c>
      <c r="Y6" s="4">
        <f t="shared" si="14"/>
        <v>1.8349116981383244</v>
      </c>
      <c r="Z6" s="4">
        <f t="shared" si="15"/>
        <v>30.353877475826799</v>
      </c>
      <c r="AA6" s="4">
        <f t="shared" si="16"/>
        <v>1763.6573559771493</v>
      </c>
      <c r="AB6" s="4">
        <f t="shared" si="17"/>
        <v>0.13518365167302837</v>
      </c>
      <c r="AC6" s="4">
        <f t="shared" si="18"/>
        <v>0.14102660972745432</v>
      </c>
      <c r="AD6" s="4">
        <f t="shared" si="19"/>
        <v>0.38708553947738822</v>
      </c>
      <c r="AE6" s="4">
        <f t="shared" si="20"/>
        <v>5.7074668210843154</v>
      </c>
      <c r="AF6" s="4">
        <f t="shared" si="21"/>
        <v>280.74448349047316</v>
      </c>
      <c r="AG6" s="4">
        <f t="shared" si="22"/>
        <v>4550.1465316624617</v>
      </c>
      <c r="AH6" s="4">
        <f t="shared" si="23"/>
        <v>499.79830487409811</v>
      </c>
      <c r="AI6" s="4">
        <f t="shared" si="24"/>
        <v>937.90826215371169</v>
      </c>
      <c r="AJ6" s="4">
        <f t="shared" si="25"/>
        <v>13829.192107487295</v>
      </c>
      <c r="AK6" s="4">
        <f t="shared" si="26"/>
        <v>411571.41279703367</v>
      </c>
      <c r="AL6" s="9">
        <f t="shared" si="27"/>
        <v>1.0547677962280091E-2</v>
      </c>
      <c r="AM6" s="9">
        <f t="shared" si="28"/>
        <v>1.1585806147608557E-3</v>
      </c>
      <c r="AN6" s="9">
        <f t="shared" si="29"/>
        <v>2.1741616975453014E-3</v>
      </c>
      <c r="AO6" s="4">
        <f t="shared" si="30"/>
        <v>3.2057399429505251E-2</v>
      </c>
      <c r="AP6" s="4">
        <f t="shared" si="31"/>
        <v>0.9540621802959085</v>
      </c>
    </row>
    <row r="7" spans="1:42" x14ac:dyDescent="0.2">
      <c r="A7" t="s">
        <v>91</v>
      </c>
      <c r="B7" s="6">
        <v>30</v>
      </c>
      <c r="C7">
        <v>34562</v>
      </c>
      <c r="D7">
        <v>3606</v>
      </c>
      <c r="E7">
        <v>2581</v>
      </c>
      <c r="F7">
        <v>1400</v>
      </c>
      <c r="G7">
        <v>183</v>
      </c>
      <c r="H7">
        <v>5439</v>
      </c>
      <c r="I7">
        <v>14171</v>
      </c>
      <c r="J7">
        <v>46995</v>
      </c>
      <c r="K7" s="1">
        <v>221500</v>
      </c>
      <c r="L7" s="1">
        <v>291600</v>
      </c>
      <c r="M7">
        <v>11995</v>
      </c>
      <c r="N7">
        <v>26873</v>
      </c>
      <c r="O7" s="1">
        <v>125100</v>
      </c>
      <c r="P7" s="1">
        <v>663400</v>
      </c>
      <c r="Q7" s="1">
        <v>2648000</v>
      </c>
      <c r="R7" s="4">
        <f t="shared" si="7"/>
        <v>1.0019374997350246</v>
      </c>
      <c r="S7" s="4">
        <f t="shared" si="8"/>
        <v>1.0650143510647769</v>
      </c>
      <c r="T7" s="4">
        <f t="shared" si="9"/>
        <v>1.4814580851397585</v>
      </c>
      <c r="U7" s="4">
        <f t="shared" si="10"/>
        <v>3.7636377511436336</v>
      </c>
      <c r="V7" s="4">
        <f t="shared" si="11"/>
        <v>12.177558919918091</v>
      </c>
      <c r="W7" s="4">
        <f t="shared" si="12"/>
        <v>0.52638110535482519</v>
      </c>
      <c r="X7" s="4">
        <f t="shared" si="13"/>
        <v>0.63218585951258655</v>
      </c>
      <c r="Y7" s="4">
        <f t="shared" si="14"/>
        <v>1.7015570047712392</v>
      </c>
      <c r="Z7" s="4">
        <f t="shared" si="15"/>
        <v>27.89984855774162</v>
      </c>
      <c r="AA7" s="4">
        <f t="shared" si="16"/>
        <v>945.05942208218551</v>
      </c>
      <c r="AB7" s="4">
        <f t="shared" si="17"/>
        <v>0.13949099291902869</v>
      </c>
      <c r="AC7" s="4">
        <f t="shared" si="18"/>
        <v>0.13931893361965614</v>
      </c>
      <c r="AD7" s="4">
        <f t="shared" si="19"/>
        <v>0.36006573672584685</v>
      </c>
      <c r="AE7" s="4">
        <f t="shared" si="20"/>
        <v>5.2641974469668709</v>
      </c>
      <c r="AF7" s="4">
        <f t="shared" si="21"/>
        <v>154.33530784354375</v>
      </c>
      <c r="AG7" s="4">
        <f t="shared" si="22"/>
        <v>4821.0876972674696</v>
      </c>
      <c r="AH7" s="4">
        <f t="shared" si="23"/>
        <v>502.38407463248001</v>
      </c>
      <c r="AI7" s="4">
        <f t="shared" si="24"/>
        <v>929.32966648941067</v>
      </c>
      <c r="AJ7" s="4">
        <f t="shared" si="25"/>
        <v>13586.893610621493</v>
      </c>
      <c r="AK7" s="4">
        <f t="shared" si="26"/>
        <v>216069.43098096125</v>
      </c>
      <c r="AL7" s="9">
        <f t="shared" si="27"/>
        <v>2.043620684964495E-2</v>
      </c>
      <c r="AM7" s="9">
        <f t="shared" si="28"/>
        <v>2.1295660879547848E-3</v>
      </c>
      <c r="AN7" s="9">
        <f t="shared" si="29"/>
        <v>3.9393544545255951E-3</v>
      </c>
      <c r="AO7" s="4">
        <f t="shared" si="30"/>
        <v>5.75937601027579E-2</v>
      </c>
      <c r="AP7" s="4">
        <f t="shared" si="31"/>
        <v>0.91590111250511674</v>
      </c>
    </row>
    <row r="8" spans="1:42" x14ac:dyDescent="0.2">
      <c r="A8" t="s">
        <v>92</v>
      </c>
      <c r="B8" s="6">
        <v>40</v>
      </c>
      <c r="C8">
        <v>40930</v>
      </c>
      <c r="D8">
        <v>4526</v>
      </c>
      <c r="E8">
        <v>3668</v>
      </c>
      <c r="F8">
        <v>1438</v>
      </c>
      <c r="G8">
        <v>183</v>
      </c>
      <c r="H8">
        <v>8814</v>
      </c>
      <c r="I8">
        <v>18683</v>
      </c>
      <c r="J8">
        <v>67082</v>
      </c>
      <c r="K8" s="1">
        <v>244300</v>
      </c>
      <c r="L8" s="1">
        <v>284600</v>
      </c>
      <c r="M8">
        <v>4551</v>
      </c>
      <c r="N8">
        <v>23029</v>
      </c>
      <c r="O8" s="1">
        <v>116700</v>
      </c>
      <c r="P8" s="1">
        <v>513600</v>
      </c>
      <c r="Q8" s="1">
        <v>2285000</v>
      </c>
      <c r="R8" s="4">
        <f t="shared" si="7"/>
        <v>0.97037787604241299</v>
      </c>
      <c r="S8" s="4">
        <f t="shared" si="8"/>
        <v>1.0487173073417249</v>
      </c>
      <c r="T8" s="4">
        <f t="shared" si="9"/>
        <v>1.4458453985441195</v>
      </c>
      <c r="U8" s="4">
        <f t="shared" si="10"/>
        <v>3.1285448401880691</v>
      </c>
      <c r="V8" s="4">
        <f t="shared" si="11"/>
        <v>10.638582106320827</v>
      </c>
      <c r="W8" s="4">
        <f t="shared" si="12"/>
        <v>0.47819062421916492</v>
      </c>
      <c r="X8" s="4">
        <f t="shared" si="13"/>
        <v>0.60360621638382572</v>
      </c>
      <c r="Y8" s="4">
        <f t="shared" si="14"/>
        <v>1.5817723120073532</v>
      </c>
      <c r="Z8" s="4">
        <f t="shared" si="15"/>
        <v>16.025277160675223</v>
      </c>
      <c r="AA8" s="4">
        <f t="shared" si="16"/>
        <v>630.12926050214958</v>
      </c>
      <c r="AB8" s="4">
        <f t="shared" si="17"/>
        <v>0.12672051541807872</v>
      </c>
      <c r="AC8" s="4">
        <f t="shared" si="18"/>
        <v>0.13327319273961674</v>
      </c>
      <c r="AD8" s="4">
        <f t="shared" si="19"/>
        <v>0.33572143166192236</v>
      </c>
      <c r="AE8" s="4">
        <f t="shared" si="20"/>
        <v>3.0932037067574907</v>
      </c>
      <c r="AF8" s="4">
        <f t="shared" si="21"/>
        <v>104.62923051016602</v>
      </c>
      <c r="AG8" s="4">
        <f t="shared" si="22"/>
        <v>5186.6706960619622</v>
      </c>
      <c r="AH8" s="4">
        <f t="shared" si="23"/>
        <v>603.19447033950541</v>
      </c>
      <c r="AI8" s="4">
        <f t="shared" si="24"/>
        <v>1231.4262113359312</v>
      </c>
      <c r="AJ8" s="4">
        <f t="shared" si="25"/>
        <v>11345.871196386475</v>
      </c>
      <c r="AK8" s="4">
        <f t="shared" si="26"/>
        <v>150456.83347361875</v>
      </c>
      <c r="AL8" s="9">
        <f t="shared" si="27"/>
        <v>3.072235474508728E-2</v>
      </c>
      <c r="AM8" s="9">
        <f t="shared" si="28"/>
        <v>3.5729190426752179E-3</v>
      </c>
      <c r="AN8" s="9">
        <f t="shared" si="29"/>
        <v>7.2941420660821796E-3</v>
      </c>
      <c r="AO8" s="4">
        <f t="shared" si="30"/>
        <v>6.7205323070174905E-2</v>
      </c>
      <c r="AP8" s="4">
        <f t="shared" si="31"/>
        <v>0.89120526107598041</v>
      </c>
    </row>
    <row r="9" spans="1:42" x14ac:dyDescent="0.2">
      <c r="A9" t="s">
        <v>93</v>
      </c>
      <c r="B9" s="6">
        <v>60</v>
      </c>
      <c r="C9">
        <v>20374</v>
      </c>
      <c r="D9">
        <v>3160</v>
      </c>
      <c r="E9">
        <v>1986</v>
      </c>
      <c r="F9">
        <v>574</v>
      </c>
      <c r="G9">
        <v>143</v>
      </c>
      <c r="H9">
        <v>15236</v>
      </c>
      <c r="I9">
        <v>33665</v>
      </c>
      <c r="J9" s="1">
        <v>134600</v>
      </c>
      <c r="K9" s="1">
        <v>295000</v>
      </c>
      <c r="L9" s="1">
        <v>276600</v>
      </c>
      <c r="M9">
        <v>28861</v>
      </c>
      <c r="N9">
        <v>30375</v>
      </c>
      <c r="O9" s="1">
        <v>154100</v>
      </c>
      <c r="P9" s="1">
        <v>514500</v>
      </c>
      <c r="Q9" s="1">
        <v>2582000</v>
      </c>
      <c r="R9" s="4">
        <f t="shared" si="7"/>
        <v>1.0734426868924116</v>
      </c>
      <c r="S9" s="4">
        <f t="shared" si="8"/>
        <v>1.0798614496907208</v>
      </c>
      <c r="T9" s="4">
        <f t="shared" si="9"/>
        <v>1.6044066460056556</v>
      </c>
      <c r="U9" s="4">
        <f t="shared" si="10"/>
        <v>3.1323604851804587</v>
      </c>
      <c r="V9" s="4">
        <f t="shared" si="11"/>
        <v>11.897744953809498</v>
      </c>
      <c r="W9" s="4">
        <f t="shared" si="12"/>
        <v>0.64731397394165857</v>
      </c>
      <c r="X9" s="4">
        <f t="shared" si="13"/>
        <v>0.65899559257089801</v>
      </c>
      <c r="Y9" s="4">
        <f t="shared" si="14"/>
        <v>2.1613333490860991</v>
      </c>
      <c r="Z9" s="4">
        <f t="shared" si="15"/>
        <v>16.083983087547626</v>
      </c>
      <c r="AA9" s="4">
        <f t="shared" si="16"/>
        <v>881.39861243515145</v>
      </c>
      <c r="AB9" s="4">
        <f t="shared" si="17"/>
        <v>0.17153820309453952</v>
      </c>
      <c r="AC9" s="4">
        <f t="shared" si="18"/>
        <v>0.14498007733887086</v>
      </c>
      <c r="AD9" s="4">
        <f t="shared" si="19"/>
        <v>0.45289566388842689</v>
      </c>
      <c r="AE9" s="4">
        <f t="shared" si="20"/>
        <v>3.1040697381217437</v>
      </c>
      <c r="AF9" s="4">
        <f t="shared" si="21"/>
        <v>144.35116578678355</v>
      </c>
      <c r="AG9" s="4">
        <f t="shared" si="22"/>
        <v>3494.9193498481482</v>
      </c>
      <c r="AH9" s="4">
        <f t="shared" si="23"/>
        <v>458.13704439083193</v>
      </c>
      <c r="AI9" s="4">
        <f t="shared" si="24"/>
        <v>899.45078848241576</v>
      </c>
      <c r="AJ9" s="4">
        <f t="shared" si="25"/>
        <v>6164.6824999097826</v>
      </c>
      <c r="AK9" s="4">
        <f t="shared" si="26"/>
        <v>82857.569161613763</v>
      </c>
      <c r="AL9" s="9">
        <f t="shared" si="27"/>
        <v>3.7229596037065153E-2</v>
      </c>
      <c r="AM9" s="9">
        <f t="shared" si="28"/>
        <v>4.8803006264012188E-3</v>
      </c>
      <c r="AN9" s="9">
        <f t="shared" si="29"/>
        <v>9.5813912020244543E-3</v>
      </c>
      <c r="AO9" s="4">
        <f t="shared" si="30"/>
        <v>6.5669223290768686E-2</v>
      </c>
      <c r="AP9" s="4">
        <f t="shared" si="31"/>
        <v>0.88263948884374055</v>
      </c>
    </row>
    <row r="10" spans="1:42" x14ac:dyDescent="0.2">
      <c r="A10" t="s">
        <v>94</v>
      </c>
      <c r="B10" s="6">
        <v>80</v>
      </c>
      <c r="C10">
        <v>10165</v>
      </c>
      <c r="D10">
        <v>2434</v>
      </c>
      <c r="E10">
        <v>1347</v>
      </c>
      <c r="F10">
        <v>136</v>
      </c>
      <c r="G10">
        <v>107</v>
      </c>
      <c r="H10">
        <v>22351</v>
      </c>
      <c r="I10">
        <v>61088</v>
      </c>
      <c r="J10" s="1">
        <v>222500</v>
      </c>
      <c r="K10" s="1">
        <v>296700</v>
      </c>
      <c r="L10" s="1">
        <v>288500</v>
      </c>
      <c r="M10">
        <v>31002</v>
      </c>
      <c r="N10">
        <v>48058</v>
      </c>
      <c r="O10" s="1">
        <v>246700</v>
      </c>
      <c r="P10" s="1">
        <v>273100</v>
      </c>
      <c r="Q10" s="1">
        <v>1855000</v>
      </c>
      <c r="R10" s="4">
        <f t="shared" si="7"/>
        <v>1.0825196823687524</v>
      </c>
      <c r="S10" s="4">
        <f t="shared" si="8"/>
        <v>1.1548303945800882</v>
      </c>
      <c r="T10" s="4">
        <f t="shared" si="9"/>
        <v>1.9969941196671062</v>
      </c>
      <c r="U10" s="4">
        <f t="shared" si="10"/>
        <v>2.1089197061105436</v>
      </c>
      <c r="V10" s="4">
        <f t="shared" si="11"/>
        <v>8.8155517210678713</v>
      </c>
      <c r="W10" s="4">
        <f t="shared" si="12"/>
        <v>0.66387421669414448</v>
      </c>
      <c r="X10" s="4">
        <f t="shared" si="13"/>
        <v>0.80599623855390246</v>
      </c>
      <c r="Y10" s="4">
        <f t="shared" si="14"/>
        <v>4.167818094856889</v>
      </c>
      <c r="Z10" s="4">
        <f t="shared" si="15"/>
        <v>4.9086100537223771</v>
      </c>
      <c r="AA10" s="4">
        <f t="shared" si="16"/>
        <v>358.53114747342909</v>
      </c>
      <c r="AB10" s="4">
        <f t="shared" si="17"/>
        <v>0.1759266674239483</v>
      </c>
      <c r="AC10" s="4">
        <f t="shared" si="18"/>
        <v>0.17586254809484891</v>
      </c>
      <c r="AD10" s="4">
        <f t="shared" si="19"/>
        <v>0.8501440054420385</v>
      </c>
      <c r="AE10" s="4">
        <f t="shared" si="20"/>
        <v>0.99455597929623729</v>
      </c>
      <c r="AF10" s="4">
        <f t="shared" si="21"/>
        <v>60.924403887361997</v>
      </c>
      <c r="AG10" s="4">
        <f t="shared" si="22"/>
        <v>1788.2945743644345</v>
      </c>
      <c r="AH10" s="4">
        <f t="shared" si="23"/>
        <v>428.04944206286228</v>
      </c>
      <c r="AI10" s="4">
        <f t="shared" si="24"/>
        <v>1145.1439753304257</v>
      </c>
      <c r="AJ10" s="4">
        <f t="shared" si="25"/>
        <v>1339.6669041120317</v>
      </c>
      <c r="AK10" s="4">
        <f t="shared" si="26"/>
        <v>8285.7189286812318</v>
      </c>
      <c r="AL10" s="9">
        <f t="shared" ref="AL10:AL11" si="32">AG10/(AG10+AH10+AI10+AJ10+AK10)</f>
        <v>0.1377001577534202</v>
      </c>
      <c r="AM10" s="9">
        <f t="shared" ref="AM10:AM11" si="33">AH10/(AG10+AH10+AI10+AJ10+AK10)</f>
        <v>3.2960160223752838E-2</v>
      </c>
      <c r="AN10" s="9">
        <f t="shared" ref="AN10:AN11" si="34">AI10/(AG10+AH10+AI10+AJ10+AK10)</f>
        <v>8.8177030962262273E-2</v>
      </c>
      <c r="AO10" s="4">
        <f t="shared" ref="AO10:AO11" si="35">AJ10/(AG10+AH10+AI10+AJ10+AK10)</f>
        <v>0.10315545697991332</v>
      </c>
      <c r="AP10" s="4">
        <f t="shared" ref="AP10:AP11" si="36">AK10/(AG10+AH10+AI10+AJ10+AK10)</f>
        <v>0.63800719408065132</v>
      </c>
    </row>
    <row r="11" spans="1:42" x14ac:dyDescent="0.2">
      <c r="A11" t="s">
        <v>95</v>
      </c>
      <c r="B11" s="6">
        <v>100</v>
      </c>
      <c r="C11">
        <v>6399</v>
      </c>
      <c r="D11">
        <v>1591</v>
      </c>
      <c r="E11">
        <v>442</v>
      </c>
      <c r="F11">
        <v>583</v>
      </c>
      <c r="G11">
        <v>87</v>
      </c>
      <c r="H11">
        <v>26036</v>
      </c>
      <c r="I11">
        <v>82582</v>
      </c>
      <c r="J11" s="1">
        <v>202000</v>
      </c>
      <c r="K11" s="1">
        <v>294200</v>
      </c>
      <c r="L11" s="1">
        <v>286400</v>
      </c>
      <c r="M11">
        <v>33448</v>
      </c>
      <c r="N11">
        <v>63376</v>
      </c>
      <c r="O11" s="1">
        <v>182200</v>
      </c>
      <c r="P11" s="1">
        <v>313900</v>
      </c>
      <c r="Q11" s="1">
        <v>1770000</v>
      </c>
      <c r="R11" s="4">
        <f t="shared" si="7"/>
        <v>1.0928897575369587</v>
      </c>
      <c r="S11" s="4">
        <f t="shared" si="8"/>
        <v>1.2197726723505644</v>
      </c>
      <c r="T11" s="4">
        <f t="shared" si="9"/>
        <v>1.7235395618791627</v>
      </c>
      <c r="U11" s="4">
        <f t="shared" si="10"/>
        <v>2.2818956124322192</v>
      </c>
      <c r="V11" s="4">
        <f t="shared" si="11"/>
        <v>8.45518524956438</v>
      </c>
      <c r="W11" s="4">
        <f t="shared" si="12"/>
        <v>0.68313646037226838</v>
      </c>
      <c r="X11" s="4">
        <f t="shared" si="13"/>
        <v>0.9497626691210227</v>
      </c>
      <c r="Y11" s="4">
        <f t="shared" si="14"/>
        <v>2.6794284690829606</v>
      </c>
      <c r="Z11" s="4">
        <f t="shared" si="15"/>
        <v>6.2182147644260475</v>
      </c>
      <c r="AA11" s="4">
        <f t="shared" si="16"/>
        <v>316.33538864130475</v>
      </c>
      <c r="AB11" s="4">
        <f t="shared" si="17"/>
        <v>0.18103116199865113</v>
      </c>
      <c r="AC11" s="4">
        <f t="shared" si="18"/>
        <v>0.20584147086422483</v>
      </c>
      <c r="AD11" s="4">
        <f t="shared" si="19"/>
        <v>0.55653494447097707</v>
      </c>
      <c r="AE11" s="4">
        <f t="shared" si="20"/>
        <v>1.2477438075847767</v>
      </c>
      <c r="AF11" s="4">
        <f t="shared" si="21"/>
        <v>54.030840130548718</v>
      </c>
      <c r="AG11" s="4">
        <f t="shared" si="22"/>
        <v>1158.4184056293686</v>
      </c>
      <c r="AH11" s="4">
        <f t="shared" si="23"/>
        <v>327.49378014498171</v>
      </c>
      <c r="AI11" s="4">
        <f t="shared" si="24"/>
        <v>245.98844545617186</v>
      </c>
      <c r="AJ11" s="4">
        <f t="shared" si="25"/>
        <v>551.50276295247124</v>
      </c>
      <c r="AK11" s="4">
        <f t="shared" si="26"/>
        <v>31499.979796109903</v>
      </c>
      <c r="AL11" s="9">
        <f t="shared" si="32"/>
        <v>3.4289591397768042E-2</v>
      </c>
      <c r="AM11" s="9">
        <f t="shared" si="33"/>
        <v>9.6939308387290739E-3</v>
      </c>
      <c r="AN11" s="9">
        <f t="shared" si="34"/>
        <v>7.2813443245332704E-3</v>
      </c>
      <c r="AO11" s="4">
        <f t="shared" si="35"/>
        <v>1.6324675354330308E-2</v>
      </c>
      <c r="AP11" s="4">
        <f t="shared" si="36"/>
        <v>0.9324104580846394</v>
      </c>
    </row>
    <row r="12" spans="1:42" x14ac:dyDescent="0.2">
      <c r="B12"/>
      <c r="O12" s="7"/>
      <c r="P12" s="7"/>
      <c r="Q12" s="7"/>
    </row>
    <row r="13" spans="1:42" x14ac:dyDescent="0.2">
      <c r="B13"/>
      <c r="O13" s="7"/>
      <c r="P13" s="7"/>
      <c r="Q13" s="7"/>
    </row>
    <row r="14" spans="1:42" x14ac:dyDescent="0.2">
      <c r="B14"/>
      <c r="O14" s="7"/>
      <c r="P14" s="7"/>
      <c r="Q14" s="7"/>
    </row>
    <row r="15" spans="1:42" x14ac:dyDescent="0.2">
      <c r="B15"/>
      <c r="O15" s="7"/>
      <c r="P15" s="7"/>
      <c r="Q15" s="7"/>
    </row>
    <row r="16" spans="1:42" x14ac:dyDescent="0.2">
      <c r="B16"/>
      <c r="O16" s="7"/>
      <c r="P16" s="7"/>
      <c r="Q16" s="7"/>
    </row>
    <row r="17" spans="2:17" x14ac:dyDescent="0.2">
      <c r="B17"/>
      <c r="O17" s="7"/>
      <c r="P17" s="7"/>
      <c r="Q17" s="7"/>
    </row>
    <row r="18" spans="2:17" x14ac:dyDescent="0.2">
      <c r="B18"/>
      <c r="O18" s="7"/>
      <c r="P18" s="7"/>
      <c r="Q18" s="7"/>
    </row>
    <row r="19" spans="2:17" x14ac:dyDescent="0.2">
      <c r="B19"/>
      <c r="O19" s="7"/>
      <c r="P19" s="7"/>
      <c r="Q19" s="7"/>
    </row>
    <row r="20" spans="2:17" x14ac:dyDescent="0.2">
      <c r="B20"/>
      <c r="O20" s="7"/>
      <c r="P20" s="7"/>
      <c r="Q20" s="7"/>
    </row>
    <row r="21" spans="2:17" x14ac:dyDescent="0.2">
      <c r="B21"/>
      <c r="O21" s="7"/>
      <c r="P21" s="7"/>
      <c r="Q21" s="7"/>
    </row>
    <row r="22" spans="2:17" x14ac:dyDescent="0.2">
      <c r="B22"/>
      <c r="O22" s="7"/>
      <c r="P22" s="7"/>
      <c r="Q22" s="7"/>
    </row>
    <row r="23" spans="2:17" x14ac:dyDescent="0.2">
      <c r="B23"/>
      <c r="O23" s="7"/>
      <c r="P23" s="7"/>
      <c r="Q23" s="7"/>
    </row>
    <row r="24" spans="2:17" x14ac:dyDescent="0.2">
      <c r="B24"/>
      <c r="O24" s="7"/>
      <c r="P24" s="7"/>
      <c r="Q24" s="7"/>
    </row>
    <row r="25" spans="2:17" x14ac:dyDescent="0.2">
      <c r="B25"/>
      <c r="O25" s="7"/>
      <c r="P25" s="7"/>
      <c r="Q25" s="7"/>
    </row>
    <row r="26" spans="2:17" x14ac:dyDescent="0.2">
      <c r="B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1"/>
  <sheetViews>
    <sheetView topLeftCell="U1" workbookViewId="0">
      <selection activeCell="AI1" sqref="AI1:AZ1048576"/>
    </sheetView>
  </sheetViews>
  <sheetFormatPr baseColWidth="10" defaultRowHeight="16" x14ac:dyDescent="0.2"/>
  <cols>
    <col min="1" max="1" width="19" customWidth="1"/>
    <col min="2" max="2" width="9.5" bestFit="1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209</v>
      </c>
      <c r="B1" s="2">
        <v>1.1040000000000001</v>
      </c>
      <c r="C1" t="s">
        <v>198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101</v>
      </c>
      <c r="B4">
        <v>5</v>
      </c>
      <c r="C4">
        <v>36707</v>
      </c>
      <c r="D4">
        <v>6120</v>
      </c>
      <c r="E4">
        <v>1371</v>
      </c>
      <c r="F4">
        <v>320</v>
      </c>
      <c r="G4">
        <v>5793</v>
      </c>
      <c r="H4">
        <v>35380</v>
      </c>
      <c r="I4" s="1">
        <v>248300</v>
      </c>
      <c r="J4" s="1">
        <v>292000</v>
      </c>
      <c r="K4">
        <v>14581</v>
      </c>
      <c r="L4">
        <v>87192</v>
      </c>
      <c r="M4" s="1">
        <v>742100</v>
      </c>
      <c r="N4" s="1">
        <v>3048000</v>
      </c>
      <c r="O4" s="4">
        <f>(224333+K4)/235871</f>
        <v>1.012901119679825</v>
      </c>
      <c r="P4" s="4">
        <f>(224333+L4)/235871</f>
        <v>1.3207431180602958</v>
      </c>
      <c r="Q4" s="4">
        <f t="shared" ref="Q4:R9" si="0">(224333+M4)/235871</f>
        <v>4.0972947077003958</v>
      </c>
      <c r="R4" s="4">
        <f t="shared" si="0"/>
        <v>13.87340113875805</v>
      </c>
      <c r="S4" s="4">
        <f>4/3*3.14*((O4/2)^3)</f>
        <v>0.54385052401284495</v>
      </c>
      <c r="T4" s="4">
        <f t="shared" ref="T4:V9" si="1">4/3*3.14*((P4/2)^3)</f>
        <v>1.2056839146306797</v>
      </c>
      <c r="U4" s="4">
        <f t="shared" si="1"/>
        <v>35.997306503391314</v>
      </c>
      <c r="V4" s="4">
        <f>4/3*3.14*((R4/2)^3)</f>
        <v>1397.4208826552456</v>
      </c>
      <c r="W4" s="4">
        <f>(S4*265)/1000</f>
        <v>0.14412038886340392</v>
      </c>
      <c r="X4" s="4">
        <f>(10^(-0.665+LOG(T4, 10)*0.959))</f>
        <v>0.25876342733651941</v>
      </c>
      <c r="Y4" s="4">
        <f>(10^(-0.665+LOG(U4, 10)*0.959))</f>
        <v>6.7214494329004122</v>
      </c>
      <c r="Z4" s="4">
        <f>(10^(-0.665+LOG(V4, 10)*0.959))</f>
        <v>224.57882876647051</v>
      </c>
      <c r="AA4" s="4">
        <f>W4*C4</f>
        <v>5290.2271140089679</v>
      </c>
      <c r="AB4" s="4">
        <f>X4*D4</f>
        <v>1583.6321752994988</v>
      </c>
      <c r="AC4" s="4">
        <f t="shared" ref="AC4:AD9" si="2">Y4*E4</f>
        <v>9215.1071725064648</v>
      </c>
      <c r="AD4" s="4">
        <f>Z4*F4</f>
        <v>71865.225205270559</v>
      </c>
      <c r="AE4" s="4">
        <f>AA4/(AA4+AB4+AC4+AD4)</f>
        <v>6.0147526953950675E-2</v>
      </c>
      <c r="AF4" s="4">
        <f>AB4/(AA4+AB4+AC4+AD4)</f>
        <v>1.8005192763224848E-2</v>
      </c>
      <c r="AG4" s="4">
        <f>AC4/(AA4+AB4+AC4+AD4)</f>
        <v>0.10477166577104674</v>
      </c>
      <c r="AH4" s="4">
        <f>AD4/(AA4+AB4+AC4+AD4)</f>
        <v>0.81707561451177779</v>
      </c>
    </row>
    <row r="5" spans="1:34" x14ac:dyDescent="0.2">
      <c r="A5" t="s">
        <v>102</v>
      </c>
      <c r="B5">
        <v>12</v>
      </c>
      <c r="C5">
        <v>38201</v>
      </c>
      <c r="D5">
        <v>6101</v>
      </c>
      <c r="E5">
        <v>1226</v>
      </c>
      <c r="F5">
        <v>293</v>
      </c>
      <c r="G5">
        <v>5873</v>
      </c>
      <c r="H5">
        <v>35273</v>
      </c>
      <c r="I5" s="1">
        <v>242000</v>
      </c>
      <c r="J5" s="1">
        <v>281300</v>
      </c>
      <c r="K5">
        <v>35077</v>
      </c>
      <c r="L5">
        <v>83690</v>
      </c>
      <c r="M5" s="1">
        <v>682800</v>
      </c>
      <c r="N5" s="1">
        <v>2771000</v>
      </c>
      <c r="O5" s="4">
        <f t="shared" ref="O5:P9" si="3">(224333+K5)/235871</f>
        <v>1.0997960749731845</v>
      </c>
      <c r="P5" s="4">
        <f t="shared" si="3"/>
        <v>1.3058960194343519</v>
      </c>
      <c r="Q5" s="4">
        <f t="shared" si="0"/>
        <v>3.8458860987573718</v>
      </c>
      <c r="R5" s="4">
        <f t="shared" si="0"/>
        <v>12.699030402211378</v>
      </c>
      <c r="S5" s="4">
        <f t="shared" ref="S5:S9" si="4">4/3*3.14*((O5/2)^3)</f>
        <v>0.6961693421068017</v>
      </c>
      <c r="T5" s="4">
        <f t="shared" si="1"/>
        <v>1.1654783003379703</v>
      </c>
      <c r="U5" s="4">
        <f t="shared" si="1"/>
        <v>29.769233412288216</v>
      </c>
      <c r="V5" s="4">
        <f t="shared" si="1"/>
        <v>1071.7415953870031</v>
      </c>
      <c r="W5" s="4">
        <f t="shared" ref="W5:W9" si="5">(S5*265)/1000</f>
        <v>0.18448487565830246</v>
      </c>
      <c r="X5" s="4">
        <f t="shared" ref="X5:Z9" si="6">(10^(-0.665+LOG(T5, 10)*0.959))</f>
        <v>0.2504825754771548</v>
      </c>
      <c r="Y5" s="4">
        <f t="shared" si="6"/>
        <v>5.6020009426804469</v>
      </c>
      <c r="Z5" s="4">
        <f t="shared" si="6"/>
        <v>174.12310095960521</v>
      </c>
      <c r="AA5" s="4">
        <f t="shared" ref="AA5:AB9" si="7">W5*C5</f>
        <v>7047.5067350228119</v>
      </c>
      <c r="AB5" s="4">
        <f t="shared" si="7"/>
        <v>1528.1941929861214</v>
      </c>
      <c r="AC5" s="4">
        <f t="shared" si="2"/>
        <v>6868.0531557262275</v>
      </c>
      <c r="AD5" s="4">
        <f t="shared" si="2"/>
        <v>51018.068581164327</v>
      </c>
      <c r="AE5" s="4">
        <f t="shared" ref="AE5:AE9" si="8">AA5/(AA5+AB5+AC5+AD5)</f>
        <v>0.10603842104295486</v>
      </c>
      <c r="AF5" s="4">
        <f t="shared" ref="AF5:AF9" si="9">AB5/(AA5+AB5+AC5+AD5)</f>
        <v>2.2993564300685471E-2</v>
      </c>
      <c r="AG5" s="4">
        <f t="shared" ref="AG5:AG9" si="10">AC5/(AA5+AB5+AC5+AD5)</f>
        <v>0.10333832086361747</v>
      </c>
      <c r="AH5" s="4">
        <f t="shared" ref="AH5:AH9" si="11">AD5/(AA5+AB5+AC5+AD5)</f>
        <v>0.76762969379274215</v>
      </c>
    </row>
    <row r="6" spans="1:34" x14ac:dyDescent="0.2">
      <c r="A6" t="s">
        <v>103</v>
      </c>
      <c r="B6">
        <v>20</v>
      </c>
      <c r="C6">
        <v>38119</v>
      </c>
      <c r="D6">
        <v>6004</v>
      </c>
      <c r="E6">
        <v>1179</v>
      </c>
      <c r="F6">
        <v>292</v>
      </c>
      <c r="G6">
        <v>5958</v>
      </c>
      <c r="H6">
        <v>35911</v>
      </c>
      <c r="I6" s="1">
        <v>246800</v>
      </c>
      <c r="J6" s="1">
        <v>283500</v>
      </c>
      <c r="K6">
        <v>49840</v>
      </c>
      <c r="L6">
        <v>86157</v>
      </c>
      <c r="M6" s="1">
        <v>701300</v>
      </c>
      <c r="N6" s="1">
        <v>3045000</v>
      </c>
      <c r="O6" s="4">
        <f t="shared" si="3"/>
        <v>1.1623853716650203</v>
      </c>
      <c r="P6" s="4">
        <f t="shared" si="3"/>
        <v>1.3163551263190474</v>
      </c>
      <c r="Q6" s="4">
        <f t="shared" si="0"/>
        <v>3.9243188013787198</v>
      </c>
      <c r="R6" s="4">
        <f t="shared" si="0"/>
        <v>13.86068232211675</v>
      </c>
      <c r="S6" s="4">
        <f t="shared" si="4"/>
        <v>0.82191859349061469</v>
      </c>
      <c r="T6" s="4">
        <f t="shared" si="1"/>
        <v>1.1937066269030623</v>
      </c>
      <c r="U6" s="4">
        <f t="shared" si="1"/>
        <v>31.627964375295761</v>
      </c>
      <c r="V6" s="4">
        <f t="shared" si="1"/>
        <v>1393.5810346458677</v>
      </c>
      <c r="W6" s="4">
        <f t="shared" si="5"/>
        <v>0.2178084272750129</v>
      </c>
      <c r="X6" s="4">
        <f t="shared" si="6"/>
        <v>0.25629775559432749</v>
      </c>
      <c r="Y6" s="4">
        <f t="shared" si="6"/>
        <v>5.9370173771549979</v>
      </c>
      <c r="Z6" s="4">
        <f t="shared" si="6"/>
        <v>223.986996401151</v>
      </c>
      <c r="AA6" s="4">
        <f t="shared" si="7"/>
        <v>8302.6394392962175</v>
      </c>
      <c r="AB6" s="4">
        <f t="shared" si="7"/>
        <v>1538.8117245883423</v>
      </c>
      <c r="AC6" s="4">
        <f t="shared" si="2"/>
        <v>6999.7434876657426</v>
      </c>
      <c r="AD6" s="4">
        <f t="shared" si="2"/>
        <v>65404.202949136095</v>
      </c>
      <c r="AE6" s="4">
        <f t="shared" si="8"/>
        <v>0.10094959330863429</v>
      </c>
      <c r="AF6" s="4">
        <f t="shared" si="9"/>
        <v>1.8710004079006359E-2</v>
      </c>
      <c r="AG6" s="4">
        <f t="shared" si="10"/>
        <v>8.5108026611416421E-2</v>
      </c>
      <c r="AH6" s="4">
        <f t="shared" si="11"/>
        <v>0.79523237600094299</v>
      </c>
    </row>
    <row r="7" spans="1:34" x14ac:dyDescent="0.2">
      <c r="A7" t="s">
        <v>104</v>
      </c>
      <c r="B7">
        <v>30</v>
      </c>
      <c r="C7">
        <v>38002</v>
      </c>
      <c r="D7">
        <v>5972</v>
      </c>
      <c r="E7">
        <v>1130</v>
      </c>
      <c r="F7">
        <v>224</v>
      </c>
      <c r="G7">
        <v>5934</v>
      </c>
      <c r="H7">
        <v>35332</v>
      </c>
      <c r="I7" s="1">
        <v>244400</v>
      </c>
      <c r="J7" s="1">
        <v>291200</v>
      </c>
      <c r="K7">
        <v>25146</v>
      </c>
      <c r="L7">
        <v>84192</v>
      </c>
      <c r="M7" s="1">
        <v>703300</v>
      </c>
      <c r="N7" s="1">
        <v>2746000</v>
      </c>
      <c r="O7" s="4">
        <f t="shared" si="3"/>
        <v>1.0576925522849354</v>
      </c>
      <c r="P7" s="4">
        <f t="shared" si="3"/>
        <v>1.3080243014189961</v>
      </c>
      <c r="Q7" s="4">
        <f t="shared" si="0"/>
        <v>3.9327980124729196</v>
      </c>
      <c r="R7" s="4">
        <f t="shared" si="0"/>
        <v>12.593040263533881</v>
      </c>
      <c r="S7" s="4">
        <f t="shared" si="4"/>
        <v>0.61923676987217824</v>
      </c>
      <c r="T7" s="4">
        <f t="shared" si="1"/>
        <v>1.1711859014767234</v>
      </c>
      <c r="U7" s="4">
        <f t="shared" si="1"/>
        <v>31.833421732261495</v>
      </c>
      <c r="V7" s="4">
        <f t="shared" si="1"/>
        <v>1045.1296614374039</v>
      </c>
      <c r="W7" s="4">
        <f t="shared" si="5"/>
        <v>0.16409774401612723</v>
      </c>
      <c r="X7" s="4">
        <f t="shared" si="6"/>
        <v>0.25165883194057126</v>
      </c>
      <c r="Y7" s="4">
        <f t="shared" si="6"/>
        <v>5.9739984643471784</v>
      </c>
      <c r="Z7" s="4">
        <f t="shared" si="6"/>
        <v>169.97466595847541</v>
      </c>
      <c r="AA7" s="4">
        <f t="shared" si="7"/>
        <v>6236.0424681008672</v>
      </c>
      <c r="AB7" s="4">
        <f t="shared" si="7"/>
        <v>1502.9065443490915</v>
      </c>
      <c r="AC7" s="4">
        <f t="shared" si="2"/>
        <v>6750.6182647123114</v>
      </c>
      <c r="AD7" s="4">
        <f t="shared" si="2"/>
        <v>38074.32517469849</v>
      </c>
      <c r="AE7" s="4">
        <f t="shared" si="8"/>
        <v>0.11863737971482954</v>
      </c>
      <c r="AF7" s="4">
        <f t="shared" si="9"/>
        <v>2.8591994889371794E-2</v>
      </c>
      <c r="AG7" s="4">
        <f t="shared" si="10"/>
        <v>0.12842690961090231</v>
      </c>
      <c r="AH7" s="4">
        <f t="shared" si="11"/>
        <v>0.72434371578489631</v>
      </c>
    </row>
    <row r="8" spans="1:34" x14ac:dyDescent="0.2">
      <c r="A8" t="s">
        <v>105</v>
      </c>
      <c r="B8">
        <v>40</v>
      </c>
      <c r="C8">
        <v>38718</v>
      </c>
      <c r="D8">
        <v>5912</v>
      </c>
      <c r="E8">
        <v>1049</v>
      </c>
      <c r="F8">
        <v>135</v>
      </c>
      <c r="G8">
        <v>6597</v>
      </c>
      <c r="H8">
        <v>37264</v>
      </c>
      <c r="I8" s="1">
        <v>243100</v>
      </c>
      <c r="J8" s="1">
        <v>283400</v>
      </c>
      <c r="K8">
        <v>17660</v>
      </c>
      <c r="L8">
        <v>81240</v>
      </c>
      <c r="M8" s="1">
        <v>637700</v>
      </c>
      <c r="N8" s="1">
        <v>2822000</v>
      </c>
      <c r="O8" s="4">
        <f t="shared" si="3"/>
        <v>1.0259548651593455</v>
      </c>
      <c r="P8" s="4">
        <f t="shared" si="3"/>
        <v>1.295508985843957</v>
      </c>
      <c r="Q8" s="4">
        <f t="shared" si="0"/>
        <v>3.6546798885831664</v>
      </c>
      <c r="R8" s="4">
        <f t="shared" si="0"/>
        <v>12.915250285113473</v>
      </c>
      <c r="S8" s="4">
        <f t="shared" si="4"/>
        <v>0.56514926031071233</v>
      </c>
      <c r="T8" s="4">
        <f t="shared" si="1"/>
        <v>1.1378884434233005</v>
      </c>
      <c r="U8" s="4">
        <f t="shared" si="1"/>
        <v>25.546207046602643</v>
      </c>
      <c r="V8" s="4">
        <f t="shared" si="1"/>
        <v>1127.4229680353808</v>
      </c>
      <c r="W8" s="4">
        <f t="shared" si="5"/>
        <v>0.14976455398233876</v>
      </c>
      <c r="X8" s="4">
        <f t="shared" si="6"/>
        <v>0.24479334088980623</v>
      </c>
      <c r="Y8" s="4">
        <f t="shared" si="6"/>
        <v>4.8375564309942867</v>
      </c>
      <c r="Z8" s="4">
        <f t="shared" si="6"/>
        <v>182.78952996927359</v>
      </c>
      <c r="AA8" s="4">
        <f t="shared" si="7"/>
        <v>5798.5840010881921</v>
      </c>
      <c r="AB8" s="4">
        <f t="shared" si="7"/>
        <v>1447.2182313405344</v>
      </c>
      <c r="AC8" s="4">
        <f t="shared" si="2"/>
        <v>5074.5966961130071</v>
      </c>
      <c r="AD8" s="4">
        <f t="shared" si="2"/>
        <v>24676.586545851933</v>
      </c>
      <c r="AE8" s="4">
        <f t="shared" si="8"/>
        <v>0.15673125598574794</v>
      </c>
      <c r="AF8" s="4">
        <f t="shared" si="9"/>
        <v>3.9117193273548796E-2</v>
      </c>
      <c r="AG8" s="4">
        <f t="shared" si="10"/>
        <v>0.13716243718357091</v>
      </c>
      <c r="AH8" s="4">
        <f t="shared" si="11"/>
        <v>0.66698911355713231</v>
      </c>
    </row>
    <row r="9" spans="1:34" x14ac:dyDescent="0.2">
      <c r="A9" t="s">
        <v>106</v>
      </c>
      <c r="B9">
        <v>60</v>
      </c>
      <c r="C9">
        <v>39314</v>
      </c>
      <c r="D9">
        <v>6503</v>
      </c>
      <c r="E9">
        <v>1104</v>
      </c>
      <c r="F9">
        <v>153</v>
      </c>
      <c r="G9">
        <v>9693</v>
      </c>
      <c r="H9">
        <v>50933</v>
      </c>
      <c r="I9" s="1">
        <v>251600</v>
      </c>
      <c r="J9" s="1">
        <v>284400</v>
      </c>
      <c r="K9">
        <v>10890</v>
      </c>
      <c r="L9">
        <v>75436</v>
      </c>
      <c r="M9" s="1">
        <v>523000</v>
      </c>
      <c r="N9" s="1">
        <v>2030000</v>
      </c>
      <c r="O9" s="4">
        <f t="shared" si="3"/>
        <v>0.99725273560547922</v>
      </c>
      <c r="P9" s="4">
        <f t="shared" si="3"/>
        <v>1.2709023152485892</v>
      </c>
      <c r="Q9" s="4">
        <f t="shared" si="0"/>
        <v>3.1683971323308078</v>
      </c>
      <c r="R9" s="4">
        <f t="shared" si="0"/>
        <v>9.5574826918103533</v>
      </c>
      <c r="S9" s="4">
        <f t="shared" si="4"/>
        <v>0.51903196689748154</v>
      </c>
      <c r="T9" s="4">
        <f t="shared" si="1"/>
        <v>1.0742736175921423</v>
      </c>
      <c r="U9" s="4">
        <f t="shared" si="1"/>
        <v>16.645514841721319</v>
      </c>
      <c r="V9" s="4">
        <f t="shared" si="1"/>
        <v>456.88716541254007</v>
      </c>
      <c r="W9" s="4">
        <f t="shared" si="5"/>
        <v>0.13754347122783261</v>
      </c>
      <c r="X9" s="4">
        <f t="shared" si="6"/>
        <v>0.23165367747939281</v>
      </c>
      <c r="Y9" s="4">
        <f t="shared" si="6"/>
        <v>3.2079238159245249</v>
      </c>
      <c r="Z9" s="4">
        <f t="shared" si="6"/>
        <v>76.869984059327905</v>
      </c>
      <c r="AA9" s="4">
        <f t="shared" si="7"/>
        <v>5407.3840278510115</v>
      </c>
      <c r="AB9" s="4">
        <f t="shared" si="7"/>
        <v>1506.4438646484914</v>
      </c>
      <c r="AC9" s="4">
        <f t="shared" si="2"/>
        <v>3541.5478927806753</v>
      </c>
      <c r="AD9" s="4">
        <f t="shared" si="2"/>
        <v>11761.10756107717</v>
      </c>
      <c r="AE9" s="4">
        <f t="shared" si="8"/>
        <v>0.2433951379050103</v>
      </c>
      <c r="AF9" s="4">
        <f t="shared" si="9"/>
        <v>6.7807485152482083E-2</v>
      </c>
      <c r="AG9" s="4">
        <f t="shared" si="10"/>
        <v>0.15941082292672362</v>
      </c>
      <c r="AH9" s="4">
        <f t="shared" si="11"/>
        <v>0.52938655401578394</v>
      </c>
    </row>
    <row r="10" spans="1:34" x14ac:dyDescent="0.2">
      <c r="A10" t="s">
        <v>107</v>
      </c>
      <c r="B10">
        <v>80</v>
      </c>
      <c r="C10">
        <v>5542</v>
      </c>
      <c r="D10">
        <v>1694</v>
      </c>
      <c r="E10">
        <v>764</v>
      </c>
      <c r="F10">
        <v>91</v>
      </c>
      <c r="G10">
        <v>26854</v>
      </c>
      <c r="H10" s="1">
        <v>108700</v>
      </c>
      <c r="I10" s="1">
        <v>275500</v>
      </c>
      <c r="J10" s="1">
        <v>286700</v>
      </c>
      <c r="K10">
        <v>24025</v>
      </c>
      <c r="L10">
        <v>94551</v>
      </c>
      <c r="M10" s="1">
        <v>303100</v>
      </c>
      <c r="N10" s="1">
        <v>1906000</v>
      </c>
      <c r="O10" s="4">
        <f t="shared" ref="O10:O11" si="12">(224333+K10)/235871</f>
        <v>1.0529399544666365</v>
      </c>
      <c r="P10" s="4">
        <f t="shared" ref="P10:P11" si="13">(224333+L10)/235871</f>
        <v>1.3519423752814037</v>
      </c>
      <c r="Q10" s="4">
        <f t="shared" ref="Q10:Q11" si="14">(224333+M10)/235871</f>
        <v>2.2361078725235406</v>
      </c>
      <c r="R10" s="4">
        <f t="shared" ref="R10:R11" si="15">(224333+N10)/235871</f>
        <v>9.0317716039699665</v>
      </c>
      <c r="S10" s="4">
        <f t="shared" ref="S10:S11" si="16">4/3*3.14*((O10/2)^3)</f>
        <v>0.6109268525168281</v>
      </c>
      <c r="T10" s="4">
        <f t="shared" ref="T10:T11" si="17">4/3*3.14*((P10/2)^3)</f>
        <v>1.2931620172828373</v>
      </c>
      <c r="U10" s="4">
        <f t="shared" ref="U10:U11" si="18">4/3*3.14*((Q10/2)^3)</f>
        <v>5.8513577226484861</v>
      </c>
      <c r="V10" s="4">
        <f t="shared" ref="V10:V11" si="19">4/3*3.14*((R10/2)^3)</f>
        <v>385.56467497486409</v>
      </c>
      <c r="W10" s="4">
        <f t="shared" ref="W10:W11" si="20">(S10*265)/1000</f>
        <v>0.16189561591695945</v>
      </c>
      <c r="X10" s="4">
        <f t="shared" ref="X10:X11" si="21">(10^(-0.665+LOG(T10, 10)*0.959))</f>
        <v>0.27674206006601626</v>
      </c>
      <c r="Y10" s="4">
        <f t="shared" ref="Y10:Y11" si="22">(10^(-0.665+LOG(U10, 10)*0.959))</f>
        <v>1.1770614243690247</v>
      </c>
      <c r="Z10" s="4">
        <f t="shared" ref="Z10:Z11" si="23">(10^(-0.665+LOG(V10, 10)*0.959))</f>
        <v>65.323169807399111</v>
      </c>
      <c r="AA10" s="4">
        <f t="shared" ref="AA10:AA11" si="24">W10*C10</f>
        <v>897.22550341178919</v>
      </c>
      <c r="AB10" s="4">
        <f t="shared" ref="AB10:AB11" si="25">X10*D10</f>
        <v>468.80104975183156</v>
      </c>
      <c r="AC10" s="4">
        <f t="shared" ref="AC10:AC11" si="26">Y10*E10</f>
        <v>899.27492821793487</v>
      </c>
      <c r="AD10" s="4">
        <f t="shared" ref="AD10:AD11" si="27">Z10*F10</f>
        <v>5944.4084524733189</v>
      </c>
      <c r="AE10" s="4">
        <f t="shared" ref="AE10:AE11" si="28">AA10/(AA10+AB10+AC10+AD10)</f>
        <v>0.10928833182179147</v>
      </c>
      <c r="AF10" s="4">
        <f t="shared" ref="AF10:AF11" si="29">AB10/(AA10+AB10+AC10+AD10)</f>
        <v>5.7103241591838522E-2</v>
      </c>
      <c r="AG10" s="4">
        <f t="shared" ref="AG10:AG11" si="30">AC10/(AA10+AB10+AC10+AD10)</f>
        <v>0.10953796607472584</v>
      </c>
      <c r="AH10" s="4">
        <f t="shared" ref="AH10:AH11" si="31">AD10/(AA10+AB10+AC10+AD10)</f>
        <v>0.72407046051164425</v>
      </c>
    </row>
    <row r="11" spans="1:34" x14ac:dyDescent="0.2">
      <c r="A11" t="s">
        <v>108</v>
      </c>
      <c r="B11">
        <v>100</v>
      </c>
      <c r="C11">
        <v>1776</v>
      </c>
      <c r="D11">
        <v>450</v>
      </c>
      <c r="E11">
        <v>244</v>
      </c>
      <c r="F11">
        <v>34</v>
      </c>
      <c r="G11">
        <v>27445</v>
      </c>
      <c r="H11" s="1">
        <v>127400</v>
      </c>
      <c r="I11" s="1">
        <v>298000</v>
      </c>
      <c r="J11" s="1">
        <v>294700</v>
      </c>
      <c r="K11">
        <v>52805</v>
      </c>
      <c r="L11" s="1">
        <v>106800</v>
      </c>
      <c r="M11" s="1">
        <v>329800</v>
      </c>
      <c r="N11" s="1">
        <v>2274000</v>
      </c>
      <c r="O11" s="4">
        <f t="shared" si="12"/>
        <v>1.1749558021121715</v>
      </c>
      <c r="P11" s="4">
        <f t="shared" si="13"/>
        <v>1.4038733036278304</v>
      </c>
      <c r="Q11" s="4">
        <f t="shared" si="14"/>
        <v>2.3493053406311075</v>
      </c>
      <c r="R11" s="4">
        <f t="shared" si="15"/>
        <v>10.59194644530273</v>
      </c>
      <c r="S11" s="4">
        <f t="shared" si="16"/>
        <v>0.84887352400730787</v>
      </c>
      <c r="T11" s="4">
        <f t="shared" si="17"/>
        <v>1.4479786024539121</v>
      </c>
      <c r="U11" s="4">
        <f t="shared" si="18"/>
        <v>6.7857334410395858</v>
      </c>
      <c r="V11" s="4">
        <f t="shared" si="19"/>
        <v>621.87876352873388</v>
      </c>
      <c r="W11" s="4">
        <f t="shared" si="20"/>
        <v>0.22495148386193659</v>
      </c>
      <c r="X11" s="4">
        <f t="shared" si="21"/>
        <v>0.30844014328323133</v>
      </c>
      <c r="Y11" s="4">
        <f t="shared" si="22"/>
        <v>1.3567546757609283</v>
      </c>
      <c r="Z11" s="4">
        <f t="shared" si="23"/>
        <v>103.31509791080762</v>
      </c>
      <c r="AA11" s="4">
        <f t="shared" si="24"/>
        <v>399.51383533879937</v>
      </c>
      <c r="AB11" s="4">
        <f t="shared" si="25"/>
        <v>138.79806447745409</v>
      </c>
      <c r="AC11" s="4">
        <f t="shared" si="26"/>
        <v>331.0481408856665</v>
      </c>
      <c r="AD11" s="4">
        <f t="shared" si="27"/>
        <v>3512.7133289674593</v>
      </c>
      <c r="AE11" s="4">
        <f t="shared" si="28"/>
        <v>9.1170047061293738E-2</v>
      </c>
      <c r="AF11" s="4">
        <f t="shared" si="29"/>
        <v>3.1674062200361147E-2</v>
      </c>
      <c r="AG11" s="4">
        <f t="shared" si="30"/>
        <v>7.5546005956226958E-2</v>
      </c>
      <c r="AH11" s="4">
        <f t="shared" si="31"/>
        <v>0.80160988478211803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of PhotoAdaption </vt:lpstr>
      <vt:lpstr>MD1</vt:lpstr>
      <vt:lpstr>MD2</vt:lpstr>
      <vt:lpstr>MD3</vt:lpstr>
      <vt:lpstr>MD4</vt:lpstr>
      <vt:lpstr>MD5</vt:lpstr>
      <vt:lpstr>MD6</vt:lpstr>
      <vt:lpstr>MD7</vt:lpstr>
      <vt:lpstr>MD9</vt:lpstr>
      <vt:lpstr>MD10</vt:lpstr>
      <vt:lpstr>MD11</vt:lpstr>
      <vt:lpstr>MD12</vt:lpstr>
      <vt:lpstr>MD13</vt:lpstr>
      <vt:lpstr>MD14</vt:lpstr>
      <vt:lpstr>MD15</vt:lpstr>
      <vt:lpstr>MD16</vt:lpstr>
      <vt:lpstr>MD17</vt:lpstr>
      <vt:lpstr>MD18</vt:lpstr>
    </vt:vector>
  </TitlesOfParts>
  <Company>Univ. of Hawaii at Manoa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E. Selph</dc:creator>
  <cp:lastModifiedBy>#DENISE ONG RUI YING#</cp:lastModifiedBy>
  <dcterms:created xsi:type="dcterms:W3CDTF">2019-07-25T23:10:36Z</dcterms:created>
  <dcterms:modified xsi:type="dcterms:W3CDTF">2024-04-23T07:25:35Z</dcterms:modified>
</cp:coreProperties>
</file>