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https://niwa-my.sharepoint.com/personal/andres_gutierrezrodriguez_niwa_co_nz/Documents/NIWA/Cruises/TAN1810/RESULTS/14C/Pico14C/"/>
    </mc:Choice>
  </mc:AlternateContent>
  <xr:revisionPtr revIDLastSave="0" documentId="8_{B4420CF0-169D-854E-97B9-766D3212E1AE}" xr6:coauthVersionLast="45" xr6:coauthVersionMax="45" xr10:uidLastSave="{00000000-0000-0000-0000-000000000000}"/>
  <bookViews>
    <workbookView xWindow="0" yWindow="460" windowWidth="27080" windowHeight="16600" activeTab="1" xr2:uid="{00000000-000D-0000-FFFF-FFFF00000000}"/>
  </bookViews>
  <sheets>
    <sheet name="AndrianadiluteTan1810" sheetId="1" r:id="rId1"/>
    <sheet name="Old cold data comp for Pico's" sheetId="2" r:id="rId2"/>
  </sheets>
  <definedNames>
    <definedName name="_xlnm.Print_Area" localSheetId="1">'Old cold data comp for Pico''s'!$A$1:$AJ$119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7" i="2" l="1"/>
  <c r="X16" i="2" l="1"/>
  <c r="X17" i="2"/>
  <c r="X18" i="2"/>
  <c r="X19" i="2"/>
  <c r="X20" i="2"/>
  <c r="X21" i="2"/>
  <c r="X22" i="2"/>
  <c r="X23" i="2"/>
  <c r="X24" i="2"/>
  <c r="X25" i="2"/>
  <c r="X26" i="2"/>
  <c r="X28" i="2"/>
  <c r="X29" i="2"/>
  <c r="X30" i="2"/>
  <c r="X31"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15" i="2"/>
  <c r="X8" i="2"/>
  <c r="X9" i="2"/>
  <c r="X10" i="2"/>
  <c r="X11" i="2"/>
  <c r="X12" i="2"/>
  <c r="X13" i="2"/>
  <c r="X14" i="2"/>
  <c r="K36" i="1" l="1"/>
  <c r="L36" i="1"/>
  <c r="AD79" i="2"/>
  <c r="AD78" i="2"/>
  <c r="AD77" i="2"/>
  <c r="AD76" i="2"/>
  <c r="K3" i="1" l="1"/>
  <c r="L3" i="1"/>
  <c r="K4" i="1"/>
  <c r="L4" i="1"/>
  <c r="K6" i="1"/>
  <c r="L6" i="1"/>
  <c r="K7" i="1"/>
  <c r="L7" i="1"/>
  <c r="K8" i="1"/>
  <c r="L8" i="1"/>
  <c r="K9" i="1"/>
  <c r="L9" i="1"/>
  <c r="K10" i="1"/>
  <c r="L10" i="1"/>
  <c r="K11" i="1"/>
  <c r="L11" i="1"/>
  <c r="K18" i="1"/>
  <c r="L18" i="1"/>
  <c r="K13" i="1"/>
  <c r="L13" i="1"/>
  <c r="K21" i="1"/>
  <c r="L21" i="1"/>
  <c r="K22" i="1"/>
  <c r="L22" i="1"/>
  <c r="K23" i="1"/>
  <c r="L23" i="1"/>
  <c r="K24" i="1"/>
  <c r="L24" i="1"/>
  <c r="K14" i="1"/>
  <c r="L14" i="1"/>
  <c r="K15" i="1"/>
  <c r="L15" i="1"/>
  <c r="K16" i="1"/>
  <c r="L16" i="1"/>
  <c r="K17" i="1"/>
  <c r="L17" i="1"/>
  <c r="K25" i="1"/>
  <c r="L25" i="1"/>
  <c r="K26" i="1"/>
  <c r="L26" i="1"/>
  <c r="K31" i="1"/>
  <c r="L31" i="1"/>
  <c r="K32" i="1"/>
  <c r="L32" i="1"/>
  <c r="K33" i="1"/>
  <c r="L33" i="1"/>
  <c r="K43" i="1"/>
  <c r="L43" i="1"/>
  <c r="K45" i="1"/>
  <c r="L45" i="1"/>
  <c r="K46" i="1"/>
  <c r="L46" i="1"/>
  <c r="K47" i="1"/>
  <c r="L47" i="1"/>
  <c r="K48" i="1"/>
  <c r="L48" i="1"/>
  <c r="K49" i="1"/>
  <c r="L49" i="1"/>
  <c r="K28" i="1"/>
  <c r="L28" i="1"/>
  <c r="K29" i="1"/>
  <c r="L29" i="1"/>
  <c r="K30" i="1"/>
  <c r="L30" i="1"/>
  <c r="K44" i="1"/>
  <c r="L44" i="1"/>
  <c r="K38" i="1"/>
  <c r="L38" i="1"/>
  <c r="K39" i="1"/>
  <c r="L39" i="1"/>
  <c r="K40" i="1"/>
  <c r="L40" i="1"/>
  <c r="K41" i="1"/>
  <c r="L41" i="1"/>
  <c r="K52" i="1"/>
  <c r="L52" i="1"/>
  <c r="K53" i="1"/>
  <c r="L53" i="1"/>
  <c r="K54" i="1"/>
  <c r="L54" i="1"/>
  <c r="K55" i="1"/>
  <c r="L55" i="1"/>
  <c r="K56" i="1"/>
  <c r="L56" i="1"/>
  <c r="K58" i="1"/>
  <c r="L58" i="1"/>
  <c r="K59" i="1"/>
  <c r="L59" i="1"/>
  <c r="K60" i="1"/>
  <c r="L60" i="1"/>
  <c r="K61" i="1"/>
  <c r="L61" i="1"/>
  <c r="K62" i="1"/>
  <c r="L62" i="1"/>
  <c r="K63" i="1"/>
  <c r="L63" i="1"/>
  <c r="K65" i="1"/>
  <c r="L65" i="1"/>
  <c r="K67" i="1"/>
  <c r="L67" i="1"/>
  <c r="K68" i="1"/>
  <c r="L68" i="1"/>
  <c r="K69" i="1"/>
  <c r="L69" i="1"/>
  <c r="K70" i="1"/>
  <c r="L70" i="1"/>
  <c r="K71" i="1"/>
  <c r="L71" i="1"/>
  <c r="K72" i="1"/>
  <c r="L72" i="1"/>
  <c r="K74" i="1"/>
  <c r="L74" i="1"/>
  <c r="K75" i="1"/>
  <c r="L75" i="1"/>
  <c r="K76" i="1"/>
  <c r="L76" i="1"/>
  <c r="K77" i="1"/>
  <c r="L77" i="1"/>
  <c r="K78" i="1"/>
  <c r="L78" i="1"/>
  <c r="K79" i="1"/>
  <c r="L79" i="1"/>
  <c r="K81" i="1"/>
  <c r="L81" i="1"/>
  <c r="K82" i="1"/>
  <c r="L82" i="1"/>
  <c r="K83" i="1"/>
  <c r="L83" i="1"/>
  <c r="K84" i="1"/>
  <c r="L84" i="1"/>
  <c r="K85" i="1"/>
  <c r="L85" i="1"/>
  <c r="K86" i="1"/>
  <c r="L86" i="1"/>
  <c r="K87" i="1"/>
  <c r="L87" i="1"/>
  <c r="K88" i="1"/>
  <c r="L88" i="1"/>
  <c r="L2" i="1"/>
  <c r="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tc={2040733D-AA72-1744-8014-364DD2EB8EA8}</author>
  </authors>
  <commentList>
    <comment ref="L1" authorId="0" shapeId="0" xr:uid="{2040733D-AA72-1744-8014-364DD2EB8EA8}">
      <text>
        <t>[Threaded comment]
Your version of Excel allows you to read this threaded comment; however, any edits to it will get removed if the file is opened in a newer version of Excel. Learn more: https://go.microsoft.com/fwlink/?linkid=870924
Comment:
    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Karl Safi</author>
  </authors>
  <commentList>
    <comment ref="W14" authorId="0" shapeId="0" xr:uid="{00000000-0006-0000-0100-000001000000}">
      <text>
        <r>
          <rPr>
            <b/>
            <sz val="9"/>
            <color indexed="81"/>
            <rFont val="Tahoma"/>
            <family val="2"/>
          </rPr>
          <t>Karl Safi:</t>
        </r>
        <r>
          <rPr>
            <sz val="9"/>
            <color indexed="81"/>
            <rFont val="Tahoma"/>
            <family val="2"/>
          </rPr>
          <t xml:space="preserve">
some bottles where spray painted black. I only noticed they let in some (a little light)  later no so have highlighted where these could have an effect</t>
        </r>
      </text>
    </comment>
  </commentList>
</comments>
</file>

<file path=xl/sharedStrings.xml><?xml version="1.0" encoding="utf-8"?>
<sst xmlns="http://schemas.openxmlformats.org/spreadsheetml/2006/main" count="682" uniqueCount="193">
  <si>
    <t>Count</t>
  </si>
  <si>
    <t>Time</t>
  </si>
  <si>
    <t>S#</t>
  </si>
  <si>
    <t>CPMA</t>
  </si>
  <si>
    <t>DPM1</t>
  </si>
  <si>
    <t>SIS</t>
  </si>
  <si>
    <t>tSIE</t>
  </si>
  <si>
    <t>0.15\par</t>
  </si>
  <si>
    <t>0.12\par</t>
  </si>
  <si>
    <t>0.11\par</t>
  </si>
  <si>
    <t>0.09\par</t>
  </si>
  <si>
    <t>0.10\par</t>
  </si>
  <si>
    <t>0.16\par</t>
  </si>
  <si>
    <t>0.14\par</t>
  </si>
  <si>
    <t>0.13\par</t>
  </si>
  <si>
    <t>0.25\par</t>
  </si>
  <si>
    <t>0.32\par</t>
  </si>
  <si>
    <t>0.34\par</t>
  </si>
  <si>
    <t>0.33\par</t>
  </si>
  <si>
    <t>1.60\par</t>
  </si>
  <si>
    <t>0.21\par</t>
  </si>
  <si>
    <t>0.17\par</t>
  </si>
  <si>
    <t>0.18\par</t>
  </si>
  <si>
    <t>0.22\par</t>
  </si>
  <si>
    <t>DH</t>
  </si>
  <si>
    <t>CTD28 PCS</t>
  </si>
  <si>
    <t>PHS</t>
  </si>
  <si>
    <t>PCS</t>
  </si>
  <si>
    <t>DCM</t>
  </si>
  <si>
    <t>CTD33 PHS</t>
  </si>
  <si>
    <t>CTD36 PHS</t>
  </si>
  <si>
    <t>CTD44 PHS</t>
  </si>
  <si>
    <t>CTD44 DCM</t>
  </si>
  <si>
    <t>CTD49 PCS</t>
  </si>
  <si>
    <t>CTD49 DCM</t>
  </si>
  <si>
    <t>CTD61 PHS</t>
  </si>
  <si>
    <t>CTD61 DCM</t>
  </si>
  <si>
    <t>C11Rad</t>
  </si>
  <si>
    <t>C12Rad</t>
  </si>
  <si>
    <t>RAD 16</t>
  </si>
  <si>
    <t>RAD16</t>
  </si>
  <si>
    <t>Rad17</t>
  </si>
  <si>
    <t>RAD18</t>
  </si>
  <si>
    <t>RAD22</t>
  </si>
  <si>
    <t>RAD20</t>
  </si>
  <si>
    <t>CTD25 PHS</t>
  </si>
  <si>
    <t>CTD25 DCM</t>
  </si>
  <si>
    <t>U9106_PrimPICOC_T24_12m</t>
  </si>
  <si>
    <t>U9106_PrimPICOC_T24_40m</t>
  </si>
  <si>
    <t>Corrected CPMA</t>
  </si>
  <si>
    <t>Corrected DPM1</t>
  </si>
  <si>
    <t xml:space="preserve">U9125_PrimPICOC_T24_12m </t>
  </si>
  <si>
    <t>U9125_PrimPICOC_T24_40m</t>
  </si>
  <si>
    <t>U9103</t>
  </si>
  <si>
    <t>U9106</t>
  </si>
  <si>
    <t>U9125</t>
  </si>
  <si>
    <t>U9128</t>
  </si>
  <si>
    <t>U9133</t>
  </si>
  <si>
    <t>U9136</t>
  </si>
  <si>
    <t>U9161</t>
  </si>
  <si>
    <t>U9152</t>
  </si>
  <si>
    <t>U9149</t>
  </si>
  <si>
    <t>U9144</t>
  </si>
  <si>
    <t>CTD28 DCM</t>
  </si>
  <si>
    <t>PHS = pico hot sur</t>
  </si>
  <si>
    <t>DH= pico hot DCM</t>
  </si>
  <si>
    <t>CTD25 DCM = Pico hot DCM</t>
  </si>
  <si>
    <t>? not well mixed</t>
  </si>
  <si>
    <t>U9141?</t>
  </si>
  <si>
    <t>low cold values ?</t>
  </si>
  <si>
    <t>A:2S%\par</t>
  </si>
  <si>
    <t>Labels</t>
  </si>
  <si>
    <t>low</t>
  </si>
  <si>
    <t>RAD21</t>
  </si>
  <si>
    <t>TAN1810 - 'Salps &amp; Carbon cycle' (21 October - 21 November 2018)</t>
  </si>
  <si>
    <t xml:space="preserve">D = dark control sample / others are light treatments </t>
  </si>
  <si>
    <t>Water</t>
  </si>
  <si>
    <t xml:space="preserve"> Unique code or sample identifier</t>
  </si>
  <si>
    <t>Mean contol activity DPM</t>
  </si>
  <si>
    <t xml:space="preserve">Date </t>
  </si>
  <si>
    <t xml:space="preserve">Time Start </t>
  </si>
  <si>
    <t xml:space="preserve">Time End </t>
  </si>
  <si>
    <t>Time  days</t>
  </si>
  <si>
    <t>Station</t>
  </si>
  <si>
    <t>Site</t>
  </si>
  <si>
    <t>Latitude</t>
  </si>
  <si>
    <t>Longitude</t>
  </si>
  <si>
    <t>Depth m</t>
  </si>
  <si>
    <t>DATE</t>
  </si>
  <si>
    <t>TIME</t>
  </si>
  <si>
    <t>P#</t>
  </si>
  <si>
    <t>PID</t>
  </si>
  <si>
    <t>Count Time</t>
  </si>
  <si>
    <t>A:2S%</t>
  </si>
  <si>
    <t xml:space="preserve">DPM to full volume </t>
  </si>
  <si>
    <t>Sample ID</t>
  </si>
  <si>
    <t>Comments</t>
  </si>
  <si>
    <t>DIC</t>
  </si>
  <si>
    <t>Chla Total</t>
  </si>
  <si>
    <t>Chla&gt;0.2
mg/m3</t>
  </si>
  <si>
    <t>Chla&gt;2
mg/m3</t>
  </si>
  <si>
    <t>Chla&gt;20
 mg/m3</t>
  </si>
  <si>
    <t>CTD6/U9106</t>
  </si>
  <si>
    <t>U9106_PrimPICOC_T24_12m D</t>
  </si>
  <si>
    <t>CTD6/U9109</t>
  </si>
  <si>
    <t>X</t>
  </si>
  <si>
    <t>U9106_PrimPICOC_T24_40m D</t>
  </si>
  <si>
    <t>Karl Safi:</t>
  </si>
  <si>
    <t>CTD25/U9125</t>
  </si>
  <si>
    <t>U9125_PrimPICOC_T24_12m</t>
  </si>
  <si>
    <t>U9125_PrimPICOC_T24_12m D</t>
  </si>
  <si>
    <t xml:space="preserve">U9133_PrimPICOC_T24_12m </t>
  </si>
  <si>
    <t>CTD33/U9133</t>
  </si>
  <si>
    <t xml:space="preserve">leaked </t>
  </si>
  <si>
    <t>Rad_C1/5 CTD33</t>
  </si>
  <si>
    <t>Krill net</t>
  </si>
  <si>
    <t>*****</t>
  </si>
  <si>
    <t>Rad_C1/6 CTD33</t>
  </si>
  <si>
    <t>Rad_C1/7 CTD33</t>
  </si>
  <si>
    <t xml:space="preserve">U9130_PrimPICOC_T24_40m </t>
  </si>
  <si>
    <t>CTD28/U9130</t>
  </si>
  <si>
    <t>U9130_PrimPICOC_T24_40m D</t>
  </si>
  <si>
    <t>U9136_PrimPICOC_T24_12m</t>
  </si>
  <si>
    <t>CTD38/U9193</t>
  </si>
  <si>
    <t>U9136_PrimPICOC_T24_40m</t>
  </si>
  <si>
    <t>U9141_PrimPICOC_T24_12m</t>
  </si>
  <si>
    <t>CTD41/U9141</t>
  </si>
  <si>
    <t>U9141_PrimPICOC_T24_12m D</t>
  </si>
  <si>
    <t>U9141_PrimPICOC_T24_25m</t>
  </si>
  <si>
    <t>CTD44/U9144</t>
  </si>
  <si>
    <t xml:space="preserve">U9141_PrimPICOC_T24_25m </t>
  </si>
  <si>
    <t>U9144_PrimPICOC_T24_12m</t>
  </si>
  <si>
    <t>U9144_PrimPICOC_T24_12m D</t>
  </si>
  <si>
    <t>U9144_PrimPICOC_T24_40m</t>
  </si>
  <si>
    <t>CTD49/U9149</t>
  </si>
  <si>
    <t>U9144_PrimPICOC_T24_40m D</t>
  </si>
  <si>
    <t>U9149_PrimPICOC_T24_12m</t>
  </si>
  <si>
    <t>U9149_PrimPICOC_T24_30m</t>
  </si>
  <si>
    <t>CTD52/U9152</t>
  </si>
  <si>
    <t>U9149_PrimPICOC_T24_30m D</t>
  </si>
  <si>
    <t>U9152_PrimPICOC_T24_12m</t>
  </si>
  <si>
    <t>U9152_PrimPICOC_T24_12m D</t>
  </si>
  <si>
    <t>U9152_PrimPICOC_T24_40m</t>
  </si>
  <si>
    <t>CTD55/U9155</t>
  </si>
  <si>
    <t>U9152_PrimPICOC_T24_40m D</t>
  </si>
  <si>
    <t>Rad_C13</t>
  </si>
  <si>
    <t>Rad_C15</t>
  </si>
  <si>
    <t>Rad_C14</t>
  </si>
  <si>
    <t>Rad_C12</t>
  </si>
  <si>
    <t>Rad_C9</t>
  </si>
  <si>
    <t>Rad_C10</t>
  </si>
  <si>
    <t>Rad_C11</t>
  </si>
  <si>
    <t>U9161_PrimPICOC_T24_12m</t>
  </si>
  <si>
    <t>CTD61/U9161</t>
  </si>
  <si>
    <t>U9161_PrimPICOC_T24_12m D</t>
  </si>
  <si>
    <t>U9161_PrimPICOC_T24_70m</t>
  </si>
  <si>
    <t>U9161_PrimPICOC_T24_70m D</t>
  </si>
  <si>
    <t>U9161_PrimPICOC_T24_70m B</t>
  </si>
  <si>
    <t>U9161_PrimPICOC_T24_70m_B</t>
  </si>
  <si>
    <t>U9161_PrimPICOC_T24_70m_B D</t>
  </si>
  <si>
    <t>U9164_PrimPICOC_T24_12m</t>
  </si>
  <si>
    <t>CTD64/U9164</t>
  </si>
  <si>
    <t>5/13/2019</t>
  </si>
  <si>
    <t>5/14/2019</t>
  </si>
  <si>
    <t>U9164_PrimPICOC_T24_12m D</t>
  </si>
  <si>
    <t>U9164_PrimPICOC_T24_70m</t>
  </si>
  <si>
    <t>U9164_PrimPICOC_T24_70m D</t>
  </si>
  <si>
    <t>Rad_C16</t>
  </si>
  <si>
    <t>Rad_C17</t>
  </si>
  <si>
    <t>Rad_C18</t>
  </si>
  <si>
    <t>Rad_C19</t>
  </si>
  <si>
    <t>U9167_PrimPICOC_T24_12m</t>
  </si>
  <si>
    <t>CTD67/U9167</t>
  </si>
  <si>
    <t>U9167_PrimPICOC_T24_12m D</t>
  </si>
  <si>
    <t>U9167_PrimPICOC_T24_60m</t>
  </si>
  <si>
    <t>U9167_PrimPICOC_T24_60m D</t>
  </si>
  <si>
    <t>Rad_C20</t>
  </si>
  <si>
    <t>Rad_C21</t>
  </si>
  <si>
    <t>Rad_C22</t>
  </si>
  <si>
    <t xml:space="preserve">Wipe test controls </t>
  </si>
  <si>
    <t xml:space="preserve">Control check </t>
  </si>
  <si>
    <t>run last as missed in first comp</t>
  </si>
  <si>
    <t>label incorrect or no spike</t>
  </si>
  <si>
    <t>Note looks like I missed hot CTD U9141 - I will check and run again</t>
  </si>
  <si>
    <t>low?</t>
  </si>
  <si>
    <t>CTD36 DCM</t>
  </si>
  <si>
    <t>CTD64 PHS</t>
  </si>
  <si>
    <t>PH</t>
  </si>
  <si>
    <t>PC</t>
  </si>
  <si>
    <t>U9141_PrimPICOC_T24_25m D?</t>
  </si>
  <si>
    <t xml:space="preserve">U9128_PrimPICOC_T24_40m </t>
  </si>
  <si>
    <t>U9128_PrimPICOC_T24_40m 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</si>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</sst>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
    <numFmt numFmtId="166" formatCode="hh:mm:ss"/>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indexed="8"/>
      <name val="Calibri"/>
      <family val="2"/>
    </font>
    <font>
      <sz val="11"/>
      <name val="Calibri"/>
      <family val="2"/>
      <scheme val="minor"/>
    </font>
    <font>
      <sz val="10"/>
      <name val="Arial"/>
      <family val="2"/>
    </font>
    <font>
      <sz val="10"/>
      <color indexed="8"/>
      <name val="Arial"/>
      <family val="2"/>
    </font>
    <font>
      <b/>
      <sz val="11"/>
      <name val="Calibri"/>
      <family val="2"/>
      <scheme val="minor"/>
    </font>
    <font>
      <b/>
      <sz val="11"/>
      <color rgb="FFFF0000"/>
      <name val="Calibri"/>
      <family val="2"/>
      <scheme val="minor"/>
    </font>
    <font>
      <sz val="11"/>
      <color rgb="FF0070C0"/>
      <name val="Calibri"/>
      <family val="2"/>
      <scheme val="minor"/>
    </font>
    <font>
      <b/>
      <sz val="11"/>
      <color rgb="FF0070C0"/>
      <name val="Calibri"/>
      <family val="2"/>
      <scheme val="minor"/>
    </font>
    <font>
      <b/>
      <sz val="9"/>
      <color indexed="81"/>
      <name val="Tahoma"/>
      <family val="2"/>
    </font>
    <font>
      <sz val="9"/>
      <color indexed="81"/>
      <name val="Tahoma"/>
      <family val="2"/>
    </font>
    <font>
      <sz val="10"/>
      <color rgb="FFFF0000"/>
      <name val="Arial"/>
      <family val="2"/>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xf numFmtId="0" fontId="22" fillId="0" borderId="0">
      <alignment vertical="top"/>
    </xf>
  </cellStyleXfs>
  <cellXfs count="197">
    <xf numFmtId="0" fontId="0" fillId="0" borderId="0" xfId="0"/>
    <xf numFmtId="0" fontId="0" fillId="33" borderId="0" xfId="0" applyFill="1"/>
    <xf numFmtId="0" fontId="0" fillId="0" borderId="0" xfId="0" applyAlignment="1">
      <alignment wrapText="1"/>
    </xf>
    <xf numFmtId="0" fontId="0" fillId="0" borderId="0" xfId="0" applyFill="1"/>
    <xf numFmtId="0" fontId="19" fillId="0" borderId="0" xfId="0" applyFont="1" applyAlignment="1" applyProtection="1">
      <alignment horizontal="left"/>
      <protection locked="0"/>
    </xf>
    <xf numFmtId="1" fontId="0" fillId="0" borderId="0" xfId="0" applyNumberFormat="1"/>
    <xf numFmtId="0" fontId="0" fillId="0" borderId="0" xfId="0" applyAlignment="1" applyProtection="1">
      <alignment horizontal="center" wrapText="1"/>
      <protection locked="0"/>
    </xf>
    <xf numFmtId="0" fontId="0" fillId="0" borderId="0" xfId="0" applyAlignment="1" applyProtection="1">
      <alignment horizontal="right" wrapText="1"/>
      <protection locked="0"/>
    </xf>
    <xf numFmtId="164" fontId="0" fillId="0" borderId="0" xfId="0" applyNumberFormat="1" applyAlignment="1" applyProtection="1">
      <alignment wrapText="1"/>
      <protection locked="0"/>
    </xf>
    <xf numFmtId="0" fontId="19" fillId="0" borderId="0" xfId="0" applyFont="1" applyAlignment="1" applyProtection="1">
      <alignment horizontal="right" wrapText="1"/>
      <protection locked="0"/>
    </xf>
    <xf numFmtId="0" fontId="14" fillId="0" borderId="0" xfId="0" applyFont="1" applyAlignment="1">
      <alignment wrapText="1"/>
    </xf>
    <xf numFmtId="0" fontId="0" fillId="0" borderId="0" xfId="0" applyAlignment="1">
      <alignment horizontal="right"/>
    </xf>
    <xf numFmtId="0" fontId="0" fillId="0" borderId="0" xfId="0" applyAlignment="1" applyProtection="1">
      <alignment wrapText="1"/>
      <protection locked="0"/>
    </xf>
    <xf numFmtId="0" fontId="14" fillId="0" borderId="0" xfId="0" applyFont="1" applyAlignment="1" applyProtection="1">
      <alignment wrapText="1"/>
      <protection locked="0"/>
    </xf>
    <xf numFmtId="0" fontId="0" fillId="0" borderId="0" xfId="0" applyAlignment="1" applyProtection="1">
      <alignment vertical="top" wrapText="1"/>
      <protection locked="0"/>
    </xf>
    <xf numFmtId="1" fontId="0" fillId="0" borderId="0" xfId="0" applyNumberFormat="1" applyAlignment="1">
      <alignment wrapText="1"/>
    </xf>
    <xf numFmtId="0" fontId="0" fillId="0" borderId="0" xfId="0" applyAlignment="1" applyProtection="1">
      <alignment horizontal="right" vertical="top" wrapText="1"/>
      <protection locked="0"/>
    </xf>
    <xf numFmtId="0" fontId="0" fillId="0" borderId="0" xfId="0" applyAlignment="1" applyProtection="1">
      <alignment horizontal="center" vertical="top" wrapText="1"/>
      <protection locked="0"/>
    </xf>
    <xf numFmtId="164" fontId="0" fillId="0" borderId="0" xfId="0" applyNumberFormat="1" applyAlignment="1" applyProtection="1">
      <alignment horizontal="center" vertical="top" wrapText="1"/>
      <protection locked="0"/>
    </xf>
    <xf numFmtId="0" fontId="16" fillId="0" borderId="0" xfId="0" applyFont="1" applyAlignment="1">
      <alignment wrapText="1"/>
    </xf>
    <xf numFmtId="0" fontId="0" fillId="0" borderId="0" xfId="0" applyAlignment="1">
      <alignment horizontal="right" wrapText="1"/>
    </xf>
    <xf numFmtId="0" fontId="20" fillId="35" borderId="0" xfId="0" applyFont="1" applyFill="1" applyAlignment="1" applyProtection="1">
      <alignment horizontal="left" wrapText="1"/>
      <protection locked="0"/>
    </xf>
    <xf numFmtId="1" fontId="0" fillId="35" borderId="0" xfId="0" applyNumberFormat="1" applyFill="1"/>
    <xf numFmtId="15" fontId="20" fillId="35" borderId="0" xfId="0" applyNumberFormat="1" applyFont="1" applyFill="1" applyAlignment="1" applyProtection="1">
      <alignment horizontal="right"/>
      <protection locked="0"/>
    </xf>
    <xf numFmtId="0" fontId="20" fillId="35" borderId="0" xfId="42" applyFont="1" applyFill="1" applyAlignment="1" applyProtection="1">
      <alignment horizontal="left"/>
      <protection locked="0"/>
    </xf>
    <xf numFmtId="164" fontId="0" fillId="35" borderId="0" xfId="0" applyNumberFormat="1" applyFill="1" applyAlignment="1" applyProtection="1">
      <alignment wrapText="1"/>
      <protection locked="0"/>
    </xf>
    <xf numFmtId="1" fontId="20" fillId="35" borderId="0" xfId="42" applyNumberFormat="1" applyFont="1" applyFill="1" applyAlignment="1" applyProtection="1">
      <alignment horizontal="right" wrapText="1"/>
      <protection locked="0"/>
    </xf>
    <xf numFmtId="14" fontId="0" fillId="35" borderId="0" xfId="0" applyNumberFormat="1" applyFill="1"/>
    <xf numFmtId="19" fontId="0" fillId="35" borderId="0" xfId="0" applyNumberFormat="1" applyFill="1"/>
    <xf numFmtId="0" fontId="0" fillId="35" borderId="0" xfId="0" applyFill="1"/>
    <xf numFmtId="1" fontId="0" fillId="33" borderId="0" xfId="0" applyNumberFormat="1" applyFill="1"/>
    <xf numFmtId="0" fontId="16" fillId="35" borderId="0" xfId="0" applyFont="1" applyFill="1" applyAlignment="1">
      <alignment horizontal="center"/>
    </xf>
    <xf numFmtId="0" fontId="14" fillId="35" borderId="0" xfId="0" applyFont="1" applyFill="1" applyAlignment="1">
      <alignment wrapText="1"/>
    </xf>
    <xf numFmtId="0" fontId="22" fillId="0" borderId="0" xfId="43" applyAlignment="1">
      <alignment horizontal="center" vertical="top"/>
    </xf>
    <xf numFmtId="0" fontId="14" fillId="35" borderId="0" xfId="0" applyFont="1" applyFill="1"/>
    <xf numFmtId="15" fontId="20" fillId="35" borderId="0" xfId="42" applyNumberFormat="1" applyFont="1" applyFill="1" applyAlignment="1" applyProtection="1">
      <alignment horizontal="right" wrapText="1"/>
      <protection locked="0"/>
    </xf>
    <xf numFmtId="164" fontId="0" fillId="35" borderId="0" xfId="0" applyNumberFormat="1" applyFill="1"/>
    <xf numFmtId="1" fontId="20" fillId="35" borderId="0" xfId="0" applyNumberFormat="1" applyFont="1" applyFill="1" applyAlignment="1" applyProtection="1">
      <alignment horizontal="right" wrapText="1"/>
      <protection locked="0"/>
    </xf>
    <xf numFmtId="165" fontId="22" fillId="0" borderId="0" xfId="43" applyNumberFormat="1" applyAlignment="1">
      <alignment horizontal="center" vertical="top"/>
    </xf>
    <xf numFmtId="0" fontId="20" fillId="0" borderId="0" xfId="0" applyFont="1" applyAlignment="1">
      <alignment horizontal="right"/>
    </xf>
    <xf numFmtId="0" fontId="20" fillId="0" borderId="0" xfId="0" applyFont="1"/>
    <xf numFmtId="0" fontId="14" fillId="35" borderId="0" xfId="0" applyFont="1" applyFill="1" applyAlignment="1" applyProtection="1">
      <alignment horizontal="left" wrapText="1"/>
      <protection locked="0"/>
    </xf>
    <xf numFmtId="1" fontId="14" fillId="35" borderId="0" xfId="0" applyNumberFormat="1" applyFont="1" applyFill="1"/>
    <xf numFmtId="0" fontId="14" fillId="35" borderId="0" xfId="42" applyFont="1" applyFill="1" applyAlignment="1" applyProtection="1">
      <alignment horizontal="left"/>
      <protection locked="0"/>
    </xf>
    <xf numFmtId="0" fontId="14" fillId="35" borderId="0" xfId="0" applyFont="1" applyFill="1" applyAlignment="1">
      <alignment horizontal="center"/>
    </xf>
    <xf numFmtId="0" fontId="14" fillId="0" borderId="0" xfId="0" applyFont="1" applyAlignment="1">
      <alignment horizontal="right"/>
    </xf>
    <xf numFmtId="0" fontId="14" fillId="0" borderId="0" xfId="0" applyFont="1"/>
    <xf numFmtId="0" fontId="20" fillId="34" borderId="0" xfId="0" applyFont="1" applyFill="1" applyAlignment="1" applyProtection="1">
      <alignment horizontal="left" wrapText="1"/>
      <protection locked="0"/>
    </xf>
    <xf numFmtId="1" fontId="20" fillId="34" borderId="0" xfId="0" applyNumberFormat="1" applyFont="1" applyFill="1"/>
    <xf numFmtId="15" fontId="20" fillId="34" borderId="0" xfId="42" applyNumberFormat="1" applyFont="1" applyFill="1" applyAlignment="1" applyProtection="1">
      <alignment horizontal="right" wrapText="1"/>
      <protection locked="0"/>
    </xf>
    <xf numFmtId="0" fontId="20" fillId="34" borderId="0" xfId="42" applyFont="1" applyFill="1" applyAlignment="1" applyProtection="1">
      <alignment horizontal="left"/>
      <protection locked="0"/>
    </xf>
    <xf numFmtId="164" fontId="20" fillId="34" borderId="0" xfId="0" applyNumberFormat="1" applyFont="1" applyFill="1"/>
    <xf numFmtId="1" fontId="20" fillId="34" borderId="0" xfId="0" applyNumberFormat="1" applyFont="1" applyFill="1" applyAlignment="1" applyProtection="1">
      <alignment wrapText="1"/>
      <protection locked="0"/>
    </xf>
    <xf numFmtId="14" fontId="20" fillId="34" borderId="0" xfId="0" applyNumberFormat="1" applyFont="1" applyFill="1"/>
    <xf numFmtId="19" fontId="20" fillId="34" borderId="0" xfId="0" applyNumberFormat="1" applyFont="1" applyFill="1"/>
    <xf numFmtId="0" fontId="20" fillId="34" borderId="0" xfId="0" applyFont="1" applyFill="1"/>
    <xf numFmtId="0" fontId="23" fillId="34" borderId="0" xfId="0" applyFont="1" applyFill="1" applyAlignment="1">
      <alignment horizontal="center"/>
    </xf>
    <xf numFmtId="0" fontId="20" fillId="34" borderId="0" xfId="0" applyFont="1" applyFill="1" applyAlignment="1">
      <alignment wrapText="1"/>
    </xf>
    <xf numFmtId="14" fontId="14" fillId="35" borderId="0" xfId="0" applyNumberFormat="1" applyFont="1" applyFill="1" applyAlignment="1">
      <alignment horizontal="center"/>
    </xf>
    <xf numFmtId="19" fontId="14" fillId="35" borderId="0" xfId="0" applyNumberFormat="1" applyFont="1" applyFill="1" applyAlignment="1">
      <alignment horizontal="center"/>
    </xf>
    <xf numFmtId="0" fontId="24" fillId="35" borderId="0" xfId="0" applyFont="1" applyFill="1" applyAlignment="1">
      <alignment horizontal="center"/>
    </xf>
    <xf numFmtId="0" fontId="20" fillId="0" borderId="0" xfId="0" applyFont="1" applyAlignment="1" applyProtection="1">
      <alignment horizontal="left" wrapText="1"/>
      <protection locked="0"/>
    </xf>
    <xf numFmtId="15" fontId="20" fillId="0" borderId="0" xfId="42" applyNumberFormat="1" applyFont="1" applyAlignment="1" applyProtection="1">
      <alignment horizontal="right" wrapText="1"/>
      <protection locked="0"/>
    </xf>
    <xf numFmtId="0" fontId="20" fillId="0" borderId="0" xfId="42" applyFont="1" applyAlignment="1" applyProtection="1">
      <alignment horizontal="left"/>
      <protection locked="0"/>
    </xf>
    <xf numFmtId="164" fontId="0" fillId="0" borderId="0" xfId="0" applyNumberFormat="1"/>
    <xf numFmtId="1" fontId="20" fillId="0" borderId="0" xfId="0" applyNumberFormat="1" applyFont="1" applyAlignment="1" applyProtection="1">
      <alignment horizontal="right" wrapText="1"/>
      <protection locked="0"/>
    </xf>
    <xf numFmtId="14" fontId="0" fillId="0" borderId="0" xfId="0" applyNumberFormat="1" applyAlignment="1">
      <alignment horizontal="center"/>
    </xf>
    <xf numFmtId="19" fontId="0" fillId="0" borderId="0" xfId="0" applyNumberFormat="1" applyAlignment="1">
      <alignment horizontal="center"/>
    </xf>
    <xf numFmtId="0" fontId="0" fillId="0" borderId="0" xfId="0" applyAlignment="1">
      <alignment horizontal="center"/>
    </xf>
    <xf numFmtId="0" fontId="16" fillId="0" borderId="0" xfId="0" applyFont="1" applyAlignment="1">
      <alignment horizontal="center"/>
    </xf>
    <xf numFmtId="0" fontId="20" fillId="33" borderId="0" xfId="0" applyFont="1" applyFill="1" applyAlignment="1" applyProtection="1">
      <alignment horizontal="left" wrapText="1"/>
      <protection locked="0"/>
    </xf>
    <xf numFmtId="15" fontId="20" fillId="33" borderId="0" xfId="42" applyNumberFormat="1" applyFont="1" applyFill="1" applyAlignment="1" applyProtection="1">
      <alignment horizontal="right" wrapText="1"/>
      <protection locked="0"/>
    </xf>
    <xf numFmtId="0" fontId="20" fillId="33" borderId="0" xfId="42" applyFont="1" applyFill="1" applyAlignment="1" applyProtection="1">
      <alignment horizontal="left"/>
      <protection locked="0"/>
    </xf>
    <xf numFmtId="164" fontId="0" fillId="33" borderId="0" xfId="0" applyNumberFormat="1" applyFill="1"/>
    <xf numFmtId="1" fontId="20" fillId="33" borderId="0" xfId="0" applyNumberFormat="1" applyFont="1" applyFill="1" applyAlignment="1" applyProtection="1">
      <alignment horizontal="right" wrapText="1"/>
      <protection locked="0"/>
    </xf>
    <xf numFmtId="14" fontId="0" fillId="33" borderId="0" xfId="0" applyNumberFormat="1" applyFill="1" applyAlignment="1">
      <alignment horizontal="center"/>
    </xf>
    <xf numFmtId="19" fontId="0" fillId="33" borderId="0" xfId="0" applyNumberFormat="1" applyFill="1" applyAlignment="1">
      <alignment horizontal="center"/>
    </xf>
    <xf numFmtId="0" fontId="0" fillId="33" borderId="0" xfId="0" applyFill="1" applyAlignment="1">
      <alignment horizontal="center"/>
    </xf>
    <xf numFmtId="0" fontId="16" fillId="33" borderId="0" xfId="0" applyFont="1" applyFill="1" applyAlignment="1">
      <alignment horizontal="center"/>
    </xf>
    <xf numFmtId="0" fontId="14" fillId="33" borderId="0" xfId="0" applyFont="1" applyFill="1" applyAlignment="1">
      <alignment wrapText="1"/>
    </xf>
    <xf numFmtId="164" fontId="20" fillId="33" borderId="0" xfId="42" applyNumberFormat="1" applyFont="1" applyFill="1" applyProtection="1">
      <protection locked="0"/>
    </xf>
    <xf numFmtId="0" fontId="14" fillId="33" borderId="0" xfId="0" applyFont="1" applyFill="1" applyAlignment="1" applyProtection="1">
      <alignment horizontal="left" wrapText="1"/>
      <protection locked="0"/>
    </xf>
    <xf numFmtId="1" fontId="14" fillId="33" borderId="0" xfId="0" applyNumberFormat="1" applyFont="1" applyFill="1"/>
    <xf numFmtId="15" fontId="14" fillId="33" borderId="0" xfId="42" applyNumberFormat="1" applyFont="1" applyFill="1" applyAlignment="1" applyProtection="1">
      <alignment horizontal="right" wrapText="1"/>
      <protection locked="0"/>
    </xf>
    <xf numFmtId="0" fontId="14" fillId="33" borderId="0" xfId="42" applyFont="1" applyFill="1" applyAlignment="1" applyProtection="1">
      <alignment horizontal="left"/>
      <protection locked="0"/>
    </xf>
    <xf numFmtId="164" fontId="14" fillId="33" borderId="0" xfId="42" applyNumberFormat="1" applyFont="1" applyFill="1" applyProtection="1">
      <protection locked="0"/>
    </xf>
    <xf numFmtId="1" fontId="14" fillId="33" borderId="0" xfId="0" applyNumberFormat="1" applyFont="1" applyFill="1" applyAlignment="1" applyProtection="1">
      <alignment horizontal="right" wrapText="1"/>
      <protection locked="0"/>
    </xf>
    <xf numFmtId="14" fontId="14" fillId="33" borderId="0" xfId="0" applyNumberFormat="1" applyFont="1" applyFill="1" applyAlignment="1">
      <alignment horizontal="center"/>
    </xf>
    <xf numFmtId="19" fontId="14" fillId="33" borderId="0" xfId="0" applyNumberFormat="1" applyFont="1" applyFill="1" applyAlignment="1">
      <alignment horizontal="center"/>
    </xf>
    <xf numFmtId="0" fontId="14" fillId="33" borderId="0" xfId="0" applyFont="1" applyFill="1" applyAlignment="1">
      <alignment horizontal="center"/>
    </xf>
    <xf numFmtId="0" fontId="24" fillId="33" borderId="0" xfId="0" applyFont="1" applyFill="1" applyAlignment="1">
      <alignment horizontal="center"/>
    </xf>
    <xf numFmtId="0" fontId="14" fillId="33" borderId="0" xfId="0" applyFont="1" applyFill="1"/>
    <xf numFmtId="164" fontId="20" fillId="0" borderId="0" xfId="42" applyNumberFormat="1" applyFont="1" applyProtection="1">
      <protection locked="0"/>
    </xf>
    <xf numFmtId="0" fontId="14" fillId="0" borderId="0" xfId="0" applyFont="1" applyAlignment="1">
      <alignment horizontal="center"/>
    </xf>
    <xf numFmtId="1" fontId="20" fillId="0" borderId="0" xfId="0" applyNumberFormat="1" applyFont="1" applyAlignment="1" applyProtection="1">
      <alignment wrapText="1"/>
      <protection locked="0"/>
    </xf>
    <xf numFmtId="0" fontId="25" fillId="34" borderId="0" xfId="0" applyFont="1" applyFill="1" applyAlignment="1" applyProtection="1">
      <alignment horizontal="left" wrapText="1"/>
      <protection locked="0"/>
    </xf>
    <xf numFmtId="1" fontId="25" fillId="34" borderId="0" xfId="0" applyNumberFormat="1" applyFont="1" applyFill="1"/>
    <xf numFmtId="15" fontId="25" fillId="34" borderId="0" xfId="42" applyNumberFormat="1" applyFont="1" applyFill="1" applyAlignment="1" applyProtection="1">
      <alignment horizontal="right" wrapText="1"/>
      <protection locked="0"/>
    </xf>
    <xf numFmtId="0" fontId="25" fillId="34" borderId="0" xfId="42" applyFont="1" applyFill="1" applyAlignment="1" applyProtection="1">
      <alignment horizontal="left"/>
      <protection locked="0"/>
    </xf>
    <xf numFmtId="164" fontId="25" fillId="34" borderId="0" xfId="0" applyNumberFormat="1" applyFont="1" applyFill="1"/>
    <xf numFmtId="1" fontId="25" fillId="34" borderId="0" xfId="0" applyNumberFormat="1" applyFont="1" applyFill="1" applyAlignment="1" applyProtection="1">
      <alignment horizontal="right" wrapText="1"/>
      <protection locked="0"/>
    </xf>
    <xf numFmtId="0" fontId="25" fillId="34" borderId="0" xfId="0" applyFont="1" applyFill="1" applyAlignment="1">
      <alignment horizontal="center"/>
    </xf>
    <xf numFmtId="19" fontId="25" fillId="34" borderId="0" xfId="0" applyNumberFormat="1" applyFont="1" applyFill="1" applyAlignment="1">
      <alignment horizontal="center"/>
    </xf>
    <xf numFmtId="0" fontId="26" fillId="34" borderId="0" xfId="0" applyFont="1" applyFill="1" applyAlignment="1">
      <alignment horizontal="center"/>
    </xf>
    <xf numFmtId="0" fontId="14" fillId="34" borderId="0" xfId="0" applyFont="1" applyFill="1" applyAlignment="1">
      <alignment wrapText="1"/>
    </xf>
    <xf numFmtId="0" fontId="25" fillId="34" borderId="0" xfId="0" applyFont="1" applyFill="1"/>
    <xf numFmtId="0" fontId="25" fillId="0" borderId="0" xfId="0" applyFont="1"/>
    <xf numFmtId="0" fontId="25" fillId="0" borderId="0" xfId="0" applyFont="1" applyAlignment="1">
      <alignment horizontal="right"/>
    </xf>
    <xf numFmtId="1" fontId="25" fillId="34" borderId="0" xfId="0" applyNumberFormat="1" applyFont="1" applyFill="1" applyAlignment="1" applyProtection="1">
      <alignment wrapText="1"/>
      <protection locked="0"/>
    </xf>
    <xf numFmtId="0" fontId="22" fillId="33" borderId="0" xfId="43" applyFill="1" applyAlignment="1">
      <alignment horizontal="center" vertical="top"/>
    </xf>
    <xf numFmtId="0" fontId="24" fillId="33" borderId="0" xfId="0" applyFont="1" applyFill="1" applyAlignment="1">
      <alignment horizontal="center" wrapText="1"/>
    </xf>
    <xf numFmtId="1" fontId="0" fillId="0" borderId="0" xfId="0" applyNumberFormat="1" applyAlignment="1">
      <alignment horizontal="center"/>
    </xf>
    <xf numFmtId="15" fontId="20" fillId="33" borderId="0" xfId="0" applyNumberFormat="1" applyFont="1" applyFill="1" applyAlignment="1" applyProtection="1">
      <alignment horizontal="right"/>
      <protection locked="0"/>
    </xf>
    <xf numFmtId="164" fontId="0" fillId="33" borderId="0" xfId="0" applyNumberFormat="1" applyFill="1" applyAlignment="1" applyProtection="1">
      <alignment wrapText="1"/>
      <protection locked="0"/>
    </xf>
    <xf numFmtId="1" fontId="20" fillId="33" borderId="0" xfId="42" applyNumberFormat="1" applyFont="1" applyFill="1" applyAlignment="1" applyProtection="1">
      <alignment horizontal="right" wrapText="1"/>
      <protection locked="0"/>
    </xf>
    <xf numFmtId="14" fontId="0" fillId="33" borderId="0" xfId="0" applyNumberFormat="1" applyFill="1"/>
    <xf numFmtId="19" fontId="0" fillId="33" borderId="0" xfId="0" applyNumberFormat="1" applyFill="1"/>
    <xf numFmtId="0" fontId="0" fillId="33" borderId="0" xfId="0" applyFill="1" applyAlignment="1">
      <alignment horizontal="right"/>
    </xf>
    <xf numFmtId="1" fontId="20" fillId="33" borderId="0" xfId="0" applyNumberFormat="1" applyFont="1" applyFill="1"/>
    <xf numFmtId="164" fontId="20" fillId="33" borderId="0" xfId="0" applyNumberFormat="1" applyFont="1" applyFill="1" applyAlignment="1" applyProtection="1">
      <alignment wrapText="1"/>
      <protection locked="0"/>
    </xf>
    <xf numFmtId="14" fontId="20" fillId="33" borderId="0" xfId="0" applyNumberFormat="1" applyFont="1" applyFill="1"/>
    <xf numFmtId="19" fontId="20" fillId="33" borderId="0" xfId="0" applyNumberFormat="1" applyFont="1" applyFill="1"/>
    <xf numFmtId="0" fontId="20" fillId="33" borderId="0" xfId="0" applyFont="1" applyFill="1"/>
    <xf numFmtId="0" fontId="20" fillId="33" borderId="0" xfId="0" applyFont="1" applyFill="1" applyAlignment="1">
      <alignment horizontal="center"/>
    </xf>
    <xf numFmtId="0" fontId="20" fillId="33" borderId="0" xfId="0" applyFont="1" applyFill="1" applyAlignment="1">
      <alignment wrapText="1"/>
    </xf>
    <xf numFmtId="165" fontId="22" fillId="33" borderId="0" xfId="43" applyNumberFormat="1" applyFill="1" applyAlignment="1">
      <alignment horizontal="center" vertical="top"/>
    </xf>
    <xf numFmtId="0" fontId="20" fillId="33" borderId="0" xfId="0" applyFont="1" applyFill="1" applyAlignment="1">
      <alignment horizontal="right"/>
    </xf>
    <xf numFmtId="15" fontId="14" fillId="33" borderId="0" xfId="0" applyNumberFormat="1" applyFont="1" applyFill="1" applyAlignment="1" applyProtection="1">
      <alignment horizontal="right"/>
      <protection locked="0"/>
    </xf>
    <xf numFmtId="164" fontId="14" fillId="33" borderId="0" xfId="0" applyNumberFormat="1" applyFont="1" applyFill="1" applyAlignment="1" applyProtection="1">
      <alignment wrapText="1"/>
      <protection locked="0"/>
    </xf>
    <xf numFmtId="1" fontId="14" fillId="33" borderId="0" xfId="42" applyNumberFormat="1" applyFont="1" applyFill="1" applyAlignment="1" applyProtection="1">
      <alignment horizontal="right" wrapText="1"/>
      <protection locked="0"/>
    </xf>
    <xf numFmtId="14" fontId="14" fillId="33" borderId="0" xfId="0" applyNumberFormat="1" applyFont="1" applyFill="1"/>
    <xf numFmtId="19" fontId="14" fillId="33" borderId="0" xfId="0" applyNumberFormat="1" applyFont="1" applyFill="1"/>
    <xf numFmtId="0" fontId="14" fillId="33" borderId="0" xfId="0" applyFont="1" applyFill="1" applyAlignment="1">
      <alignment horizontal="right"/>
    </xf>
    <xf numFmtId="166" fontId="0" fillId="33" borderId="0" xfId="0" applyNumberFormat="1" applyFill="1"/>
    <xf numFmtId="15" fontId="14" fillId="35" borderId="0" xfId="42" applyNumberFormat="1" applyFont="1" applyFill="1" applyAlignment="1" applyProtection="1">
      <alignment horizontal="right" wrapText="1"/>
      <protection locked="0"/>
    </xf>
    <xf numFmtId="164" fontId="14" fillId="35" borderId="0" xfId="0" applyNumberFormat="1" applyFont="1" applyFill="1"/>
    <xf numFmtId="1" fontId="14" fillId="35" borderId="0" xfId="0" applyNumberFormat="1" applyFont="1" applyFill="1" applyAlignment="1" applyProtection="1">
      <alignment horizontal="right" wrapText="1"/>
      <protection locked="0"/>
    </xf>
    <xf numFmtId="165" fontId="29" fillId="35" borderId="0" xfId="43" applyNumberFormat="1" applyFont="1" applyFill="1" applyAlignment="1">
      <alignment horizontal="center" vertical="top"/>
    </xf>
    <xf numFmtId="0" fontId="14" fillId="35" borderId="0" xfId="0" applyFont="1" applyFill="1" applyAlignment="1">
      <alignment horizontal="right"/>
    </xf>
    <xf numFmtId="165" fontId="14" fillId="35" borderId="0" xfId="0" applyNumberFormat="1" applyFont="1" applyFill="1" applyAlignment="1">
      <alignment horizontal="center"/>
    </xf>
    <xf numFmtId="0" fontId="20" fillId="36" borderId="0" xfId="0" applyFont="1" applyFill="1" applyAlignment="1" applyProtection="1">
      <alignment horizontal="left" wrapText="1"/>
      <protection locked="0"/>
    </xf>
    <xf numFmtId="1" fontId="0" fillId="36" borderId="0" xfId="0" applyNumberFormat="1" applyFill="1"/>
    <xf numFmtId="15" fontId="20" fillId="36" borderId="0" xfId="42" applyNumberFormat="1" applyFont="1" applyFill="1" applyAlignment="1" applyProtection="1">
      <alignment horizontal="right" wrapText="1"/>
      <protection locked="0"/>
    </xf>
    <xf numFmtId="0" fontId="20" fillId="36" borderId="0" xfId="42" applyFont="1" applyFill="1" applyAlignment="1" applyProtection="1">
      <alignment horizontal="left"/>
      <protection locked="0"/>
    </xf>
    <xf numFmtId="164" fontId="20" fillId="36" borderId="0" xfId="42" applyNumberFormat="1" applyFont="1" applyFill="1" applyProtection="1">
      <protection locked="0"/>
    </xf>
    <xf numFmtId="1" fontId="20" fillId="36" borderId="0" xfId="0" applyNumberFormat="1" applyFont="1" applyFill="1" applyAlignment="1" applyProtection="1">
      <alignment horizontal="right" wrapText="1"/>
      <protection locked="0"/>
    </xf>
    <xf numFmtId="14" fontId="0" fillId="36" borderId="0" xfId="0" applyNumberFormat="1" applyFill="1" applyAlignment="1">
      <alignment horizontal="center"/>
    </xf>
    <xf numFmtId="19" fontId="0" fillId="36" borderId="0" xfId="0" applyNumberFormat="1" applyFill="1" applyAlignment="1">
      <alignment horizontal="center"/>
    </xf>
    <xf numFmtId="0" fontId="0" fillId="36" borderId="0" xfId="0" applyFill="1" applyAlignment="1">
      <alignment horizontal="center"/>
    </xf>
    <xf numFmtId="0" fontId="16" fillId="36" borderId="0" xfId="0" applyFont="1" applyFill="1" applyAlignment="1">
      <alignment horizontal="center"/>
    </xf>
    <xf numFmtId="0" fontId="14" fillId="36" borderId="0" xfId="0" applyFont="1" applyFill="1" applyAlignment="1">
      <alignment wrapText="1"/>
    </xf>
    <xf numFmtId="0" fontId="0" fillId="36" borderId="0" xfId="0" applyFill="1"/>
    <xf numFmtId="0" fontId="22" fillId="36" borderId="0" xfId="43" applyFill="1" applyAlignment="1">
      <alignment horizontal="center" vertical="top"/>
    </xf>
    <xf numFmtId="0" fontId="0" fillId="36" borderId="0" xfId="0" applyFill="1" applyAlignment="1">
      <alignment horizontal="right"/>
    </xf>
    <xf numFmtId="164" fontId="0" fillId="36" borderId="0" xfId="0" applyNumberFormat="1" applyFill="1"/>
    <xf numFmtId="0" fontId="20" fillId="37" borderId="0" xfId="0" applyFont="1" applyFill="1" applyAlignment="1" applyProtection="1">
      <alignment horizontal="left" wrapText="1"/>
      <protection locked="0"/>
    </xf>
    <xf numFmtId="1" fontId="0" fillId="37" borderId="0" xfId="0" applyNumberFormat="1" applyFill="1"/>
    <xf numFmtId="15" fontId="20" fillId="37" borderId="0" xfId="42" applyNumberFormat="1" applyFont="1" applyFill="1" applyAlignment="1" applyProtection="1">
      <alignment horizontal="right" wrapText="1"/>
      <protection locked="0"/>
    </xf>
    <xf numFmtId="0" fontId="20" fillId="37" borderId="0" xfId="42" applyFont="1" applyFill="1" applyAlignment="1" applyProtection="1">
      <alignment horizontal="left"/>
      <protection locked="0"/>
    </xf>
    <xf numFmtId="164" fontId="0" fillId="37" borderId="0" xfId="0" applyNumberFormat="1" applyFill="1"/>
    <xf numFmtId="1" fontId="20" fillId="37" borderId="0" xfId="0" applyNumberFormat="1" applyFont="1" applyFill="1" applyAlignment="1" applyProtection="1">
      <alignment horizontal="right" wrapText="1"/>
      <protection locked="0"/>
    </xf>
    <xf numFmtId="14" fontId="0" fillId="37" borderId="0" xfId="0" applyNumberFormat="1" applyFill="1" applyAlignment="1">
      <alignment horizontal="center"/>
    </xf>
    <xf numFmtId="19" fontId="0" fillId="37" borderId="0" xfId="0" applyNumberFormat="1" applyFill="1" applyAlignment="1">
      <alignment horizontal="center"/>
    </xf>
    <xf numFmtId="0" fontId="0" fillId="37" borderId="0" xfId="0" applyFill="1" applyAlignment="1">
      <alignment horizontal="center"/>
    </xf>
    <xf numFmtId="0" fontId="16" fillId="37" borderId="0" xfId="0" applyFont="1" applyFill="1" applyAlignment="1">
      <alignment horizontal="center"/>
    </xf>
    <xf numFmtId="0" fontId="14" fillId="37" borderId="0" xfId="0" applyFont="1" applyFill="1" applyAlignment="1">
      <alignment wrapText="1"/>
    </xf>
    <xf numFmtId="0" fontId="0" fillId="37" borderId="0" xfId="0" applyFill="1"/>
    <xf numFmtId="0" fontId="22" fillId="37" borderId="0" xfId="43" applyFill="1" applyAlignment="1">
      <alignment horizontal="center" vertical="top"/>
    </xf>
    <xf numFmtId="0" fontId="0" fillId="37" borderId="0" xfId="0" applyFill="1" applyAlignment="1">
      <alignment horizontal="right"/>
    </xf>
    <xf numFmtId="0" fontId="14" fillId="37" borderId="0" xfId="0" applyFont="1" applyFill="1" applyAlignment="1">
      <alignment horizontal="center"/>
    </xf>
    <xf numFmtId="0" fontId="14" fillId="0" borderId="0" xfId="0" applyFont="1" applyAlignment="1" applyProtection="1">
      <alignment horizontal="left" wrapText="1"/>
      <protection locked="0"/>
    </xf>
    <xf numFmtId="1" fontId="14" fillId="0" borderId="0" xfId="0" applyNumberFormat="1" applyFont="1"/>
    <xf numFmtId="15" fontId="14" fillId="0" borderId="0" xfId="42" applyNumberFormat="1" applyFont="1" applyAlignment="1" applyProtection="1">
      <alignment horizontal="right" wrapText="1"/>
      <protection locked="0"/>
    </xf>
    <xf numFmtId="0" fontId="14" fillId="0" borderId="0" xfId="42" applyFont="1" applyAlignment="1" applyProtection="1">
      <alignment horizontal="left"/>
      <protection locked="0"/>
    </xf>
    <xf numFmtId="164" fontId="14" fillId="0" borderId="0" xfId="42" applyNumberFormat="1" applyFont="1" applyProtection="1">
      <protection locked="0"/>
    </xf>
    <xf numFmtId="1" fontId="14" fillId="0" borderId="0" xfId="0" applyNumberFormat="1" applyFont="1" applyAlignment="1" applyProtection="1">
      <alignment horizontal="right" wrapText="1"/>
      <protection locked="0"/>
    </xf>
    <xf numFmtId="14" fontId="14" fillId="0" borderId="0" xfId="0" applyNumberFormat="1" applyFont="1" applyAlignment="1">
      <alignment horizontal="center"/>
    </xf>
    <xf numFmtId="19" fontId="14" fillId="0" borderId="0" xfId="0" applyNumberFormat="1" applyFont="1" applyAlignment="1">
      <alignment horizontal="center"/>
    </xf>
    <xf numFmtId="0" fontId="24" fillId="0" borderId="0" xfId="0" applyFont="1" applyAlignment="1">
      <alignment horizontal="center"/>
    </xf>
    <xf numFmtId="0" fontId="29" fillId="0" borderId="0" xfId="43" applyFont="1" applyAlignment="1">
      <alignment horizontal="center" vertical="top"/>
    </xf>
    <xf numFmtId="0" fontId="20" fillId="38" borderId="0" xfId="0" applyFont="1" applyFill="1" applyAlignment="1" applyProtection="1">
      <alignment horizontal="left" wrapText="1"/>
      <protection locked="0"/>
    </xf>
    <xf numFmtId="1" fontId="0" fillId="38" borderId="0" xfId="0" applyNumberFormat="1" applyFill="1"/>
    <xf numFmtId="15" fontId="20" fillId="38" borderId="0" xfId="42" applyNumberFormat="1" applyFont="1" applyFill="1" applyAlignment="1" applyProtection="1">
      <alignment horizontal="right" wrapText="1"/>
      <protection locked="0"/>
    </xf>
    <xf numFmtId="0" fontId="20" fillId="38" borderId="0" xfId="42" applyFont="1" applyFill="1" applyAlignment="1" applyProtection="1">
      <alignment horizontal="left"/>
      <protection locked="0"/>
    </xf>
    <xf numFmtId="164" fontId="20" fillId="38" borderId="0" xfId="42" applyNumberFormat="1" applyFont="1" applyFill="1" applyProtection="1">
      <protection locked="0"/>
    </xf>
    <xf numFmtId="1" fontId="20" fillId="38" borderId="0" xfId="0" applyNumberFormat="1" applyFont="1" applyFill="1" applyAlignment="1" applyProtection="1">
      <alignment horizontal="right" wrapText="1"/>
      <protection locked="0"/>
    </xf>
    <xf numFmtId="0" fontId="0" fillId="38" borderId="0" xfId="0" applyFill="1" applyAlignment="1">
      <alignment horizontal="center"/>
    </xf>
    <xf numFmtId="19" fontId="0" fillId="38" borderId="0" xfId="0" applyNumberFormat="1" applyFill="1" applyAlignment="1">
      <alignment horizontal="center"/>
    </xf>
    <xf numFmtId="0" fontId="16" fillId="38" borderId="0" xfId="0" applyFont="1" applyFill="1" applyAlignment="1">
      <alignment horizontal="center"/>
    </xf>
    <xf numFmtId="0" fontId="14" fillId="38" borderId="0" xfId="0" applyFont="1" applyFill="1" applyAlignment="1">
      <alignment wrapText="1"/>
    </xf>
    <xf numFmtId="0" fontId="0" fillId="38" borderId="0" xfId="0" applyFill="1"/>
    <xf numFmtId="0" fontId="22" fillId="38" borderId="0" xfId="43" applyFill="1" applyAlignment="1">
      <alignment horizontal="center" vertical="top"/>
    </xf>
    <xf numFmtId="0" fontId="0" fillId="38" borderId="0" xfId="0" applyFill="1" applyAlignment="1">
      <alignment horizontal="right"/>
    </xf>
    <xf numFmtId="0" fontId="16" fillId="0" borderId="10" xfId="0" applyFont="1" applyBorder="1" applyAlignment="1">
      <alignment wrapText="1"/>
    </xf>
    <xf numFmtId="0" fontId="16" fillId="33" borderId="11" xfId="0" applyFont="1" applyFill="1" applyBorder="1"/>
    <xf numFmtId="0" fontId="16" fillId="0" borderId="11" xfId="0" applyFont="1" applyBorder="1"/>
    <xf numFmtId="0" fontId="16" fillId="0" borderId="11" xfId="0"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_CSIRO Ocean Carbon Group"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ndres Gutierrez Rodriguez" id="{80DDE905-4C2A-C84D-97A2-0E87F8A806DB}"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0-05-20T06:26:05.65" personId="{80DDE905-4C2A-C84D-97A2-0E87F8A806DB}" id="{2040733D-AA72-1744-8014-364DD2EB8EA8}">
    <text>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8"/>
  <sheetViews>
    <sheetView workbookViewId="0">
      <selection activeCell="L16" sqref="L16"/>
    </sheetView>
  </sheetViews>
  <sheetFormatPr baseColWidth="10" defaultColWidth="8.83203125" defaultRowHeight="15" x14ac:dyDescent="0.2"/>
  <cols>
    <col min="1" max="1" width="31.33203125" customWidth="1"/>
    <col min="2" max="2" width="12.5" customWidth="1"/>
    <col min="9" max="9" width="11.1640625" customWidth="1"/>
    <col min="11" max="11" width="10.1640625" customWidth="1"/>
    <col min="12" max="12" width="11.33203125" style="195" customWidth="1"/>
  </cols>
  <sheetData>
    <row r="1" spans="1:15" s="2" customFormat="1" ht="32" x14ac:dyDescent="0.2">
      <c r="A1" s="2" t="s">
        <v>71</v>
      </c>
      <c r="B1" s="2" t="s">
        <v>83</v>
      </c>
      <c r="C1" s="2" t="s">
        <v>0</v>
      </c>
      <c r="D1" s="2" t="s">
        <v>1</v>
      </c>
      <c r="E1" s="2" t="s">
        <v>3</v>
      </c>
      <c r="F1" s="2" t="s">
        <v>4</v>
      </c>
      <c r="G1" s="2" t="s">
        <v>5</v>
      </c>
      <c r="H1" s="2" t="s">
        <v>6</v>
      </c>
      <c r="I1" s="2" t="s">
        <v>70</v>
      </c>
      <c r="K1" s="2" t="s">
        <v>49</v>
      </c>
      <c r="L1" s="193" t="s">
        <v>50</v>
      </c>
    </row>
    <row r="2" spans="1:15" x14ac:dyDescent="0.2">
      <c r="A2" t="s">
        <v>64</v>
      </c>
      <c r="B2" t="s">
        <v>53</v>
      </c>
      <c r="C2">
        <v>1</v>
      </c>
      <c r="D2">
        <v>10</v>
      </c>
      <c r="E2" s="1">
        <v>189475</v>
      </c>
      <c r="F2" s="1">
        <v>204235</v>
      </c>
      <c r="G2" s="1">
        <v>60.89</v>
      </c>
      <c r="H2" s="1">
        <v>454.79</v>
      </c>
      <c r="I2" s="1" t="s">
        <v>7</v>
      </c>
      <c r="J2" s="1"/>
      <c r="K2" s="1">
        <f>E2*10</f>
        <v>1894750</v>
      </c>
      <c r="L2" s="194">
        <f>F2*10</f>
        <v>2042350</v>
      </c>
      <c r="M2" t="s">
        <v>67</v>
      </c>
      <c r="O2" t="s">
        <v>187</v>
      </c>
    </row>
    <row r="3" spans="1:15" x14ac:dyDescent="0.2">
      <c r="A3" t="s">
        <v>26</v>
      </c>
      <c r="B3" t="s">
        <v>53</v>
      </c>
      <c r="C3">
        <v>2</v>
      </c>
      <c r="D3">
        <v>10</v>
      </c>
      <c r="E3">
        <v>257355</v>
      </c>
      <c r="F3">
        <v>278601</v>
      </c>
      <c r="G3">
        <v>47.83</v>
      </c>
      <c r="H3">
        <v>407.81</v>
      </c>
      <c r="I3" t="s">
        <v>8</v>
      </c>
      <c r="K3">
        <f t="shared" ref="K3:K72" si="0">E3*10</f>
        <v>2573550</v>
      </c>
      <c r="L3" s="195">
        <f t="shared" ref="L3:L72" si="1">F3*10</f>
        <v>2786010</v>
      </c>
      <c r="O3" t="s">
        <v>187</v>
      </c>
    </row>
    <row r="4" spans="1:15" x14ac:dyDescent="0.2">
      <c r="A4" t="s">
        <v>26</v>
      </c>
      <c r="B4" t="s">
        <v>53</v>
      </c>
      <c r="C4">
        <v>3</v>
      </c>
      <c r="D4">
        <v>10</v>
      </c>
      <c r="E4">
        <v>352607</v>
      </c>
      <c r="F4">
        <v>381368</v>
      </c>
      <c r="G4">
        <v>54.24</v>
      </c>
      <c r="H4">
        <v>414.62</v>
      </c>
      <c r="I4" t="s">
        <v>9</v>
      </c>
      <c r="K4">
        <f t="shared" si="0"/>
        <v>3526070</v>
      </c>
      <c r="L4" s="195">
        <f t="shared" si="1"/>
        <v>3813680</v>
      </c>
      <c r="O4" t="s">
        <v>187</v>
      </c>
    </row>
    <row r="6" spans="1:15" x14ac:dyDescent="0.2">
      <c r="A6" t="s">
        <v>26</v>
      </c>
      <c r="B6" t="s">
        <v>54</v>
      </c>
      <c r="C6">
        <v>4</v>
      </c>
      <c r="D6">
        <v>10</v>
      </c>
      <c r="E6">
        <v>458187</v>
      </c>
      <c r="F6">
        <v>498119</v>
      </c>
      <c r="G6">
        <v>40.03</v>
      </c>
      <c r="H6">
        <v>376.34</v>
      </c>
      <c r="I6" t="s">
        <v>10</v>
      </c>
      <c r="K6">
        <f t="shared" si="0"/>
        <v>4581870</v>
      </c>
      <c r="L6" s="195">
        <f t="shared" si="1"/>
        <v>4981190</v>
      </c>
      <c r="O6" t="s">
        <v>26</v>
      </c>
    </row>
    <row r="7" spans="1:15" x14ac:dyDescent="0.2">
      <c r="A7" t="s">
        <v>26</v>
      </c>
      <c r="B7" t="s">
        <v>54</v>
      </c>
      <c r="C7">
        <v>5</v>
      </c>
      <c r="D7">
        <v>10</v>
      </c>
      <c r="E7">
        <v>378337</v>
      </c>
      <c r="F7">
        <v>409574</v>
      </c>
      <c r="G7">
        <v>48.22</v>
      </c>
      <c r="H7">
        <v>407.76</v>
      </c>
      <c r="I7" t="s">
        <v>11</v>
      </c>
      <c r="K7">
        <f t="shared" si="0"/>
        <v>3783370</v>
      </c>
      <c r="L7" s="195">
        <f t="shared" si="1"/>
        <v>4095740</v>
      </c>
      <c r="O7" t="s">
        <v>26</v>
      </c>
    </row>
    <row r="8" spans="1:15" x14ac:dyDescent="0.2">
      <c r="A8" t="s">
        <v>26</v>
      </c>
      <c r="B8" t="s">
        <v>54</v>
      </c>
      <c r="C8">
        <v>6</v>
      </c>
      <c r="D8">
        <v>10</v>
      </c>
      <c r="E8">
        <v>363352</v>
      </c>
      <c r="F8">
        <v>393627</v>
      </c>
      <c r="G8">
        <v>48.89</v>
      </c>
      <c r="H8">
        <v>402.55</v>
      </c>
      <c r="I8" t="s">
        <v>11</v>
      </c>
      <c r="K8">
        <f t="shared" si="0"/>
        <v>3633520</v>
      </c>
      <c r="L8" s="195">
        <f t="shared" si="1"/>
        <v>3936270</v>
      </c>
      <c r="O8" t="s">
        <v>26</v>
      </c>
    </row>
    <row r="9" spans="1:15" x14ac:dyDescent="0.2">
      <c r="A9" t="s">
        <v>65</v>
      </c>
      <c r="B9" t="s">
        <v>54</v>
      </c>
      <c r="C9">
        <v>7</v>
      </c>
      <c r="D9">
        <v>10</v>
      </c>
      <c r="E9">
        <v>373425</v>
      </c>
      <c r="F9">
        <v>406336</v>
      </c>
      <c r="G9">
        <v>56.52</v>
      </c>
      <c r="H9">
        <v>369.65</v>
      </c>
      <c r="I9" t="s">
        <v>11</v>
      </c>
      <c r="K9">
        <f t="shared" si="0"/>
        <v>3734250</v>
      </c>
      <c r="L9" s="195">
        <f t="shared" si="1"/>
        <v>4063360</v>
      </c>
    </row>
    <row r="10" spans="1:15" x14ac:dyDescent="0.2">
      <c r="A10" t="s">
        <v>24</v>
      </c>
      <c r="B10" t="s">
        <v>54</v>
      </c>
      <c r="C10">
        <v>8</v>
      </c>
      <c r="D10">
        <v>10</v>
      </c>
      <c r="E10">
        <v>325357</v>
      </c>
      <c r="F10">
        <v>354798</v>
      </c>
      <c r="G10">
        <v>50.25</v>
      </c>
      <c r="H10">
        <v>353.68</v>
      </c>
      <c r="I10" t="s">
        <v>9</v>
      </c>
      <c r="K10">
        <f t="shared" si="0"/>
        <v>3253570</v>
      </c>
      <c r="L10" s="195">
        <f t="shared" si="1"/>
        <v>3547980</v>
      </c>
    </row>
    <row r="11" spans="1:15" x14ac:dyDescent="0.2">
      <c r="A11" t="s">
        <v>24</v>
      </c>
      <c r="B11" t="s">
        <v>54</v>
      </c>
      <c r="C11">
        <v>9</v>
      </c>
      <c r="D11">
        <v>10</v>
      </c>
      <c r="E11">
        <v>299806</v>
      </c>
      <c r="F11">
        <v>326877</v>
      </c>
      <c r="G11">
        <v>37.03</v>
      </c>
      <c r="H11">
        <v>354.97</v>
      </c>
      <c r="I11" t="s">
        <v>8</v>
      </c>
      <c r="K11">
        <f t="shared" si="0"/>
        <v>2998060</v>
      </c>
      <c r="L11" s="195">
        <f t="shared" si="1"/>
        <v>3268770</v>
      </c>
    </row>
    <row r="13" spans="1:15" s="1" customFormat="1" x14ac:dyDescent="0.2">
      <c r="A13" s="1" t="s">
        <v>45</v>
      </c>
      <c r="B13" s="1" t="s">
        <v>55</v>
      </c>
      <c r="C13" s="1">
        <v>11</v>
      </c>
      <c r="D13" s="1">
        <v>10</v>
      </c>
      <c r="E13" s="1">
        <v>171225</v>
      </c>
      <c r="F13" s="1">
        <v>185270</v>
      </c>
      <c r="G13" s="1">
        <v>53.61</v>
      </c>
      <c r="H13" s="1">
        <v>411.46</v>
      </c>
      <c r="I13" s="1" t="s">
        <v>7</v>
      </c>
      <c r="K13" s="1">
        <f t="shared" ref="K13:L18" si="2">E13*10</f>
        <v>1712250</v>
      </c>
      <c r="L13" s="194">
        <f t="shared" si="2"/>
        <v>1852700</v>
      </c>
      <c r="M13" s="1" t="s">
        <v>184</v>
      </c>
    </row>
    <row r="14" spans="1:15" s="1" customFormat="1" x14ac:dyDescent="0.2">
      <c r="A14" s="1" t="s">
        <v>45</v>
      </c>
      <c r="B14" s="1" t="s">
        <v>55</v>
      </c>
      <c r="C14" s="1">
        <v>77</v>
      </c>
      <c r="D14" s="1">
        <v>10</v>
      </c>
      <c r="E14" s="1">
        <v>153087</v>
      </c>
      <c r="F14" s="1">
        <v>164922</v>
      </c>
      <c r="G14" s="1">
        <v>61.44</v>
      </c>
      <c r="H14" s="1">
        <v>461.33</v>
      </c>
      <c r="I14" s="1" t="s">
        <v>12</v>
      </c>
      <c r="K14" s="1">
        <f t="shared" si="2"/>
        <v>1530870</v>
      </c>
      <c r="L14" s="194">
        <f t="shared" si="2"/>
        <v>1649220</v>
      </c>
      <c r="M14" s="1" t="s">
        <v>181</v>
      </c>
    </row>
    <row r="15" spans="1:15" s="1" customFormat="1" x14ac:dyDescent="0.2">
      <c r="A15" s="1" t="s">
        <v>45</v>
      </c>
      <c r="B15" s="1" t="s">
        <v>55</v>
      </c>
      <c r="C15" s="1">
        <v>78</v>
      </c>
      <c r="D15" s="1">
        <v>10</v>
      </c>
      <c r="E15" s="1">
        <v>172576</v>
      </c>
      <c r="F15" s="1">
        <v>186272</v>
      </c>
      <c r="G15" s="1">
        <v>56.44</v>
      </c>
      <c r="H15" s="1">
        <v>438.68</v>
      </c>
      <c r="I15" s="1" t="s">
        <v>7</v>
      </c>
      <c r="K15" s="1">
        <f t="shared" si="2"/>
        <v>1725760</v>
      </c>
      <c r="L15" s="194">
        <f t="shared" si="2"/>
        <v>1862720</v>
      </c>
      <c r="M15" s="1" t="s">
        <v>181</v>
      </c>
    </row>
    <row r="16" spans="1:15" s="1" customFormat="1" x14ac:dyDescent="0.2">
      <c r="A16" s="1" t="s">
        <v>66</v>
      </c>
      <c r="B16" s="1" t="s">
        <v>55</v>
      </c>
      <c r="C16" s="1">
        <v>79</v>
      </c>
      <c r="D16" s="1">
        <v>10</v>
      </c>
      <c r="E16" s="1">
        <v>160583</v>
      </c>
      <c r="F16" s="1">
        <v>173327</v>
      </c>
      <c r="G16" s="1">
        <v>52.01</v>
      </c>
      <c r="H16" s="1">
        <v>438.74</v>
      </c>
      <c r="I16" s="1" t="s">
        <v>12</v>
      </c>
      <c r="K16" s="1">
        <f t="shared" si="2"/>
        <v>1605830</v>
      </c>
      <c r="L16" s="194">
        <f t="shared" si="2"/>
        <v>1733270</v>
      </c>
      <c r="M16" s="1" t="s">
        <v>181</v>
      </c>
    </row>
    <row r="17" spans="1:15" s="1" customFormat="1" x14ac:dyDescent="0.2">
      <c r="A17" s="1" t="s">
        <v>46</v>
      </c>
      <c r="B17" s="1" t="s">
        <v>55</v>
      </c>
      <c r="C17" s="1">
        <v>80</v>
      </c>
      <c r="D17" s="1">
        <v>10</v>
      </c>
      <c r="E17" s="1">
        <v>152072</v>
      </c>
      <c r="F17" s="1">
        <v>164406</v>
      </c>
      <c r="G17" s="1">
        <v>46.35</v>
      </c>
      <c r="H17" s="1">
        <v>419.49</v>
      </c>
      <c r="I17" s="1" t="s">
        <v>12</v>
      </c>
      <c r="K17" s="1">
        <f t="shared" si="2"/>
        <v>1520720</v>
      </c>
      <c r="L17" s="194">
        <f t="shared" si="2"/>
        <v>1644060</v>
      </c>
      <c r="M17" s="1" t="s">
        <v>181</v>
      </c>
    </row>
    <row r="18" spans="1:15" s="1" customFormat="1" x14ac:dyDescent="0.2">
      <c r="A18" s="1" t="s">
        <v>46</v>
      </c>
      <c r="B18" s="1" t="s">
        <v>55</v>
      </c>
      <c r="C18" s="1">
        <v>10</v>
      </c>
      <c r="D18" s="1">
        <v>10</v>
      </c>
      <c r="E18" s="1">
        <v>154820</v>
      </c>
      <c r="F18" s="1">
        <v>167422</v>
      </c>
      <c r="G18" s="1">
        <v>53.66</v>
      </c>
      <c r="H18" s="1">
        <v>416.26</v>
      </c>
      <c r="I18" s="1" t="s">
        <v>12</v>
      </c>
      <c r="K18" s="1">
        <f t="shared" si="2"/>
        <v>1548200</v>
      </c>
      <c r="L18" s="194">
        <f t="shared" si="2"/>
        <v>1674220</v>
      </c>
    </row>
    <row r="21" spans="1:15" x14ac:dyDescent="0.2">
      <c r="A21" t="s">
        <v>63</v>
      </c>
      <c r="B21" t="s">
        <v>56</v>
      </c>
      <c r="C21">
        <v>12</v>
      </c>
      <c r="D21">
        <v>10</v>
      </c>
      <c r="E21">
        <v>185392</v>
      </c>
      <c r="F21">
        <v>200937</v>
      </c>
      <c r="G21">
        <v>49.22</v>
      </c>
      <c r="H21">
        <v>398.95</v>
      </c>
      <c r="I21" t="s">
        <v>7</v>
      </c>
      <c r="K21">
        <f t="shared" si="0"/>
        <v>1853920</v>
      </c>
      <c r="L21" s="195">
        <f t="shared" si="1"/>
        <v>2009370</v>
      </c>
    </row>
    <row r="22" spans="1:15" x14ac:dyDescent="0.2">
      <c r="A22" t="s">
        <v>63</v>
      </c>
      <c r="B22" t="s">
        <v>56</v>
      </c>
      <c r="C22">
        <v>13</v>
      </c>
      <c r="D22">
        <v>10</v>
      </c>
      <c r="E22">
        <v>214537</v>
      </c>
      <c r="F22">
        <v>231678</v>
      </c>
      <c r="G22">
        <v>53.14</v>
      </c>
      <c r="H22">
        <v>432.77</v>
      </c>
      <c r="I22" t="s">
        <v>13</v>
      </c>
      <c r="K22">
        <f t="shared" si="0"/>
        <v>2145370</v>
      </c>
      <c r="L22" s="195">
        <f t="shared" si="1"/>
        <v>2316780</v>
      </c>
      <c r="O22" t="s">
        <v>188</v>
      </c>
    </row>
    <row r="23" spans="1:15" x14ac:dyDescent="0.2">
      <c r="A23" t="s">
        <v>63</v>
      </c>
      <c r="B23" t="s">
        <v>56</v>
      </c>
      <c r="C23">
        <v>14</v>
      </c>
      <c r="D23">
        <v>10</v>
      </c>
      <c r="E23">
        <v>237409</v>
      </c>
      <c r="F23">
        <v>256945</v>
      </c>
      <c r="G23">
        <v>46.75</v>
      </c>
      <c r="H23">
        <v>409.66</v>
      </c>
      <c r="I23" t="s">
        <v>14</v>
      </c>
      <c r="K23">
        <f t="shared" si="0"/>
        <v>2374090</v>
      </c>
      <c r="L23" s="195">
        <f t="shared" si="1"/>
        <v>2569450</v>
      </c>
      <c r="O23" t="s">
        <v>188</v>
      </c>
    </row>
    <row r="24" spans="1:15" x14ac:dyDescent="0.2">
      <c r="A24" t="s">
        <v>25</v>
      </c>
      <c r="B24" t="s">
        <v>56</v>
      </c>
      <c r="C24">
        <v>15</v>
      </c>
      <c r="D24">
        <v>10</v>
      </c>
      <c r="E24">
        <v>226810</v>
      </c>
      <c r="F24">
        <v>245012</v>
      </c>
      <c r="G24">
        <v>53.87</v>
      </c>
      <c r="H24">
        <v>428.89</v>
      </c>
      <c r="I24" t="s">
        <v>14</v>
      </c>
      <c r="K24">
        <f t="shared" ref="K24:L26" si="3">E24*10</f>
        <v>2268100</v>
      </c>
      <c r="L24" s="195">
        <f t="shared" si="3"/>
        <v>2450120</v>
      </c>
      <c r="O24" t="s">
        <v>188</v>
      </c>
    </row>
    <row r="25" spans="1:15" x14ac:dyDescent="0.2">
      <c r="A25" t="s">
        <v>25</v>
      </c>
      <c r="B25" t="s">
        <v>56</v>
      </c>
      <c r="C25">
        <v>17</v>
      </c>
      <c r="D25">
        <v>10</v>
      </c>
      <c r="E25">
        <v>363883</v>
      </c>
      <c r="F25">
        <v>394930</v>
      </c>
      <c r="G25">
        <v>42.68</v>
      </c>
      <c r="H25">
        <v>388.87</v>
      </c>
      <c r="I25" t="s">
        <v>11</v>
      </c>
      <c r="K25">
        <f t="shared" si="3"/>
        <v>3638830</v>
      </c>
      <c r="L25" s="195">
        <f t="shared" si="3"/>
        <v>3949300</v>
      </c>
    </row>
    <row r="26" spans="1:15" x14ac:dyDescent="0.2">
      <c r="A26" t="s">
        <v>25</v>
      </c>
      <c r="B26" t="s">
        <v>56</v>
      </c>
      <c r="C26">
        <v>18</v>
      </c>
      <c r="D26">
        <v>10</v>
      </c>
      <c r="E26">
        <v>388326</v>
      </c>
      <c r="F26">
        <v>419654</v>
      </c>
      <c r="G26">
        <v>52.06</v>
      </c>
      <c r="H26">
        <v>424.22</v>
      </c>
      <c r="I26" t="s">
        <v>11</v>
      </c>
      <c r="K26">
        <f t="shared" si="3"/>
        <v>3883260</v>
      </c>
      <c r="L26" s="195">
        <f t="shared" si="3"/>
        <v>4196540</v>
      </c>
    </row>
    <row r="27" spans="1:15" x14ac:dyDescent="0.2">
      <c r="A27" s="3"/>
      <c r="B27" s="3"/>
    </row>
    <row r="28" spans="1:15" x14ac:dyDescent="0.2">
      <c r="A28" t="s">
        <v>29</v>
      </c>
      <c r="B28" t="s">
        <v>57</v>
      </c>
      <c r="C28">
        <v>31</v>
      </c>
      <c r="D28">
        <v>10</v>
      </c>
      <c r="E28">
        <v>352618</v>
      </c>
      <c r="F28">
        <v>380469</v>
      </c>
      <c r="G28">
        <v>59.89</v>
      </c>
      <c r="H28">
        <v>442.85</v>
      </c>
      <c r="I28" t="s">
        <v>9</v>
      </c>
      <c r="K28">
        <f t="shared" ref="K28:L30" si="4">E28*10</f>
        <v>3526180</v>
      </c>
      <c r="L28" s="195">
        <f t="shared" si="4"/>
        <v>3804690</v>
      </c>
    </row>
    <row r="29" spans="1:15" x14ac:dyDescent="0.2">
      <c r="A29" t="s">
        <v>29</v>
      </c>
      <c r="B29" t="s">
        <v>57</v>
      </c>
      <c r="C29">
        <v>32</v>
      </c>
      <c r="D29">
        <v>10</v>
      </c>
      <c r="E29">
        <v>364662</v>
      </c>
      <c r="F29">
        <v>394547</v>
      </c>
      <c r="G29">
        <v>55.04</v>
      </c>
      <c r="H29">
        <v>411.97</v>
      </c>
      <c r="I29" t="s">
        <v>11</v>
      </c>
      <c r="K29">
        <f t="shared" si="4"/>
        <v>3646620</v>
      </c>
      <c r="L29" s="195">
        <f t="shared" si="4"/>
        <v>3945470</v>
      </c>
    </row>
    <row r="30" spans="1:15" x14ac:dyDescent="0.2">
      <c r="A30" t="s">
        <v>29</v>
      </c>
      <c r="B30" t="s">
        <v>57</v>
      </c>
      <c r="C30">
        <v>33</v>
      </c>
      <c r="D30">
        <v>10</v>
      </c>
      <c r="E30">
        <v>393326</v>
      </c>
      <c r="F30">
        <v>425526</v>
      </c>
      <c r="G30">
        <v>52.67</v>
      </c>
      <c r="H30">
        <v>412.56</v>
      </c>
      <c r="I30" t="s">
        <v>11</v>
      </c>
      <c r="K30">
        <f t="shared" si="4"/>
        <v>3933260</v>
      </c>
      <c r="L30" s="195">
        <f t="shared" si="4"/>
        <v>4255260</v>
      </c>
    </row>
    <row r="31" spans="1:15" x14ac:dyDescent="0.2">
      <c r="A31" t="s">
        <v>28</v>
      </c>
      <c r="B31" t="s">
        <v>57</v>
      </c>
      <c r="C31">
        <v>19</v>
      </c>
      <c r="D31">
        <v>10</v>
      </c>
      <c r="E31">
        <v>345833</v>
      </c>
      <c r="F31">
        <v>375463</v>
      </c>
      <c r="G31">
        <v>38.4</v>
      </c>
      <c r="H31">
        <v>386.41</v>
      </c>
      <c r="I31" t="s">
        <v>9</v>
      </c>
      <c r="K31">
        <f t="shared" si="0"/>
        <v>3458330</v>
      </c>
      <c r="L31" s="195">
        <f t="shared" si="1"/>
        <v>3754630</v>
      </c>
    </row>
    <row r="32" spans="1:15" x14ac:dyDescent="0.2">
      <c r="A32" t="s">
        <v>28</v>
      </c>
      <c r="B32" t="s">
        <v>57</v>
      </c>
      <c r="C32">
        <v>20</v>
      </c>
      <c r="D32">
        <v>10</v>
      </c>
      <c r="E32">
        <v>380863</v>
      </c>
      <c r="F32">
        <v>412053</v>
      </c>
      <c r="G32">
        <v>49.4</v>
      </c>
      <c r="H32">
        <v>412.38</v>
      </c>
      <c r="I32" t="s">
        <v>11</v>
      </c>
      <c r="K32">
        <f t="shared" si="0"/>
        <v>3808630</v>
      </c>
      <c r="L32" s="195">
        <f t="shared" si="1"/>
        <v>4120530</v>
      </c>
    </row>
    <row r="33" spans="1:13" x14ac:dyDescent="0.2">
      <c r="A33" t="s">
        <v>28</v>
      </c>
      <c r="B33" t="s">
        <v>57</v>
      </c>
      <c r="C33">
        <v>21</v>
      </c>
      <c r="D33">
        <v>10</v>
      </c>
      <c r="E33">
        <v>375257</v>
      </c>
      <c r="F33">
        <v>406873</v>
      </c>
      <c r="G33">
        <v>40.04</v>
      </c>
      <c r="H33">
        <v>396.17</v>
      </c>
      <c r="I33" t="s">
        <v>11</v>
      </c>
      <c r="K33">
        <f t="shared" si="0"/>
        <v>3752570</v>
      </c>
      <c r="L33" s="195">
        <f t="shared" si="1"/>
        <v>4068730</v>
      </c>
    </row>
    <row r="36" spans="1:13" s="1" customFormat="1" x14ac:dyDescent="0.2">
      <c r="A36" s="1" t="s">
        <v>185</v>
      </c>
      <c r="B36" s="1" t="s">
        <v>58</v>
      </c>
      <c r="C36" s="1">
        <v>38</v>
      </c>
      <c r="D36" s="1">
        <v>10</v>
      </c>
      <c r="E36" s="1">
        <v>1566</v>
      </c>
      <c r="F36" s="1">
        <v>1689</v>
      </c>
      <c r="G36" s="1">
        <v>76.27</v>
      </c>
      <c r="H36" s="1">
        <v>447.87</v>
      </c>
      <c r="I36" s="1" t="s">
        <v>19</v>
      </c>
      <c r="K36" s="1">
        <f>E36*10</f>
        <v>15660</v>
      </c>
      <c r="L36" s="194">
        <f>F36*10</f>
        <v>16890</v>
      </c>
      <c r="M36" s="1" t="s">
        <v>182</v>
      </c>
    </row>
    <row r="37" spans="1:13" s="3" customFormat="1" x14ac:dyDescent="0.2">
      <c r="A37" s="3" t="s">
        <v>185</v>
      </c>
      <c r="B37" s="3" t="s">
        <v>58</v>
      </c>
      <c r="C37" s="3">
        <v>39</v>
      </c>
      <c r="D37" s="3">
        <v>10</v>
      </c>
      <c r="E37" s="3">
        <v>340535</v>
      </c>
      <c r="F37" s="3">
        <v>368163</v>
      </c>
      <c r="G37" s="3">
        <v>55.17</v>
      </c>
      <c r="H37" s="3">
        <v>419.19</v>
      </c>
      <c r="I37" s="3" t="s">
        <v>9</v>
      </c>
      <c r="K37" s="3">
        <v>3405350</v>
      </c>
      <c r="L37" s="196">
        <v>3681630</v>
      </c>
    </row>
    <row r="38" spans="1:13" x14ac:dyDescent="0.2">
      <c r="A38" s="3" t="s">
        <v>185</v>
      </c>
      <c r="B38" t="s">
        <v>58</v>
      </c>
      <c r="C38">
        <v>40</v>
      </c>
      <c r="D38">
        <v>10</v>
      </c>
      <c r="E38">
        <v>339798</v>
      </c>
      <c r="F38">
        <v>366938</v>
      </c>
      <c r="G38">
        <v>59.19</v>
      </c>
      <c r="H38">
        <v>433.08</v>
      </c>
      <c r="I38" t="s">
        <v>9</v>
      </c>
      <c r="K38">
        <f t="shared" ref="K38:L41" si="5">E38*10</f>
        <v>3397980</v>
      </c>
      <c r="L38" s="195">
        <f t="shared" si="5"/>
        <v>3669380</v>
      </c>
    </row>
    <row r="39" spans="1:13" x14ac:dyDescent="0.2">
      <c r="A39" t="s">
        <v>30</v>
      </c>
      <c r="B39" t="s">
        <v>58</v>
      </c>
      <c r="C39">
        <v>41</v>
      </c>
      <c r="D39">
        <v>10</v>
      </c>
      <c r="E39">
        <v>372769</v>
      </c>
      <c r="F39">
        <v>402596</v>
      </c>
      <c r="G39">
        <v>64.47</v>
      </c>
      <c r="H39">
        <v>431.49</v>
      </c>
      <c r="I39" t="s">
        <v>11</v>
      </c>
      <c r="K39">
        <f t="shared" si="5"/>
        <v>3727690</v>
      </c>
      <c r="L39" s="195">
        <f t="shared" si="5"/>
        <v>4025960</v>
      </c>
    </row>
    <row r="40" spans="1:13" x14ac:dyDescent="0.2">
      <c r="A40" t="s">
        <v>30</v>
      </c>
      <c r="B40" t="s">
        <v>58</v>
      </c>
      <c r="C40">
        <v>42</v>
      </c>
      <c r="D40">
        <v>10</v>
      </c>
      <c r="E40">
        <v>355881</v>
      </c>
      <c r="F40">
        <v>384559</v>
      </c>
      <c r="G40">
        <v>59.23</v>
      </c>
      <c r="H40">
        <v>425.22</v>
      </c>
      <c r="I40" t="s">
        <v>9</v>
      </c>
      <c r="K40">
        <f t="shared" si="5"/>
        <v>3558810</v>
      </c>
      <c r="L40" s="195">
        <f t="shared" si="5"/>
        <v>3845590</v>
      </c>
    </row>
    <row r="41" spans="1:13" x14ac:dyDescent="0.2">
      <c r="A41" t="s">
        <v>30</v>
      </c>
      <c r="B41" t="s">
        <v>58</v>
      </c>
      <c r="C41">
        <v>43</v>
      </c>
      <c r="D41">
        <v>10</v>
      </c>
      <c r="E41">
        <v>381288</v>
      </c>
      <c r="F41">
        <v>417812</v>
      </c>
      <c r="G41">
        <v>41.37</v>
      </c>
      <c r="H41">
        <v>321.77999999999997</v>
      </c>
      <c r="I41" t="s">
        <v>11</v>
      </c>
      <c r="K41">
        <f t="shared" si="5"/>
        <v>3812880</v>
      </c>
      <c r="L41" s="195">
        <f t="shared" si="5"/>
        <v>4178120</v>
      </c>
    </row>
    <row r="43" spans="1:13" x14ac:dyDescent="0.2">
      <c r="A43" s="1" t="s">
        <v>27</v>
      </c>
      <c r="B43" s="1" t="s">
        <v>68</v>
      </c>
      <c r="C43" s="1">
        <v>23</v>
      </c>
      <c r="D43" s="1">
        <v>10</v>
      </c>
      <c r="E43" s="1">
        <v>62281</v>
      </c>
      <c r="F43" s="1">
        <v>67322</v>
      </c>
      <c r="G43" s="1">
        <v>44.41</v>
      </c>
      <c r="H43" s="1">
        <v>421.34</v>
      </c>
      <c r="I43" s="1" t="s">
        <v>15</v>
      </c>
      <c r="J43" s="1"/>
      <c r="K43" s="1">
        <f t="shared" si="0"/>
        <v>622810</v>
      </c>
      <c r="L43" s="194">
        <f t="shared" si="1"/>
        <v>673220</v>
      </c>
      <c r="M43" t="s">
        <v>69</v>
      </c>
    </row>
    <row r="44" spans="1:13" x14ac:dyDescent="0.2">
      <c r="A44" s="1" t="s">
        <v>27</v>
      </c>
      <c r="B44" s="1" t="s">
        <v>68</v>
      </c>
      <c r="C44" s="1">
        <v>34</v>
      </c>
      <c r="D44" s="1">
        <v>10</v>
      </c>
      <c r="E44" s="1">
        <v>38119</v>
      </c>
      <c r="F44" s="1">
        <v>41184</v>
      </c>
      <c r="G44" s="1">
        <v>56.59</v>
      </c>
      <c r="H44" s="1">
        <v>426.95</v>
      </c>
      <c r="I44" s="1" t="s">
        <v>16</v>
      </c>
      <c r="J44" s="1"/>
      <c r="K44" s="1">
        <f>E44*10</f>
        <v>381190</v>
      </c>
      <c r="L44" s="194">
        <f>F44*10</f>
        <v>411840</v>
      </c>
      <c r="M44" t="s">
        <v>69</v>
      </c>
    </row>
    <row r="45" spans="1:13" x14ac:dyDescent="0.2">
      <c r="A45" s="1" t="s">
        <v>27</v>
      </c>
      <c r="B45" s="1" t="s">
        <v>68</v>
      </c>
      <c r="C45" s="1">
        <v>24</v>
      </c>
      <c r="D45" s="1">
        <v>10</v>
      </c>
      <c r="E45" s="1">
        <v>38039</v>
      </c>
      <c r="F45" s="1">
        <v>41114</v>
      </c>
      <c r="G45" s="1">
        <v>41.27</v>
      </c>
      <c r="H45" s="1">
        <v>422.29</v>
      </c>
      <c r="I45" s="1" t="s">
        <v>16</v>
      </c>
      <c r="J45" s="1"/>
      <c r="K45" s="1">
        <f t="shared" si="0"/>
        <v>380390</v>
      </c>
      <c r="L45" s="194">
        <f t="shared" si="1"/>
        <v>411140</v>
      </c>
      <c r="M45" t="s">
        <v>69</v>
      </c>
    </row>
    <row r="46" spans="1:13" x14ac:dyDescent="0.2">
      <c r="A46" s="1" t="s">
        <v>27</v>
      </c>
      <c r="B46" s="1" t="s">
        <v>68</v>
      </c>
      <c r="C46" s="1">
        <v>25</v>
      </c>
      <c r="D46" s="1">
        <v>10</v>
      </c>
      <c r="E46" s="1">
        <v>35027</v>
      </c>
      <c r="F46" s="1">
        <v>37906</v>
      </c>
      <c r="G46" s="1">
        <v>43.56</v>
      </c>
      <c r="H46" s="1">
        <v>410.38</v>
      </c>
      <c r="I46" s="1" t="s">
        <v>17</v>
      </c>
      <c r="J46" s="1"/>
      <c r="K46" s="1">
        <f t="shared" si="0"/>
        <v>350270</v>
      </c>
      <c r="L46" s="194">
        <f t="shared" si="1"/>
        <v>379060</v>
      </c>
      <c r="M46" t="s">
        <v>69</v>
      </c>
    </row>
    <row r="47" spans="1:13" x14ac:dyDescent="0.2">
      <c r="A47" s="1" t="s">
        <v>28</v>
      </c>
      <c r="B47" s="1" t="s">
        <v>68</v>
      </c>
      <c r="C47" s="1">
        <v>26</v>
      </c>
      <c r="D47" s="1">
        <v>10</v>
      </c>
      <c r="E47" s="1">
        <v>38142</v>
      </c>
      <c r="F47" s="1">
        <v>41170</v>
      </c>
      <c r="G47" s="1">
        <v>49.23</v>
      </c>
      <c r="H47" s="1">
        <v>438.32</v>
      </c>
      <c r="I47" s="1" t="s">
        <v>16</v>
      </c>
      <c r="J47" s="1"/>
      <c r="K47" s="1">
        <f t="shared" si="0"/>
        <v>381420</v>
      </c>
      <c r="L47" s="194">
        <f t="shared" si="1"/>
        <v>411700</v>
      </c>
      <c r="M47" t="s">
        <v>69</v>
      </c>
    </row>
    <row r="48" spans="1:13" x14ac:dyDescent="0.2">
      <c r="A48" s="1" t="s">
        <v>28</v>
      </c>
      <c r="B48" s="1" t="s">
        <v>68</v>
      </c>
      <c r="C48" s="1">
        <v>27</v>
      </c>
      <c r="D48" s="1">
        <v>10</v>
      </c>
      <c r="E48" s="1">
        <v>39465</v>
      </c>
      <c r="F48" s="1">
        <v>42658</v>
      </c>
      <c r="G48" s="1">
        <v>43.35</v>
      </c>
      <c r="H48" s="1">
        <v>421.86</v>
      </c>
      <c r="I48" s="1" t="s">
        <v>16</v>
      </c>
      <c r="J48" s="1"/>
      <c r="K48" s="1">
        <f t="shared" si="0"/>
        <v>394650</v>
      </c>
      <c r="L48" s="194">
        <f t="shared" si="1"/>
        <v>426580</v>
      </c>
      <c r="M48" t="s">
        <v>69</v>
      </c>
    </row>
    <row r="49" spans="1:13" x14ac:dyDescent="0.2">
      <c r="A49" s="1" t="s">
        <v>28</v>
      </c>
      <c r="B49" s="1" t="s">
        <v>68</v>
      </c>
      <c r="C49" s="1">
        <v>28</v>
      </c>
      <c r="D49" s="1">
        <v>10</v>
      </c>
      <c r="E49" s="1">
        <v>37259</v>
      </c>
      <c r="F49" s="1">
        <v>40350</v>
      </c>
      <c r="G49" s="1">
        <v>41.85</v>
      </c>
      <c r="H49" s="1">
        <v>405.08</v>
      </c>
      <c r="I49" s="1" t="s">
        <v>18</v>
      </c>
      <c r="J49" s="1"/>
      <c r="K49" s="1">
        <f t="shared" si="0"/>
        <v>372590</v>
      </c>
      <c r="L49" s="194">
        <f t="shared" si="1"/>
        <v>403500</v>
      </c>
      <c r="M49" t="s">
        <v>69</v>
      </c>
    </row>
    <row r="50" spans="1:13" x14ac:dyDescent="0.2">
      <c r="A50" s="1" t="s">
        <v>183</v>
      </c>
      <c r="B50" s="1"/>
      <c r="C50" s="1"/>
      <c r="D50" s="1"/>
      <c r="E50" s="1"/>
      <c r="F50" s="1"/>
      <c r="G50" s="1"/>
      <c r="H50" s="1"/>
      <c r="I50" s="1"/>
      <c r="J50" s="1"/>
      <c r="K50" s="1"/>
      <c r="L50" s="194"/>
    </row>
    <row r="52" spans="1:13" x14ac:dyDescent="0.2">
      <c r="A52" t="s">
        <v>31</v>
      </c>
      <c r="B52" t="s">
        <v>62</v>
      </c>
      <c r="C52">
        <v>44</v>
      </c>
      <c r="D52">
        <v>10</v>
      </c>
      <c r="E52">
        <v>377520</v>
      </c>
      <c r="F52">
        <v>416083</v>
      </c>
      <c r="G52">
        <v>41.29</v>
      </c>
      <c r="H52">
        <v>305.98</v>
      </c>
      <c r="I52" t="s">
        <v>11</v>
      </c>
      <c r="K52">
        <f t="shared" si="0"/>
        <v>3775200</v>
      </c>
      <c r="L52" s="195">
        <f t="shared" si="1"/>
        <v>4160830</v>
      </c>
    </row>
    <row r="53" spans="1:13" x14ac:dyDescent="0.2">
      <c r="A53" t="s">
        <v>31</v>
      </c>
      <c r="B53" t="s">
        <v>62</v>
      </c>
      <c r="C53">
        <v>45</v>
      </c>
      <c r="D53">
        <v>10</v>
      </c>
      <c r="E53">
        <v>380516</v>
      </c>
      <c r="F53">
        <v>416540</v>
      </c>
      <c r="G53">
        <v>41.77</v>
      </c>
      <c r="H53">
        <v>325.43</v>
      </c>
      <c r="I53" t="s">
        <v>11</v>
      </c>
      <c r="K53">
        <f t="shared" si="0"/>
        <v>3805160</v>
      </c>
      <c r="L53" s="195">
        <f t="shared" si="1"/>
        <v>4165400</v>
      </c>
    </row>
    <row r="54" spans="1:13" x14ac:dyDescent="0.2">
      <c r="A54" t="s">
        <v>31</v>
      </c>
      <c r="B54" t="s">
        <v>62</v>
      </c>
      <c r="C54">
        <v>46</v>
      </c>
      <c r="D54">
        <v>10</v>
      </c>
      <c r="E54">
        <v>400766</v>
      </c>
      <c r="F54">
        <v>438949</v>
      </c>
      <c r="G54">
        <v>42</v>
      </c>
      <c r="H54">
        <v>323.07</v>
      </c>
      <c r="I54" t="s">
        <v>11</v>
      </c>
      <c r="K54">
        <f t="shared" si="0"/>
        <v>4007660</v>
      </c>
      <c r="L54" s="195">
        <f t="shared" si="1"/>
        <v>4389490</v>
      </c>
    </row>
    <row r="55" spans="1:13" x14ac:dyDescent="0.2">
      <c r="A55" t="s">
        <v>32</v>
      </c>
      <c r="B55" t="s">
        <v>62</v>
      </c>
      <c r="C55">
        <v>47</v>
      </c>
      <c r="D55">
        <v>10</v>
      </c>
      <c r="E55">
        <v>385331</v>
      </c>
      <c r="F55">
        <v>423306</v>
      </c>
      <c r="G55">
        <v>43.25</v>
      </c>
      <c r="H55">
        <v>314.89</v>
      </c>
      <c r="I55" t="s">
        <v>11</v>
      </c>
      <c r="K55">
        <f t="shared" si="0"/>
        <v>3853310</v>
      </c>
      <c r="L55" s="195">
        <f t="shared" si="1"/>
        <v>4233060</v>
      </c>
    </row>
    <row r="56" spans="1:13" x14ac:dyDescent="0.2">
      <c r="A56" t="s">
        <v>32</v>
      </c>
      <c r="B56" t="s">
        <v>62</v>
      </c>
      <c r="C56">
        <v>48</v>
      </c>
      <c r="D56">
        <v>10</v>
      </c>
      <c r="E56">
        <v>427577</v>
      </c>
      <c r="F56">
        <v>472867</v>
      </c>
      <c r="G56">
        <v>41.08</v>
      </c>
      <c r="H56">
        <v>296.68</v>
      </c>
      <c r="I56" t="s">
        <v>11</v>
      </c>
      <c r="K56">
        <f t="shared" si="0"/>
        <v>4275770</v>
      </c>
      <c r="L56" s="195">
        <f t="shared" si="1"/>
        <v>4728670</v>
      </c>
    </row>
    <row r="58" spans="1:13" x14ac:dyDescent="0.2">
      <c r="A58" t="s">
        <v>33</v>
      </c>
      <c r="B58" t="s">
        <v>61</v>
      </c>
      <c r="C58">
        <v>49</v>
      </c>
      <c r="D58">
        <v>10</v>
      </c>
      <c r="E58">
        <v>302552</v>
      </c>
      <c r="F58">
        <v>330654</v>
      </c>
      <c r="G58">
        <v>45.84</v>
      </c>
      <c r="H58">
        <v>337.47</v>
      </c>
      <c r="I58" t="s">
        <v>9</v>
      </c>
      <c r="K58">
        <f t="shared" si="0"/>
        <v>3025520</v>
      </c>
      <c r="L58" s="195">
        <f t="shared" si="1"/>
        <v>3306540</v>
      </c>
    </row>
    <row r="59" spans="1:13" x14ac:dyDescent="0.2">
      <c r="A59" t="s">
        <v>33</v>
      </c>
      <c r="B59" t="s">
        <v>61</v>
      </c>
      <c r="C59">
        <v>50</v>
      </c>
      <c r="D59">
        <v>10</v>
      </c>
      <c r="E59">
        <v>311385</v>
      </c>
      <c r="F59">
        <v>346254</v>
      </c>
      <c r="G59">
        <v>41.06</v>
      </c>
      <c r="H59">
        <v>281.89</v>
      </c>
      <c r="I59" t="s">
        <v>9</v>
      </c>
      <c r="K59">
        <f t="shared" si="0"/>
        <v>3113850</v>
      </c>
      <c r="L59" s="195">
        <f t="shared" si="1"/>
        <v>3462540</v>
      </c>
    </row>
    <row r="60" spans="1:13" x14ac:dyDescent="0.2">
      <c r="A60" t="s">
        <v>33</v>
      </c>
      <c r="B60" t="s">
        <v>61</v>
      </c>
      <c r="C60">
        <v>51</v>
      </c>
      <c r="D60">
        <v>10</v>
      </c>
      <c r="E60">
        <v>319627</v>
      </c>
      <c r="F60">
        <v>351258</v>
      </c>
      <c r="G60">
        <v>36.130000000000003</v>
      </c>
      <c r="H60">
        <v>313.87</v>
      </c>
      <c r="I60" t="s">
        <v>9</v>
      </c>
      <c r="K60">
        <f t="shared" si="0"/>
        <v>3196270</v>
      </c>
      <c r="L60" s="195">
        <f t="shared" si="1"/>
        <v>3512580</v>
      </c>
    </row>
    <row r="61" spans="1:13" x14ac:dyDescent="0.2">
      <c r="A61" t="s">
        <v>34</v>
      </c>
      <c r="B61" t="s">
        <v>61</v>
      </c>
      <c r="C61">
        <v>52</v>
      </c>
      <c r="D61">
        <v>10</v>
      </c>
      <c r="E61">
        <v>303146</v>
      </c>
      <c r="F61">
        <v>331459</v>
      </c>
      <c r="G61">
        <v>45.54</v>
      </c>
      <c r="H61">
        <v>334.02</v>
      </c>
      <c r="I61" t="s">
        <v>9</v>
      </c>
      <c r="K61">
        <f t="shared" si="0"/>
        <v>3031460</v>
      </c>
      <c r="L61" s="195">
        <f t="shared" si="1"/>
        <v>3314590</v>
      </c>
    </row>
    <row r="62" spans="1:13" x14ac:dyDescent="0.2">
      <c r="A62" t="s">
        <v>34</v>
      </c>
      <c r="B62" t="s">
        <v>61</v>
      </c>
      <c r="C62">
        <v>53</v>
      </c>
      <c r="D62">
        <v>10</v>
      </c>
      <c r="E62">
        <v>264052</v>
      </c>
      <c r="F62">
        <v>289133</v>
      </c>
      <c r="G62">
        <v>31.37</v>
      </c>
      <c r="H62">
        <v>323.79000000000002</v>
      </c>
      <c r="I62" t="s">
        <v>8</v>
      </c>
      <c r="K62">
        <f t="shared" si="0"/>
        <v>2640520</v>
      </c>
      <c r="L62" s="195">
        <f t="shared" si="1"/>
        <v>2891330</v>
      </c>
    </row>
    <row r="63" spans="1:13" x14ac:dyDescent="0.2">
      <c r="A63" t="s">
        <v>34</v>
      </c>
      <c r="B63" t="s">
        <v>61</v>
      </c>
      <c r="C63">
        <v>54</v>
      </c>
      <c r="D63">
        <v>10</v>
      </c>
      <c r="E63">
        <v>348850</v>
      </c>
      <c r="F63">
        <v>381673</v>
      </c>
      <c r="G63">
        <v>42.76</v>
      </c>
      <c r="H63">
        <v>329.35</v>
      </c>
      <c r="I63" t="s">
        <v>9</v>
      </c>
      <c r="K63">
        <f t="shared" si="0"/>
        <v>3488500</v>
      </c>
      <c r="L63" s="195">
        <f t="shared" si="1"/>
        <v>3816730</v>
      </c>
    </row>
    <row r="65" spans="1:13" x14ac:dyDescent="0.2">
      <c r="A65" t="s">
        <v>38</v>
      </c>
      <c r="B65" t="s">
        <v>37</v>
      </c>
      <c r="C65">
        <v>55</v>
      </c>
      <c r="D65">
        <v>10</v>
      </c>
      <c r="E65">
        <v>88289</v>
      </c>
      <c r="F65">
        <v>95207</v>
      </c>
      <c r="G65">
        <v>63.11</v>
      </c>
      <c r="H65">
        <v>449.88</v>
      </c>
      <c r="I65" t="s">
        <v>20</v>
      </c>
      <c r="K65">
        <f t="shared" si="0"/>
        <v>882890</v>
      </c>
      <c r="L65" s="195">
        <f t="shared" si="1"/>
        <v>952070</v>
      </c>
    </row>
    <row r="67" spans="1:13" x14ac:dyDescent="0.2">
      <c r="A67" t="s">
        <v>35</v>
      </c>
      <c r="B67" t="s">
        <v>60</v>
      </c>
      <c r="C67">
        <v>56</v>
      </c>
      <c r="D67">
        <v>10</v>
      </c>
      <c r="E67">
        <v>363776</v>
      </c>
      <c r="F67">
        <v>393025</v>
      </c>
      <c r="G67">
        <v>56.12</v>
      </c>
      <c r="H67">
        <v>427.21</v>
      </c>
      <c r="I67" t="s">
        <v>11</v>
      </c>
      <c r="K67">
        <f t="shared" si="0"/>
        <v>3637760</v>
      </c>
      <c r="L67" s="195">
        <f t="shared" si="1"/>
        <v>3930250</v>
      </c>
    </row>
    <row r="68" spans="1:13" x14ac:dyDescent="0.2">
      <c r="A68" t="s">
        <v>35</v>
      </c>
      <c r="B68" t="s">
        <v>60</v>
      </c>
      <c r="C68">
        <v>57</v>
      </c>
      <c r="D68">
        <v>10</v>
      </c>
      <c r="E68">
        <v>380745</v>
      </c>
      <c r="F68">
        <v>411346</v>
      </c>
      <c r="G68">
        <v>56.56</v>
      </c>
      <c r="H68">
        <v>427.56</v>
      </c>
      <c r="I68" t="s">
        <v>11</v>
      </c>
      <c r="K68">
        <f t="shared" si="0"/>
        <v>3807450</v>
      </c>
      <c r="L68" s="195">
        <f t="shared" si="1"/>
        <v>4113460</v>
      </c>
    </row>
    <row r="69" spans="1:13" x14ac:dyDescent="0.2">
      <c r="A69" t="s">
        <v>35</v>
      </c>
      <c r="B69" t="s">
        <v>60</v>
      </c>
      <c r="C69">
        <v>58</v>
      </c>
      <c r="D69">
        <v>10</v>
      </c>
      <c r="E69">
        <v>366161</v>
      </c>
      <c r="F69">
        <v>396426</v>
      </c>
      <c r="G69">
        <v>51.53</v>
      </c>
      <c r="H69">
        <v>407.14</v>
      </c>
      <c r="I69" t="s">
        <v>11</v>
      </c>
      <c r="K69">
        <f t="shared" si="0"/>
        <v>3661610</v>
      </c>
      <c r="L69" s="195">
        <f t="shared" si="1"/>
        <v>3964260</v>
      </c>
    </row>
    <row r="70" spans="1:13" x14ac:dyDescent="0.2">
      <c r="A70" t="s">
        <v>36</v>
      </c>
      <c r="B70" t="s">
        <v>60</v>
      </c>
      <c r="C70">
        <v>59</v>
      </c>
      <c r="D70">
        <v>10</v>
      </c>
      <c r="E70">
        <v>320034</v>
      </c>
      <c r="F70">
        <v>345838</v>
      </c>
      <c r="G70">
        <v>54.14</v>
      </c>
      <c r="H70">
        <v>424.73</v>
      </c>
      <c r="I70" t="s">
        <v>9</v>
      </c>
      <c r="K70">
        <f t="shared" si="0"/>
        <v>3200340</v>
      </c>
      <c r="L70" s="195">
        <f t="shared" si="1"/>
        <v>3458380</v>
      </c>
    </row>
    <row r="71" spans="1:13" x14ac:dyDescent="0.2">
      <c r="A71" t="s">
        <v>36</v>
      </c>
      <c r="B71" t="s">
        <v>60</v>
      </c>
      <c r="C71">
        <v>60</v>
      </c>
      <c r="D71">
        <v>10</v>
      </c>
      <c r="E71">
        <v>349795</v>
      </c>
      <c r="F71">
        <v>378189</v>
      </c>
      <c r="G71">
        <v>53.68</v>
      </c>
      <c r="H71">
        <v>418.77</v>
      </c>
      <c r="I71" t="s">
        <v>9</v>
      </c>
      <c r="K71">
        <f t="shared" si="0"/>
        <v>3497950</v>
      </c>
      <c r="L71" s="195">
        <f t="shared" si="1"/>
        <v>3781890</v>
      </c>
    </row>
    <row r="72" spans="1:13" x14ac:dyDescent="0.2">
      <c r="A72" t="s">
        <v>36</v>
      </c>
      <c r="B72" t="s">
        <v>60</v>
      </c>
      <c r="C72">
        <v>61</v>
      </c>
      <c r="D72">
        <v>10</v>
      </c>
      <c r="E72">
        <v>350367</v>
      </c>
      <c r="F72">
        <v>378083</v>
      </c>
      <c r="G72">
        <v>61.44</v>
      </c>
      <c r="H72">
        <v>441.5</v>
      </c>
      <c r="I72" t="s">
        <v>9</v>
      </c>
      <c r="K72">
        <f t="shared" si="0"/>
        <v>3503670</v>
      </c>
      <c r="L72" s="195">
        <f t="shared" si="1"/>
        <v>3780830</v>
      </c>
    </row>
    <row r="74" spans="1:13" s="1" customFormat="1" x14ac:dyDescent="0.2">
      <c r="A74" s="1" t="s">
        <v>36</v>
      </c>
      <c r="B74" s="1" t="s">
        <v>59</v>
      </c>
      <c r="C74" s="1">
        <v>62</v>
      </c>
      <c r="D74" s="1">
        <v>10</v>
      </c>
      <c r="E74" s="1">
        <v>131901</v>
      </c>
      <c r="F74" s="1">
        <v>142244</v>
      </c>
      <c r="G74" s="1">
        <v>63.4</v>
      </c>
      <c r="H74" s="1">
        <v>449.09</v>
      </c>
      <c r="I74" s="1" t="s">
        <v>21</v>
      </c>
      <c r="K74" s="1">
        <f t="shared" ref="K74:K88" si="6">E74*10</f>
        <v>1319010</v>
      </c>
      <c r="L74" s="194">
        <f t="shared" ref="L74:L88" si="7">F74*10</f>
        <v>1422440</v>
      </c>
      <c r="M74" s="1" t="s">
        <v>72</v>
      </c>
    </row>
    <row r="75" spans="1:13" s="1" customFormat="1" x14ac:dyDescent="0.2">
      <c r="A75" s="1" t="s">
        <v>36</v>
      </c>
      <c r="B75" s="1" t="s">
        <v>59</v>
      </c>
      <c r="C75" s="1">
        <v>63</v>
      </c>
      <c r="D75" s="1">
        <v>10</v>
      </c>
      <c r="E75" s="1">
        <v>149538</v>
      </c>
      <c r="F75" s="1">
        <v>162025</v>
      </c>
      <c r="G75" s="1">
        <v>53.44</v>
      </c>
      <c r="H75" s="1">
        <v>401.3</v>
      </c>
      <c r="I75" s="1" t="s">
        <v>12</v>
      </c>
      <c r="K75" s="1">
        <f t="shared" si="6"/>
        <v>1495380</v>
      </c>
      <c r="L75" s="194">
        <f t="shared" si="7"/>
        <v>1620250</v>
      </c>
      <c r="M75" s="1" t="s">
        <v>72</v>
      </c>
    </row>
    <row r="76" spans="1:13" s="1" customFormat="1" x14ac:dyDescent="0.2">
      <c r="A76" s="1" t="s">
        <v>36</v>
      </c>
      <c r="B76" s="1" t="s">
        <v>59</v>
      </c>
      <c r="C76" s="1">
        <v>64</v>
      </c>
      <c r="D76" s="1">
        <v>10</v>
      </c>
      <c r="E76" s="1">
        <v>149480</v>
      </c>
      <c r="F76" s="1">
        <v>161475</v>
      </c>
      <c r="G76" s="1">
        <v>53.02</v>
      </c>
      <c r="H76" s="1">
        <v>428.95</v>
      </c>
      <c r="I76" s="1" t="s">
        <v>12</v>
      </c>
      <c r="K76" s="1">
        <f t="shared" si="6"/>
        <v>1494800</v>
      </c>
      <c r="L76" s="194">
        <f t="shared" si="7"/>
        <v>1614750</v>
      </c>
      <c r="M76" s="1" t="s">
        <v>72</v>
      </c>
    </row>
    <row r="77" spans="1:13" s="3" customFormat="1" x14ac:dyDescent="0.2">
      <c r="A77" s="3" t="s">
        <v>186</v>
      </c>
      <c r="B77" s="3" t="s">
        <v>59</v>
      </c>
      <c r="C77" s="3">
        <v>65</v>
      </c>
      <c r="D77" s="3">
        <v>10</v>
      </c>
      <c r="E77" s="3">
        <v>299616</v>
      </c>
      <c r="F77" s="3">
        <v>323184</v>
      </c>
      <c r="G77" s="3">
        <v>58.34</v>
      </c>
      <c r="H77" s="3">
        <v>446.38</v>
      </c>
      <c r="I77" s="3" t="s">
        <v>8</v>
      </c>
      <c r="K77" s="3">
        <f t="shared" si="6"/>
        <v>2996160</v>
      </c>
      <c r="L77" s="196">
        <f t="shared" si="7"/>
        <v>3231840</v>
      </c>
    </row>
    <row r="78" spans="1:13" s="3" customFormat="1" x14ac:dyDescent="0.2">
      <c r="A78" s="3" t="s">
        <v>186</v>
      </c>
      <c r="B78" s="3" t="s">
        <v>59</v>
      </c>
      <c r="C78" s="3">
        <v>66</v>
      </c>
      <c r="D78" s="3">
        <v>10</v>
      </c>
      <c r="E78" s="3">
        <v>320996</v>
      </c>
      <c r="F78" s="3">
        <v>346886</v>
      </c>
      <c r="G78" s="3">
        <v>51.69</v>
      </c>
      <c r="H78" s="3">
        <v>424.43</v>
      </c>
      <c r="I78" s="3" t="s">
        <v>9</v>
      </c>
      <c r="K78" s="3">
        <f t="shared" si="6"/>
        <v>3209960</v>
      </c>
      <c r="L78" s="196">
        <f t="shared" si="7"/>
        <v>3468860</v>
      </c>
    </row>
    <row r="79" spans="1:13" s="3" customFormat="1" x14ac:dyDescent="0.2">
      <c r="A79" s="3" t="s">
        <v>186</v>
      </c>
      <c r="B79" s="3" t="s">
        <v>59</v>
      </c>
      <c r="C79" s="3">
        <v>67</v>
      </c>
      <c r="D79" s="3">
        <v>10</v>
      </c>
      <c r="E79" s="3">
        <v>297648</v>
      </c>
      <c r="F79" s="3">
        <v>321537</v>
      </c>
      <c r="G79" s="3">
        <v>56.14</v>
      </c>
      <c r="H79" s="3">
        <v>428.79</v>
      </c>
      <c r="I79" s="3" t="s">
        <v>8</v>
      </c>
      <c r="K79" s="3">
        <f t="shared" si="6"/>
        <v>2976480</v>
      </c>
      <c r="L79" s="196">
        <f t="shared" si="7"/>
        <v>3215370</v>
      </c>
    </row>
    <row r="80" spans="1:13" s="3" customFormat="1" x14ac:dyDescent="0.2">
      <c r="L80" s="196"/>
    </row>
    <row r="81" spans="1:12" s="3" customFormat="1" x14ac:dyDescent="0.2">
      <c r="A81" s="3" t="s">
        <v>39</v>
      </c>
      <c r="B81" s="3" t="s">
        <v>39</v>
      </c>
      <c r="C81" s="3">
        <v>68</v>
      </c>
      <c r="D81" s="3">
        <v>10</v>
      </c>
      <c r="E81" s="3">
        <v>179238</v>
      </c>
      <c r="F81" s="3">
        <v>193519</v>
      </c>
      <c r="G81" s="3">
        <v>49.68</v>
      </c>
      <c r="H81" s="3">
        <v>435.25</v>
      </c>
      <c r="I81" s="3" t="s">
        <v>7</v>
      </c>
      <c r="K81" s="3">
        <f t="shared" si="6"/>
        <v>1792380</v>
      </c>
      <c r="L81" s="196">
        <f t="shared" si="7"/>
        <v>1935190</v>
      </c>
    </row>
    <row r="82" spans="1:12" s="3" customFormat="1" x14ac:dyDescent="0.2">
      <c r="A82" s="3" t="s">
        <v>40</v>
      </c>
      <c r="B82" s="3" t="s">
        <v>40</v>
      </c>
      <c r="C82" s="3">
        <v>69</v>
      </c>
      <c r="D82" s="3">
        <v>10</v>
      </c>
      <c r="E82" s="3">
        <v>164715</v>
      </c>
      <c r="F82" s="3">
        <v>177949</v>
      </c>
      <c r="G82" s="3">
        <v>52.95</v>
      </c>
      <c r="H82" s="3">
        <v>427.82</v>
      </c>
      <c r="I82" s="3" t="s">
        <v>12</v>
      </c>
      <c r="K82" s="3">
        <f t="shared" si="6"/>
        <v>1647150</v>
      </c>
      <c r="L82" s="196">
        <f t="shared" si="7"/>
        <v>1779490</v>
      </c>
    </row>
    <row r="83" spans="1:12" s="3" customFormat="1" x14ac:dyDescent="0.2">
      <c r="A83" s="3" t="s">
        <v>41</v>
      </c>
      <c r="B83" s="3" t="s">
        <v>41</v>
      </c>
      <c r="C83" s="3">
        <v>70</v>
      </c>
      <c r="D83" s="3">
        <v>10</v>
      </c>
      <c r="E83" s="3">
        <v>118158</v>
      </c>
      <c r="F83" s="3">
        <v>127651</v>
      </c>
      <c r="G83" s="3">
        <v>53.12</v>
      </c>
      <c r="H83" s="3">
        <v>427.86</v>
      </c>
      <c r="I83" s="3" t="s">
        <v>22</v>
      </c>
      <c r="K83" s="3">
        <f t="shared" si="6"/>
        <v>1181580</v>
      </c>
      <c r="L83" s="196">
        <f t="shared" si="7"/>
        <v>1276510</v>
      </c>
    </row>
    <row r="84" spans="1:12" s="3" customFormat="1" x14ac:dyDescent="0.2">
      <c r="A84" s="3" t="s">
        <v>41</v>
      </c>
      <c r="B84" s="3" t="s">
        <v>41</v>
      </c>
      <c r="C84" s="3">
        <v>71</v>
      </c>
      <c r="D84" s="3">
        <v>10</v>
      </c>
      <c r="E84" s="3">
        <v>94288</v>
      </c>
      <c r="F84" s="3">
        <v>101876</v>
      </c>
      <c r="G84" s="3">
        <v>53.99</v>
      </c>
      <c r="H84" s="3">
        <v>426.48</v>
      </c>
      <c r="I84" s="3" t="s">
        <v>20</v>
      </c>
      <c r="K84" s="3">
        <f t="shared" si="6"/>
        <v>942880</v>
      </c>
      <c r="L84" s="196">
        <f t="shared" si="7"/>
        <v>1018760</v>
      </c>
    </row>
    <row r="85" spans="1:12" s="3" customFormat="1" x14ac:dyDescent="0.2">
      <c r="A85" s="3" t="s">
        <v>42</v>
      </c>
      <c r="B85" s="3" t="s">
        <v>42</v>
      </c>
      <c r="C85" s="3">
        <v>72</v>
      </c>
      <c r="D85" s="3">
        <v>10</v>
      </c>
      <c r="E85" s="3">
        <v>165699</v>
      </c>
      <c r="F85" s="3">
        <v>178930</v>
      </c>
      <c r="G85" s="3">
        <v>56.97</v>
      </c>
      <c r="H85" s="3">
        <v>433.29</v>
      </c>
      <c r="I85" s="3" t="s">
        <v>12</v>
      </c>
      <c r="K85" s="3">
        <f t="shared" si="6"/>
        <v>1656990</v>
      </c>
      <c r="L85" s="196">
        <f t="shared" si="7"/>
        <v>1789300</v>
      </c>
    </row>
    <row r="86" spans="1:12" s="3" customFormat="1" x14ac:dyDescent="0.2">
      <c r="A86" s="3" t="s">
        <v>42</v>
      </c>
      <c r="B86" s="3" t="s">
        <v>42</v>
      </c>
      <c r="C86" s="3">
        <v>73</v>
      </c>
      <c r="D86" s="3">
        <v>10</v>
      </c>
      <c r="E86" s="3">
        <v>187216</v>
      </c>
      <c r="F86" s="3">
        <v>202174</v>
      </c>
      <c r="G86" s="3">
        <v>53.21</v>
      </c>
      <c r="H86" s="3">
        <v>432.79</v>
      </c>
      <c r="I86" s="3" t="s">
        <v>7</v>
      </c>
      <c r="K86" s="3">
        <f t="shared" si="6"/>
        <v>1872160</v>
      </c>
      <c r="L86" s="196">
        <f t="shared" si="7"/>
        <v>2021740</v>
      </c>
    </row>
    <row r="87" spans="1:12" s="3" customFormat="1" x14ac:dyDescent="0.2">
      <c r="A87" s="3" t="s">
        <v>43</v>
      </c>
      <c r="B87" s="3" t="s">
        <v>43</v>
      </c>
      <c r="C87" s="3">
        <v>74</v>
      </c>
      <c r="D87" s="3">
        <v>10</v>
      </c>
      <c r="E87" s="3">
        <v>92822</v>
      </c>
      <c r="F87" s="3">
        <v>99639</v>
      </c>
      <c r="G87" s="3">
        <v>75.31</v>
      </c>
      <c r="H87" s="3">
        <v>504.24</v>
      </c>
      <c r="I87" s="3" t="s">
        <v>20</v>
      </c>
      <c r="K87" s="3">
        <f t="shared" si="6"/>
        <v>928220</v>
      </c>
      <c r="L87" s="196">
        <f t="shared" si="7"/>
        <v>996390</v>
      </c>
    </row>
    <row r="88" spans="1:12" s="3" customFormat="1" x14ac:dyDescent="0.2">
      <c r="A88" s="3" t="s">
        <v>73</v>
      </c>
      <c r="B88" s="3" t="s">
        <v>44</v>
      </c>
      <c r="C88" s="3">
        <v>75</v>
      </c>
      <c r="D88" s="3">
        <v>10</v>
      </c>
      <c r="E88" s="3">
        <v>81691</v>
      </c>
      <c r="F88" s="3">
        <v>87840</v>
      </c>
      <c r="G88" s="3">
        <v>69.680000000000007</v>
      </c>
      <c r="H88" s="3">
        <v>483.87</v>
      </c>
      <c r="I88" s="3" t="s">
        <v>23</v>
      </c>
      <c r="K88" s="3">
        <f t="shared" si="6"/>
        <v>816910</v>
      </c>
      <c r="L88" s="196">
        <f t="shared" si="7"/>
        <v>878400</v>
      </c>
    </row>
  </sheetData>
  <phoneticPr fontId="18"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119"/>
  <sheetViews>
    <sheetView tabSelected="1" topLeftCell="P1" workbookViewId="0">
      <selection activeCell="W23" sqref="W23"/>
    </sheetView>
  </sheetViews>
  <sheetFormatPr baseColWidth="10" defaultColWidth="8.83203125" defaultRowHeight="15" x14ac:dyDescent="0.2"/>
  <cols>
    <col min="2" max="2" width="30.1640625" customWidth="1"/>
    <col min="3" max="3" width="14.33203125" style="5" customWidth="1"/>
    <col min="4" max="7" width="13.6640625" customWidth="1"/>
    <col min="8" max="8" width="9.5" customWidth="1"/>
    <col min="9" max="9" width="18.5" customWidth="1"/>
    <col min="10" max="10" width="12.6640625" customWidth="1"/>
    <col min="11" max="11" width="17" customWidth="1"/>
    <col min="12" max="12" width="12" customWidth="1"/>
    <col min="13" max="14" width="13.1640625" customWidth="1"/>
    <col min="24" max="24" width="11.5" style="5" bestFit="1" customWidth="1"/>
    <col min="26" max="26" width="11.5" style="10" customWidth="1"/>
    <col min="27" max="27" width="8.5" customWidth="1"/>
    <col min="28" max="29" width="14.33203125" style="5" customWidth="1"/>
    <col min="31" max="31" width="8.6640625" style="11"/>
    <col min="34" max="34" width="30.1640625" customWidth="1"/>
  </cols>
  <sheetData>
    <row r="1" spans="2:34" x14ac:dyDescent="0.2">
      <c r="B1" s="4" t="s">
        <v>74</v>
      </c>
      <c r="D1" s="6"/>
      <c r="E1" s="6"/>
      <c r="F1" s="6"/>
      <c r="G1" s="6"/>
      <c r="H1" s="7"/>
      <c r="I1" s="6"/>
      <c r="J1" s="8"/>
      <c r="K1" s="8"/>
      <c r="L1" s="9"/>
      <c r="AH1" s="4" t="s">
        <v>74</v>
      </c>
    </row>
    <row r="2" spans="2:34" x14ac:dyDescent="0.2">
      <c r="B2" s="12"/>
      <c r="D2" s="7"/>
      <c r="E2" s="7"/>
      <c r="F2" s="7"/>
      <c r="G2" s="7"/>
      <c r="H2" s="7"/>
      <c r="I2" s="6"/>
      <c r="J2" s="8"/>
      <c r="K2" s="8"/>
      <c r="L2" s="7"/>
      <c r="AH2" s="12"/>
    </row>
    <row r="3" spans="2:34" x14ac:dyDescent="0.2">
      <c r="B3" s="12"/>
      <c r="D3" s="7"/>
      <c r="E3" s="7"/>
      <c r="F3" s="7"/>
      <c r="G3" s="7"/>
      <c r="H3" s="7"/>
      <c r="I3" s="6"/>
      <c r="J3" s="8"/>
      <c r="K3" s="8"/>
      <c r="L3" s="7"/>
      <c r="AH3" s="12"/>
    </row>
    <row r="4" spans="2:34" x14ac:dyDescent="0.2">
      <c r="B4" s="12"/>
      <c r="D4" s="7"/>
      <c r="E4" s="7"/>
      <c r="F4" s="7"/>
      <c r="G4" s="7"/>
      <c r="H4" s="7"/>
      <c r="I4" s="6"/>
      <c r="J4" s="8"/>
      <c r="K4" s="8"/>
      <c r="L4" s="7"/>
      <c r="AH4" s="12"/>
    </row>
    <row r="5" spans="2:34" ht="14.25" customHeight="1" x14ac:dyDescent="0.2">
      <c r="B5" s="13" t="s">
        <v>75</v>
      </c>
      <c r="D5" s="7"/>
      <c r="E5" s="7"/>
      <c r="F5" s="7"/>
      <c r="G5" s="7"/>
      <c r="H5" s="7"/>
      <c r="I5" s="6"/>
      <c r="J5" s="8"/>
      <c r="K5" s="8"/>
      <c r="L5" s="7" t="s">
        <v>76</v>
      </c>
      <c r="AH5" s="13" t="s">
        <v>75</v>
      </c>
    </row>
    <row r="6" spans="2:34" s="2" customFormat="1" ht="61.5" customHeight="1" x14ac:dyDescent="0.2">
      <c r="B6" s="14" t="s">
        <v>77</v>
      </c>
      <c r="C6" s="15" t="s">
        <v>78</v>
      </c>
      <c r="D6" s="16" t="s">
        <v>79</v>
      </c>
      <c r="E6" s="16" t="s">
        <v>80</v>
      </c>
      <c r="F6" s="16" t="s">
        <v>81</v>
      </c>
      <c r="G6" s="16" t="s">
        <v>82</v>
      </c>
      <c r="H6" s="16" t="s">
        <v>83</v>
      </c>
      <c r="I6" s="17" t="s">
        <v>84</v>
      </c>
      <c r="J6" s="18" t="s">
        <v>85</v>
      </c>
      <c r="K6" s="18" t="s">
        <v>86</v>
      </c>
      <c r="L6" s="16" t="s">
        <v>87</v>
      </c>
      <c r="M6" s="2" t="s">
        <v>88</v>
      </c>
      <c r="N6" s="2" t="s">
        <v>89</v>
      </c>
      <c r="O6" s="2" t="s">
        <v>90</v>
      </c>
      <c r="P6" s="2" t="s">
        <v>91</v>
      </c>
      <c r="Q6" s="2" t="s">
        <v>2</v>
      </c>
      <c r="R6" s="2" t="s">
        <v>92</v>
      </c>
      <c r="S6" s="2" t="s">
        <v>93</v>
      </c>
      <c r="T6" s="2" t="s">
        <v>3</v>
      </c>
      <c r="U6" s="2" t="s">
        <v>5</v>
      </c>
      <c r="V6" s="2" t="s">
        <v>6</v>
      </c>
      <c r="W6" s="2" t="s">
        <v>4</v>
      </c>
      <c r="X6" s="15" t="s">
        <v>94</v>
      </c>
      <c r="Y6" s="2" t="s">
        <v>95</v>
      </c>
      <c r="Z6" s="10" t="s">
        <v>96</v>
      </c>
      <c r="AA6" s="19"/>
      <c r="AB6" s="15" t="s">
        <v>78</v>
      </c>
      <c r="AC6" s="15" t="s">
        <v>97</v>
      </c>
      <c r="AD6" s="2" t="s">
        <v>98</v>
      </c>
      <c r="AE6" s="20" t="s">
        <v>99</v>
      </c>
      <c r="AF6" s="2" t="s">
        <v>100</v>
      </c>
      <c r="AG6" s="2" t="s">
        <v>101</v>
      </c>
      <c r="AH6" s="14" t="s">
        <v>77</v>
      </c>
    </row>
    <row r="7" spans="2:34" s="1" customFormat="1" ht="16.5" customHeight="1" x14ac:dyDescent="0.2">
      <c r="B7" s="70" t="s">
        <v>47</v>
      </c>
      <c r="C7" s="30">
        <v>403393.66666666669</v>
      </c>
      <c r="D7" s="112">
        <v>43400</v>
      </c>
      <c r="E7" s="112"/>
      <c r="F7" s="112"/>
      <c r="G7" s="112"/>
      <c r="H7" s="72">
        <v>24</v>
      </c>
      <c r="I7" s="72" t="s">
        <v>102</v>
      </c>
      <c r="J7" s="113">
        <v>-44.529666666666664</v>
      </c>
      <c r="K7" s="113">
        <v>174.22966666666667</v>
      </c>
      <c r="L7" s="114">
        <v>40</v>
      </c>
      <c r="M7" s="115">
        <v>43529</v>
      </c>
      <c r="N7" s="116">
        <v>2.0972222222222222E-2</v>
      </c>
      <c r="O7" s="1">
        <v>23</v>
      </c>
      <c r="P7" s="1">
        <v>3</v>
      </c>
      <c r="Q7" s="1">
        <v>29</v>
      </c>
      <c r="R7" s="1">
        <v>30</v>
      </c>
      <c r="S7" s="1">
        <v>0.18</v>
      </c>
      <c r="T7" s="1">
        <v>39890</v>
      </c>
      <c r="U7" s="1">
        <v>74.52</v>
      </c>
      <c r="V7" s="1">
        <v>482.14</v>
      </c>
      <c r="W7" s="1">
        <v>42386</v>
      </c>
      <c r="X7" s="30">
        <f>W7*(9/AA7)</f>
        <v>42386</v>
      </c>
      <c r="Y7" s="78">
        <v>29</v>
      </c>
      <c r="Z7" s="79"/>
      <c r="AA7" s="1">
        <v>9</v>
      </c>
      <c r="AB7" s="30">
        <v>403393.66666666669</v>
      </c>
      <c r="AC7" s="109">
        <v>25.9</v>
      </c>
      <c r="AE7" s="117"/>
      <c r="AH7" s="70" t="s">
        <v>47</v>
      </c>
    </row>
    <row r="8" spans="2:34" s="1" customFormat="1" ht="16.5" customHeight="1" x14ac:dyDescent="0.2">
      <c r="B8" s="70" t="s">
        <v>47</v>
      </c>
      <c r="C8" s="30">
        <v>403393.66666666669</v>
      </c>
      <c r="D8" s="112">
        <v>43400</v>
      </c>
      <c r="E8" s="112"/>
      <c r="F8" s="112"/>
      <c r="G8" s="112"/>
      <c r="H8" s="72">
        <v>24</v>
      </c>
      <c r="I8" s="72" t="s">
        <v>102</v>
      </c>
      <c r="J8" s="113">
        <v>-44.529666666666664</v>
      </c>
      <c r="K8" s="113">
        <v>174.22966666666667</v>
      </c>
      <c r="L8" s="114">
        <v>40</v>
      </c>
      <c r="M8" s="115">
        <v>43529</v>
      </c>
      <c r="N8" s="116">
        <v>4.3043981481481482E-2</v>
      </c>
      <c r="O8" s="1">
        <v>23</v>
      </c>
      <c r="P8" s="1">
        <v>3</v>
      </c>
      <c r="Q8" s="1">
        <v>30</v>
      </c>
      <c r="R8" s="1">
        <v>30</v>
      </c>
      <c r="S8" s="1">
        <v>0.18</v>
      </c>
      <c r="T8" s="1">
        <v>42912</v>
      </c>
      <c r="U8" s="1">
        <v>72.83</v>
      </c>
      <c r="V8" s="1">
        <v>479.83</v>
      </c>
      <c r="W8" s="1">
        <v>45605</v>
      </c>
      <c r="X8" s="30">
        <f t="shared" ref="X8:X14" si="0">W8*(9/AA8)</f>
        <v>45605</v>
      </c>
      <c r="Y8" s="78">
        <v>30</v>
      </c>
      <c r="Z8" s="79"/>
      <c r="AA8" s="1">
        <v>9</v>
      </c>
      <c r="AB8" s="30">
        <v>403393.66666666669</v>
      </c>
      <c r="AC8" s="109">
        <v>25.9</v>
      </c>
      <c r="AE8" s="117"/>
      <c r="AH8" s="70" t="s">
        <v>47</v>
      </c>
    </row>
    <row r="9" spans="2:34" s="1" customFormat="1" ht="16.5" customHeight="1" x14ac:dyDescent="0.2">
      <c r="B9" s="70" t="s">
        <v>47</v>
      </c>
      <c r="C9" s="30">
        <v>403393.66666666669</v>
      </c>
      <c r="D9" s="112">
        <v>43400</v>
      </c>
      <c r="E9" s="112"/>
      <c r="F9" s="112"/>
      <c r="G9" s="112"/>
      <c r="H9" s="72">
        <v>24</v>
      </c>
      <c r="I9" s="72" t="s">
        <v>102</v>
      </c>
      <c r="J9" s="113">
        <v>-44.529666666666664</v>
      </c>
      <c r="K9" s="113">
        <v>174.22966666666667</v>
      </c>
      <c r="L9" s="114">
        <v>40</v>
      </c>
      <c r="M9" s="115">
        <v>43529</v>
      </c>
      <c r="N9" s="116">
        <v>6.5115740740740738E-2</v>
      </c>
      <c r="O9" s="1">
        <v>23</v>
      </c>
      <c r="P9" s="1">
        <v>3</v>
      </c>
      <c r="Q9" s="1">
        <v>31</v>
      </c>
      <c r="R9" s="1">
        <v>30</v>
      </c>
      <c r="S9" s="1">
        <v>0.17</v>
      </c>
      <c r="T9" s="1">
        <v>46479</v>
      </c>
      <c r="U9" s="1">
        <v>74.34</v>
      </c>
      <c r="V9" s="1">
        <v>487.85</v>
      </c>
      <c r="W9" s="1">
        <v>49368</v>
      </c>
      <c r="X9" s="30">
        <f t="shared" si="0"/>
        <v>49368</v>
      </c>
      <c r="Y9" s="78">
        <v>31</v>
      </c>
      <c r="Z9" s="79"/>
      <c r="AA9" s="1">
        <v>9</v>
      </c>
      <c r="AB9" s="30">
        <v>403393.66666666669</v>
      </c>
      <c r="AC9" s="109">
        <v>25.9</v>
      </c>
      <c r="AE9" s="117"/>
      <c r="AH9" s="70" t="s">
        <v>47</v>
      </c>
    </row>
    <row r="10" spans="2:34" s="1" customFormat="1" ht="16.5" customHeight="1" x14ac:dyDescent="0.2">
      <c r="B10" s="70" t="s">
        <v>103</v>
      </c>
      <c r="C10" s="30">
        <v>403393.66666666669</v>
      </c>
      <c r="D10" s="112">
        <v>43400</v>
      </c>
      <c r="E10" s="112"/>
      <c r="F10" s="112"/>
      <c r="G10" s="112"/>
      <c r="H10" s="72">
        <v>24</v>
      </c>
      <c r="I10" s="72" t="s">
        <v>102</v>
      </c>
      <c r="J10" s="113">
        <v>-44.529666666666664</v>
      </c>
      <c r="K10" s="113">
        <v>174.22966666666667</v>
      </c>
      <c r="L10" s="114">
        <v>40</v>
      </c>
      <c r="M10" s="115">
        <v>43529</v>
      </c>
      <c r="N10" s="116">
        <v>8.7199074074074068E-2</v>
      </c>
      <c r="O10" s="1">
        <v>23</v>
      </c>
      <c r="P10" s="1">
        <v>3</v>
      </c>
      <c r="Q10" s="1">
        <v>32</v>
      </c>
      <c r="R10" s="1">
        <v>30</v>
      </c>
      <c r="S10" s="1">
        <v>2.11</v>
      </c>
      <c r="T10" s="1">
        <v>300</v>
      </c>
      <c r="U10" s="1">
        <v>169.34</v>
      </c>
      <c r="V10" s="1">
        <v>473.02</v>
      </c>
      <c r="W10" s="1">
        <v>319</v>
      </c>
      <c r="X10" s="30">
        <f t="shared" si="0"/>
        <v>319</v>
      </c>
      <c r="Y10" s="78">
        <v>32</v>
      </c>
      <c r="Z10" s="79"/>
      <c r="AA10" s="1">
        <v>9</v>
      </c>
      <c r="AB10" s="30">
        <v>403393.66666666669</v>
      </c>
      <c r="AC10" s="109">
        <v>25.9</v>
      </c>
      <c r="AE10" s="117"/>
      <c r="AH10" s="70" t="s">
        <v>103</v>
      </c>
    </row>
    <row r="11" spans="2:34" s="1" customFormat="1" ht="16.5" customHeight="1" x14ac:dyDescent="0.2">
      <c r="B11" s="70" t="s">
        <v>48</v>
      </c>
      <c r="C11" s="30">
        <v>403393.66666666669</v>
      </c>
      <c r="D11" s="112">
        <v>43401</v>
      </c>
      <c r="E11" s="112"/>
      <c r="F11" s="112"/>
      <c r="G11" s="112"/>
      <c r="H11" s="72">
        <v>39</v>
      </c>
      <c r="I11" s="72" t="s">
        <v>104</v>
      </c>
      <c r="J11" s="113">
        <v>-44.506833333333333</v>
      </c>
      <c r="K11" s="113">
        <v>174.11983333333333</v>
      </c>
      <c r="L11" s="114">
        <v>5</v>
      </c>
      <c r="M11" s="115">
        <v>43529</v>
      </c>
      <c r="N11" s="116">
        <v>0.10925925925925926</v>
      </c>
      <c r="O11" s="1">
        <v>23</v>
      </c>
      <c r="P11" s="1">
        <v>3</v>
      </c>
      <c r="Q11" s="1">
        <v>33</v>
      </c>
      <c r="R11" s="1">
        <v>30</v>
      </c>
      <c r="S11" s="1">
        <v>0.39</v>
      </c>
      <c r="T11" s="1">
        <v>8979</v>
      </c>
      <c r="U11" s="1">
        <v>72.19</v>
      </c>
      <c r="V11" s="1">
        <v>479.29</v>
      </c>
      <c r="W11" s="1">
        <v>9543</v>
      </c>
      <c r="X11" s="30">
        <f t="shared" si="0"/>
        <v>9543</v>
      </c>
      <c r="Y11" s="78">
        <v>33</v>
      </c>
      <c r="Z11" s="79"/>
      <c r="AA11" s="1">
        <v>9</v>
      </c>
      <c r="AB11" s="30">
        <v>403393.66666666669</v>
      </c>
      <c r="AC11" s="109">
        <v>26.2</v>
      </c>
      <c r="AE11" s="117"/>
      <c r="AH11" s="70" t="s">
        <v>48</v>
      </c>
    </row>
    <row r="12" spans="2:34" s="1" customFormat="1" ht="16.5" customHeight="1" x14ac:dyDescent="0.2">
      <c r="B12" s="70" t="s">
        <v>48</v>
      </c>
      <c r="C12" s="30">
        <v>403393.66666666669</v>
      </c>
      <c r="D12" s="112">
        <v>43401</v>
      </c>
      <c r="E12" s="112"/>
      <c r="F12" s="112"/>
      <c r="G12" s="112"/>
      <c r="H12" s="72">
        <v>39</v>
      </c>
      <c r="I12" s="72" t="s">
        <v>104</v>
      </c>
      <c r="J12" s="113">
        <v>-44.506833333333333</v>
      </c>
      <c r="K12" s="113">
        <v>174.11983333333333</v>
      </c>
      <c r="L12" s="114">
        <v>5</v>
      </c>
      <c r="M12" s="115">
        <v>43529</v>
      </c>
      <c r="N12" s="116">
        <v>0.13133101851851853</v>
      </c>
      <c r="O12" s="1">
        <v>23</v>
      </c>
      <c r="P12" s="1">
        <v>3</v>
      </c>
      <c r="Q12" s="1">
        <v>34</v>
      </c>
      <c r="R12" s="1">
        <v>30</v>
      </c>
      <c r="S12" s="1">
        <v>0.42</v>
      </c>
      <c r="T12" s="1">
        <v>7672</v>
      </c>
      <c r="U12" s="1">
        <v>70.94</v>
      </c>
      <c r="V12" s="1">
        <v>477.5</v>
      </c>
      <c r="W12" s="1">
        <v>8155</v>
      </c>
      <c r="X12" s="30">
        <f t="shared" si="0"/>
        <v>8155</v>
      </c>
      <c r="Y12" s="78">
        <v>34</v>
      </c>
      <c r="Z12" s="79"/>
      <c r="AA12" s="1">
        <v>9</v>
      </c>
      <c r="AB12" s="30">
        <v>403393.66666666669</v>
      </c>
      <c r="AC12" s="109">
        <v>26.2</v>
      </c>
      <c r="AE12" s="117"/>
      <c r="AH12" s="70" t="s">
        <v>48</v>
      </c>
    </row>
    <row r="13" spans="2:34" s="1" customFormat="1" ht="16.5" customHeight="1" x14ac:dyDescent="0.2">
      <c r="B13" s="70" t="s">
        <v>48</v>
      </c>
      <c r="C13" s="30">
        <v>403393.66666666669</v>
      </c>
      <c r="D13" s="112">
        <v>43401</v>
      </c>
      <c r="E13" s="112"/>
      <c r="F13" s="112"/>
      <c r="G13" s="112"/>
      <c r="H13" s="72">
        <v>39</v>
      </c>
      <c r="I13" s="72" t="s">
        <v>104</v>
      </c>
      <c r="J13" s="113">
        <v>-44.506833333333333</v>
      </c>
      <c r="K13" s="113">
        <v>174.11983333333333</v>
      </c>
      <c r="L13" s="114">
        <v>5</v>
      </c>
      <c r="M13" s="115">
        <v>43529</v>
      </c>
      <c r="N13" s="116">
        <v>0.15342592592592594</v>
      </c>
      <c r="O13" s="1">
        <v>23</v>
      </c>
      <c r="P13" s="1">
        <v>3</v>
      </c>
      <c r="Q13" s="1">
        <v>36</v>
      </c>
      <c r="R13" s="1">
        <v>30</v>
      </c>
      <c r="S13" s="1">
        <v>0.78</v>
      </c>
      <c r="T13" s="1">
        <v>2200</v>
      </c>
      <c r="U13" s="1">
        <v>79.8</v>
      </c>
      <c r="V13" s="1">
        <v>476.82</v>
      </c>
      <c r="W13" s="91">
        <v>2339</v>
      </c>
      <c r="X13" s="30">
        <f t="shared" si="0"/>
        <v>2339</v>
      </c>
      <c r="Y13" s="78">
        <v>35</v>
      </c>
      <c r="Z13" s="79" t="s">
        <v>105</v>
      </c>
      <c r="AA13" s="1">
        <v>9</v>
      </c>
      <c r="AB13" s="30">
        <v>403393.66666666669</v>
      </c>
      <c r="AC13" s="109">
        <v>26.2</v>
      </c>
      <c r="AE13" s="117"/>
      <c r="AH13" s="70" t="s">
        <v>48</v>
      </c>
    </row>
    <row r="14" spans="2:34" s="1" customFormat="1" ht="16.5" customHeight="1" x14ac:dyDescent="0.2">
      <c r="B14" s="70" t="s">
        <v>106</v>
      </c>
      <c r="C14" s="30">
        <v>403393.66666666669</v>
      </c>
      <c r="D14" s="112">
        <v>43401</v>
      </c>
      <c r="E14" s="112"/>
      <c r="F14" s="112"/>
      <c r="G14" s="112"/>
      <c r="H14" s="72">
        <v>39</v>
      </c>
      <c r="I14" s="72" t="s">
        <v>104</v>
      </c>
      <c r="J14" s="113">
        <v>-44.506833333333333</v>
      </c>
      <c r="K14" s="113">
        <v>174.11983333333333</v>
      </c>
      <c r="L14" s="114">
        <v>5</v>
      </c>
      <c r="M14" s="115">
        <v>43529</v>
      </c>
      <c r="N14" s="116">
        <v>0.17549768518518519</v>
      </c>
      <c r="O14" s="1">
        <v>23</v>
      </c>
      <c r="P14" s="1">
        <v>3</v>
      </c>
      <c r="Q14" s="1">
        <v>35</v>
      </c>
      <c r="R14" s="1">
        <v>30</v>
      </c>
      <c r="S14" s="1">
        <v>1.1000000000000001</v>
      </c>
      <c r="T14" s="1">
        <v>1093</v>
      </c>
      <c r="U14" s="1">
        <v>95.05</v>
      </c>
      <c r="V14" s="1">
        <v>478.6</v>
      </c>
      <c r="W14" s="91">
        <v>1162</v>
      </c>
      <c r="X14" s="30">
        <f t="shared" si="0"/>
        <v>1162</v>
      </c>
      <c r="Y14" s="78">
        <v>36</v>
      </c>
      <c r="Z14" s="79" t="s">
        <v>107</v>
      </c>
      <c r="AA14" s="1">
        <v>9</v>
      </c>
      <c r="AB14" s="30">
        <v>403393.66666666669</v>
      </c>
      <c r="AC14" s="109">
        <v>26.2</v>
      </c>
      <c r="AE14" s="117"/>
      <c r="AH14" s="70" t="s">
        <v>106</v>
      </c>
    </row>
    <row r="15" spans="2:34" s="29" customFormat="1" ht="16.5" customHeight="1" x14ac:dyDescent="0.2">
      <c r="B15" s="21" t="s">
        <v>51</v>
      </c>
      <c r="C15" s="22">
        <v>387519</v>
      </c>
      <c r="D15" s="23">
        <v>43407</v>
      </c>
      <c r="E15" s="23"/>
      <c r="F15" s="23"/>
      <c r="G15" s="23"/>
      <c r="H15" s="24">
        <v>137</v>
      </c>
      <c r="I15" s="24" t="s">
        <v>108</v>
      </c>
      <c r="J15" s="25">
        <v>-44.557333333333332</v>
      </c>
      <c r="K15" s="25">
        <v>178.47533333333334</v>
      </c>
      <c r="L15" s="26">
        <v>12</v>
      </c>
      <c r="M15" s="27">
        <v>43590</v>
      </c>
      <c r="N15" s="28">
        <v>0.93454861111111109</v>
      </c>
      <c r="O15" s="29">
        <v>23</v>
      </c>
      <c r="P15" s="29">
        <v>6</v>
      </c>
      <c r="Q15" s="29">
        <v>70</v>
      </c>
      <c r="R15" s="29">
        <v>30</v>
      </c>
      <c r="S15" s="29">
        <v>0.35</v>
      </c>
      <c r="T15" s="29">
        <v>10756</v>
      </c>
      <c r="U15" s="29">
        <v>72.61</v>
      </c>
      <c r="V15" s="29">
        <v>496.16</v>
      </c>
      <c r="W15" s="29">
        <v>11417</v>
      </c>
      <c r="X15" s="22">
        <f>W15*(9/AA15)</f>
        <v>11417</v>
      </c>
      <c r="Y15" s="31">
        <v>170</v>
      </c>
      <c r="Z15" s="32"/>
      <c r="AA15" s="29">
        <v>9</v>
      </c>
      <c r="AB15" s="22">
        <v>387519</v>
      </c>
      <c r="AC15" s="33">
        <v>25.9</v>
      </c>
      <c r="AD15"/>
      <c r="AE15" s="11"/>
      <c r="AF15"/>
      <c r="AG15"/>
      <c r="AH15" s="21" t="s">
        <v>51</v>
      </c>
    </row>
    <row r="16" spans="2:34" s="29" customFormat="1" ht="16.5" customHeight="1" x14ac:dyDescent="0.2">
      <c r="B16" s="21" t="s">
        <v>109</v>
      </c>
      <c r="C16" s="22">
        <v>387519</v>
      </c>
      <c r="D16" s="23">
        <v>43407</v>
      </c>
      <c r="E16" s="23"/>
      <c r="F16" s="23"/>
      <c r="G16" s="23"/>
      <c r="H16" s="24">
        <v>137</v>
      </c>
      <c r="I16" s="24" t="s">
        <v>108</v>
      </c>
      <c r="J16" s="25">
        <v>-44.557333333333332</v>
      </c>
      <c r="K16" s="25">
        <v>178.47533333333334</v>
      </c>
      <c r="L16" s="26">
        <v>12</v>
      </c>
      <c r="M16" s="27">
        <v>43590</v>
      </c>
      <c r="N16" s="28">
        <v>0.95660879629629625</v>
      </c>
      <c r="O16" s="29">
        <v>23</v>
      </c>
      <c r="P16" s="29">
        <v>6</v>
      </c>
      <c r="Q16" s="29">
        <v>71</v>
      </c>
      <c r="R16" s="29">
        <v>30</v>
      </c>
      <c r="S16" s="29">
        <v>0.37</v>
      </c>
      <c r="T16" s="29">
        <v>9532</v>
      </c>
      <c r="U16" s="29">
        <v>76.98</v>
      </c>
      <c r="V16" s="29">
        <v>495.15</v>
      </c>
      <c r="W16" s="29">
        <v>10119</v>
      </c>
      <c r="X16" s="22">
        <f t="shared" ref="X16:X71" si="1">W16*(9/AA16)</f>
        <v>10119</v>
      </c>
      <c r="Y16" s="31">
        <v>171</v>
      </c>
      <c r="Z16" s="32"/>
      <c r="AA16" s="29">
        <v>9</v>
      </c>
      <c r="AB16" s="22">
        <v>387519</v>
      </c>
      <c r="AC16" s="33">
        <v>25.9</v>
      </c>
      <c r="AD16"/>
      <c r="AE16" s="11"/>
      <c r="AF16"/>
      <c r="AG16"/>
      <c r="AH16" s="21" t="s">
        <v>109</v>
      </c>
    </row>
    <row r="17" spans="2:34" s="29" customFormat="1" ht="16.5" customHeight="1" x14ac:dyDescent="0.2">
      <c r="B17" s="21" t="s">
        <v>109</v>
      </c>
      <c r="C17" s="22">
        <v>387519</v>
      </c>
      <c r="D17" s="23">
        <v>43407</v>
      </c>
      <c r="E17" s="23"/>
      <c r="F17" s="23"/>
      <c r="G17" s="23"/>
      <c r="H17" s="24">
        <v>137</v>
      </c>
      <c r="I17" s="24" t="s">
        <v>108</v>
      </c>
      <c r="J17" s="25">
        <v>-44.557333333333332</v>
      </c>
      <c r="K17" s="25">
        <v>178.47533333333334</v>
      </c>
      <c r="L17" s="26">
        <v>12</v>
      </c>
      <c r="M17" s="27">
        <v>43590</v>
      </c>
      <c r="N17" s="28">
        <v>0.9786689814814814</v>
      </c>
      <c r="O17" s="29">
        <v>23</v>
      </c>
      <c r="P17" s="29">
        <v>6</v>
      </c>
      <c r="Q17" s="29">
        <v>72</v>
      </c>
      <c r="R17" s="29">
        <v>30</v>
      </c>
      <c r="S17" s="29">
        <v>0.38</v>
      </c>
      <c r="T17" s="29">
        <v>9294</v>
      </c>
      <c r="U17" s="29">
        <v>74.09</v>
      </c>
      <c r="V17" s="29">
        <v>494.15</v>
      </c>
      <c r="W17" s="29">
        <v>9867</v>
      </c>
      <c r="X17" s="22">
        <f t="shared" si="1"/>
        <v>9867</v>
      </c>
      <c r="Y17" s="31">
        <v>172</v>
      </c>
      <c r="Z17" s="32"/>
      <c r="AA17" s="29">
        <v>9</v>
      </c>
      <c r="AB17" s="22">
        <v>387519</v>
      </c>
      <c r="AC17" s="33">
        <v>25.9</v>
      </c>
      <c r="AD17"/>
      <c r="AE17" s="11"/>
      <c r="AF17"/>
      <c r="AG17"/>
      <c r="AH17" s="21" t="s">
        <v>109</v>
      </c>
    </row>
    <row r="18" spans="2:34" s="29" customFormat="1" ht="16.5" customHeight="1" x14ac:dyDescent="0.2">
      <c r="B18" s="21" t="s">
        <v>110</v>
      </c>
      <c r="C18" s="22">
        <v>387519</v>
      </c>
      <c r="D18" s="23">
        <v>43407</v>
      </c>
      <c r="E18" s="23"/>
      <c r="F18" s="23"/>
      <c r="G18" s="23"/>
      <c r="H18" s="24">
        <v>137</v>
      </c>
      <c r="I18" s="24" t="s">
        <v>108</v>
      </c>
      <c r="J18" s="25">
        <v>-44.557333333333332</v>
      </c>
      <c r="K18" s="25">
        <v>178.47533333333334</v>
      </c>
      <c r="L18" s="26">
        <v>12</v>
      </c>
      <c r="M18" s="27">
        <v>43621</v>
      </c>
      <c r="N18" s="28">
        <v>8.2175925925925917E-4</v>
      </c>
      <c r="O18" s="29">
        <v>23</v>
      </c>
      <c r="P18" s="29">
        <v>7</v>
      </c>
      <c r="Q18" s="29">
        <v>73</v>
      </c>
      <c r="R18" s="29">
        <v>30</v>
      </c>
      <c r="S18" s="29">
        <v>1.32</v>
      </c>
      <c r="T18" s="29">
        <v>763</v>
      </c>
      <c r="U18" s="29">
        <v>105.61</v>
      </c>
      <c r="V18" s="29">
        <v>492.49</v>
      </c>
      <c r="W18" s="29">
        <v>810</v>
      </c>
      <c r="X18" s="22">
        <f t="shared" si="1"/>
        <v>810</v>
      </c>
      <c r="Y18" s="31">
        <v>173</v>
      </c>
      <c r="Z18" s="32"/>
      <c r="AA18" s="29">
        <v>9</v>
      </c>
      <c r="AB18" s="22">
        <v>387519</v>
      </c>
      <c r="AC18" s="33">
        <v>25.9</v>
      </c>
      <c r="AD18"/>
      <c r="AE18" s="11"/>
      <c r="AF18"/>
      <c r="AG18"/>
      <c r="AH18" s="21" t="s">
        <v>110</v>
      </c>
    </row>
    <row r="19" spans="2:34" s="29" customFormat="1" ht="16.5" customHeight="1" x14ac:dyDescent="0.2">
      <c r="B19" s="21" t="s">
        <v>52</v>
      </c>
      <c r="C19" s="22">
        <v>402820.66666666669</v>
      </c>
      <c r="D19" s="35">
        <v>43407</v>
      </c>
      <c r="E19" s="35"/>
      <c r="F19" s="35"/>
      <c r="G19" s="35"/>
      <c r="H19" s="24">
        <v>137</v>
      </c>
      <c r="I19" s="24" t="s">
        <v>108</v>
      </c>
      <c r="J19" s="36">
        <v>-44.557333333333332</v>
      </c>
      <c r="K19" s="36">
        <v>178.47533333333334</v>
      </c>
      <c r="L19" s="37">
        <v>40</v>
      </c>
      <c r="M19" s="27">
        <v>43621</v>
      </c>
      <c r="N19" s="28">
        <v>2.2881944444444444E-2</v>
      </c>
      <c r="O19" s="29">
        <v>23</v>
      </c>
      <c r="P19" s="29">
        <v>7</v>
      </c>
      <c r="Q19" s="29">
        <v>74</v>
      </c>
      <c r="R19" s="29">
        <v>30</v>
      </c>
      <c r="S19" s="29">
        <v>0.56999999999999995</v>
      </c>
      <c r="T19" s="29">
        <v>4159</v>
      </c>
      <c r="U19" s="29">
        <v>75.73</v>
      </c>
      <c r="V19" s="29">
        <v>489.74</v>
      </c>
      <c r="W19" s="29">
        <v>4417</v>
      </c>
      <c r="X19" s="22">
        <f t="shared" si="1"/>
        <v>4417</v>
      </c>
      <c r="Y19" s="31">
        <v>174</v>
      </c>
      <c r="Z19" s="32"/>
      <c r="AA19" s="29">
        <v>9</v>
      </c>
      <c r="AB19" s="22">
        <v>402820.66666666669</v>
      </c>
      <c r="AC19" s="33">
        <v>25.9</v>
      </c>
      <c r="AD19"/>
      <c r="AE19" s="11"/>
      <c r="AF19"/>
      <c r="AG19"/>
      <c r="AH19" s="21" t="s">
        <v>52</v>
      </c>
    </row>
    <row r="20" spans="2:34" s="29" customFormat="1" ht="16.5" customHeight="1" x14ac:dyDescent="0.2">
      <c r="B20" s="21" t="s">
        <v>52</v>
      </c>
      <c r="C20" s="22">
        <v>402820.66666666669</v>
      </c>
      <c r="D20" s="35">
        <v>43407</v>
      </c>
      <c r="E20" s="35"/>
      <c r="F20" s="35"/>
      <c r="G20" s="35"/>
      <c r="H20" s="24">
        <v>137</v>
      </c>
      <c r="I20" s="24" t="s">
        <v>108</v>
      </c>
      <c r="J20" s="36">
        <v>-44.557333333333332</v>
      </c>
      <c r="K20" s="36">
        <v>178.47533333333334</v>
      </c>
      <c r="L20" s="37">
        <v>40</v>
      </c>
      <c r="M20" s="27">
        <v>43621</v>
      </c>
      <c r="N20" s="28">
        <v>4.4953703703703697E-2</v>
      </c>
      <c r="O20" s="29">
        <v>23</v>
      </c>
      <c r="P20" s="29">
        <v>7</v>
      </c>
      <c r="Q20" s="29">
        <v>75</v>
      </c>
      <c r="R20" s="29">
        <v>30</v>
      </c>
      <c r="S20" s="29">
        <v>0.48</v>
      </c>
      <c r="T20" s="29">
        <v>5685</v>
      </c>
      <c r="U20" s="29">
        <v>77.209999999999994</v>
      </c>
      <c r="V20" s="29">
        <v>489.03</v>
      </c>
      <c r="W20" s="29">
        <v>6038</v>
      </c>
      <c r="X20" s="22">
        <f t="shared" si="1"/>
        <v>6038</v>
      </c>
      <c r="Y20" s="31">
        <v>175</v>
      </c>
      <c r="Z20" s="32"/>
      <c r="AA20" s="29">
        <v>9</v>
      </c>
      <c r="AB20" s="22">
        <v>402820.66666666669</v>
      </c>
      <c r="AC20" s="33">
        <v>25.9</v>
      </c>
      <c r="AD20"/>
      <c r="AE20" s="11"/>
      <c r="AF20"/>
      <c r="AG20"/>
      <c r="AH20" s="21" t="s">
        <v>52</v>
      </c>
    </row>
    <row r="21" spans="2:34" s="29" customFormat="1" ht="16.5" customHeight="1" x14ac:dyDescent="0.2">
      <c r="B21" s="21" t="s">
        <v>52</v>
      </c>
      <c r="C21" s="22">
        <v>402820.66666666669</v>
      </c>
      <c r="D21" s="35">
        <v>43407</v>
      </c>
      <c r="E21" s="35"/>
      <c r="F21" s="35"/>
      <c r="G21" s="35"/>
      <c r="H21" s="24">
        <v>137</v>
      </c>
      <c r="I21" s="24" t="s">
        <v>108</v>
      </c>
      <c r="J21" s="36">
        <v>-44.557333333333332</v>
      </c>
      <c r="K21" s="36">
        <v>178.47533333333334</v>
      </c>
      <c r="L21" s="37">
        <v>40</v>
      </c>
      <c r="M21" s="27">
        <v>43621</v>
      </c>
      <c r="N21" s="28">
        <v>6.7025462962962967E-2</v>
      </c>
      <c r="O21" s="29">
        <v>23</v>
      </c>
      <c r="P21" s="29">
        <v>7</v>
      </c>
      <c r="Q21" s="29">
        <v>76</v>
      </c>
      <c r="R21" s="29">
        <v>30</v>
      </c>
      <c r="S21" s="29">
        <v>0.43</v>
      </c>
      <c r="T21" s="29">
        <v>7363</v>
      </c>
      <c r="U21" s="29">
        <v>76.180000000000007</v>
      </c>
      <c r="V21" s="29">
        <v>486.22</v>
      </c>
      <c r="W21" s="29">
        <v>7821</v>
      </c>
      <c r="X21" s="22">
        <f t="shared" si="1"/>
        <v>7821</v>
      </c>
      <c r="Y21" s="31">
        <v>176</v>
      </c>
      <c r="Z21" s="32"/>
      <c r="AA21" s="29">
        <v>9</v>
      </c>
      <c r="AB21" s="22">
        <v>402820.66666666669</v>
      </c>
      <c r="AC21" s="33">
        <v>25.9</v>
      </c>
      <c r="AD21"/>
      <c r="AE21" s="11"/>
      <c r="AF21"/>
      <c r="AG21"/>
      <c r="AH21" s="21" t="s">
        <v>52</v>
      </c>
    </row>
    <row r="22" spans="2:34" s="29" customFormat="1" ht="16.5" customHeight="1" x14ac:dyDescent="0.2">
      <c r="B22" s="21" t="s">
        <v>52</v>
      </c>
      <c r="C22" s="22">
        <v>402820.66666666669</v>
      </c>
      <c r="D22" s="35">
        <v>43407</v>
      </c>
      <c r="E22" s="35"/>
      <c r="F22" s="35"/>
      <c r="G22" s="35"/>
      <c r="H22" s="24">
        <v>137</v>
      </c>
      <c r="I22" s="24" t="s">
        <v>108</v>
      </c>
      <c r="J22" s="36">
        <v>-44.557333333333332</v>
      </c>
      <c r="K22" s="36">
        <v>178.47533333333334</v>
      </c>
      <c r="L22" s="37">
        <v>40</v>
      </c>
      <c r="M22" s="27">
        <v>43621</v>
      </c>
      <c r="N22" s="28">
        <v>8.9097222222222217E-2</v>
      </c>
      <c r="O22" s="29">
        <v>23</v>
      </c>
      <c r="P22" s="29">
        <v>7</v>
      </c>
      <c r="Q22" s="29">
        <v>77</v>
      </c>
      <c r="R22" s="29">
        <v>30</v>
      </c>
      <c r="S22" s="29">
        <v>2.2799999999999998</v>
      </c>
      <c r="T22" s="29">
        <v>257</v>
      </c>
      <c r="U22" s="29">
        <v>179.79</v>
      </c>
      <c r="V22" s="29">
        <v>485.41</v>
      </c>
      <c r="W22" s="29">
        <v>273</v>
      </c>
      <c r="X22" s="22">
        <f t="shared" si="1"/>
        <v>273</v>
      </c>
      <c r="Y22" s="31">
        <v>177</v>
      </c>
      <c r="Z22" s="32"/>
      <c r="AA22" s="29">
        <v>9</v>
      </c>
      <c r="AB22" s="22">
        <v>402820.66666666669</v>
      </c>
      <c r="AC22" s="33">
        <v>25.9</v>
      </c>
      <c r="AD22"/>
      <c r="AE22" s="11"/>
      <c r="AF22"/>
      <c r="AG22"/>
      <c r="AH22" s="21" t="s">
        <v>52</v>
      </c>
    </row>
    <row r="23" spans="2:34" s="122" customFormat="1" ht="16.5" customHeight="1" x14ac:dyDescent="0.2">
      <c r="B23" s="70" t="s">
        <v>111</v>
      </c>
      <c r="C23" s="118">
        <v>360484.33333333331</v>
      </c>
      <c r="D23" s="112">
        <v>43407</v>
      </c>
      <c r="E23" s="112"/>
      <c r="F23" s="112"/>
      <c r="G23" s="112"/>
      <c r="H23" s="72">
        <v>176</v>
      </c>
      <c r="I23" s="72" t="s">
        <v>112</v>
      </c>
      <c r="J23" s="119"/>
      <c r="K23" s="119"/>
      <c r="L23" s="114">
        <v>12</v>
      </c>
      <c r="M23" s="120">
        <v>43621</v>
      </c>
      <c r="N23" s="121">
        <v>0.11119212962962964</v>
      </c>
      <c r="O23" s="122">
        <v>23</v>
      </c>
      <c r="P23" s="122">
        <v>7</v>
      </c>
      <c r="Q23" s="122">
        <v>78</v>
      </c>
      <c r="R23" s="122">
        <v>30</v>
      </c>
      <c r="S23" s="122">
        <v>0.87</v>
      </c>
      <c r="T23" s="122">
        <v>1774</v>
      </c>
      <c r="U23" s="122">
        <v>87.13</v>
      </c>
      <c r="V23" s="122">
        <v>486.65</v>
      </c>
      <c r="W23" s="122">
        <v>1884</v>
      </c>
      <c r="X23" s="30">
        <f t="shared" si="1"/>
        <v>1884</v>
      </c>
      <c r="Y23" s="123">
        <v>178</v>
      </c>
      <c r="Z23" s="124"/>
      <c r="AA23" s="122">
        <v>9</v>
      </c>
      <c r="AB23" s="118">
        <v>360484.33333333331</v>
      </c>
      <c r="AC23" s="125">
        <v>26</v>
      </c>
      <c r="AD23" s="1"/>
      <c r="AE23" s="126"/>
      <c r="AH23" s="70" t="s">
        <v>111</v>
      </c>
    </row>
    <row r="24" spans="2:34" s="91" customFormat="1" ht="16.5" customHeight="1" x14ac:dyDescent="0.2">
      <c r="B24" s="81" t="s">
        <v>111</v>
      </c>
      <c r="C24" s="82">
        <v>360484.33333333331</v>
      </c>
      <c r="D24" s="127">
        <v>43407</v>
      </c>
      <c r="E24" s="127"/>
      <c r="F24" s="127"/>
      <c r="G24" s="127"/>
      <c r="H24" s="72">
        <v>176</v>
      </c>
      <c r="I24" s="84" t="s">
        <v>112</v>
      </c>
      <c r="J24" s="128"/>
      <c r="K24" s="128"/>
      <c r="L24" s="129">
        <v>12</v>
      </c>
      <c r="M24" s="130">
        <v>43621</v>
      </c>
      <c r="N24" s="131">
        <v>0.13326388888888888</v>
      </c>
      <c r="O24" s="91">
        <v>23</v>
      </c>
      <c r="P24" s="91">
        <v>7</v>
      </c>
      <c r="Q24" s="91">
        <v>79</v>
      </c>
      <c r="R24" s="91">
        <v>30</v>
      </c>
      <c r="S24" s="91">
        <v>2.19</v>
      </c>
      <c r="T24" s="91">
        <v>278</v>
      </c>
      <c r="U24" s="91">
        <v>174.52</v>
      </c>
      <c r="V24" s="91">
        <v>493.32</v>
      </c>
      <c r="W24" s="91">
        <v>295</v>
      </c>
      <c r="X24" s="30">
        <f t="shared" si="1"/>
        <v>295</v>
      </c>
      <c r="Y24" s="89">
        <v>179</v>
      </c>
      <c r="Z24" s="79" t="s">
        <v>113</v>
      </c>
      <c r="AA24" s="91">
        <v>9</v>
      </c>
      <c r="AB24" s="82">
        <v>360484.33333333331</v>
      </c>
      <c r="AC24" s="125">
        <v>26</v>
      </c>
      <c r="AD24" s="1"/>
      <c r="AE24" s="132"/>
      <c r="AH24" s="81" t="s">
        <v>111</v>
      </c>
    </row>
    <row r="25" spans="2:34" s="122" customFormat="1" ht="16.5" customHeight="1" x14ac:dyDescent="0.2">
      <c r="B25" s="70" t="s">
        <v>111</v>
      </c>
      <c r="C25" s="118">
        <v>360484.33333333331</v>
      </c>
      <c r="D25" s="112">
        <v>43407</v>
      </c>
      <c r="E25" s="112"/>
      <c r="F25" s="112"/>
      <c r="G25" s="112"/>
      <c r="H25" s="72">
        <v>176</v>
      </c>
      <c r="I25" s="72" t="s">
        <v>112</v>
      </c>
      <c r="J25" s="119"/>
      <c r="K25" s="119"/>
      <c r="L25" s="114">
        <v>12</v>
      </c>
      <c r="M25" s="120">
        <v>43621</v>
      </c>
      <c r="N25" s="121">
        <v>0.15534722222222222</v>
      </c>
      <c r="O25" s="122">
        <v>23</v>
      </c>
      <c r="P25" s="122">
        <v>7</v>
      </c>
      <c r="Q25" s="122">
        <v>80</v>
      </c>
      <c r="R25" s="122">
        <v>30</v>
      </c>
      <c r="S25" s="122">
        <v>0.81</v>
      </c>
      <c r="T25" s="122">
        <v>2032</v>
      </c>
      <c r="U25" s="122">
        <v>85.59</v>
      </c>
      <c r="V25" s="122">
        <v>497.78</v>
      </c>
      <c r="W25" s="122">
        <v>2156</v>
      </c>
      <c r="X25" s="30">
        <f t="shared" si="1"/>
        <v>2156</v>
      </c>
      <c r="Y25" s="123">
        <v>180</v>
      </c>
      <c r="Z25" s="124"/>
      <c r="AA25" s="122">
        <v>9</v>
      </c>
      <c r="AB25" s="118">
        <v>360484.33333333331</v>
      </c>
      <c r="AC25" s="125">
        <v>26</v>
      </c>
      <c r="AD25" s="1"/>
      <c r="AE25" s="126"/>
      <c r="AH25" s="70" t="s">
        <v>111</v>
      </c>
    </row>
    <row r="26" spans="2:34" s="122" customFormat="1" ht="16.5" customHeight="1" x14ac:dyDescent="0.2">
      <c r="B26" s="70" t="s">
        <v>111</v>
      </c>
      <c r="C26" s="118">
        <v>360484.33333333331</v>
      </c>
      <c r="D26" s="112">
        <v>43407</v>
      </c>
      <c r="E26" s="112"/>
      <c r="F26" s="112"/>
      <c r="G26" s="112"/>
      <c r="H26" s="72">
        <v>176</v>
      </c>
      <c r="I26" s="72" t="s">
        <v>112</v>
      </c>
      <c r="J26" s="119"/>
      <c r="K26" s="119"/>
      <c r="L26" s="114">
        <v>12</v>
      </c>
      <c r="M26" s="120">
        <v>43621</v>
      </c>
      <c r="N26" s="121">
        <v>0.1774189814814815</v>
      </c>
      <c r="O26" s="122">
        <v>23</v>
      </c>
      <c r="P26" s="122">
        <v>7</v>
      </c>
      <c r="Q26" s="122">
        <v>81</v>
      </c>
      <c r="R26" s="122">
        <v>30</v>
      </c>
      <c r="S26" s="122">
        <v>2.61</v>
      </c>
      <c r="T26" s="122">
        <v>196</v>
      </c>
      <c r="U26" s="122">
        <v>222.98</v>
      </c>
      <c r="V26" s="122">
        <v>493.48</v>
      </c>
      <c r="W26" s="122">
        <v>209</v>
      </c>
      <c r="X26" s="30">
        <f t="shared" si="1"/>
        <v>209</v>
      </c>
      <c r="Y26" s="123">
        <v>181</v>
      </c>
      <c r="Z26" s="124"/>
      <c r="AA26" s="122">
        <v>9</v>
      </c>
      <c r="AB26" s="118">
        <v>360484.33333333331</v>
      </c>
      <c r="AC26" s="125">
        <v>26</v>
      </c>
      <c r="AD26" s="1"/>
      <c r="AE26" s="126"/>
      <c r="AH26" s="70" t="s">
        <v>111</v>
      </c>
    </row>
    <row r="27" spans="2:34" s="122" customFormat="1" ht="16.5" customHeight="1" x14ac:dyDescent="0.2">
      <c r="B27" s="70"/>
      <c r="C27" s="118"/>
      <c r="D27" s="112"/>
      <c r="E27" s="112"/>
      <c r="F27" s="112"/>
      <c r="G27" s="112"/>
      <c r="H27" s="72"/>
      <c r="I27" s="72"/>
      <c r="J27" s="119"/>
      <c r="K27" s="119"/>
      <c r="L27" s="114"/>
      <c r="M27" s="120"/>
      <c r="N27" s="121"/>
      <c r="X27" s="30"/>
      <c r="Y27" s="123"/>
      <c r="Z27" s="124"/>
      <c r="AB27" s="118"/>
      <c r="AC27" s="125"/>
      <c r="AD27" s="1"/>
      <c r="AE27" s="126"/>
      <c r="AH27" s="70"/>
    </row>
    <row r="28" spans="2:34" s="91" customFormat="1" ht="16.5" customHeight="1" x14ac:dyDescent="0.2">
      <c r="B28" s="81" t="s">
        <v>190</v>
      </c>
      <c r="C28" s="82">
        <v>393821.66666666669</v>
      </c>
      <c r="D28" s="127">
        <v>43410</v>
      </c>
      <c r="E28" s="127"/>
      <c r="F28" s="127"/>
      <c r="G28" s="127"/>
      <c r="H28" s="84">
        <v>176</v>
      </c>
      <c r="I28" s="84" t="s">
        <v>120</v>
      </c>
      <c r="J28" s="128">
        <v>-44.604500000000002</v>
      </c>
      <c r="K28" s="128">
        <v>179.17916666666667</v>
      </c>
      <c r="L28" s="129">
        <v>40</v>
      </c>
      <c r="M28" s="87">
        <v>43621</v>
      </c>
      <c r="N28" s="88">
        <v>0.93596064814814817</v>
      </c>
      <c r="O28" s="89">
        <v>23</v>
      </c>
      <c r="P28" s="89">
        <v>1</v>
      </c>
      <c r="Q28" s="89">
        <v>7</v>
      </c>
      <c r="R28" s="89">
        <v>30</v>
      </c>
      <c r="S28" s="89">
        <v>0.32</v>
      </c>
      <c r="T28" s="89">
        <v>12645</v>
      </c>
      <c r="U28" s="89">
        <v>75.540000000000006</v>
      </c>
      <c r="V28" s="89">
        <v>489.46</v>
      </c>
      <c r="W28" s="89">
        <v>13429</v>
      </c>
      <c r="X28" s="30">
        <f t="shared" si="1"/>
        <v>13429</v>
      </c>
      <c r="Y28" s="90">
        <v>207</v>
      </c>
      <c r="Z28" s="79"/>
      <c r="AA28" s="91">
        <v>9</v>
      </c>
      <c r="AB28" s="82">
        <v>393821.66666666669</v>
      </c>
      <c r="AC28" s="109">
        <v>25.8</v>
      </c>
      <c r="AD28" s="1"/>
      <c r="AE28" s="132"/>
      <c r="AH28" s="81" t="s">
        <v>119</v>
      </c>
    </row>
    <row r="29" spans="2:34" s="91" customFormat="1" ht="16.5" customHeight="1" x14ac:dyDescent="0.2">
      <c r="B29" s="81" t="s">
        <v>190</v>
      </c>
      <c r="C29" s="82">
        <v>393821.66666666669</v>
      </c>
      <c r="D29" s="127">
        <v>43410</v>
      </c>
      <c r="E29" s="127"/>
      <c r="F29" s="127"/>
      <c r="G29" s="127"/>
      <c r="H29" s="84">
        <v>176</v>
      </c>
      <c r="I29" s="84" t="s">
        <v>120</v>
      </c>
      <c r="J29" s="128">
        <v>-44.604500000000002</v>
      </c>
      <c r="K29" s="128">
        <v>179.17916666666667</v>
      </c>
      <c r="L29" s="129">
        <v>40</v>
      </c>
      <c r="M29" s="87">
        <v>43621</v>
      </c>
      <c r="N29" s="88">
        <v>0.95803240740740747</v>
      </c>
      <c r="O29" s="89">
        <v>23</v>
      </c>
      <c r="P29" s="89">
        <v>1</v>
      </c>
      <c r="Q29" s="89">
        <v>8</v>
      </c>
      <c r="R29" s="89">
        <v>30</v>
      </c>
      <c r="S29" s="89">
        <v>0.28999999999999998</v>
      </c>
      <c r="T29" s="89">
        <v>15450</v>
      </c>
      <c r="U29" s="89">
        <v>70.319999999999993</v>
      </c>
      <c r="V29" s="89">
        <v>490.43</v>
      </c>
      <c r="W29" s="89">
        <v>16407</v>
      </c>
      <c r="X29" s="30">
        <f t="shared" si="1"/>
        <v>16407</v>
      </c>
      <c r="Y29" s="90">
        <v>208</v>
      </c>
      <c r="Z29" s="79"/>
      <c r="AA29" s="91">
        <v>9</v>
      </c>
      <c r="AB29" s="82">
        <v>393821.66666666669</v>
      </c>
      <c r="AC29" s="109">
        <v>25.8</v>
      </c>
      <c r="AD29" s="1"/>
      <c r="AE29" s="132"/>
      <c r="AH29" s="81" t="s">
        <v>119</v>
      </c>
    </row>
    <row r="30" spans="2:34" s="91" customFormat="1" ht="16.5" customHeight="1" x14ac:dyDescent="0.2">
      <c r="B30" s="81" t="s">
        <v>190</v>
      </c>
      <c r="C30" s="82">
        <v>393821.66666666669</v>
      </c>
      <c r="D30" s="127">
        <v>43410</v>
      </c>
      <c r="E30" s="127"/>
      <c r="F30" s="127"/>
      <c r="G30" s="127"/>
      <c r="H30" s="84">
        <v>176</v>
      </c>
      <c r="I30" s="84" t="s">
        <v>120</v>
      </c>
      <c r="J30" s="128">
        <v>-44.604500000000002</v>
      </c>
      <c r="K30" s="128">
        <v>179.17916666666667</v>
      </c>
      <c r="L30" s="129">
        <v>40</v>
      </c>
      <c r="M30" s="87">
        <v>43621</v>
      </c>
      <c r="N30" s="88">
        <v>0.9801157407407407</v>
      </c>
      <c r="O30" s="89">
        <v>23</v>
      </c>
      <c r="P30" s="89">
        <v>1</v>
      </c>
      <c r="Q30" s="89">
        <v>9</v>
      </c>
      <c r="R30" s="89">
        <v>30</v>
      </c>
      <c r="S30" s="89">
        <v>0.31</v>
      </c>
      <c r="T30" s="89">
        <v>13835</v>
      </c>
      <c r="U30" s="89">
        <v>70.73</v>
      </c>
      <c r="V30" s="89">
        <v>479.54</v>
      </c>
      <c r="W30" s="89">
        <v>14704</v>
      </c>
      <c r="X30" s="30">
        <f t="shared" si="1"/>
        <v>14704</v>
      </c>
      <c r="Y30" s="90">
        <v>209</v>
      </c>
      <c r="Z30" s="79"/>
      <c r="AA30" s="91">
        <v>9</v>
      </c>
      <c r="AB30" s="82">
        <v>393821.66666666669</v>
      </c>
      <c r="AC30" s="109">
        <v>25.8</v>
      </c>
      <c r="AD30" s="1"/>
      <c r="AE30" s="132"/>
      <c r="AH30" s="81" t="s">
        <v>119</v>
      </c>
    </row>
    <row r="31" spans="2:34" s="91" customFormat="1" ht="16.5" customHeight="1" x14ac:dyDescent="0.2">
      <c r="B31" s="81" t="s">
        <v>191</v>
      </c>
      <c r="C31" s="82">
        <v>393821.66666666669</v>
      </c>
      <c r="D31" s="127">
        <v>43410</v>
      </c>
      <c r="E31" s="127"/>
      <c r="F31" s="127"/>
      <c r="G31" s="127"/>
      <c r="H31" s="84">
        <v>176</v>
      </c>
      <c r="I31" s="84" t="s">
        <v>120</v>
      </c>
      <c r="J31" s="128">
        <v>-44.604500000000002</v>
      </c>
      <c r="K31" s="128">
        <v>179.17916666666667</v>
      </c>
      <c r="L31" s="129">
        <v>40</v>
      </c>
      <c r="M31" s="87">
        <v>43651</v>
      </c>
      <c r="N31" s="88">
        <v>2.1759259259259258E-3</v>
      </c>
      <c r="O31" s="89">
        <v>23</v>
      </c>
      <c r="P31" s="89">
        <v>1</v>
      </c>
      <c r="Q31" s="89">
        <v>10</v>
      </c>
      <c r="R31" s="89">
        <v>30</v>
      </c>
      <c r="S31" s="89">
        <v>1.44</v>
      </c>
      <c r="T31" s="89">
        <v>641</v>
      </c>
      <c r="U31" s="89">
        <v>113.55</v>
      </c>
      <c r="V31" s="89">
        <v>493.51</v>
      </c>
      <c r="W31" s="89">
        <v>681</v>
      </c>
      <c r="X31" s="30">
        <f t="shared" si="1"/>
        <v>681</v>
      </c>
      <c r="Y31" s="90">
        <v>210</v>
      </c>
      <c r="Z31" s="79"/>
      <c r="AA31" s="91">
        <v>9</v>
      </c>
      <c r="AB31" s="82">
        <v>393821.66666666669</v>
      </c>
      <c r="AC31" s="109">
        <v>25.8</v>
      </c>
      <c r="AD31" s="1"/>
      <c r="AE31" s="132"/>
      <c r="AH31" s="81" t="s">
        <v>121</v>
      </c>
    </row>
    <row r="32" spans="2:34" s="91" customFormat="1" ht="16.5" customHeight="1" x14ac:dyDescent="0.2">
      <c r="B32" s="81"/>
      <c r="C32" s="82"/>
      <c r="D32" s="127"/>
      <c r="E32" s="127"/>
      <c r="F32" s="127"/>
      <c r="G32" s="127"/>
      <c r="H32" s="84"/>
      <c r="I32" s="84"/>
      <c r="J32" s="128"/>
      <c r="K32" s="128"/>
      <c r="L32" s="129"/>
      <c r="M32" s="87"/>
      <c r="N32" s="88"/>
      <c r="O32" s="89"/>
      <c r="P32" s="89"/>
      <c r="Q32" s="89"/>
      <c r="R32" s="89"/>
      <c r="S32" s="89"/>
      <c r="T32" s="89"/>
      <c r="U32" s="89"/>
      <c r="V32" s="89"/>
      <c r="W32" s="89"/>
      <c r="X32" s="30"/>
      <c r="Y32" s="90"/>
      <c r="Z32" s="79"/>
      <c r="AB32" s="82"/>
      <c r="AC32" s="109"/>
      <c r="AD32" s="1"/>
      <c r="AE32" s="132"/>
      <c r="AH32" s="81"/>
    </row>
    <row r="33" spans="1:34" s="34" customFormat="1" ht="16.5" customHeight="1" x14ac:dyDescent="0.2">
      <c r="B33" s="41" t="s">
        <v>122</v>
      </c>
      <c r="C33" s="42">
        <v>416290.5</v>
      </c>
      <c r="D33" s="134">
        <v>43412</v>
      </c>
      <c r="E33" s="134"/>
      <c r="F33" s="134"/>
      <c r="G33" s="134"/>
      <c r="H33" s="43">
        <v>193</v>
      </c>
      <c r="I33" s="43" t="s">
        <v>123</v>
      </c>
      <c r="J33" s="135">
        <v>-42.662166666666664</v>
      </c>
      <c r="K33" s="135">
        <v>178.00049999999999</v>
      </c>
      <c r="L33" s="136">
        <v>12</v>
      </c>
      <c r="M33" s="58">
        <v>43651</v>
      </c>
      <c r="N33" s="59">
        <v>0.46584490740740742</v>
      </c>
      <c r="O33" s="44">
        <v>23</v>
      </c>
      <c r="P33" s="44">
        <v>3</v>
      </c>
      <c r="Q33" s="44">
        <v>31</v>
      </c>
      <c r="R33" s="44">
        <v>30</v>
      </c>
      <c r="S33" s="44">
        <v>0.32</v>
      </c>
      <c r="T33" s="44">
        <v>13140</v>
      </c>
      <c r="U33" s="44">
        <v>74.63</v>
      </c>
      <c r="V33" s="44">
        <v>504.13</v>
      </c>
      <c r="W33" s="44">
        <v>13940</v>
      </c>
      <c r="X33" s="42">
        <f t="shared" si="1"/>
        <v>13940</v>
      </c>
      <c r="Y33" s="60">
        <v>231</v>
      </c>
      <c r="Z33" s="32"/>
      <c r="AA33" s="34">
        <v>9</v>
      </c>
      <c r="AB33" s="42">
        <v>416290.5</v>
      </c>
      <c r="AC33" s="137">
        <v>26</v>
      </c>
      <c r="AE33" s="138"/>
      <c r="AH33" s="41" t="s">
        <v>122</v>
      </c>
    </row>
    <row r="34" spans="1:34" s="34" customFormat="1" ht="16.5" customHeight="1" x14ac:dyDescent="0.2">
      <c r="B34" s="41" t="s">
        <v>122</v>
      </c>
      <c r="C34" s="42">
        <v>416290.5</v>
      </c>
      <c r="D34" s="134">
        <v>43412</v>
      </c>
      <c r="E34" s="134"/>
      <c r="F34" s="134"/>
      <c r="G34" s="134"/>
      <c r="H34" s="43">
        <v>193</v>
      </c>
      <c r="I34" s="43" t="s">
        <v>123</v>
      </c>
      <c r="J34" s="135">
        <v>-42.662166666666664</v>
      </c>
      <c r="K34" s="135">
        <v>178.00049999999999</v>
      </c>
      <c r="L34" s="136">
        <v>12</v>
      </c>
      <c r="M34" s="58">
        <v>43651</v>
      </c>
      <c r="N34" s="59">
        <v>0.51001157407407405</v>
      </c>
      <c r="O34" s="44">
        <v>23</v>
      </c>
      <c r="P34" s="44">
        <v>3</v>
      </c>
      <c r="Q34" s="44">
        <v>33</v>
      </c>
      <c r="R34" s="44">
        <v>30</v>
      </c>
      <c r="S34" s="44">
        <v>0.35</v>
      </c>
      <c r="T34" s="44">
        <v>10699</v>
      </c>
      <c r="U34" s="44">
        <v>75.290000000000006</v>
      </c>
      <c r="V34" s="44">
        <v>495.52</v>
      </c>
      <c r="W34" s="44">
        <v>11357</v>
      </c>
      <c r="X34" s="42">
        <f t="shared" si="1"/>
        <v>11357</v>
      </c>
      <c r="Y34" s="60">
        <v>233</v>
      </c>
      <c r="Z34" s="32"/>
      <c r="AA34" s="34">
        <v>9</v>
      </c>
      <c r="AB34" s="42">
        <v>416290.5</v>
      </c>
      <c r="AC34" s="137">
        <v>26</v>
      </c>
      <c r="AE34" s="138"/>
      <c r="AH34" s="41" t="s">
        <v>122</v>
      </c>
    </row>
    <row r="35" spans="1:34" s="34" customFormat="1" ht="16.5" customHeight="1" x14ac:dyDescent="0.2">
      <c r="B35" s="41" t="s">
        <v>124</v>
      </c>
      <c r="C35" s="42">
        <v>416290.5</v>
      </c>
      <c r="D35" s="134">
        <v>43412</v>
      </c>
      <c r="E35" s="134"/>
      <c r="F35" s="134"/>
      <c r="G35" s="134"/>
      <c r="H35" s="43">
        <v>193</v>
      </c>
      <c r="I35" s="43" t="s">
        <v>123</v>
      </c>
      <c r="J35" s="135">
        <v>-42.662166666666664</v>
      </c>
      <c r="K35" s="135">
        <v>178.00049999999999</v>
      </c>
      <c r="L35" s="136">
        <v>40</v>
      </c>
      <c r="M35" s="58">
        <v>43651</v>
      </c>
      <c r="N35" s="59">
        <v>0.48792824074074076</v>
      </c>
      <c r="O35" s="44">
        <v>23</v>
      </c>
      <c r="P35" s="44">
        <v>3</v>
      </c>
      <c r="Q35" s="44">
        <v>32</v>
      </c>
      <c r="R35" s="44">
        <v>30</v>
      </c>
      <c r="S35" s="44">
        <v>1.33</v>
      </c>
      <c r="T35" s="44">
        <v>751</v>
      </c>
      <c r="U35" s="44">
        <v>112.4</v>
      </c>
      <c r="V35" s="44">
        <v>503.16</v>
      </c>
      <c r="W35" s="44">
        <v>797</v>
      </c>
      <c r="X35" s="42">
        <f t="shared" si="1"/>
        <v>797</v>
      </c>
      <c r="Y35" s="60">
        <v>232</v>
      </c>
      <c r="Z35" s="32"/>
      <c r="AA35" s="34">
        <v>9</v>
      </c>
      <c r="AB35" s="42">
        <v>416290.5</v>
      </c>
      <c r="AC35" s="139">
        <v>26</v>
      </c>
      <c r="AE35" s="138"/>
      <c r="AH35" s="41" t="s">
        <v>124</v>
      </c>
    </row>
    <row r="36" spans="1:34" s="34" customFormat="1" ht="16.5" customHeight="1" x14ac:dyDescent="0.2">
      <c r="B36" s="41" t="s">
        <v>124</v>
      </c>
      <c r="C36" s="42">
        <v>416290.5</v>
      </c>
      <c r="D36" s="134">
        <v>43412</v>
      </c>
      <c r="E36" s="134"/>
      <c r="F36" s="134"/>
      <c r="G36" s="134"/>
      <c r="H36" s="43">
        <v>193</v>
      </c>
      <c r="I36" s="43" t="s">
        <v>123</v>
      </c>
      <c r="J36" s="135">
        <v>-42.662166666666664</v>
      </c>
      <c r="K36" s="135">
        <v>178.00049999999999</v>
      </c>
      <c r="L36" s="136">
        <v>40</v>
      </c>
      <c r="M36" s="58">
        <v>43651</v>
      </c>
      <c r="N36" s="59">
        <v>0.53208333333333335</v>
      </c>
      <c r="O36" s="44">
        <v>23</v>
      </c>
      <c r="P36" s="44">
        <v>3</v>
      </c>
      <c r="Q36" s="44">
        <v>34</v>
      </c>
      <c r="R36" s="44">
        <v>30</v>
      </c>
      <c r="S36" s="44">
        <v>2.27</v>
      </c>
      <c r="T36" s="44">
        <v>259</v>
      </c>
      <c r="U36" s="44">
        <v>189.23</v>
      </c>
      <c r="V36" s="44">
        <v>492.81</v>
      </c>
      <c r="W36" s="44">
        <v>275</v>
      </c>
      <c r="X36" s="42">
        <f t="shared" si="1"/>
        <v>275</v>
      </c>
      <c r="Y36" s="60">
        <v>234</v>
      </c>
      <c r="Z36" s="32"/>
      <c r="AA36" s="34">
        <v>9</v>
      </c>
      <c r="AB36" s="42">
        <v>416290.5</v>
      </c>
      <c r="AC36" s="139">
        <v>26</v>
      </c>
      <c r="AE36" s="138"/>
      <c r="AH36" s="41" t="s">
        <v>124</v>
      </c>
    </row>
    <row r="37" spans="1:34" s="1" customFormat="1" ht="16.5" customHeight="1" x14ac:dyDescent="0.2">
      <c r="A37" s="1" t="s">
        <v>192</v>
      </c>
      <c r="B37" s="70" t="s">
        <v>125</v>
      </c>
      <c r="C37" s="30">
        <v>411308.5</v>
      </c>
      <c r="D37" s="71">
        <v>43413</v>
      </c>
      <c r="E37" s="71"/>
      <c r="F37" s="71"/>
      <c r="G37" s="71"/>
      <c r="H37" s="72">
        <v>207</v>
      </c>
      <c r="I37" s="72" t="s">
        <v>126</v>
      </c>
      <c r="J37" s="73">
        <v>-42.741999999999997</v>
      </c>
      <c r="K37" s="73">
        <v>178.09049999999999</v>
      </c>
      <c r="L37" s="74">
        <v>12</v>
      </c>
      <c r="M37" s="75">
        <v>43682</v>
      </c>
      <c r="N37" s="76">
        <v>0.63605324074074077</v>
      </c>
      <c r="O37" s="77">
        <v>23</v>
      </c>
      <c r="P37" s="77">
        <v>7</v>
      </c>
      <c r="Q37" s="77">
        <v>84</v>
      </c>
      <c r="R37" s="77">
        <v>30</v>
      </c>
      <c r="S37" s="77">
        <v>0.23</v>
      </c>
      <c r="T37" s="77">
        <v>24332</v>
      </c>
      <c r="U37" s="77">
        <v>75.36</v>
      </c>
      <c r="V37" s="77">
        <v>497.18</v>
      </c>
      <c r="W37" s="77">
        <v>25827</v>
      </c>
      <c r="X37" s="30">
        <f t="shared" si="1"/>
        <v>25827</v>
      </c>
      <c r="Y37" s="78">
        <v>284</v>
      </c>
      <c r="Z37" s="79"/>
      <c r="AA37" s="1">
        <v>9</v>
      </c>
      <c r="AB37" s="30">
        <v>411308.5</v>
      </c>
      <c r="AC37" s="109">
        <v>25.6</v>
      </c>
      <c r="AE37" s="117"/>
      <c r="AH37" s="70" t="s">
        <v>125</v>
      </c>
    </row>
    <row r="38" spans="1:34" s="1" customFormat="1" ht="16.5" customHeight="1" x14ac:dyDescent="0.2">
      <c r="A38" s="1" t="s">
        <v>192</v>
      </c>
      <c r="B38" s="70" t="s">
        <v>125</v>
      </c>
      <c r="C38" s="30">
        <v>411308.5</v>
      </c>
      <c r="D38" s="71">
        <v>43413</v>
      </c>
      <c r="E38" s="71"/>
      <c r="F38" s="71"/>
      <c r="G38" s="71"/>
      <c r="H38" s="72">
        <v>207</v>
      </c>
      <c r="I38" s="72" t="s">
        <v>126</v>
      </c>
      <c r="J38" s="73">
        <v>-42.741999999999997</v>
      </c>
      <c r="K38" s="73">
        <v>178.09049999999999</v>
      </c>
      <c r="L38" s="74">
        <v>12</v>
      </c>
      <c r="M38" s="75">
        <v>43682</v>
      </c>
      <c r="N38" s="76">
        <v>0.65819444444444442</v>
      </c>
      <c r="O38" s="77">
        <v>23</v>
      </c>
      <c r="P38" s="77">
        <v>8</v>
      </c>
      <c r="Q38" s="77">
        <v>85</v>
      </c>
      <c r="R38" s="77">
        <v>30</v>
      </c>
      <c r="S38" s="77">
        <v>0.23</v>
      </c>
      <c r="T38" s="77">
        <v>25308</v>
      </c>
      <c r="U38" s="77">
        <v>74.03</v>
      </c>
      <c r="V38" s="77">
        <v>493.88</v>
      </c>
      <c r="W38" s="77">
        <v>26868</v>
      </c>
      <c r="X38" s="30">
        <f t="shared" si="1"/>
        <v>26868</v>
      </c>
      <c r="Y38" s="78">
        <v>285</v>
      </c>
      <c r="Z38" s="79"/>
      <c r="AA38" s="1">
        <v>9</v>
      </c>
      <c r="AB38" s="30">
        <v>411308.5</v>
      </c>
      <c r="AC38" s="109">
        <v>25.6</v>
      </c>
      <c r="AE38" s="117"/>
      <c r="AH38" s="70" t="s">
        <v>125</v>
      </c>
    </row>
    <row r="39" spans="1:34" s="1" customFormat="1" ht="16.5" customHeight="1" x14ac:dyDescent="0.2">
      <c r="A39" s="1" t="s">
        <v>192</v>
      </c>
      <c r="B39" s="70" t="s">
        <v>125</v>
      </c>
      <c r="C39" s="30">
        <v>411308.5</v>
      </c>
      <c r="D39" s="71">
        <v>43413</v>
      </c>
      <c r="E39" s="71"/>
      <c r="F39" s="71"/>
      <c r="G39" s="71"/>
      <c r="H39" s="72">
        <v>207</v>
      </c>
      <c r="I39" s="72" t="s">
        <v>126</v>
      </c>
      <c r="J39" s="73">
        <v>-42.741999999999997</v>
      </c>
      <c r="K39" s="73">
        <v>178.09049999999999</v>
      </c>
      <c r="L39" s="74">
        <v>12</v>
      </c>
      <c r="M39" s="75">
        <v>43682</v>
      </c>
      <c r="N39" s="76">
        <v>0.68025462962962957</v>
      </c>
      <c r="O39" s="77">
        <v>23</v>
      </c>
      <c r="P39" s="77">
        <v>8</v>
      </c>
      <c r="Q39" s="77">
        <v>86</v>
      </c>
      <c r="R39" s="77">
        <v>30</v>
      </c>
      <c r="S39" s="77">
        <v>0.25</v>
      </c>
      <c r="T39" s="77">
        <v>21536</v>
      </c>
      <c r="U39" s="77">
        <v>71.59</v>
      </c>
      <c r="V39" s="77">
        <v>489.63</v>
      </c>
      <c r="W39" s="77">
        <v>22872</v>
      </c>
      <c r="X39" s="30">
        <f t="shared" si="1"/>
        <v>22872</v>
      </c>
      <c r="Y39" s="78">
        <v>286</v>
      </c>
      <c r="Z39" s="79"/>
      <c r="AA39" s="1">
        <v>9</v>
      </c>
      <c r="AB39" s="30">
        <v>411308.5</v>
      </c>
      <c r="AC39" s="109">
        <v>25.6</v>
      </c>
      <c r="AE39" s="117"/>
      <c r="AH39" s="70" t="s">
        <v>125</v>
      </c>
    </row>
    <row r="40" spans="1:34" s="1" customFormat="1" ht="16.5" customHeight="1" x14ac:dyDescent="0.2">
      <c r="A40" s="1" t="s">
        <v>192</v>
      </c>
      <c r="B40" s="70" t="s">
        <v>127</v>
      </c>
      <c r="C40" s="30">
        <v>411308.5</v>
      </c>
      <c r="D40" s="71">
        <v>43413</v>
      </c>
      <c r="E40" s="71"/>
      <c r="F40" s="71"/>
      <c r="G40" s="71"/>
      <c r="H40" s="72">
        <v>207</v>
      </c>
      <c r="I40" s="72" t="s">
        <v>126</v>
      </c>
      <c r="J40" s="73">
        <v>-42.741999999999997</v>
      </c>
      <c r="K40" s="73">
        <v>178.09049999999999</v>
      </c>
      <c r="L40" s="74">
        <v>12</v>
      </c>
      <c r="M40" s="75">
        <v>43682</v>
      </c>
      <c r="N40" s="76">
        <v>0.70232638888888888</v>
      </c>
      <c r="O40" s="77">
        <v>23</v>
      </c>
      <c r="P40" s="77">
        <v>8</v>
      </c>
      <c r="Q40" s="77">
        <v>87</v>
      </c>
      <c r="R40" s="77">
        <v>30</v>
      </c>
      <c r="S40" s="77">
        <v>0.89</v>
      </c>
      <c r="T40" s="77">
        <v>1674</v>
      </c>
      <c r="U40" s="77">
        <v>88</v>
      </c>
      <c r="V40" s="77">
        <v>492.43</v>
      </c>
      <c r="W40" s="77">
        <v>1778</v>
      </c>
      <c r="X40" s="30">
        <f t="shared" si="1"/>
        <v>1778</v>
      </c>
      <c r="Y40" s="78">
        <v>287</v>
      </c>
      <c r="Z40" s="79"/>
      <c r="AA40" s="1">
        <v>9</v>
      </c>
      <c r="AB40" s="30">
        <v>411308.5</v>
      </c>
      <c r="AC40" s="109">
        <v>25.6</v>
      </c>
      <c r="AE40" s="117"/>
      <c r="AH40" s="70" t="s">
        <v>127</v>
      </c>
    </row>
    <row r="41" spans="1:34" s="1" customFormat="1" ht="16.5" customHeight="1" x14ac:dyDescent="0.2">
      <c r="A41" s="1" t="s">
        <v>192</v>
      </c>
      <c r="B41" s="70" t="s">
        <v>128</v>
      </c>
      <c r="C41" s="30">
        <v>384870</v>
      </c>
      <c r="D41" s="71">
        <v>43414</v>
      </c>
      <c r="E41" s="71"/>
      <c r="F41" s="71"/>
      <c r="G41" s="71"/>
      <c r="H41" s="72">
        <v>223</v>
      </c>
      <c r="I41" s="72" t="s">
        <v>126</v>
      </c>
      <c r="J41" s="80">
        <v>-42.741999999999997</v>
      </c>
      <c r="K41" s="80">
        <v>178.09049999999999</v>
      </c>
      <c r="L41" s="74">
        <v>25</v>
      </c>
      <c r="M41" s="75">
        <v>43682</v>
      </c>
      <c r="N41" s="76">
        <v>0.72438657407407403</v>
      </c>
      <c r="O41" s="77">
        <v>23</v>
      </c>
      <c r="P41" s="77">
        <v>8</v>
      </c>
      <c r="Q41" s="77">
        <v>88</v>
      </c>
      <c r="R41" s="77">
        <v>30</v>
      </c>
      <c r="S41" s="77">
        <v>0.18</v>
      </c>
      <c r="T41" s="77">
        <v>40377</v>
      </c>
      <c r="U41" s="77">
        <v>74.78</v>
      </c>
      <c r="V41" s="77">
        <v>501.28</v>
      </c>
      <c r="W41" s="77">
        <v>42844</v>
      </c>
      <c r="X41" s="30">
        <f t="shared" si="1"/>
        <v>42844</v>
      </c>
      <c r="Y41" s="78">
        <v>288</v>
      </c>
      <c r="Z41" s="79"/>
      <c r="AA41" s="1">
        <v>9</v>
      </c>
      <c r="AB41" s="30">
        <v>384870</v>
      </c>
      <c r="AC41" s="33">
        <v>25.8</v>
      </c>
      <c r="AD41"/>
      <c r="AE41" s="11"/>
      <c r="AF41"/>
      <c r="AG41"/>
      <c r="AH41" s="70" t="s">
        <v>128</v>
      </c>
    </row>
    <row r="42" spans="1:34" s="91" customFormat="1" ht="16.5" customHeight="1" x14ac:dyDescent="0.2">
      <c r="A42" s="1" t="s">
        <v>192</v>
      </c>
      <c r="B42" s="81" t="s">
        <v>189</v>
      </c>
      <c r="C42" s="82">
        <v>384870</v>
      </c>
      <c r="D42" s="83">
        <v>43414</v>
      </c>
      <c r="E42" s="83"/>
      <c r="F42" s="83"/>
      <c r="G42" s="83"/>
      <c r="H42" s="84">
        <v>223</v>
      </c>
      <c r="I42" s="84" t="s">
        <v>126</v>
      </c>
      <c r="J42" s="85">
        <v>-42.741999999999997</v>
      </c>
      <c r="K42" s="85">
        <v>178.09049999999999</v>
      </c>
      <c r="L42" s="86">
        <v>25</v>
      </c>
      <c r="M42" s="87">
        <v>43682</v>
      </c>
      <c r="N42" s="88">
        <v>0.74645833333333333</v>
      </c>
      <c r="O42" s="89">
        <v>23</v>
      </c>
      <c r="P42" s="89">
        <v>8</v>
      </c>
      <c r="Q42" s="89">
        <v>89</v>
      </c>
      <c r="R42" s="89">
        <v>30</v>
      </c>
      <c r="S42" s="89">
        <v>0.27</v>
      </c>
      <c r="T42" s="89">
        <v>17785</v>
      </c>
      <c r="U42" s="89">
        <v>75.34</v>
      </c>
      <c r="V42" s="89">
        <v>500.94</v>
      </c>
      <c r="W42" s="89">
        <v>18872</v>
      </c>
      <c r="X42" s="30">
        <f t="shared" si="1"/>
        <v>18872</v>
      </c>
      <c r="Y42" s="90">
        <v>289</v>
      </c>
      <c r="Z42" s="79"/>
      <c r="AA42" s="91">
        <v>9</v>
      </c>
      <c r="AB42" s="82">
        <v>384870</v>
      </c>
      <c r="AC42" s="33">
        <v>25.8</v>
      </c>
      <c r="AD42"/>
      <c r="AE42" s="45"/>
      <c r="AF42" s="46"/>
      <c r="AG42" s="46"/>
      <c r="AH42" s="81" t="s">
        <v>128</v>
      </c>
    </row>
    <row r="43" spans="1:34" s="1" customFormat="1" ht="16.5" customHeight="1" x14ac:dyDescent="0.2">
      <c r="A43" s="1" t="s">
        <v>192</v>
      </c>
      <c r="B43" s="70" t="s">
        <v>128</v>
      </c>
      <c r="C43" s="30">
        <v>384870</v>
      </c>
      <c r="D43" s="71">
        <v>43414</v>
      </c>
      <c r="E43" s="71"/>
      <c r="F43" s="71"/>
      <c r="G43" s="71"/>
      <c r="H43" s="72">
        <v>223</v>
      </c>
      <c r="I43" s="72" t="s">
        <v>126</v>
      </c>
      <c r="J43" s="80">
        <v>-42.741999999999997</v>
      </c>
      <c r="K43" s="80">
        <v>178.09049999999999</v>
      </c>
      <c r="L43" s="74">
        <v>25</v>
      </c>
      <c r="M43" s="75">
        <v>43682</v>
      </c>
      <c r="N43" s="76">
        <v>0.76854166666666668</v>
      </c>
      <c r="O43" s="77">
        <v>23</v>
      </c>
      <c r="P43" s="77">
        <v>8</v>
      </c>
      <c r="Q43" s="77">
        <v>90</v>
      </c>
      <c r="R43" s="77">
        <v>30</v>
      </c>
      <c r="S43" s="77">
        <v>0.19</v>
      </c>
      <c r="T43" s="77">
        <v>38323</v>
      </c>
      <c r="U43" s="77">
        <v>73.819999999999993</v>
      </c>
      <c r="V43" s="77">
        <v>493.59</v>
      </c>
      <c r="W43" s="77">
        <v>40688</v>
      </c>
      <c r="X43" s="30">
        <f t="shared" si="1"/>
        <v>40688</v>
      </c>
      <c r="Y43" s="78">
        <v>290</v>
      </c>
      <c r="Z43" s="79"/>
      <c r="AA43" s="1">
        <v>9</v>
      </c>
      <c r="AB43" s="30">
        <v>384870</v>
      </c>
      <c r="AC43" s="33">
        <v>25.8</v>
      </c>
      <c r="AD43"/>
      <c r="AE43" s="11"/>
      <c r="AF43"/>
      <c r="AG43"/>
      <c r="AH43" s="70" t="s">
        <v>128</v>
      </c>
    </row>
    <row r="44" spans="1:34" s="1" customFormat="1" ht="16.5" customHeight="1" x14ac:dyDescent="0.2">
      <c r="A44" s="1" t="s">
        <v>192</v>
      </c>
      <c r="B44" s="70" t="s">
        <v>130</v>
      </c>
      <c r="C44" s="30">
        <v>384870</v>
      </c>
      <c r="D44" s="71">
        <v>43414</v>
      </c>
      <c r="E44" s="71"/>
      <c r="F44" s="71"/>
      <c r="G44" s="71"/>
      <c r="H44" s="72">
        <v>223</v>
      </c>
      <c r="I44" s="72" t="s">
        <v>126</v>
      </c>
      <c r="J44" s="80">
        <v>-42.741999999999997</v>
      </c>
      <c r="K44" s="80">
        <v>178.09049999999999</v>
      </c>
      <c r="L44" s="74">
        <v>25</v>
      </c>
      <c r="M44" s="75">
        <v>43682</v>
      </c>
      <c r="N44" s="76">
        <v>0.79061342592592598</v>
      </c>
      <c r="O44" s="77">
        <v>23</v>
      </c>
      <c r="P44" s="77">
        <v>8</v>
      </c>
      <c r="Q44" s="77">
        <v>91</v>
      </c>
      <c r="R44" s="77">
        <v>30</v>
      </c>
      <c r="S44" s="77">
        <v>0.21</v>
      </c>
      <c r="T44" s="77">
        <v>31251</v>
      </c>
      <c r="U44" s="77">
        <v>73.55</v>
      </c>
      <c r="V44" s="77">
        <v>490.58</v>
      </c>
      <c r="W44" s="77">
        <v>33187</v>
      </c>
      <c r="X44" s="30">
        <f t="shared" si="1"/>
        <v>33187</v>
      </c>
      <c r="Y44" s="78">
        <v>291</v>
      </c>
      <c r="Z44" s="79"/>
      <c r="AA44" s="1">
        <v>9</v>
      </c>
      <c r="AB44" s="30">
        <v>384870</v>
      </c>
      <c r="AC44" s="33">
        <v>25.8</v>
      </c>
      <c r="AD44"/>
      <c r="AE44" s="11"/>
      <c r="AF44"/>
      <c r="AG44"/>
      <c r="AH44" s="70" t="s">
        <v>130</v>
      </c>
    </row>
    <row r="45" spans="1:34" s="151" customFormat="1" ht="16.5" customHeight="1" x14ac:dyDescent="0.2">
      <c r="B45" s="140" t="s">
        <v>131</v>
      </c>
      <c r="C45" s="141">
        <v>361843.20000000001</v>
      </c>
      <c r="D45" s="142">
        <v>43414</v>
      </c>
      <c r="E45" s="142"/>
      <c r="F45" s="142"/>
      <c r="G45" s="142"/>
      <c r="H45" s="143">
        <v>223</v>
      </c>
      <c r="I45" s="143" t="s">
        <v>129</v>
      </c>
      <c r="J45" s="144">
        <v>-42.786833333333334</v>
      </c>
      <c r="K45" s="144">
        <v>178.26683333333332</v>
      </c>
      <c r="L45" s="145">
        <v>12</v>
      </c>
      <c r="M45" s="146">
        <v>43743</v>
      </c>
      <c r="N45" s="147">
        <v>2.1307870370370369E-2</v>
      </c>
      <c r="O45" s="148">
        <v>23</v>
      </c>
      <c r="P45" s="148">
        <v>2</v>
      </c>
      <c r="Q45" s="148">
        <v>17</v>
      </c>
      <c r="R45" s="148">
        <v>30</v>
      </c>
      <c r="S45" s="148">
        <v>0.34</v>
      </c>
      <c r="T45" s="148">
        <v>11540</v>
      </c>
      <c r="U45" s="148">
        <v>73.91</v>
      </c>
      <c r="V45" s="148">
        <v>490.52</v>
      </c>
      <c r="W45" s="148">
        <v>12255</v>
      </c>
      <c r="X45" s="141">
        <f t="shared" si="1"/>
        <v>12255</v>
      </c>
      <c r="Y45" s="149">
        <v>317</v>
      </c>
      <c r="Z45" s="150"/>
      <c r="AA45" s="151">
        <v>9</v>
      </c>
      <c r="AB45" s="141">
        <v>361843.20000000001</v>
      </c>
      <c r="AC45" s="152">
        <v>25.8</v>
      </c>
      <c r="AE45" s="153"/>
      <c r="AH45" s="140" t="s">
        <v>131</v>
      </c>
    </row>
    <row r="46" spans="1:34" s="151" customFormat="1" ht="16.5" customHeight="1" x14ac:dyDescent="0.2">
      <c r="B46" s="140" t="s">
        <v>131</v>
      </c>
      <c r="C46" s="141">
        <v>361843.20000000001</v>
      </c>
      <c r="D46" s="142">
        <v>43414</v>
      </c>
      <c r="E46" s="142"/>
      <c r="F46" s="142"/>
      <c r="G46" s="142"/>
      <c r="H46" s="143">
        <v>223</v>
      </c>
      <c r="I46" s="143" t="s">
        <v>129</v>
      </c>
      <c r="J46" s="144">
        <v>-42.786833333333334</v>
      </c>
      <c r="K46" s="144">
        <v>178.26683333333332</v>
      </c>
      <c r="L46" s="145">
        <v>12</v>
      </c>
      <c r="M46" s="146">
        <v>43743</v>
      </c>
      <c r="N46" s="147">
        <v>4.3344907407407408E-2</v>
      </c>
      <c r="O46" s="148">
        <v>23</v>
      </c>
      <c r="P46" s="148">
        <v>2</v>
      </c>
      <c r="Q46" s="148">
        <v>18</v>
      </c>
      <c r="R46" s="148">
        <v>30</v>
      </c>
      <c r="S46" s="148">
        <v>0.34</v>
      </c>
      <c r="T46" s="148">
        <v>11443</v>
      </c>
      <c r="U46" s="148">
        <v>73.75</v>
      </c>
      <c r="V46" s="148">
        <v>491.69</v>
      </c>
      <c r="W46" s="148">
        <v>12151</v>
      </c>
      <c r="X46" s="141">
        <f t="shared" si="1"/>
        <v>12151</v>
      </c>
      <c r="Y46" s="149">
        <v>318</v>
      </c>
      <c r="Z46" s="150"/>
      <c r="AA46" s="151">
        <v>9</v>
      </c>
      <c r="AB46" s="141">
        <v>361843.20000000001</v>
      </c>
      <c r="AC46" s="152">
        <v>25.8</v>
      </c>
      <c r="AE46" s="153"/>
      <c r="AH46" s="140" t="s">
        <v>131</v>
      </c>
    </row>
    <row r="47" spans="1:34" s="151" customFormat="1" ht="16.5" customHeight="1" x14ac:dyDescent="0.2">
      <c r="B47" s="140" t="s">
        <v>131</v>
      </c>
      <c r="C47" s="141">
        <v>361843.20000000001</v>
      </c>
      <c r="D47" s="142">
        <v>43414</v>
      </c>
      <c r="E47" s="142"/>
      <c r="F47" s="142"/>
      <c r="G47" s="142"/>
      <c r="H47" s="143">
        <v>223</v>
      </c>
      <c r="I47" s="143" t="s">
        <v>129</v>
      </c>
      <c r="J47" s="144">
        <v>-42.786833333333334</v>
      </c>
      <c r="K47" s="144">
        <v>178.26683333333332</v>
      </c>
      <c r="L47" s="145">
        <v>12</v>
      </c>
      <c r="M47" s="146">
        <v>43743</v>
      </c>
      <c r="N47" s="147">
        <v>6.537037037037037E-2</v>
      </c>
      <c r="O47" s="148">
        <v>23</v>
      </c>
      <c r="P47" s="148">
        <v>2</v>
      </c>
      <c r="Q47" s="148">
        <v>19</v>
      </c>
      <c r="R47" s="148">
        <v>30</v>
      </c>
      <c r="S47" s="148">
        <v>0.35</v>
      </c>
      <c r="T47" s="148">
        <v>10807</v>
      </c>
      <c r="U47" s="148">
        <v>78.42</v>
      </c>
      <c r="V47" s="148">
        <v>494.63</v>
      </c>
      <c r="W47" s="148">
        <v>11473</v>
      </c>
      <c r="X47" s="141">
        <f t="shared" si="1"/>
        <v>11473</v>
      </c>
      <c r="Y47" s="149">
        <v>319</v>
      </c>
      <c r="Z47" s="150"/>
      <c r="AA47" s="151">
        <v>9</v>
      </c>
      <c r="AB47" s="141">
        <v>361843.20000000001</v>
      </c>
      <c r="AC47" s="152">
        <v>25.8</v>
      </c>
      <c r="AE47" s="153"/>
      <c r="AH47" s="140" t="s">
        <v>131</v>
      </c>
    </row>
    <row r="48" spans="1:34" s="151" customFormat="1" ht="16.5" customHeight="1" x14ac:dyDescent="0.2">
      <c r="B48" s="140" t="s">
        <v>132</v>
      </c>
      <c r="C48" s="141">
        <v>361843.20000000001</v>
      </c>
      <c r="D48" s="142">
        <v>43414</v>
      </c>
      <c r="E48" s="142"/>
      <c r="F48" s="142"/>
      <c r="G48" s="142"/>
      <c r="H48" s="143">
        <v>223</v>
      </c>
      <c r="I48" s="143" t="s">
        <v>129</v>
      </c>
      <c r="J48" s="144">
        <v>-42.786833333333334</v>
      </c>
      <c r="K48" s="144">
        <v>178.26683333333332</v>
      </c>
      <c r="L48" s="145">
        <v>12</v>
      </c>
      <c r="M48" s="146">
        <v>43743</v>
      </c>
      <c r="N48" s="147">
        <v>8.7395833333333339E-2</v>
      </c>
      <c r="O48" s="148">
        <v>23</v>
      </c>
      <c r="P48" s="148">
        <v>2</v>
      </c>
      <c r="Q48" s="148">
        <v>20</v>
      </c>
      <c r="R48" s="148">
        <v>30</v>
      </c>
      <c r="S48" s="148">
        <v>1.57</v>
      </c>
      <c r="T48" s="148">
        <v>544</v>
      </c>
      <c r="U48" s="148">
        <v>118.93</v>
      </c>
      <c r="V48" s="148">
        <v>486.59</v>
      </c>
      <c r="W48" s="148">
        <v>577</v>
      </c>
      <c r="X48" s="141">
        <f t="shared" si="1"/>
        <v>577</v>
      </c>
      <c r="Y48" s="149">
        <v>320</v>
      </c>
      <c r="Z48" s="150"/>
      <c r="AA48" s="151">
        <v>9</v>
      </c>
      <c r="AB48" s="141">
        <v>361843.20000000001</v>
      </c>
      <c r="AC48" s="152">
        <v>25.8</v>
      </c>
      <c r="AE48" s="153"/>
      <c r="AH48" s="140" t="s">
        <v>132</v>
      </c>
    </row>
    <row r="49" spans="2:34" s="151" customFormat="1" ht="16.5" customHeight="1" x14ac:dyDescent="0.2">
      <c r="B49" s="140" t="s">
        <v>133</v>
      </c>
      <c r="C49" s="141">
        <v>413495.83333333331</v>
      </c>
      <c r="D49" s="142">
        <v>43417</v>
      </c>
      <c r="E49" s="142"/>
      <c r="F49" s="142"/>
      <c r="G49" s="142"/>
      <c r="H49" s="143">
        <v>266</v>
      </c>
      <c r="I49" s="143" t="s">
        <v>129</v>
      </c>
      <c r="J49" s="154">
        <v>-42.786833333333334</v>
      </c>
      <c r="K49" s="154">
        <v>178.26683333333332</v>
      </c>
      <c r="L49" s="145">
        <v>40</v>
      </c>
      <c r="M49" s="146">
        <v>43743</v>
      </c>
      <c r="N49" s="147">
        <v>0.10943287037037037</v>
      </c>
      <c r="O49" s="148">
        <v>23</v>
      </c>
      <c r="P49" s="148">
        <v>2</v>
      </c>
      <c r="Q49" s="148">
        <v>21</v>
      </c>
      <c r="R49" s="148">
        <v>30</v>
      </c>
      <c r="S49" s="148">
        <v>1.76</v>
      </c>
      <c r="T49" s="148">
        <v>431</v>
      </c>
      <c r="U49" s="148">
        <v>144.31</v>
      </c>
      <c r="V49" s="148">
        <v>489.6</v>
      </c>
      <c r="W49" s="148">
        <v>458</v>
      </c>
      <c r="X49" s="141">
        <f t="shared" si="1"/>
        <v>588.85714285714289</v>
      </c>
      <c r="Y49" s="149">
        <v>321</v>
      </c>
      <c r="Z49" s="150"/>
      <c r="AA49" s="151">
        <v>7</v>
      </c>
      <c r="AB49" s="141">
        <v>413495.83333333331</v>
      </c>
      <c r="AC49" s="152">
        <v>25.8</v>
      </c>
      <c r="AE49" s="153"/>
      <c r="AH49" s="140" t="s">
        <v>133</v>
      </c>
    </row>
    <row r="50" spans="2:34" s="151" customFormat="1" ht="16.5" customHeight="1" x14ac:dyDescent="0.2">
      <c r="B50" s="140" t="s">
        <v>133</v>
      </c>
      <c r="C50" s="141">
        <v>413495.83333333331</v>
      </c>
      <c r="D50" s="142">
        <v>43417</v>
      </c>
      <c r="E50" s="142"/>
      <c r="F50" s="142"/>
      <c r="G50" s="142"/>
      <c r="H50" s="143">
        <v>266</v>
      </c>
      <c r="I50" s="143" t="s">
        <v>129</v>
      </c>
      <c r="J50" s="154">
        <v>-42.786833333333334</v>
      </c>
      <c r="K50" s="154">
        <v>178.26683333333332</v>
      </c>
      <c r="L50" s="145">
        <v>40</v>
      </c>
      <c r="M50" s="146">
        <v>43743</v>
      </c>
      <c r="N50" s="147">
        <v>0.13145833333333332</v>
      </c>
      <c r="O50" s="148">
        <v>23</v>
      </c>
      <c r="P50" s="148">
        <v>2</v>
      </c>
      <c r="Q50" s="148">
        <v>22</v>
      </c>
      <c r="R50" s="148">
        <v>30</v>
      </c>
      <c r="S50" s="148">
        <v>1.66</v>
      </c>
      <c r="T50" s="148">
        <v>482</v>
      </c>
      <c r="U50" s="148">
        <v>137.46</v>
      </c>
      <c r="V50" s="148">
        <v>495.86</v>
      </c>
      <c r="W50" s="148">
        <v>511</v>
      </c>
      <c r="X50" s="141">
        <f t="shared" si="1"/>
        <v>657</v>
      </c>
      <c r="Y50" s="149">
        <v>322</v>
      </c>
      <c r="Z50" s="150"/>
      <c r="AA50" s="151">
        <v>7</v>
      </c>
      <c r="AB50" s="141">
        <v>413495.83333333331</v>
      </c>
      <c r="AC50" s="152">
        <v>25.8</v>
      </c>
      <c r="AE50" s="153"/>
      <c r="AH50" s="140" t="s">
        <v>133</v>
      </c>
    </row>
    <row r="51" spans="2:34" s="151" customFormat="1" ht="16.5" customHeight="1" x14ac:dyDescent="0.2">
      <c r="B51" s="140" t="s">
        <v>133</v>
      </c>
      <c r="C51" s="141">
        <v>413495.83333333331</v>
      </c>
      <c r="D51" s="142">
        <v>43417</v>
      </c>
      <c r="E51" s="142"/>
      <c r="F51" s="142"/>
      <c r="G51" s="142"/>
      <c r="H51" s="143">
        <v>266</v>
      </c>
      <c r="I51" s="143" t="s">
        <v>129</v>
      </c>
      <c r="J51" s="154">
        <v>-42.786833333333334</v>
      </c>
      <c r="K51" s="154">
        <v>178.26683333333332</v>
      </c>
      <c r="L51" s="145">
        <v>40</v>
      </c>
      <c r="M51" s="146">
        <v>43743</v>
      </c>
      <c r="N51" s="147">
        <v>0.15349537037037037</v>
      </c>
      <c r="O51" s="148">
        <v>23</v>
      </c>
      <c r="P51" s="148">
        <v>2</v>
      </c>
      <c r="Q51" s="148">
        <v>23</v>
      </c>
      <c r="R51" s="148">
        <v>30</v>
      </c>
      <c r="S51" s="148">
        <v>1.4</v>
      </c>
      <c r="T51" s="148">
        <v>681</v>
      </c>
      <c r="U51" s="148">
        <v>115.17</v>
      </c>
      <c r="V51" s="148">
        <v>488.22</v>
      </c>
      <c r="W51" s="148">
        <v>723</v>
      </c>
      <c r="X51" s="141">
        <f t="shared" si="1"/>
        <v>929.57142857142867</v>
      </c>
      <c r="Y51" s="149">
        <v>323</v>
      </c>
      <c r="Z51" s="150"/>
      <c r="AA51" s="151">
        <v>7</v>
      </c>
      <c r="AB51" s="141">
        <v>413495.83333333331</v>
      </c>
      <c r="AC51" s="152">
        <v>25.8</v>
      </c>
      <c r="AE51" s="153"/>
      <c r="AH51" s="140" t="s">
        <v>133</v>
      </c>
    </row>
    <row r="52" spans="2:34" s="151" customFormat="1" ht="16.5" customHeight="1" x14ac:dyDescent="0.2">
      <c r="B52" s="140" t="s">
        <v>135</v>
      </c>
      <c r="C52" s="141">
        <v>413495.83333333331</v>
      </c>
      <c r="D52" s="142">
        <v>43417</v>
      </c>
      <c r="E52" s="142"/>
      <c r="F52" s="142"/>
      <c r="G52" s="142"/>
      <c r="H52" s="143">
        <v>266</v>
      </c>
      <c r="I52" s="143" t="s">
        <v>129</v>
      </c>
      <c r="J52" s="154">
        <v>-42.786833333333334</v>
      </c>
      <c r="K52" s="154">
        <v>178.26683333333332</v>
      </c>
      <c r="L52" s="145">
        <v>40</v>
      </c>
      <c r="M52" s="146">
        <v>43743</v>
      </c>
      <c r="N52" s="147">
        <v>0.17554398148148151</v>
      </c>
      <c r="O52" s="148">
        <v>23</v>
      </c>
      <c r="P52" s="148">
        <v>2</v>
      </c>
      <c r="Q52" s="148">
        <v>24</v>
      </c>
      <c r="R52" s="148">
        <v>30</v>
      </c>
      <c r="S52" s="148">
        <v>1.63</v>
      </c>
      <c r="T52" s="148">
        <v>501</v>
      </c>
      <c r="U52" s="148">
        <v>125.99</v>
      </c>
      <c r="V52" s="148">
        <v>487.53</v>
      </c>
      <c r="W52" s="148">
        <v>532</v>
      </c>
      <c r="X52" s="141">
        <f t="shared" si="1"/>
        <v>684</v>
      </c>
      <c r="Y52" s="149">
        <v>324</v>
      </c>
      <c r="Z52" s="150"/>
      <c r="AA52" s="151">
        <v>7</v>
      </c>
      <c r="AB52" s="141">
        <v>413495.83333333331</v>
      </c>
      <c r="AC52" s="152">
        <v>25.8</v>
      </c>
      <c r="AE52" s="153"/>
      <c r="AH52" s="140" t="s">
        <v>135</v>
      </c>
    </row>
    <row r="53" spans="2:34" s="1" customFormat="1" ht="16.5" customHeight="1" x14ac:dyDescent="0.2">
      <c r="B53" s="70" t="s">
        <v>136</v>
      </c>
      <c r="C53" s="30">
        <v>470838.66666666669</v>
      </c>
      <c r="D53" s="71">
        <v>43417</v>
      </c>
      <c r="E53" s="133">
        <v>43410.21875</v>
      </c>
      <c r="F53" s="133">
        <v>43411.208333333336</v>
      </c>
      <c r="G53" s="71"/>
      <c r="H53" s="72">
        <v>266</v>
      </c>
      <c r="I53" s="72" t="s">
        <v>134</v>
      </c>
      <c r="J53" s="73">
        <v>-43.503999999999998</v>
      </c>
      <c r="K53" s="73">
        <v>179.79683333333332</v>
      </c>
      <c r="L53" s="74">
        <v>12</v>
      </c>
      <c r="M53" s="75">
        <v>43743</v>
      </c>
      <c r="N53" s="76">
        <v>0.68277777777777782</v>
      </c>
      <c r="O53" s="77">
        <v>23</v>
      </c>
      <c r="P53" s="77">
        <v>4</v>
      </c>
      <c r="Q53" s="77">
        <v>47</v>
      </c>
      <c r="R53" s="77">
        <v>30</v>
      </c>
      <c r="S53" s="77">
        <v>0.27</v>
      </c>
      <c r="T53" s="77">
        <v>18392</v>
      </c>
      <c r="U53" s="77">
        <v>73.72</v>
      </c>
      <c r="V53" s="77">
        <v>490.52</v>
      </c>
      <c r="W53" s="77">
        <v>19531</v>
      </c>
      <c r="X53" s="30">
        <f t="shared" si="1"/>
        <v>19531</v>
      </c>
      <c r="Y53" s="78">
        <v>347</v>
      </c>
      <c r="Z53" s="79"/>
      <c r="AA53" s="1">
        <v>9</v>
      </c>
      <c r="AB53" s="30">
        <v>470838.66666666669</v>
      </c>
      <c r="AC53" s="109">
        <v>25.8</v>
      </c>
      <c r="AE53" s="117"/>
      <c r="AH53" s="70" t="s">
        <v>136</v>
      </c>
    </row>
    <row r="54" spans="2:34" s="1" customFormat="1" ht="16.5" customHeight="1" x14ac:dyDescent="0.2">
      <c r="B54" s="70" t="s">
        <v>136</v>
      </c>
      <c r="C54" s="30">
        <v>470838.66666666669</v>
      </c>
      <c r="D54" s="71">
        <v>43417</v>
      </c>
      <c r="E54" s="133">
        <v>43410.21875</v>
      </c>
      <c r="F54" s="133">
        <v>43411.208333333336</v>
      </c>
      <c r="G54" s="71"/>
      <c r="H54" s="72">
        <v>266</v>
      </c>
      <c r="I54" s="72" t="s">
        <v>134</v>
      </c>
      <c r="J54" s="73">
        <v>-43.503999999999998</v>
      </c>
      <c r="K54" s="73">
        <v>179.79683333333332</v>
      </c>
      <c r="L54" s="74">
        <v>12</v>
      </c>
      <c r="M54" s="75">
        <v>43743</v>
      </c>
      <c r="N54" s="76">
        <v>0.70483796296296297</v>
      </c>
      <c r="O54" s="77">
        <v>23</v>
      </c>
      <c r="P54" s="77">
        <v>4</v>
      </c>
      <c r="Q54" s="77">
        <v>48</v>
      </c>
      <c r="R54" s="77">
        <v>30</v>
      </c>
      <c r="S54" s="77">
        <v>0.23</v>
      </c>
      <c r="T54" s="77">
        <v>25030</v>
      </c>
      <c r="U54" s="77">
        <v>74.47</v>
      </c>
      <c r="V54" s="77">
        <v>494.17</v>
      </c>
      <c r="W54" s="77">
        <v>26573</v>
      </c>
      <c r="X54" s="30">
        <f t="shared" si="1"/>
        <v>26573</v>
      </c>
      <c r="Y54" s="78">
        <v>348</v>
      </c>
      <c r="Z54" s="79"/>
      <c r="AA54" s="1">
        <v>9</v>
      </c>
      <c r="AB54" s="30">
        <v>470838.66666666669</v>
      </c>
      <c r="AC54" s="109">
        <v>25.8</v>
      </c>
      <c r="AE54" s="117"/>
      <c r="AH54" s="70" t="s">
        <v>136</v>
      </c>
    </row>
    <row r="55" spans="2:34" s="1" customFormat="1" ht="16.5" customHeight="1" x14ac:dyDescent="0.2">
      <c r="B55" s="70" t="s">
        <v>136</v>
      </c>
      <c r="C55" s="30">
        <v>470838.66666666669</v>
      </c>
      <c r="D55" s="71">
        <v>43417</v>
      </c>
      <c r="E55" s="133">
        <v>43410.21875</v>
      </c>
      <c r="F55" s="133">
        <v>43411.208333333336</v>
      </c>
      <c r="G55" s="71"/>
      <c r="H55" s="72">
        <v>266</v>
      </c>
      <c r="I55" s="72" t="s">
        <v>134</v>
      </c>
      <c r="J55" s="73">
        <v>-43.503999999999998</v>
      </c>
      <c r="K55" s="73">
        <v>179.79683333333332</v>
      </c>
      <c r="L55" s="74">
        <v>12</v>
      </c>
      <c r="M55" s="75">
        <v>43743</v>
      </c>
      <c r="N55" s="76">
        <v>0.72697916666666673</v>
      </c>
      <c r="O55" s="77">
        <v>23</v>
      </c>
      <c r="P55" s="77">
        <v>5</v>
      </c>
      <c r="Q55" s="77">
        <v>49</v>
      </c>
      <c r="R55" s="77">
        <v>30</v>
      </c>
      <c r="S55" s="77">
        <v>0.3</v>
      </c>
      <c r="T55" s="77">
        <v>14535</v>
      </c>
      <c r="U55" s="77">
        <v>76.19</v>
      </c>
      <c r="V55" s="77">
        <v>502.23</v>
      </c>
      <c r="W55" s="77">
        <v>15422</v>
      </c>
      <c r="X55" s="30">
        <f t="shared" si="1"/>
        <v>15422</v>
      </c>
      <c r="Y55" s="78">
        <v>349</v>
      </c>
      <c r="Z55" s="79"/>
      <c r="AA55" s="1">
        <v>9</v>
      </c>
      <c r="AB55" s="30">
        <v>470838.66666666669</v>
      </c>
      <c r="AC55" s="109">
        <v>25.8</v>
      </c>
      <c r="AE55" s="117"/>
      <c r="AH55" s="70" t="s">
        <v>136</v>
      </c>
    </row>
    <row r="56" spans="2:34" s="1" customFormat="1" ht="16.5" customHeight="1" x14ac:dyDescent="0.2">
      <c r="B56" s="70" t="s">
        <v>137</v>
      </c>
      <c r="C56" s="30">
        <v>470838.66666666669</v>
      </c>
      <c r="D56" s="71">
        <v>43418</v>
      </c>
      <c r="E56" s="133">
        <v>43410.21875</v>
      </c>
      <c r="F56" s="133">
        <v>43411.208333333336</v>
      </c>
      <c r="G56" s="71"/>
      <c r="H56" s="72">
        <v>283</v>
      </c>
      <c r="I56" s="72" t="s">
        <v>134</v>
      </c>
      <c r="J56" s="73">
        <v>-43.503999999999998</v>
      </c>
      <c r="K56" s="73">
        <v>179.79683333333332</v>
      </c>
      <c r="L56" s="74">
        <v>30</v>
      </c>
      <c r="M56" s="75">
        <v>43743</v>
      </c>
      <c r="N56" s="76">
        <v>0.77112268518518512</v>
      </c>
      <c r="O56" s="77">
        <v>23</v>
      </c>
      <c r="P56" s="77">
        <v>5</v>
      </c>
      <c r="Q56" s="77">
        <v>51</v>
      </c>
      <c r="R56" s="77">
        <v>30</v>
      </c>
      <c r="S56" s="77">
        <v>0.26</v>
      </c>
      <c r="T56" s="77">
        <v>19277</v>
      </c>
      <c r="U56" s="77">
        <v>68.790000000000006</v>
      </c>
      <c r="V56" s="77">
        <v>493.31</v>
      </c>
      <c r="W56" s="77">
        <v>20467</v>
      </c>
      <c r="X56" s="30">
        <f t="shared" si="1"/>
        <v>20467</v>
      </c>
      <c r="Y56" s="78">
        <v>351</v>
      </c>
      <c r="Z56" s="79"/>
      <c r="AA56" s="1">
        <v>9</v>
      </c>
      <c r="AB56" s="30">
        <v>470838.66666666669</v>
      </c>
      <c r="AC56" s="33">
        <v>25.7</v>
      </c>
      <c r="AD56"/>
      <c r="AE56" s="11"/>
      <c r="AF56"/>
      <c r="AG56"/>
      <c r="AH56" s="70" t="s">
        <v>137</v>
      </c>
    </row>
    <row r="57" spans="2:34" s="1" customFormat="1" ht="16.5" customHeight="1" x14ac:dyDescent="0.2">
      <c r="B57" s="70" t="s">
        <v>137</v>
      </c>
      <c r="C57" s="30">
        <v>470838.66666666669</v>
      </c>
      <c r="D57" s="71">
        <v>43418</v>
      </c>
      <c r="E57" s="133">
        <v>43410.21875</v>
      </c>
      <c r="F57" s="133">
        <v>43411.208333333336</v>
      </c>
      <c r="G57" s="71"/>
      <c r="H57" s="72">
        <v>283</v>
      </c>
      <c r="I57" s="72" t="s">
        <v>134</v>
      </c>
      <c r="J57" s="73">
        <v>-43.503999999999998</v>
      </c>
      <c r="K57" s="73">
        <v>179.79683333333332</v>
      </c>
      <c r="L57" s="74">
        <v>30</v>
      </c>
      <c r="M57" s="75">
        <v>43743</v>
      </c>
      <c r="N57" s="76">
        <v>0.79319444444444442</v>
      </c>
      <c r="O57" s="77">
        <v>23</v>
      </c>
      <c r="P57" s="77">
        <v>5</v>
      </c>
      <c r="Q57" s="77">
        <v>52</v>
      </c>
      <c r="R57" s="77">
        <v>30</v>
      </c>
      <c r="S57" s="77">
        <v>0.27</v>
      </c>
      <c r="T57" s="77">
        <v>18582</v>
      </c>
      <c r="U57" s="77">
        <v>74.900000000000006</v>
      </c>
      <c r="V57" s="77">
        <v>493.98</v>
      </c>
      <c r="W57" s="77">
        <v>19728</v>
      </c>
      <c r="X57" s="30">
        <f t="shared" si="1"/>
        <v>19728</v>
      </c>
      <c r="Y57" s="78">
        <v>352</v>
      </c>
      <c r="Z57" s="79"/>
      <c r="AA57" s="1">
        <v>9</v>
      </c>
      <c r="AB57" s="30">
        <v>470838.66666666669</v>
      </c>
      <c r="AC57" s="33">
        <v>25.7</v>
      </c>
      <c r="AD57"/>
      <c r="AE57" s="11"/>
      <c r="AF57"/>
      <c r="AG57"/>
      <c r="AH57" s="70" t="s">
        <v>137</v>
      </c>
    </row>
    <row r="58" spans="2:34" s="1" customFormat="1" ht="16.5" customHeight="1" x14ac:dyDescent="0.2">
      <c r="B58" s="70" t="s">
        <v>137</v>
      </c>
      <c r="C58" s="30">
        <v>470838.66666666669</v>
      </c>
      <c r="D58" s="71">
        <v>43418</v>
      </c>
      <c r="E58" s="133">
        <v>43410.21875</v>
      </c>
      <c r="F58" s="133">
        <v>43411.208333333336</v>
      </c>
      <c r="G58" s="71"/>
      <c r="H58" s="72">
        <v>283</v>
      </c>
      <c r="I58" s="72" t="s">
        <v>134</v>
      </c>
      <c r="J58" s="73">
        <v>-43.503999999999998</v>
      </c>
      <c r="K58" s="73">
        <v>179.79683333333332</v>
      </c>
      <c r="L58" s="74">
        <v>30</v>
      </c>
      <c r="M58" s="75">
        <v>43743</v>
      </c>
      <c r="N58" s="76">
        <v>0.81526620370370362</v>
      </c>
      <c r="O58" s="77">
        <v>23</v>
      </c>
      <c r="P58" s="77">
        <v>5</v>
      </c>
      <c r="Q58" s="77">
        <v>53</v>
      </c>
      <c r="R58" s="77">
        <v>30</v>
      </c>
      <c r="S58" s="77">
        <v>0.27</v>
      </c>
      <c r="T58" s="77">
        <v>17640</v>
      </c>
      <c r="U58" s="77">
        <v>75.08</v>
      </c>
      <c r="V58" s="77">
        <v>493.97</v>
      </c>
      <c r="W58" s="77">
        <v>18728</v>
      </c>
      <c r="X58" s="30">
        <f t="shared" si="1"/>
        <v>18728</v>
      </c>
      <c r="Y58" s="78">
        <v>353</v>
      </c>
      <c r="Z58" s="79"/>
      <c r="AA58" s="1">
        <v>9</v>
      </c>
      <c r="AB58" s="30">
        <v>470838.66666666669</v>
      </c>
      <c r="AC58" s="33">
        <v>25.7</v>
      </c>
      <c r="AD58"/>
      <c r="AE58" s="11"/>
      <c r="AF58"/>
      <c r="AG58"/>
      <c r="AH58" s="70" t="s">
        <v>137</v>
      </c>
    </row>
    <row r="59" spans="2:34" s="1" customFormat="1" ht="16.5" customHeight="1" x14ac:dyDescent="0.2">
      <c r="B59" s="70" t="s">
        <v>139</v>
      </c>
      <c r="C59" s="30">
        <v>470838.66666666669</v>
      </c>
      <c r="D59" s="71">
        <v>43418</v>
      </c>
      <c r="E59" s="133">
        <v>43410.21875</v>
      </c>
      <c r="F59" s="133">
        <v>43411.208333333336</v>
      </c>
      <c r="G59" s="71"/>
      <c r="H59" s="72">
        <v>283</v>
      </c>
      <c r="I59" s="72" t="s">
        <v>134</v>
      </c>
      <c r="J59" s="73">
        <v>-43.503999999999998</v>
      </c>
      <c r="K59" s="73">
        <v>179.79683333333332</v>
      </c>
      <c r="L59" s="74">
        <v>30</v>
      </c>
      <c r="M59" s="75">
        <v>43743</v>
      </c>
      <c r="N59" s="76">
        <v>0.83736111111111111</v>
      </c>
      <c r="O59" s="77">
        <v>23</v>
      </c>
      <c r="P59" s="77">
        <v>5</v>
      </c>
      <c r="Q59" s="77">
        <v>54</v>
      </c>
      <c r="R59" s="77">
        <v>30</v>
      </c>
      <c r="S59" s="77">
        <v>1.31</v>
      </c>
      <c r="T59" s="77">
        <v>775</v>
      </c>
      <c r="U59" s="77">
        <v>102.75</v>
      </c>
      <c r="V59" s="77">
        <v>486.5</v>
      </c>
      <c r="W59" s="77">
        <v>823</v>
      </c>
      <c r="X59" s="30">
        <f t="shared" si="1"/>
        <v>823</v>
      </c>
      <c r="Y59" s="78">
        <v>354</v>
      </c>
      <c r="Z59" s="79"/>
      <c r="AA59" s="1">
        <v>9</v>
      </c>
      <c r="AB59" s="30">
        <v>470838.66666666669</v>
      </c>
      <c r="AC59" s="33">
        <v>25.7</v>
      </c>
      <c r="AD59"/>
      <c r="AE59" s="11"/>
      <c r="AF59"/>
      <c r="AG59"/>
      <c r="AH59" s="70" t="s">
        <v>139</v>
      </c>
    </row>
    <row r="60" spans="2:34" s="166" customFormat="1" ht="16.5" customHeight="1" x14ac:dyDescent="0.2">
      <c r="B60" s="155" t="s">
        <v>140</v>
      </c>
      <c r="C60" s="156">
        <v>403776</v>
      </c>
      <c r="D60" s="157">
        <v>43418</v>
      </c>
      <c r="E60" s="157"/>
      <c r="F60" s="157"/>
      <c r="G60" s="157"/>
      <c r="H60" s="158">
        <v>283</v>
      </c>
      <c r="I60" s="158" t="s">
        <v>138</v>
      </c>
      <c r="J60" s="159">
        <v>-43.476666666666667</v>
      </c>
      <c r="K60" s="159">
        <v>179.94283333333334</v>
      </c>
      <c r="L60" s="160">
        <v>12</v>
      </c>
      <c r="M60" s="161">
        <v>43774</v>
      </c>
      <c r="N60" s="162">
        <v>0.32307870370370367</v>
      </c>
      <c r="O60" s="163">
        <v>23</v>
      </c>
      <c r="P60" s="163">
        <v>7</v>
      </c>
      <c r="Q60" s="163">
        <v>76</v>
      </c>
      <c r="R60" s="163">
        <v>30</v>
      </c>
      <c r="S60" s="163">
        <v>0.19</v>
      </c>
      <c r="T60" s="163">
        <v>37522</v>
      </c>
      <c r="U60" s="163">
        <v>74.430000000000007</v>
      </c>
      <c r="V60" s="163">
        <v>485.92</v>
      </c>
      <c r="W60" s="163">
        <v>39859</v>
      </c>
      <c r="X60" s="156">
        <f t="shared" si="1"/>
        <v>39859</v>
      </c>
      <c r="Y60" s="164">
        <v>376</v>
      </c>
      <c r="Z60" s="165"/>
      <c r="AA60" s="166">
        <v>9</v>
      </c>
      <c r="AB60" s="156">
        <v>403776</v>
      </c>
      <c r="AC60" s="167">
        <v>25.5</v>
      </c>
      <c r="AE60" s="168"/>
      <c r="AH60" s="155" t="s">
        <v>140</v>
      </c>
    </row>
    <row r="61" spans="2:34" s="166" customFormat="1" ht="16.5" customHeight="1" x14ac:dyDescent="0.2">
      <c r="B61" s="155" t="s">
        <v>140</v>
      </c>
      <c r="C61" s="156">
        <v>403776</v>
      </c>
      <c r="D61" s="157">
        <v>43418</v>
      </c>
      <c r="E61" s="157"/>
      <c r="F61" s="157"/>
      <c r="G61" s="157"/>
      <c r="H61" s="158">
        <v>283</v>
      </c>
      <c r="I61" s="158" t="s">
        <v>138</v>
      </c>
      <c r="J61" s="159">
        <v>-43.476666666666667</v>
      </c>
      <c r="K61" s="159">
        <v>179.94283333333334</v>
      </c>
      <c r="L61" s="160">
        <v>12</v>
      </c>
      <c r="M61" s="161">
        <v>43774</v>
      </c>
      <c r="N61" s="162">
        <v>0.34515046296296298</v>
      </c>
      <c r="O61" s="163">
        <v>23</v>
      </c>
      <c r="P61" s="163">
        <v>7</v>
      </c>
      <c r="Q61" s="163">
        <v>77</v>
      </c>
      <c r="R61" s="163">
        <v>30</v>
      </c>
      <c r="S61" s="163">
        <v>0.18</v>
      </c>
      <c r="T61" s="163">
        <v>39540</v>
      </c>
      <c r="U61" s="163">
        <v>74.41</v>
      </c>
      <c r="V61" s="163">
        <v>490.17</v>
      </c>
      <c r="W61" s="163">
        <v>41990</v>
      </c>
      <c r="X61" s="156">
        <f t="shared" si="1"/>
        <v>41990</v>
      </c>
      <c r="Y61" s="164">
        <v>377</v>
      </c>
      <c r="Z61" s="165"/>
      <c r="AA61" s="166">
        <v>9</v>
      </c>
      <c r="AB61" s="156">
        <v>403776</v>
      </c>
      <c r="AC61" s="167">
        <v>25.5</v>
      </c>
      <c r="AE61" s="168"/>
      <c r="AH61" s="155" t="s">
        <v>140</v>
      </c>
    </row>
    <row r="62" spans="2:34" s="166" customFormat="1" ht="16.5" customHeight="1" x14ac:dyDescent="0.2">
      <c r="B62" s="155" t="s">
        <v>140</v>
      </c>
      <c r="C62" s="156">
        <v>403776</v>
      </c>
      <c r="D62" s="157">
        <v>43418</v>
      </c>
      <c r="E62" s="157"/>
      <c r="F62" s="157"/>
      <c r="G62" s="157"/>
      <c r="H62" s="158">
        <v>283</v>
      </c>
      <c r="I62" s="158" t="s">
        <v>138</v>
      </c>
      <c r="J62" s="159">
        <v>-43.476666666666667</v>
      </c>
      <c r="K62" s="159">
        <v>179.94283333333334</v>
      </c>
      <c r="L62" s="160">
        <v>12</v>
      </c>
      <c r="M62" s="161">
        <v>43774</v>
      </c>
      <c r="N62" s="162">
        <v>0.36722222222222217</v>
      </c>
      <c r="O62" s="163">
        <v>23</v>
      </c>
      <c r="P62" s="163">
        <v>7</v>
      </c>
      <c r="Q62" s="163">
        <v>78</v>
      </c>
      <c r="R62" s="163">
        <v>30</v>
      </c>
      <c r="S62" s="163">
        <v>0.18</v>
      </c>
      <c r="T62" s="163">
        <v>41627</v>
      </c>
      <c r="U62" s="163">
        <v>73.430000000000007</v>
      </c>
      <c r="V62" s="163">
        <v>491.63</v>
      </c>
      <c r="W62" s="163">
        <v>44201</v>
      </c>
      <c r="X62" s="156">
        <f t="shared" si="1"/>
        <v>44201</v>
      </c>
      <c r="Y62" s="164">
        <v>378</v>
      </c>
      <c r="Z62" s="165"/>
      <c r="AA62" s="166">
        <v>9</v>
      </c>
      <c r="AB62" s="156">
        <v>403776</v>
      </c>
      <c r="AC62" s="167">
        <v>25.5</v>
      </c>
      <c r="AE62" s="168"/>
      <c r="AH62" s="155" t="s">
        <v>140</v>
      </c>
    </row>
    <row r="63" spans="2:34" s="166" customFormat="1" ht="16.5" customHeight="1" x14ac:dyDescent="0.2">
      <c r="B63" s="155" t="s">
        <v>141</v>
      </c>
      <c r="C63" s="156">
        <v>403776</v>
      </c>
      <c r="D63" s="157">
        <v>43418</v>
      </c>
      <c r="E63" s="157"/>
      <c r="F63" s="157"/>
      <c r="G63" s="157"/>
      <c r="H63" s="158">
        <v>283</v>
      </c>
      <c r="I63" s="158" t="s">
        <v>138</v>
      </c>
      <c r="J63" s="159">
        <v>-43.476666666666667</v>
      </c>
      <c r="K63" s="159">
        <v>179.94283333333334</v>
      </c>
      <c r="L63" s="160">
        <v>12</v>
      </c>
      <c r="M63" s="161">
        <v>43774</v>
      </c>
      <c r="N63" s="162">
        <v>0.38928240740740744</v>
      </c>
      <c r="O63" s="163">
        <v>23</v>
      </c>
      <c r="P63" s="163">
        <v>7</v>
      </c>
      <c r="Q63" s="163">
        <v>79</v>
      </c>
      <c r="R63" s="163">
        <v>30</v>
      </c>
      <c r="S63" s="163">
        <v>0.99</v>
      </c>
      <c r="T63" s="163">
        <v>1366</v>
      </c>
      <c r="U63" s="163">
        <v>90.08</v>
      </c>
      <c r="V63" s="163">
        <v>498.69</v>
      </c>
      <c r="W63" s="169">
        <v>1449</v>
      </c>
      <c r="X63" s="156">
        <f t="shared" si="1"/>
        <v>1449</v>
      </c>
      <c r="Y63" s="164">
        <v>379</v>
      </c>
      <c r="Z63" s="165"/>
      <c r="AA63" s="166">
        <v>9</v>
      </c>
      <c r="AB63" s="156">
        <v>403776</v>
      </c>
      <c r="AC63" s="167">
        <v>25.5</v>
      </c>
      <c r="AE63" s="168"/>
      <c r="AH63" s="155" t="s">
        <v>141</v>
      </c>
    </row>
    <row r="64" spans="2:34" s="166" customFormat="1" ht="16.5" customHeight="1" x14ac:dyDescent="0.2">
      <c r="B64" s="155" t="s">
        <v>142</v>
      </c>
      <c r="C64" s="156">
        <v>383363.66666666669</v>
      </c>
      <c r="D64" s="157">
        <v>43418</v>
      </c>
      <c r="E64" s="157"/>
      <c r="F64" s="157"/>
      <c r="G64" s="157"/>
      <c r="H64" s="158">
        <v>298</v>
      </c>
      <c r="I64" s="158" t="s">
        <v>143</v>
      </c>
      <c r="J64" s="159">
        <v>-43.596833333333336</v>
      </c>
      <c r="K64" s="159">
        <v>-179.88466666666667</v>
      </c>
      <c r="L64" s="160">
        <v>40</v>
      </c>
      <c r="M64" s="161">
        <v>43774</v>
      </c>
      <c r="N64" s="162">
        <v>0.41134259259259259</v>
      </c>
      <c r="O64" s="163">
        <v>23</v>
      </c>
      <c r="P64" s="163">
        <v>7</v>
      </c>
      <c r="Q64" s="163">
        <v>80</v>
      </c>
      <c r="R64" s="163">
        <v>30</v>
      </c>
      <c r="S64" s="163">
        <v>0.26</v>
      </c>
      <c r="T64" s="163">
        <v>19050</v>
      </c>
      <c r="U64" s="163">
        <v>74.56</v>
      </c>
      <c r="V64" s="163">
        <v>495.37</v>
      </c>
      <c r="W64" s="163">
        <v>20222</v>
      </c>
      <c r="X64" s="156">
        <f t="shared" si="1"/>
        <v>20222</v>
      </c>
      <c r="Y64" s="164">
        <v>380</v>
      </c>
      <c r="Z64" s="165"/>
      <c r="AA64" s="166">
        <v>9</v>
      </c>
      <c r="AB64" s="156">
        <v>383363.66666666669</v>
      </c>
      <c r="AC64" s="167">
        <v>25.5</v>
      </c>
      <c r="AE64" s="168"/>
      <c r="AH64" s="155" t="s">
        <v>142</v>
      </c>
    </row>
    <row r="65" spans="2:34" s="166" customFormat="1" ht="16.5" customHeight="1" x14ac:dyDescent="0.2">
      <c r="B65" s="155" t="s">
        <v>142</v>
      </c>
      <c r="C65" s="156">
        <v>383363.66666666669</v>
      </c>
      <c r="D65" s="157">
        <v>43418</v>
      </c>
      <c r="E65" s="157"/>
      <c r="F65" s="157"/>
      <c r="G65" s="157"/>
      <c r="H65" s="158">
        <v>298</v>
      </c>
      <c r="I65" s="158" t="s">
        <v>143</v>
      </c>
      <c r="J65" s="159">
        <v>-43.596833333333336</v>
      </c>
      <c r="K65" s="159">
        <v>-179.88466666666667</v>
      </c>
      <c r="L65" s="160">
        <v>40</v>
      </c>
      <c r="M65" s="161">
        <v>43774</v>
      </c>
      <c r="N65" s="162">
        <v>0.43342592592592594</v>
      </c>
      <c r="O65" s="163">
        <v>23</v>
      </c>
      <c r="P65" s="163">
        <v>7</v>
      </c>
      <c r="Q65" s="163">
        <v>81</v>
      </c>
      <c r="R65" s="163">
        <v>30</v>
      </c>
      <c r="S65" s="163">
        <v>0.28999999999999998</v>
      </c>
      <c r="T65" s="163">
        <v>16162</v>
      </c>
      <c r="U65" s="163">
        <v>74.010000000000005</v>
      </c>
      <c r="V65" s="163">
        <v>486.1</v>
      </c>
      <c r="W65" s="163">
        <v>17168</v>
      </c>
      <c r="X65" s="156">
        <f t="shared" si="1"/>
        <v>17168</v>
      </c>
      <c r="Y65" s="164">
        <v>381</v>
      </c>
      <c r="Z65" s="165"/>
      <c r="AA65" s="166">
        <v>9</v>
      </c>
      <c r="AB65" s="156">
        <v>383363.66666666669</v>
      </c>
      <c r="AC65" s="167">
        <v>25.5</v>
      </c>
      <c r="AE65" s="168"/>
      <c r="AH65" s="155" t="s">
        <v>142</v>
      </c>
    </row>
    <row r="66" spans="2:34" s="166" customFormat="1" ht="16.5" customHeight="1" x14ac:dyDescent="0.2">
      <c r="B66" s="155" t="s">
        <v>142</v>
      </c>
      <c r="C66" s="156">
        <v>383363.66666666669</v>
      </c>
      <c r="D66" s="157">
        <v>43418</v>
      </c>
      <c r="E66" s="157"/>
      <c r="F66" s="157"/>
      <c r="G66" s="157"/>
      <c r="H66" s="158">
        <v>298</v>
      </c>
      <c r="I66" s="158" t="s">
        <v>143</v>
      </c>
      <c r="J66" s="159">
        <v>-43.596833333333336</v>
      </c>
      <c r="K66" s="159">
        <v>-179.88466666666667</v>
      </c>
      <c r="L66" s="160">
        <v>40</v>
      </c>
      <c r="M66" s="161">
        <v>43774</v>
      </c>
      <c r="N66" s="162">
        <v>0.45549768518518513</v>
      </c>
      <c r="O66" s="163">
        <v>23</v>
      </c>
      <c r="P66" s="163">
        <v>7</v>
      </c>
      <c r="Q66" s="163">
        <v>82</v>
      </c>
      <c r="R66" s="163">
        <v>30</v>
      </c>
      <c r="S66" s="163">
        <v>0.27</v>
      </c>
      <c r="T66" s="163">
        <v>18541</v>
      </c>
      <c r="U66" s="163">
        <v>74.06</v>
      </c>
      <c r="V66" s="163">
        <v>486.03</v>
      </c>
      <c r="W66" s="163">
        <v>19695</v>
      </c>
      <c r="X66" s="156">
        <f t="shared" si="1"/>
        <v>19695</v>
      </c>
      <c r="Y66" s="164">
        <v>382</v>
      </c>
      <c r="Z66" s="165"/>
      <c r="AA66" s="166">
        <v>9</v>
      </c>
      <c r="AB66" s="156">
        <v>383363.66666666669</v>
      </c>
      <c r="AC66" s="167">
        <v>25.5</v>
      </c>
      <c r="AE66" s="168"/>
      <c r="AH66" s="155" t="s">
        <v>142</v>
      </c>
    </row>
    <row r="67" spans="2:34" s="166" customFormat="1" ht="16.5" customHeight="1" x14ac:dyDescent="0.2">
      <c r="B67" s="155" t="s">
        <v>144</v>
      </c>
      <c r="C67" s="156">
        <v>383363.66666666669</v>
      </c>
      <c r="D67" s="157">
        <v>43418</v>
      </c>
      <c r="E67" s="157"/>
      <c r="F67" s="157"/>
      <c r="G67" s="157"/>
      <c r="H67" s="158">
        <v>298</v>
      </c>
      <c r="I67" s="158" t="s">
        <v>143</v>
      </c>
      <c r="J67" s="159">
        <v>-43.596833333333336</v>
      </c>
      <c r="K67" s="159">
        <v>-179.88466666666667</v>
      </c>
      <c r="L67" s="160">
        <v>40</v>
      </c>
      <c r="M67" s="161">
        <v>43774</v>
      </c>
      <c r="N67" s="162">
        <v>0.47758101851851853</v>
      </c>
      <c r="O67" s="163">
        <v>23</v>
      </c>
      <c r="P67" s="163">
        <v>7</v>
      </c>
      <c r="Q67" s="163">
        <v>83</v>
      </c>
      <c r="R67" s="163">
        <v>30</v>
      </c>
      <c r="S67" s="163">
        <v>1.01</v>
      </c>
      <c r="T67" s="163">
        <v>1316</v>
      </c>
      <c r="U67" s="163">
        <v>93.32</v>
      </c>
      <c r="V67" s="163">
        <v>490.13</v>
      </c>
      <c r="W67" s="169">
        <v>1398</v>
      </c>
      <c r="X67" s="156">
        <f t="shared" si="1"/>
        <v>1398</v>
      </c>
      <c r="Y67" s="164">
        <v>383</v>
      </c>
      <c r="Z67" s="165"/>
      <c r="AA67" s="166">
        <v>9</v>
      </c>
      <c r="AB67" s="156">
        <v>383363.66666666669</v>
      </c>
      <c r="AC67" s="167">
        <v>25.5</v>
      </c>
      <c r="AE67" s="168"/>
      <c r="AH67" s="155" t="s">
        <v>144</v>
      </c>
    </row>
    <row r="68" spans="2:34" s="1" customFormat="1" ht="16.5" customHeight="1" x14ac:dyDescent="0.2">
      <c r="B68" s="70" t="s">
        <v>152</v>
      </c>
      <c r="C68" s="82">
        <v>270831</v>
      </c>
      <c r="D68" s="71">
        <v>43421</v>
      </c>
      <c r="E68" s="71"/>
      <c r="F68" s="71"/>
      <c r="G68" s="71"/>
      <c r="H68" s="72">
        <v>324</v>
      </c>
      <c r="I68" s="72" t="s">
        <v>153</v>
      </c>
      <c r="J68" s="80">
        <v>-45.555666666666667</v>
      </c>
      <c r="K68" s="80">
        <v>-179.51650000000001</v>
      </c>
      <c r="L68" s="74">
        <v>12</v>
      </c>
      <c r="M68" s="75">
        <v>43804</v>
      </c>
      <c r="N68" s="76">
        <v>0.70754629629629628</v>
      </c>
      <c r="O68" s="77">
        <v>24</v>
      </c>
      <c r="P68" s="77">
        <v>3</v>
      </c>
      <c r="Q68" s="77">
        <v>35</v>
      </c>
      <c r="R68" s="77">
        <v>30</v>
      </c>
      <c r="S68" s="77">
        <v>0.54</v>
      </c>
      <c r="T68" s="77">
        <v>4502</v>
      </c>
      <c r="U68" s="77">
        <v>78.400000000000006</v>
      </c>
      <c r="V68" s="77">
        <v>489.79</v>
      </c>
      <c r="W68" s="77">
        <v>4781</v>
      </c>
      <c r="X68" s="30">
        <f t="shared" si="1"/>
        <v>4781</v>
      </c>
      <c r="Y68" s="78">
        <v>435</v>
      </c>
      <c r="Z68" s="79"/>
      <c r="AA68" s="1">
        <v>9</v>
      </c>
      <c r="AB68" s="82">
        <v>270831</v>
      </c>
      <c r="AC68" s="33">
        <v>25.6</v>
      </c>
      <c r="AD68"/>
      <c r="AE68" s="11"/>
      <c r="AF68"/>
      <c r="AG68"/>
      <c r="AH68" s="70" t="s">
        <v>152</v>
      </c>
    </row>
    <row r="69" spans="2:34" s="1" customFormat="1" ht="16.5" customHeight="1" x14ac:dyDescent="0.2">
      <c r="B69" s="70" t="s">
        <v>152</v>
      </c>
      <c r="C69" s="82">
        <v>270831</v>
      </c>
      <c r="D69" s="71">
        <v>43421</v>
      </c>
      <c r="E69" s="71"/>
      <c r="F69" s="71"/>
      <c r="G69" s="71"/>
      <c r="H69" s="72">
        <v>324</v>
      </c>
      <c r="I69" s="72" t="s">
        <v>153</v>
      </c>
      <c r="J69" s="80">
        <v>-45.555666666666667</v>
      </c>
      <c r="K69" s="80">
        <v>-179.51650000000001</v>
      </c>
      <c r="L69" s="74">
        <v>12</v>
      </c>
      <c r="M69" s="75">
        <v>43804</v>
      </c>
      <c r="N69" s="76">
        <v>0.64135416666666667</v>
      </c>
      <c r="O69" s="77">
        <v>24</v>
      </c>
      <c r="P69" s="77">
        <v>3</v>
      </c>
      <c r="Q69" s="77">
        <v>32</v>
      </c>
      <c r="R69" s="77">
        <v>30</v>
      </c>
      <c r="S69" s="77">
        <v>0.61</v>
      </c>
      <c r="T69" s="77">
        <v>3555</v>
      </c>
      <c r="U69" s="77">
        <v>80.819999999999993</v>
      </c>
      <c r="V69" s="77">
        <v>493.45</v>
      </c>
      <c r="W69" s="77">
        <v>3774</v>
      </c>
      <c r="X69" s="30">
        <f t="shared" si="1"/>
        <v>3774</v>
      </c>
      <c r="Y69" s="78">
        <v>432</v>
      </c>
      <c r="Z69" s="79"/>
      <c r="AA69" s="1">
        <v>9</v>
      </c>
      <c r="AB69" s="82">
        <v>270831</v>
      </c>
      <c r="AC69" s="33">
        <v>25.6</v>
      </c>
      <c r="AD69"/>
      <c r="AE69" s="11"/>
      <c r="AF69"/>
      <c r="AG69"/>
      <c r="AH69" s="70" t="s">
        <v>152</v>
      </c>
    </row>
    <row r="70" spans="2:34" s="1" customFormat="1" ht="16.5" customHeight="1" x14ac:dyDescent="0.2">
      <c r="B70" s="70" t="s">
        <v>152</v>
      </c>
      <c r="C70" s="82">
        <v>270831</v>
      </c>
      <c r="D70" s="71">
        <v>43421</v>
      </c>
      <c r="E70" s="71"/>
      <c r="F70" s="71"/>
      <c r="G70" s="71"/>
      <c r="H70" s="72">
        <v>324</v>
      </c>
      <c r="I70" s="72" t="s">
        <v>153</v>
      </c>
      <c r="J70" s="80">
        <v>-45.555666666666667</v>
      </c>
      <c r="K70" s="80">
        <v>-179.51650000000001</v>
      </c>
      <c r="L70" s="74">
        <v>12</v>
      </c>
      <c r="M70" s="75">
        <v>43804</v>
      </c>
      <c r="N70" s="76">
        <v>0.66339120370370364</v>
      </c>
      <c r="O70" s="77">
        <v>24</v>
      </c>
      <c r="P70" s="77">
        <v>3</v>
      </c>
      <c r="Q70" s="77">
        <v>33</v>
      </c>
      <c r="R70" s="77">
        <v>30</v>
      </c>
      <c r="S70" s="77">
        <v>0.9</v>
      </c>
      <c r="T70" s="77">
        <v>1658</v>
      </c>
      <c r="U70" s="77">
        <v>85.81</v>
      </c>
      <c r="V70" s="77">
        <v>489.28</v>
      </c>
      <c r="W70" s="77">
        <v>1760</v>
      </c>
      <c r="X70" s="30">
        <f t="shared" si="1"/>
        <v>1760</v>
      </c>
      <c r="Y70" s="78">
        <v>433</v>
      </c>
      <c r="Z70" s="79"/>
      <c r="AA70" s="1">
        <v>9</v>
      </c>
      <c r="AB70" s="82">
        <v>270831</v>
      </c>
      <c r="AC70" s="33">
        <v>25.6</v>
      </c>
      <c r="AD70"/>
      <c r="AE70" s="11"/>
      <c r="AF70"/>
      <c r="AG70"/>
      <c r="AH70" s="70" t="s">
        <v>152</v>
      </c>
    </row>
    <row r="71" spans="2:34" s="1" customFormat="1" ht="16.5" customHeight="1" x14ac:dyDescent="0.2">
      <c r="B71" s="70" t="s">
        <v>154</v>
      </c>
      <c r="C71" s="82">
        <v>270831</v>
      </c>
      <c r="D71" s="71">
        <v>43421</v>
      </c>
      <c r="E71" s="71"/>
      <c r="F71" s="71"/>
      <c r="G71" s="71"/>
      <c r="H71" s="72">
        <v>324</v>
      </c>
      <c r="I71" s="72" t="s">
        <v>153</v>
      </c>
      <c r="J71" s="80">
        <v>-45.555666666666667</v>
      </c>
      <c r="K71" s="80">
        <v>-179.51650000000001</v>
      </c>
      <c r="L71" s="74">
        <v>12</v>
      </c>
      <c r="M71" s="75">
        <v>43804</v>
      </c>
      <c r="N71" s="76">
        <v>0.61929398148148151</v>
      </c>
      <c r="O71" s="77">
        <v>24</v>
      </c>
      <c r="P71" s="77">
        <v>3</v>
      </c>
      <c r="Q71" s="77">
        <v>31</v>
      </c>
      <c r="R71" s="77">
        <v>30</v>
      </c>
      <c r="S71" s="77">
        <v>2.25</v>
      </c>
      <c r="T71" s="77">
        <v>264</v>
      </c>
      <c r="U71" s="77">
        <v>182.49</v>
      </c>
      <c r="V71" s="77">
        <v>493.62</v>
      </c>
      <c r="W71" s="77">
        <v>281</v>
      </c>
      <c r="X71" s="30">
        <f t="shared" si="1"/>
        <v>281</v>
      </c>
      <c r="Y71" s="78">
        <v>431</v>
      </c>
      <c r="Z71" s="79"/>
      <c r="AA71" s="1">
        <v>9</v>
      </c>
      <c r="AB71" s="82">
        <v>270831</v>
      </c>
      <c r="AC71" s="33">
        <v>25.6</v>
      </c>
      <c r="AD71"/>
      <c r="AE71" s="11"/>
      <c r="AF71"/>
      <c r="AG71"/>
      <c r="AH71" s="70" t="s">
        <v>154</v>
      </c>
    </row>
    <row r="72" spans="2:34" s="1" customFormat="1" ht="16.5" customHeight="1" x14ac:dyDescent="0.2">
      <c r="B72" s="70" t="s">
        <v>155</v>
      </c>
      <c r="C72" s="30">
        <v>445383</v>
      </c>
      <c r="D72" s="71">
        <v>43421</v>
      </c>
      <c r="E72" s="71"/>
      <c r="F72" s="71"/>
      <c r="G72" s="71"/>
      <c r="H72" s="72">
        <v>324</v>
      </c>
      <c r="I72" s="72" t="s">
        <v>153</v>
      </c>
      <c r="J72" s="80">
        <v>-45.555666666666667</v>
      </c>
      <c r="K72" s="80">
        <v>-179.51650000000001</v>
      </c>
      <c r="L72" s="74">
        <v>70</v>
      </c>
      <c r="M72" s="75">
        <v>43804</v>
      </c>
      <c r="N72" s="76">
        <v>0.59723379629629625</v>
      </c>
      <c r="O72" s="77">
        <v>24</v>
      </c>
      <c r="P72" s="77">
        <v>3</v>
      </c>
      <c r="Q72" s="77">
        <v>30</v>
      </c>
      <c r="R72" s="77">
        <v>30</v>
      </c>
      <c r="S72" s="77">
        <v>1.76</v>
      </c>
      <c r="T72" s="77">
        <v>430</v>
      </c>
      <c r="U72" s="77">
        <v>144.68</v>
      </c>
      <c r="V72" s="77">
        <v>494.72</v>
      </c>
      <c r="W72" s="77">
        <v>457</v>
      </c>
      <c r="X72" s="30">
        <f t="shared" ref="X72:X95" si="2">W72*(9/AA72)</f>
        <v>457</v>
      </c>
      <c r="Y72" s="78">
        <v>430</v>
      </c>
      <c r="Z72" s="79"/>
      <c r="AA72" s="1">
        <v>9</v>
      </c>
      <c r="AB72" s="30">
        <v>445383</v>
      </c>
      <c r="AC72" s="33">
        <v>25.9</v>
      </c>
      <c r="AD72"/>
      <c r="AE72" s="11"/>
      <c r="AF72"/>
      <c r="AG72"/>
      <c r="AH72" s="70" t="s">
        <v>155</v>
      </c>
    </row>
    <row r="73" spans="2:34" s="1" customFormat="1" ht="16.5" customHeight="1" x14ac:dyDescent="0.2">
      <c r="B73" s="70" t="s">
        <v>155</v>
      </c>
      <c r="C73" s="30">
        <v>445383</v>
      </c>
      <c r="D73" s="71">
        <v>43421</v>
      </c>
      <c r="E73" s="71"/>
      <c r="F73" s="71"/>
      <c r="G73" s="71"/>
      <c r="H73" s="72">
        <v>324</v>
      </c>
      <c r="I73" s="72" t="s">
        <v>153</v>
      </c>
      <c r="J73" s="80">
        <v>-45.555666666666667</v>
      </c>
      <c r="K73" s="80">
        <v>-179.51650000000001</v>
      </c>
      <c r="L73" s="74">
        <v>70</v>
      </c>
      <c r="M73" s="75">
        <v>43804</v>
      </c>
      <c r="N73" s="76">
        <v>0.72961805555555559</v>
      </c>
      <c r="O73" s="77">
        <v>24</v>
      </c>
      <c r="P73" s="77">
        <v>3</v>
      </c>
      <c r="Q73" s="77">
        <v>36</v>
      </c>
      <c r="R73" s="77">
        <v>30</v>
      </c>
      <c r="S73" s="77">
        <v>1.22</v>
      </c>
      <c r="T73" s="77">
        <v>901</v>
      </c>
      <c r="U73" s="77">
        <v>106.92</v>
      </c>
      <c r="V73" s="77">
        <v>493</v>
      </c>
      <c r="W73" s="77">
        <v>956</v>
      </c>
      <c r="X73" s="30">
        <f t="shared" si="2"/>
        <v>956</v>
      </c>
      <c r="Y73" s="78">
        <v>436</v>
      </c>
      <c r="Z73" s="79"/>
      <c r="AA73" s="1">
        <v>9</v>
      </c>
      <c r="AB73" s="30">
        <v>445383</v>
      </c>
      <c r="AC73" s="33">
        <v>25.9</v>
      </c>
      <c r="AD73"/>
      <c r="AE73" s="11"/>
      <c r="AF73"/>
      <c r="AG73"/>
      <c r="AH73" s="70" t="s">
        <v>155</v>
      </c>
    </row>
    <row r="74" spans="2:34" s="1" customFormat="1" ht="16.5" customHeight="1" x14ac:dyDescent="0.2">
      <c r="B74" s="70" t="s">
        <v>155</v>
      </c>
      <c r="C74" s="30">
        <v>445383</v>
      </c>
      <c r="D74" s="71">
        <v>43421</v>
      </c>
      <c r="E74" s="71"/>
      <c r="F74" s="71"/>
      <c r="G74" s="71"/>
      <c r="H74" s="72">
        <v>324</v>
      </c>
      <c r="I74" s="72" t="s">
        <v>153</v>
      </c>
      <c r="J74" s="80">
        <v>-45.555666666666667</v>
      </c>
      <c r="K74" s="80">
        <v>-179.51650000000001</v>
      </c>
      <c r="L74" s="74">
        <v>70</v>
      </c>
      <c r="M74" s="75">
        <v>43804</v>
      </c>
      <c r="N74" s="76">
        <v>0.75177083333333339</v>
      </c>
      <c r="O74" s="77">
        <v>24</v>
      </c>
      <c r="P74" s="77">
        <v>4</v>
      </c>
      <c r="Q74" s="77">
        <v>37</v>
      </c>
      <c r="R74" s="77">
        <v>30</v>
      </c>
      <c r="S74" s="77">
        <v>1.21</v>
      </c>
      <c r="T74" s="77">
        <v>905</v>
      </c>
      <c r="U74" s="77">
        <v>101.13</v>
      </c>
      <c r="V74" s="77">
        <v>475.36</v>
      </c>
      <c r="W74" s="77">
        <v>963</v>
      </c>
      <c r="X74" s="30">
        <f t="shared" si="2"/>
        <v>963</v>
      </c>
      <c r="Y74" s="78">
        <v>437</v>
      </c>
      <c r="Z74" s="79"/>
      <c r="AA74" s="1">
        <v>9</v>
      </c>
      <c r="AB74" s="30">
        <v>445383</v>
      </c>
      <c r="AC74" s="33">
        <v>25.9</v>
      </c>
      <c r="AD74"/>
      <c r="AE74" s="11"/>
      <c r="AF74"/>
      <c r="AG74"/>
      <c r="AH74" s="70" t="s">
        <v>155</v>
      </c>
    </row>
    <row r="75" spans="2:34" s="1" customFormat="1" ht="16.5" customHeight="1" x14ac:dyDescent="0.2">
      <c r="B75" s="70" t="s">
        <v>156</v>
      </c>
      <c r="C75" s="30">
        <v>445383</v>
      </c>
      <c r="D75" s="71">
        <v>43421</v>
      </c>
      <c r="E75" s="71"/>
      <c r="F75" s="71"/>
      <c r="G75" s="71"/>
      <c r="H75" s="72">
        <v>324</v>
      </c>
      <c r="I75" s="72" t="s">
        <v>153</v>
      </c>
      <c r="J75" s="80">
        <v>-45.555666666666667</v>
      </c>
      <c r="K75" s="80">
        <v>-179.51650000000001</v>
      </c>
      <c r="L75" s="74">
        <v>70</v>
      </c>
      <c r="M75" s="75">
        <v>43804</v>
      </c>
      <c r="N75" s="76">
        <v>0.68546296296296294</v>
      </c>
      <c r="O75" s="77">
        <v>24</v>
      </c>
      <c r="P75" s="77">
        <v>3</v>
      </c>
      <c r="Q75" s="77">
        <v>34</v>
      </c>
      <c r="R75" s="77">
        <v>30</v>
      </c>
      <c r="S75" s="77">
        <v>2.5099999999999998</v>
      </c>
      <c r="T75" s="77">
        <v>211</v>
      </c>
      <c r="U75" s="77">
        <v>201.17</v>
      </c>
      <c r="V75" s="77">
        <v>493.26</v>
      </c>
      <c r="W75" s="77">
        <v>224</v>
      </c>
      <c r="X75" s="30">
        <f t="shared" si="2"/>
        <v>224</v>
      </c>
      <c r="Y75" s="78">
        <v>434</v>
      </c>
      <c r="Z75" s="79"/>
      <c r="AA75" s="1">
        <v>9</v>
      </c>
      <c r="AB75" s="30">
        <v>445383</v>
      </c>
      <c r="AC75" s="33">
        <v>25.9</v>
      </c>
      <c r="AD75"/>
      <c r="AE75" s="11"/>
      <c r="AF75"/>
      <c r="AG75"/>
      <c r="AH75" s="70" t="s">
        <v>156</v>
      </c>
    </row>
    <row r="76" spans="2:34" s="46" customFormat="1" ht="16.5" customHeight="1" x14ac:dyDescent="0.2">
      <c r="B76" s="170" t="s">
        <v>157</v>
      </c>
      <c r="C76" s="171">
        <v>58088.333333333336</v>
      </c>
      <c r="D76" s="172">
        <v>43421</v>
      </c>
      <c r="E76" s="172"/>
      <c r="F76" s="172"/>
      <c r="G76" s="172"/>
      <c r="H76" s="173">
        <v>324</v>
      </c>
      <c r="I76" s="173" t="s">
        <v>153</v>
      </c>
      <c r="J76" s="174">
        <v>-45.555666666666667</v>
      </c>
      <c r="K76" s="174">
        <v>-179.51650000000001</v>
      </c>
      <c r="L76" s="175">
        <v>70</v>
      </c>
      <c r="M76" s="176">
        <v>43804</v>
      </c>
      <c r="N76" s="177">
        <v>0.77384259259259258</v>
      </c>
      <c r="O76" s="93">
        <v>24</v>
      </c>
      <c r="P76" s="93">
        <v>4</v>
      </c>
      <c r="Q76" s="93">
        <v>38</v>
      </c>
      <c r="R76" s="93">
        <v>30</v>
      </c>
      <c r="S76" s="93">
        <v>1.41</v>
      </c>
      <c r="T76" s="93">
        <v>671</v>
      </c>
      <c r="U76" s="93">
        <v>115.88</v>
      </c>
      <c r="V76" s="93">
        <v>487.07</v>
      </c>
      <c r="W76" s="93">
        <v>713</v>
      </c>
      <c r="X76" s="82">
        <f t="shared" si="2"/>
        <v>713</v>
      </c>
      <c r="Y76" s="178">
        <v>438</v>
      </c>
      <c r="Z76" s="10"/>
      <c r="AA76" s="46">
        <v>9</v>
      </c>
      <c r="AB76" s="171">
        <v>58088.333333333336</v>
      </c>
      <c r="AC76" s="179">
        <v>25.9</v>
      </c>
      <c r="AD76" s="46">
        <f t="shared" ref="AD76:AD79" si="3">SUM(AE76:AG76)</f>
        <v>0.19400000000000001</v>
      </c>
      <c r="AE76" s="45">
        <v>0.16700000000000001</v>
      </c>
      <c r="AF76" s="46">
        <v>2.5000000000000001E-2</v>
      </c>
      <c r="AG76" s="46">
        <v>2E-3</v>
      </c>
      <c r="AH76" s="170" t="s">
        <v>157</v>
      </c>
    </row>
    <row r="77" spans="2:34" s="46" customFormat="1" ht="16.5" customHeight="1" x14ac:dyDescent="0.2">
      <c r="B77" s="170" t="s">
        <v>158</v>
      </c>
      <c r="C77" s="171">
        <v>58088.333333333336</v>
      </c>
      <c r="D77" s="172">
        <v>43421</v>
      </c>
      <c r="E77" s="172"/>
      <c r="F77" s="172"/>
      <c r="G77" s="172"/>
      <c r="H77" s="173">
        <v>324</v>
      </c>
      <c r="I77" s="173" t="s">
        <v>153</v>
      </c>
      <c r="J77" s="174">
        <v>-45.555666666666667</v>
      </c>
      <c r="K77" s="174">
        <v>-179.51650000000001</v>
      </c>
      <c r="L77" s="175">
        <v>70</v>
      </c>
      <c r="M77" s="176">
        <v>43804</v>
      </c>
      <c r="N77" s="177">
        <v>0.7958912037037037</v>
      </c>
      <c r="O77" s="93">
        <v>24</v>
      </c>
      <c r="P77" s="93">
        <v>4</v>
      </c>
      <c r="Q77" s="93">
        <v>39</v>
      </c>
      <c r="R77" s="93">
        <v>30</v>
      </c>
      <c r="S77" s="93">
        <v>1.81</v>
      </c>
      <c r="T77" s="93">
        <v>407</v>
      </c>
      <c r="U77" s="93">
        <v>134.66</v>
      </c>
      <c r="V77" s="93">
        <v>484.29</v>
      </c>
      <c r="W77" s="93">
        <v>432</v>
      </c>
      <c r="X77" s="82">
        <f t="shared" si="2"/>
        <v>432</v>
      </c>
      <c r="Y77" s="178">
        <v>439</v>
      </c>
      <c r="Z77" s="10"/>
      <c r="AA77" s="46">
        <v>9</v>
      </c>
      <c r="AB77" s="171">
        <v>58088.333333333336</v>
      </c>
      <c r="AC77" s="179">
        <v>25.9</v>
      </c>
      <c r="AD77" s="46">
        <f t="shared" si="3"/>
        <v>0.19400000000000001</v>
      </c>
      <c r="AE77" s="45">
        <v>0.16700000000000001</v>
      </c>
      <c r="AF77" s="46">
        <v>2.5000000000000001E-2</v>
      </c>
      <c r="AG77" s="46">
        <v>2E-3</v>
      </c>
      <c r="AH77" s="170" t="s">
        <v>158</v>
      </c>
    </row>
    <row r="78" spans="2:34" s="46" customFormat="1" ht="16.5" customHeight="1" x14ac:dyDescent="0.2">
      <c r="B78" s="170" t="s">
        <v>158</v>
      </c>
      <c r="C78" s="171">
        <v>58088.333333333336</v>
      </c>
      <c r="D78" s="172">
        <v>43421</v>
      </c>
      <c r="E78" s="172"/>
      <c r="F78" s="172"/>
      <c r="G78" s="172"/>
      <c r="H78" s="173">
        <v>324</v>
      </c>
      <c r="I78" s="173" t="s">
        <v>153</v>
      </c>
      <c r="J78" s="174">
        <v>-45.555666666666667</v>
      </c>
      <c r="K78" s="174">
        <v>-179.51650000000001</v>
      </c>
      <c r="L78" s="175">
        <v>70</v>
      </c>
      <c r="M78" s="176">
        <v>43804</v>
      </c>
      <c r="N78" s="177">
        <v>0.8400347222222222</v>
      </c>
      <c r="O78" s="93">
        <v>24</v>
      </c>
      <c r="P78" s="93">
        <v>4</v>
      </c>
      <c r="Q78" s="93">
        <v>41</v>
      </c>
      <c r="R78" s="93">
        <v>30</v>
      </c>
      <c r="S78" s="93">
        <v>2.02</v>
      </c>
      <c r="T78" s="93">
        <v>328</v>
      </c>
      <c r="U78" s="93">
        <v>163.53</v>
      </c>
      <c r="V78" s="93">
        <v>483.34</v>
      </c>
      <c r="W78" s="93">
        <v>348</v>
      </c>
      <c r="X78" s="82">
        <f t="shared" si="2"/>
        <v>348</v>
      </c>
      <c r="Y78" s="178">
        <v>441</v>
      </c>
      <c r="Z78" s="10"/>
      <c r="AA78" s="46">
        <v>9</v>
      </c>
      <c r="AB78" s="171">
        <v>58088.333333333336</v>
      </c>
      <c r="AC78" s="179">
        <v>25.9</v>
      </c>
      <c r="AD78" s="46">
        <f t="shared" si="3"/>
        <v>0.19400000000000001</v>
      </c>
      <c r="AE78" s="45">
        <v>0.16700000000000001</v>
      </c>
      <c r="AF78" s="46">
        <v>2.5000000000000001E-2</v>
      </c>
      <c r="AG78" s="46">
        <v>2E-3</v>
      </c>
      <c r="AH78" s="170" t="s">
        <v>158</v>
      </c>
    </row>
    <row r="79" spans="2:34" s="46" customFormat="1" ht="16.5" customHeight="1" x14ac:dyDescent="0.2">
      <c r="B79" s="170" t="s">
        <v>159</v>
      </c>
      <c r="C79" s="171">
        <v>58088.333333333336</v>
      </c>
      <c r="D79" s="172">
        <v>43421</v>
      </c>
      <c r="E79" s="172"/>
      <c r="F79" s="172"/>
      <c r="G79" s="172"/>
      <c r="H79" s="173">
        <v>324</v>
      </c>
      <c r="I79" s="173" t="s">
        <v>153</v>
      </c>
      <c r="J79" s="174">
        <v>-45.555666666666667</v>
      </c>
      <c r="K79" s="174">
        <v>-179.51650000000001</v>
      </c>
      <c r="L79" s="175">
        <v>70</v>
      </c>
      <c r="M79" s="176">
        <v>43804</v>
      </c>
      <c r="N79" s="177">
        <v>0.81796296296296289</v>
      </c>
      <c r="O79" s="93">
        <v>24</v>
      </c>
      <c r="P79" s="93">
        <v>4</v>
      </c>
      <c r="Q79" s="93">
        <v>40</v>
      </c>
      <c r="R79" s="93">
        <v>30</v>
      </c>
      <c r="S79" s="93">
        <v>3.38</v>
      </c>
      <c r="T79" s="93">
        <v>117</v>
      </c>
      <c r="U79" s="93">
        <v>297.72000000000003</v>
      </c>
      <c r="V79" s="93">
        <v>492.59</v>
      </c>
      <c r="W79" s="93">
        <v>124</v>
      </c>
      <c r="X79" s="82">
        <f t="shared" si="2"/>
        <v>124</v>
      </c>
      <c r="Y79" s="178">
        <v>440</v>
      </c>
      <c r="Z79" s="10"/>
      <c r="AA79" s="46">
        <v>9</v>
      </c>
      <c r="AB79" s="171">
        <v>58088.333333333336</v>
      </c>
      <c r="AC79" s="179">
        <v>25.9</v>
      </c>
      <c r="AD79" s="46">
        <f t="shared" si="3"/>
        <v>0.19400000000000001</v>
      </c>
      <c r="AE79" s="45">
        <v>0.16700000000000001</v>
      </c>
      <c r="AF79" s="46">
        <v>2.5000000000000001E-2</v>
      </c>
      <c r="AG79" s="46">
        <v>2E-3</v>
      </c>
      <c r="AH79" s="170" t="s">
        <v>159</v>
      </c>
    </row>
    <row r="80" spans="2:34" s="190" customFormat="1" ht="16.5" customHeight="1" x14ac:dyDescent="0.2">
      <c r="B80" s="180" t="s">
        <v>160</v>
      </c>
      <c r="C80" s="181">
        <v>408809</v>
      </c>
      <c r="D80" s="182">
        <v>43422</v>
      </c>
      <c r="E80" s="182"/>
      <c r="F80" s="182"/>
      <c r="G80" s="182"/>
      <c r="H80" s="183">
        <v>339</v>
      </c>
      <c r="I80" s="183" t="s">
        <v>161</v>
      </c>
      <c r="J80" s="184">
        <v>-45.537166666666664</v>
      </c>
      <c r="K80" s="184">
        <v>-179.57883333333334</v>
      </c>
      <c r="L80" s="185">
        <v>12</v>
      </c>
      <c r="M80" s="186" t="s">
        <v>162</v>
      </c>
      <c r="N80" s="187">
        <v>0.96605324074074073</v>
      </c>
      <c r="O80" s="186">
        <v>24</v>
      </c>
      <c r="P80" s="186">
        <v>8</v>
      </c>
      <c r="Q80" s="186">
        <v>92</v>
      </c>
      <c r="R80" s="186">
        <v>30</v>
      </c>
      <c r="S80" s="186">
        <v>1.48</v>
      </c>
      <c r="T80" s="186">
        <v>608</v>
      </c>
      <c r="U80" s="186">
        <v>111.97</v>
      </c>
      <c r="V80" s="186">
        <v>451.63</v>
      </c>
      <c r="W80" s="186">
        <v>648</v>
      </c>
      <c r="X80" s="181">
        <f t="shared" si="2"/>
        <v>648</v>
      </c>
      <c r="Y80" s="188">
        <v>492</v>
      </c>
      <c r="Z80" s="189"/>
      <c r="AA80" s="190">
        <v>9</v>
      </c>
      <c r="AB80" s="181">
        <v>408809</v>
      </c>
      <c r="AC80" s="191">
        <v>25.7</v>
      </c>
      <c r="AE80" s="192"/>
      <c r="AH80" s="180" t="s">
        <v>160</v>
      </c>
    </row>
    <row r="81" spans="2:34" s="190" customFormat="1" ht="16.5" customHeight="1" x14ac:dyDescent="0.2">
      <c r="B81" s="180" t="s">
        <v>160</v>
      </c>
      <c r="C81" s="181">
        <v>408809</v>
      </c>
      <c r="D81" s="182">
        <v>43422</v>
      </c>
      <c r="E81" s="182"/>
      <c r="F81" s="182"/>
      <c r="G81" s="182"/>
      <c r="H81" s="183">
        <v>339</v>
      </c>
      <c r="I81" s="183" t="s">
        <v>161</v>
      </c>
      <c r="J81" s="184">
        <v>-45.537166666666664</v>
      </c>
      <c r="K81" s="184">
        <v>-179.57883333333334</v>
      </c>
      <c r="L81" s="185">
        <v>12</v>
      </c>
      <c r="M81" s="186" t="s">
        <v>162</v>
      </c>
      <c r="N81" s="187">
        <v>0.98812500000000003</v>
      </c>
      <c r="O81" s="186">
        <v>24</v>
      </c>
      <c r="P81" s="186">
        <v>8</v>
      </c>
      <c r="Q81" s="186">
        <v>93</v>
      </c>
      <c r="R81" s="186">
        <v>30</v>
      </c>
      <c r="S81" s="186">
        <v>1.52</v>
      </c>
      <c r="T81" s="186">
        <v>574</v>
      </c>
      <c r="U81" s="186">
        <v>113.33</v>
      </c>
      <c r="V81" s="186">
        <v>447.28</v>
      </c>
      <c r="W81" s="186">
        <v>612</v>
      </c>
      <c r="X81" s="181">
        <f t="shared" si="2"/>
        <v>612</v>
      </c>
      <c r="Y81" s="188">
        <v>493</v>
      </c>
      <c r="Z81" s="189"/>
      <c r="AA81" s="190">
        <v>9</v>
      </c>
      <c r="AB81" s="181">
        <v>408809</v>
      </c>
      <c r="AC81" s="191">
        <v>25.7</v>
      </c>
      <c r="AE81" s="192"/>
      <c r="AH81" s="180" t="s">
        <v>160</v>
      </c>
    </row>
    <row r="82" spans="2:34" s="190" customFormat="1" ht="16.5" customHeight="1" x14ac:dyDescent="0.2">
      <c r="B82" s="180" t="s">
        <v>160</v>
      </c>
      <c r="C82" s="181">
        <v>408809</v>
      </c>
      <c r="D82" s="182">
        <v>43422</v>
      </c>
      <c r="E82" s="182"/>
      <c r="F82" s="182"/>
      <c r="G82" s="182"/>
      <c r="H82" s="183">
        <v>339</v>
      </c>
      <c r="I82" s="183" t="s">
        <v>161</v>
      </c>
      <c r="J82" s="184">
        <v>-45.537166666666664</v>
      </c>
      <c r="K82" s="184">
        <v>-179.57883333333334</v>
      </c>
      <c r="L82" s="185">
        <v>12</v>
      </c>
      <c r="M82" s="186" t="s">
        <v>163</v>
      </c>
      <c r="N82" s="187">
        <v>1.0208333333333333E-2</v>
      </c>
      <c r="O82" s="186">
        <v>24</v>
      </c>
      <c r="P82" s="186">
        <v>8</v>
      </c>
      <c r="Q82" s="186">
        <v>94</v>
      </c>
      <c r="R82" s="186">
        <v>30</v>
      </c>
      <c r="S82" s="186">
        <v>1.58</v>
      </c>
      <c r="T82" s="186">
        <v>536</v>
      </c>
      <c r="U82" s="186">
        <v>119.69</v>
      </c>
      <c r="V82" s="186">
        <v>484.62</v>
      </c>
      <c r="W82" s="186">
        <v>569</v>
      </c>
      <c r="X82" s="181">
        <f t="shared" si="2"/>
        <v>569</v>
      </c>
      <c r="Y82" s="188">
        <v>494</v>
      </c>
      <c r="Z82" s="189"/>
      <c r="AA82" s="190">
        <v>9</v>
      </c>
      <c r="AB82" s="181">
        <v>408809</v>
      </c>
      <c r="AC82" s="191">
        <v>25.7</v>
      </c>
      <c r="AE82" s="192"/>
      <c r="AH82" s="180" t="s">
        <v>160</v>
      </c>
    </row>
    <row r="83" spans="2:34" s="190" customFormat="1" ht="16.5" customHeight="1" x14ac:dyDescent="0.2">
      <c r="B83" s="180" t="s">
        <v>164</v>
      </c>
      <c r="C83" s="181">
        <v>408809</v>
      </c>
      <c r="D83" s="182">
        <v>43422</v>
      </c>
      <c r="E83" s="182"/>
      <c r="F83" s="182"/>
      <c r="G83" s="182"/>
      <c r="H83" s="183">
        <v>339</v>
      </c>
      <c r="I83" s="183" t="s">
        <v>161</v>
      </c>
      <c r="J83" s="184">
        <v>-45.537166666666664</v>
      </c>
      <c r="K83" s="184">
        <v>-179.57883333333334</v>
      </c>
      <c r="L83" s="185">
        <v>12</v>
      </c>
      <c r="M83" s="186" t="s">
        <v>163</v>
      </c>
      <c r="N83" s="187">
        <v>3.2280092592592589E-2</v>
      </c>
      <c r="O83" s="186">
        <v>24</v>
      </c>
      <c r="P83" s="186">
        <v>8</v>
      </c>
      <c r="Q83" s="186">
        <v>95</v>
      </c>
      <c r="R83" s="186">
        <v>30</v>
      </c>
      <c r="S83" s="186">
        <v>2.7</v>
      </c>
      <c r="T83" s="186">
        <v>183</v>
      </c>
      <c r="U83" s="186">
        <v>210.31</v>
      </c>
      <c r="V83" s="186">
        <v>481.61</v>
      </c>
      <c r="W83" s="186">
        <v>194</v>
      </c>
      <c r="X83" s="181">
        <f t="shared" si="2"/>
        <v>194</v>
      </c>
      <c r="Y83" s="188">
        <v>495</v>
      </c>
      <c r="Z83" s="189"/>
      <c r="AA83" s="190">
        <v>9</v>
      </c>
      <c r="AB83" s="181">
        <v>408809</v>
      </c>
      <c r="AC83" s="191">
        <v>25.7</v>
      </c>
      <c r="AE83" s="192"/>
      <c r="AH83" s="180" t="s">
        <v>164</v>
      </c>
    </row>
    <row r="84" spans="2:34" s="190" customFormat="1" ht="16.5" customHeight="1" x14ac:dyDescent="0.2">
      <c r="B84" s="180" t="s">
        <v>165</v>
      </c>
      <c r="C84" s="181">
        <v>398240.33333333331</v>
      </c>
      <c r="D84" s="182">
        <v>43422</v>
      </c>
      <c r="E84" s="182"/>
      <c r="F84" s="182"/>
      <c r="G84" s="182"/>
      <c r="H84" s="183">
        <v>339</v>
      </c>
      <c r="I84" s="183" t="s">
        <v>161</v>
      </c>
      <c r="J84" s="184">
        <v>-45.537166666666664</v>
      </c>
      <c r="K84" s="184">
        <v>-179.57883333333334</v>
      </c>
      <c r="L84" s="185">
        <v>70</v>
      </c>
      <c r="M84" s="186" t="s">
        <v>163</v>
      </c>
      <c r="N84" s="187">
        <v>5.4363425925925933E-2</v>
      </c>
      <c r="O84" s="186">
        <v>24</v>
      </c>
      <c r="P84" s="186">
        <v>8</v>
      </c>
      <c r="Q84" s="186">
        <v>96</v>
      </c>
      <c r="R84" s="186">
        <v>30</v>
      </c>
      <c r="S84" s="186">
        <v>1.89</v>
      </c>
      <c r="T84" s="186">
        <v>371</v>
      </c>
      <c r="U84" s="186">
        <v>144.84</v>
      </c>
      <c r="V84" s="186">
        <v>485.34</v>
      </c>
      <c r="W84" s="186">
        <v>395</v>
      </c>
      <c r="X84" s="181">
        <f t="shared" si="2"/>
        <v>395</v>
      </c>
      <c r="Y84" s="188">
        <v>496</v>
      </c>
      <c r="Z84" s="189"/>
      <c r="AA84" s="190">
        <v>9</v>
      </c>
      <c r="AB84" s="181">
        <v>398240.33333333331</v>
      </c>
      <c r="AC84" s="191">
        <v>25.7</v>
      </c>
      <c r="AE84" s="192"/>
      <c r="AH84" s="180" t="s">
        <v>165</v>
      </c>
    </row>
    <row r="85" spans="2:34" s="190" customFormat="1" ht="16.5" customHeight="1" x14ac:dyDescent="0.2">
      <c r="B85" s="180" t="s">
        <v>165</v>
      </c>
      <c r="C85" s="181">
        <v>398240.33333333331</v>
      </c>
      <c r="D85" s="182">
        <v>43422</v>
      </c>
      <c r="E85" s="182"/>
      <c r="F85" s="182"/>
      <c r="G85" s="182"/>
      <c r="H85" s="183">
        <v>339</v>
      </c>
      <c r="I85" s="183" t="s">
        <v>161</v>
      </c>
      <c r="J85" s="184">
        <v>-45.537166666666664</v>
      </c>
      <c r="K85" s="184">
        <v>-179.57883333333334</v>
      </c>
      <c r="L85" s="185">
        <v>70</v>
      </c>
      <c r="M85" s="186" t="s">
        <v>163</v>
      </c>
      <c r="N85" s="187">
        <v>7.6504629629629631E-2</v>
      </c>
      <c r="O85" s="186">
        <v>24</v>
      </c>
      <c r="P85" s="186">
        <v>10</v>
      </c>
      <c r="Q85" s="186">
        <v>97</v>
      </c>
      <c r="R85" s="186">
        <v>30</v>
      </c>
      <c r="S85" s="186">
        <v>2.31</v>
      </c>
      <c r="T85" s="186">
        <v>251</v>
      </c>
      <c r="U85" s="186">
        <v>190.07</v>
      </c>
      <c r="V85" s="186">
        <v>487.66</v>
      </c>
      <c r="W85" s="186">
        <v>266</v>
      </c>
      <c r="X85" s="181">
        <f t="shared" si="2"/>
        <v>266</v>
      </c>
      <c r="Y85" s="188">
        <v>497</v>
      </c>
      <c r="Z85" s="189"/>
      <c r="AA85" s="190">
        <v>9</v>
      </c>
      <c r="AB85" s="181">
        <v>398240.33333333331</v>
      </c>
      <c r="AC85" s="191">
        <v>25.7</v>
      </c>
      <c r="AE85" s="192"/>
      <c r="AH85" s="180" t="s">
        <v>165</v>
      </c>
    </row>
    <row r="86" spans="2:34" s="190" customFormat="1" ht="16.5" customHeight="1" x14ac:dyDescent="0.2">
      <c r="B86" s="180" t="s">
        <v>165</v>
      </c>
      <c r="C86" s="181">
        <v>398240.33333333331</v>
      </c>
      <c r="D86" s="182">
        <v>43422</v>
      </c>
      <c r="E86" s="182"/>
      <c r="F86" s="182"/>
      <c r="G86" s="182"/>
      <c r="H86" s="183">
        <v>339</v>
      </c>
      <c r="I86" s="183" t="s">
        <v>161</v>
      </c>
      <c r="J86" s="184">
        <v>-45.537166666666664</v>
      </c>
      <c r="K86" s="184">
        <v>-179.57883333333334</v>
      </c>
      <c r="L86" s="185">
        <v>70</v>
      </c>
      <c r="M86" s="186" t="s">
        <v>163</v>
      </c>
      <c r="N86" s="187">
        <v>9.8553240740740747E-2</v>
      </c>
      <c r="O86" s="186">
        <v>24</v>
      </c>
      <c r="P86" s="186">
        <v>10</v>
      </c>
      <c r="Q86" s="186">
        <v>98</v>
      </c>
      <c r="R86" s="186">
        <v>30</v>
      </c>
      <c r="S86" s="186">
        <v>2.19</v>
      </c>
      <c r="T86" s="186">
        <v>277</v>
      </c>
      <c r="U86" s="186">
        <v>159.80000000000001</v>
      </c>
      <c r="V86" s="186">
        <v>484.48</v>
      </c>
      <c r="W86" s="186">
        <v>295</v>
      </c>
      <c r="X86" s="181">
        <f t="shared" si="2"/>
        <v>295</v>
      </c>
      <c r="Y86" s="188">
        <v>498</v>
      </c>
      <c r="Z86" s="189"/>
      <c r="AA86" s="190">
        <v>9</v>
      </c>
      <c r="AB86" s="181">
        <v>398240.33333333331</v>
      </c>
      <c r="AC86" s="191">
        <v>25.7</v>
      </c>
      <c r="AE86" s="192"/>
      <c r="AH86" s="180" t="s">
        <v>165</v>
      </c>
    </row>
    <row r="87" spans="2:34" s="190" customFormat="1" ht="16.5" customHeight="1" x14ac:dyDescent="0.2">
      <c r="B87" s="180" t="s">
        <v>166</v>
      </c>
      <c r="C87" s="181">
        <v>398240.33333333331</v>
      </c>
      <c r="D87" s="182">
        <v>43422</v>
      </c>
      <c r="E87" s="182"/>
      <c r="F87" s="182"/>
      <c r="G87" s="182"/>
      <c r="H87" s="183">
        <v>339</v>
      </c>
      <c r="I87" s="183" t="s">
        <v>161</v>
      </c>
      <c r="J87" s="184">
        <v>-45.537166666666664</v>
      </c>
      <c r="K87" s="184">
        <v>-179.57883333333334</v>
      </c>
      <c r="L87" s="185">
        <v>70</v>
      </c>
      <c r="M87" s="186" t="s">
        <v>163</v>
      </c>
      <c r="N87" s="187">
        <v>0.12059027777777777</v>
      </c>
      <c r="O87" s="186">
        <v>24</v>
      </c>
      <c r="P87" s="186">
        <v>10</v>
      </c>
      <c r="Q87" s="186">
        <v>99</v>
      </c>
      <c r="R87" s="186">
        <v>30</v>
      </c>
      <c r="S87" s="186">
        <v>3.25</v>
      </c>
      <c r="T87" s="186">
        <v>126</v>
      </c>
      <c r="U87" s="186">
        <v>283.66000000000003</v>
      </c>
      <c r="V87" s="186">
        <v>487.9</v>
      </c>
      <c r="W87" s="186">
        <v>134</v>
      </c>
      <c r="X87" s="181">
        <f t="shared" si="2"/>
        <v>134</v>
      </c>
      <c r="Y87" s="188">
        <v>499</v>
      </c>
      <c r="Z87" s="189"/>
      <c r="AA87" s="190">
        <v>9</v>
      </c>
      <c r="AB87" s="181">
        <v>398240.33333333331</v>
      </c>
      <c r="AC87" s="191">
        <v>25.7</v>
      </c>
      <c r="AE87" s="192"/>
      <c r="AH87" s="180" t="s">
        <v>166</v>
      </c>
    </row>
    <row r="88" spans="2:34" s="1" customFormat="1" ht="16.5" customHeight="1" x14ac:dyDescent="0.2">
      <c r="B88" s="70" t="s">
        <v>171</v>
      </c>
      <c r="C88" s="30"/>
      <c r="D88" s="71">
        <v>43423</v>
      </c>
      <c r="E88" s="71"/>
      <c r="F88" s="71"/>
      <c r="G88" s="71"/>
      <c r="H88" s="72">
        <v>353</v>
      </c>
      <c r="I88" s="72" t="s">
        <v>172</v>
      </c>
      <c r="J88" s="80">
        <v>-45.524833333333333</v>
      </c>
      <c r="K88" s="80">
        <v>179.63416666666666</v>
      </c>
      <c r="L88" s="74">
        <v>12</v>
      </c>
      <c r="M88" s="77" t="s">
        <v>163</v>
      </c>
      <c r="N88" s="76">
        <v>0.31533564814814813</v>
      </c>
      <c r="O88" s="77">
        <v>23</v>
      </c>
      <c r="P88" s="77">
        <v>1</v>
      </c>
      <c r="Q88" s="77">
        <v>4</v>
      </c>
      <c r="R88" s="77">
        <v>30</v>
      </c>
      <c r="S88" s="77">
        <v>1.06</v>
      </c>
      <c r="T88" s="77">
        <v>1177</v>
      </c>
      <c r="U88" s="77">
        <v>97.99</v>
      </c>
      <c r="V88" s="77">
        <v>481.31</v>
      </c>
      <c r="W88" s="77">
        <v>1251</v>
      </c>
      <c r="X88" s="30">
        <f t="shared" si="2"/>
        <v>1251</v>
      </c>
      <c r="Y88" s="78">
        <v>504</v>
      </c>
      <c r="Z88" s="79"/>
      <c r="AA88" s="1">
        <v>9</v>
      </c>
      <c r="AB88" s="30">
        <v>408809</v>
      </c>
      <c r="AC88" s="109">
        <v>25.7</v>
      </c>
      <c r="AE88" s="117"/>
      <c r="AH88" s="70" t="s">
        <v>171</v>
      </c>
    </row>
    <row r="89" spans="2:34" s="1" customFormat="1" ht="16.5" customHeight="1" x14ac:dyDescent="0.2">
      <c r="B89" s="70" t="s">
        <v>171</v>
      </c>
      <c r="C89" s="30"/>
      <c r="D89" s="71">
        <v>43423</v>
      </c>
      <c r="E89" s="71"/>
      <c r="F89" s="71"/>
      <c r="G89" s="71"/>
      <c r="H89" s="72">
        <v>353</v>
      </c>
      <c r="I89" s="72" t="s">
        <v>172</v>
      </c>
      <c r="J89" s="80">
        <v>-45.524833333333333</v>
      </c>
      <c r="K89" s="80">
        <v>179.63416666666666</v>
      </c>
      <c r="L89" s="74">
        <v>12</v>
      </c>
      <c r="M89" s="77" t="s">
        <v>163</v>
      </c>
      <c r="N89" s="76">
        <v>0.33740740740740738</v>
      </c>
      <c r="O89" s="77">
        <v>23</v>
      </c>
      <c r="P89" s="77">
        <v>1</v>
      </c>
      <c r="Q89" s="77">
        <v>5</v>
      </c>
      <c r="R89" s="77">
        <v>30</v>
      </c>
      <c r="S89" s="77">
        <v>2.73</v>
      </c>
      <c r="T89" s="77">
        <v>179</v>
      </c>
      <c r="U89" s="77">
        <v>219.07</v>
      </c>
      <c r="V89" s="77">
        <v>484.79</v>
      </c>
      <c r="W89" s="77">
        <v>190</v>
      </c>
      <c r="X89" s="30">
        <f t="shared" si="2"/>
        <v>190</v>
      </c>
      <c r="Y89" s="78">
        <v>505</v>
      </c>
      <c r="Z89" s="79"/>
      <c r="AA89" s="1">
        <v>9</v>
      </c>
      <c r="AB89" s="30">
        <v>408809</v>
      </c>
      <c r="AC89" s="109">
        <v>25.7</v>
      </c>
      <c r="AE89" s="117"/>
      <c r="AH89" s="70" t="s">
        <v>171</v>
      </c>
    </row>
    <row r="90" spans="2:34" s="1" customFormat="1" ht="16.5" customHeight="1" x14ac:dyDescent="0.2">
      <c r="B90" s="70" t="s">
        <v>171</v>
      </c>
      <c r="C90" s="30"/>
      <c r="D90" s="71">
        <v>43423</v>
      </c>
      <c r="E90" s="71"/>
      <c r="F90" s="71"/>
      <c r="G90" s="71"/>
      <c r="H90" s="72">
        <v>353</v>
      </c>
      <c r="I90" s="72" t="s">
        <v>172</v>
      </c>
      <c r="J90" s="80">
        <v>-45.524833333333333</v>
      </c>
      <c r="K90" s="80">
        <v>179.63416666666666</v>
      </c>
      <c r="L90" s="74">
        <v>12</v>
      </c>
      <c r="M90" s="77" t="s">
        <v>163</v>
      </c>
      <c r="N90" s="76">
        <v>0.35929398148148151</v>
      </c>
      <c r="O90" s="77">
        <v>23</v>
      </c>
      <c r="P90" s="77">
        <v>1</v>
      </c>
      <c r="Q90" s="77">
        <v>6</v>
      </c>
      <c r="R90" s="77">
        <v>30</v>
      </c>
      <c r="S90" s="77">
        <v>1.35</v>
      </c>
      <c r="T90" s="77">
        <v>727</v>
      </c>
      <c r="U90" s="77">
        <v>113.28</v>
      </c>
      <c r="V90" s="77">
        <v>485.59</v>
      </c>
      <c r="W90" s="77">
        <v>772</v>
      </c>
      <c r="X90" s="30">
        <f t="shared" si="2"/>
        <v>772</v>
      </c>
      <c r="Y90" s="78">
        <v>506</v>
      </c>
      <c r="Z90" s="79"/>
      <c r="AA90" s="1">
        <v>9</v>
      </c>
      <c r="AB90" s="30">
        <v>408809</v>
      </c>
      <c r="AC90" s="109">
        <v>25.7</v>
      </c>
      <c r="AE90" s="117"/>
      <c r="AH90" s="70" t="s">
        <v>171</v>
      </c>
    </row>
    <row r="91" spans="2:34" s="1" customFormat="1" ht="16.5" customHeight="1" x14ac:dyDescent="0.2">
      <c r="B91" s="70" t="s">
        <v>173</v>
      </c>
      <c r="C91" s="30"/>
      <c r="D91" s="71">
        <v>43423</v>
      </c>
      <c r="E91" s="71"/>
      <c r="F91" s="71"/>
      <c r="G91" s="71"/>
      <c r="H91" s="72">
        <v>353</v>
      </c>
      <c r="I91" s="72" t="s">
        <v>172</v>
      </c>
      <c r="J91" s="80">
        <v>-45.524833333333333</v>
      </c>
      <c r="K91" s="80">
        <v>179.63416666666666</v>
      </c>
      <c r="L91" s="74">
        <v>12</v>
      </c>
      <c r="M91" s="77" t="s">
        <v>163</v>
      </c>
      <c r="N91" s="76">
        <v>0.38130787037037034</v>
      </c>
      <c r="O91" s="77">
        <v>23</v>
      </c>
      <c r="P91" s="77">
        <v>1</v>
      </c>
      <c r="Q91" s="77">
        <v>7</v>
      </c>
      <c r="R91" s="77">
        <v>30</v>
      </c>
      <c r="S91" s="77">
        <v>4.99</v>
      </c>
      <c r="T91" s="77">
        <v>54</v>
      </c>
      <c r="U91" s="77">
        <v>559.62</v>
      </c>
      <c r="V91" s="77">
        <v>487.33</v>
      </c>
      <c r="W91" s="77">
        <v>57</v>
      </c>
      <c r="X91" s="30">
        <f t="shared" si="2"/>
        <v>57</v>
      </c>
      <c r="Y91" s="78">
        <v>507</v>
      </c>
      <c r="Z91" s="79"/>
      <c r="AA91" s="1">
        <v>9</v>
      </c>
      <c r="AB91" s="30">
        <v>408809</v>
      </c>
      <c r="AC91" s="109">
        <v>25.7</v>
      </c>
      <c r="AE91" s="117"/>
      <c r="AH91" s="70" t="s">
        <v>173</v>
      </c>
    </row>
    <row r="92" spans="2:34" s="1" customFormat="1" ht="16.5" customHeight="1" x14ac:dyDescent="0.2">
      <c r="B92" s="1" t="s">
        <v>174</v>
      </c>
      <c r="C92" s="30"/>
      <c r="D92" s="71">
        <v>43423</v>
      </c>
      <c r="E92" s="71"/>
      <c r="F92" s="71"/>
      <c r="G92" s="71"/>
      <c r="H92" s="72">
        <v>353</v>
      </c>
      <c r="I92" s="72" t="s">
        <v>172</v>
      </c>
      <c r="J92" s="80">
        <v>-45.524833333333333</v>
      </c>
      <c r="K92" s="80">
        <v>179.63416666666666</v>
      </c>
      <c r="L92" s="1">
        <v>60</v>
      </c>
      <c r="M92" s="77" t="s">
        <v>163</v>
      </c>
      <c r="N92" s="76">
        <v>0.40317129629629633</v>
      </c>
      <c r="O92" s="77">
        <v>23</v>
      </c>
      <c r="P92" s="77">
        <v>1</v>
      </c>
      <c r="Q92" s="77">
        <v>8</v>
      </c>
      <c r="R92" s="77">
        <v>30</v>
      </c>
      <c r="S92" s="77">
        <v>1.42</v>
      </c>
      <c r="T92" s="77">
        <v>661</v>
      </c>
      <c r="U92" s="77">
        <v>116.47</v>
      </c>
      <c r="V92" s="77">
        <v>492.32</v>
      </c>
      <c r="W92" s="77">
        <v>701</v>
      </c>
      <c r="X92" s="30">
        <f t="shared" si="2"/>
        <v>901.28571428571433</v>
      </c>
      <c r="Y92" s="78">
        <v>508</v>
      </c>
      <c r="Z92" s="79"/>
      <c r="AA92" s="1">
        <v>7</v>
      </c>
      <c r="AB92" s="30">
        <v>398240.33333333331</v>
      </c>
      <c r="AC92" s="109">
        <v>25.7</v>
      </c>
      <c r="AE92" s="117"/>
      <c r="AH92" s="1" t="s">
        <v>174</v>
      </c>
    </row>
    <row r="93" spans="2:34" s="91" customFormat="1" ht="16.5" customHeight="1" x14ac:dyDescent="0.2">
      <c r="B93" s="91" t="s">
        <v>174</v>
      </c>
      <c r="C93" s="82"/>
      <c r="D93" s="71">
        <v>43423</v>
      </c>
      <c r="E93" s="71"/>
      <c r="F93" s="71"/>
      <c r="G93" s="71"/>
      <c r="H93" s="72">
        <v>353</v>
      </c>
      <c r="I93" s="72" t="s">
        <v>172</v>
      </c>
      <c r="J93" s="80">
        <v>-45.524833333333333</v>
      </c>
      <c r="K93" s="80">
        <v>179.63416666666666</v>
      </c>
      <c r="L93" s="91">
        <v>60</v>
      </c>
      <c r="M93" s="89" t="s">
        <v>163</v>
      </c>
      <c r="N93" s="88">
        <v>0.4251967592592592</v>
      </c>
      <c r="O93" s="89">
        <v>23</v>
      </c>
      <c r="P93" s="89">
        <v>1</v>
      </c>
      <c r="Q93" s="89">
        <v>9</v>
      </c>
      <c r="R93" s="89">
        <v>30</v>
      </c>
      <c r="S93" s="89">
        <v>5.05</v>
      </c>
      <c r="T93" s="89">
        <v>52</v>
      </c>
      <c r="U93" s="89">
        <v>575.5</v>
      </c>
      <c r="V93" s="89">
        <v>488.18</v>
      </c>
      <c r="W93" s="89">
        <v>56</v>
      </c>
      <c r="X93" s="30">
        <f t="shared" si="2"/>
        <v>72</v>
      </c>
      <c r="Y93" s="90" t="s">
        <v>105</v>
      </c>
      <c r="Z93" s="110" t="s">
        <v>105</v>
      </c>
      <c r="AA93" s="91">
        <v>7</v>
      </c>
      <c r="AB93" s="30">
        <v>398240.33333333331</v>
      </c>
      <c r="AC93" s="109">
        <v>25.7</v>
      </c>
      <c r="AE93" s="132"/>
      <c r="AH93" s="91" t="s">
        <v>174</v>
      </c>
    </row>
    <row r="94" spans="2:34" s="1" customFormat="1" ht="16.5" customHeight="1" x14ac:dyDescent="0.2">
      <c r="B94" s="1" t="s">
        <v>174</v>
      </c>
      <c r="C94" s="30"/>
      <c r="D94" s="71">
        <v>43423</v>
      </c>
      <c r="E94" s="71"/>
      <c r="F94" s="71"/>
      <c r="G94" s="71"/>
      <c r="H94" s="72">
        <v>353</v>
      </c>
      <c r="I94" s="72" t="s">
        <v>172</v>
      </c>
      <c r="J94" s="80">
        <v>-45.524833333333333</v>
      </c>
      <c r="K94" s="80">
        <v>179.63416666666666</v>
      </c>
      <c r="L94" s="1">
        <v>60</v>
      </c>
      <c r="M94" s="77" t="s">
        <v>163</v>
      </c>
      <c r="N94" s="76">
        <v>0.44712962962962965</v>
      </c>
      <c r="O94" s="77">
        <v>23</v>
      </c>
      <c r="P94" s="77">
        <v>1</v>
      </c>
      <c r="Q94" s="77">
        <v>10</v>
      </c>
      <c r="R94" s="77">
        <v>30</v>
      </c>
      <c r="S94" s="77">
        <v>1.47</v>
      </c>
      <c r="T94" s="77">
        <v>618</v>
      </c>
      <c r="U94" s="77">
        <v>119.73</v>
      </c>
      <c r="V94" s="77">
        <v>486.24</v>
      </c>
      <c r="W94" s="77">
        <v>656</v>
      </c>
      <c r="X94" s="30">
        <f t="shared" si="2"/>
        <v>843.42857142857144</v>
      </c>
      <c r="Y94" s="78">
        <v>510</v>
      </c>
      <c r="Z94" s="79"/>
      <c r="AA94" s="1">
        <v>7</v>
      </c>
      <c r="AB94" s="30">
        <v>398240.33333333331</v>
      </c>
      <c r="AC94" s="109">
        <v>25.7</v>
      </c>
      <c r="AE94" s="117"/>
      <c r="AH94" s="1" t="s">
        <v>174</v>
      </c>
    </row>
    <row r="95" spans="2:34" s="1" customFormat="1" ht="16.5" customHeight="1" x14ac:dyDescent="0.2">
      <c r="B95" s="70" t="s">
        <v>175</v>
      </c>
      <c r="C95" s="30"/>
      <c r="D95" s="71">
        <v>43423</v>
      </c>
      <c r="E95" s="71"/>
      <c r="F95" s="71"/>
      <c r="G95" s="71"/>
      <c r="H95" s="72">
        <v>353</v>
      </c>
      <c r="I95" s="72" t="s">
        <v>172</v>
      </c>
      <c r="J95" s="80">
        <v>-45.524833333333333</v>
      </c>
      <c r="K95" s="80">
        <v>179.63416666666666</v>
      </c>
      <c r="L95" s="74">
        <v>60</v>
      </c>
      <c r="M95" s="77" t="s">
        <v>163</v>
      </c>
      <c r="N95" s="76">
        <v>0.46908564814814818</v>
      </c>
      <c r="O95" s="77">
        <v>23</v>
      </c>
      <c r="P95" s="77">
        <v>1</v>
      </c>
      <c r="Q95" s="77">
        <v>11</v>
      </c>
      <c r="R95" s="77">
        <v>30</v>
      </c>
      <c r="S95" s="77">
        <v>2.9</v>
      </c>
      <c r="T95" s="77">
        <v>158</v>
      </c>
      <c r="U95" s="77">
        <v>264.20999999999998</v>
      </c>
      <c r="V95" s="77">
        <v>486.05</v>
      </c>
      <c r="W95" s="77">
        <v>168</v>
      </c>
      <c r="X95" s="30">
        <f t="shared" si="2"/>
        <v>216.00000000000003</v>
      </c>
      <c r="Y95" s="78">
        <v>511</v>
      </c>
      <c r="Z95" s="79"/>
      <c r="AA95" s="1">
        <v>7</v>
      </c>
      <c r="AB95" s="30">
        <v>398240.33333333331</v>
      </c>
      <c r="AC95" s="109">
        <v>25.7</v>
      </c>
      <c r="AE95" s="117"/>
      <c r="AH95" s="70" t="s">
        <v>175</v>
      </c>
    </row>
    <row r="96" spans="2:34" s="1" customFormat="1" ht="16.5" customHeight="1" x14ac:dyDescent="0.2">
      <c r="B96" s="70"/>
      <c r="C96" s="30"/>
      <c r="D96" s="71"/>
      <c r="E96" s="71"/>
      <c r="F96" s="71"/>
      <c r="G96" s="71"/>
      <c r="H96" s="72"/>
      <c r="I96" s="72"/>
      <c r="J96" s="80"/>
      <c r="K96" s="80"/>
      <c r="L96" s="74"/>
      <c r="M96" s="77"/>
      <c r="N96" s="76"/>
      <c r="O96" s="77"/>
      <c r="P96" s="77"/>
      <c r="Q96" s="77"/>
      <c r="R96" s="77"/>
      <c r="S96" s="77"/>
      <c r="T96" s="77"/>
      <c r="U96" s="77"/>
      <c r="V96" s="77"/>
      <c r="W96" s="77"/>
      <c r="X96" s="30"/>
      <c r="Y96" s="78"/>
      <c r="Z96" s="79"/>
      <c r="AB96" s="30"/>
      <c r="AC96" s="109"/>
      <c r="AE96" s="117"/>
      <c r="AH96" s="70"/>
    </row>
    <row r="97" spans="2:34" s="55" customFormat="1" ht="16.5" customHeight="1" x14ac:dyDescent="0.2">
      <c r="B97" s="47" t="s">
        <v>114</v>
      </c>
      <c r="C97" s="48"/>
      <c r="D97" s="49">
        <v>43407</v>
      </c>
      <c r="E97" s="49"/>
      <c r="F97" s="49"/>
      <c r="G97" s="49"/>
      <c r="H97" s="50">
        <v>136</v>
      </c>
      <c r="I97" s="50" t="s">
        <v>115</v>
      </c>
      <c r="J97" s="51">
        <v>-44.557333333333332</v>
      </c>
      <c r="K97" s="51">
        <v>178.47366666666667</v>
      </c>
      <c r="L97" s="52">
        <v>200</v>
      </c>
      <c r="M97" s="53">
        <v>43621</v>
      </c>
      <c r="N97" s="54">
        <v>0.28781249999999997</v>
      </c>
      <c r="O97" s="55">
        <v>23</v>
      </c>
      <c r="P97" s="55">
        <v>8</v>
      </c>
      <c r="Q97" s="55">
        <v>86</v>
      </c>
      <c r="R97" s="55">
        <v>30</v>
      </c>
      <c r="S97" s="55">
        <v>0.02</v>
      </c>
      <c r="T97" s="55" t="s">
        <v>116</v>
      </c>
      <c r="U97" s="55">
        <v>60.41</v>
      </c>
      <c r="V97" s="55">
        <v>382.41</v>
      </c>
      <c r="W97" s="55" t="s">
        <v>116</v>
      </c>
      <c r="X97" s="30"/>
      <c r="Y97" s="56">
        <v>186</v>
      </c>
      <c r="Z97" s="57"/>
      <c r="AA97" s="55">
        <v>200</v>
      </c>
      <c r="AB97" s="48"/>
      <c r="AC97" s="38">
        <v>26</v>
      </c>
      <c r="AD97"/>
      <c r="AE97" s="39"/>
      <c r="AF97" s="40"/>
      <c r="AG97" s="40"/>
      <c r="AH97" s="47" t="s">
        <v>114</v>
      </c>
    </row>
    <row r="98" spans="2:34" s="55" customFormat="1" ht="16.5" customHeight="1" x14ac:dyDescent="0.2">
      <c r="B98" s="47" t="s">
        <v>117</v>
      </c>
      <c r="C98" s="48"/>
      <c r="D98" s="49">
        <v>43407</v>
      </c>
      <c r="E98" s="49"/>
      <c r="F98" s="49"/>
      <c r="G98" s="49"/>
      <c r="H98" s="50">
        <v>136</v>
      </c>
      <c r="I98" s="50" t="s">
        <v>115</v>
      </c>
      <c r="J98" s="51">
        <v>-44.557333333333332</v>
      </c>
      <c r="K98" s="51">
        <v>178.47366666666667</v>
      </c>
      <c r="L98" s="52">
        <v>200</v>
      </c>
      <c r="M98" s="53">
        <v>43621</v>
      </c>
      <c r="N98" s="54">
        <v>0.31873842592592594</v>
      </c>
      <c r="O98" s="55">
        <v>23</v>
      </c>
      <c r="P98" s="55">
        <v>8</v>
      </c>
      <c r="Q98" s="55">
        <v>87</v>
      </c>
      <c r="R98" s="55">
        <v>30</v>
      </c>
      <c r="S98" s="55">
        <v>0.04</v>
      </c>
      <c r="T98" s="55">
        <v>909612</v>
      </c>
      <c r="U98" s="55">
        <v>64.55</v>
      </c>
      <c r="V98" s="55">
        <v>405.71</v>
      </c>
      <c r="W98" s="55">
        <v>972088</v>
      </c>
      <c r="X98" s="30"/>
      <c r="Y98" s="56">
        <v>187</v>
      </c>
      <c r="Z98" s="57"/>
      <c r="AA98" s="55">
        <v>200</v>
      </c>
      <c r="AB98" s="48"/>
      <c r="AC98" s="38">
        <v>26</v>
      </c>
      <c r="AD98"/>
      <c r="AE98" s="39"/>
      <c r="AF98" s="40"/>
      <c r="AG98" s="40"/>
      <c r="AH98" s="47" t="s">
        <v>117</v>
      </c>
    </row>
    <row r="99" spans="2:34" s="55" customFormat="1" ht="16.5" customHeight="1" x14ac:dyDescent="0.2">
      <c r="B99" s="47" t="s">
        <v>118</v>
      </c>
      <c r="C99" s="48"/>
      <c r="D99" s="49">
        <v>43407</v>
      </c>
      <c r="E99" s="49"/>
      <c r="F99" s="49"/>
      <c r="G99" s="49"/>
      <c r="H99" s="50">
        <v>136</v>
      </c>
      <c r="I99" s="50" t="s">
        <v>115</v>
      </c>
      <c r="J99" s="51">
        <v>-44.557333333333332</v>
      </c>
      <c r="K99" s="51">
        <v>178.47366666666667</v>
      </c>
      <c r="L99" s="52">
        <v>200</v>
      </c>
      <c r="M99" s="53">
        <v>43621</v>
      </c>
      <c r="N99" s="54">
        <v>0.34437500000000004</v>
      </c>
      <c r="O99" s="55">
        <v>23</v>
      </c>
      <c r="P99" s="55">
        <v>8</v>
      </c>
      <c r="Q99" s="55">
        <v>88</v>
      </c>
      <c r="R99" s="55">
        <v>30</v>
      </c>
      <c r="S99" s="55">
        <v>0.03</v>
      </c>
      <c r="T99" s="55" t="s">
        <v>116</v>
      </c>
      <c r="U99" s="55">
        <v>61.8</v>
      </c>
      <c r="V99" s="55">
        <v>417.05</v>
      </c>
      <c r="W99" s="55" t="s">
        <v>116</v>
      </c>
      <c r="X99" s="30"/>
      <c r="Y99" s="56">
        <v>188</v>
      </c>
      <c r="Z99" s="57"/>
      <c r="AA99" s="55">
        <v>200</v>
      </c>
      <c r="AB99" s="48"/>
      <c r="AC99" s="38">
        <v>26</v>
      </c>
      <c r="AD99"/>
      <c r="AE99" s="39"/>
      <c r="AF99" s="40"/>
      <c r="AG99" s="40"/>
      <c r="AH99" s="47" t="s">
        <v>118</v>
      </c>
    </row>
    <row r="100" spans="2:34" ht="16.5" customHeight="1" x14ac:dyDescent="0.2">
      <c r="B100" s="61" t="s">
        <v>149</v>
      </c>
      <c r="D100" s="62">
        <v>43418</v>
      </c>
      <c r="E100" s="62"/>
      <c r="F100" s="62"/>
      <c r="G100" s="62"/>
      <c r="H100" s="63">
        <v>289</v>
      </c>
      <c r="I100" s="63" t="s">
        <v>115</v>
      </c>
      <c r="J100" s="64">
        <v>-43.526499999999999</v>
      </c>
      <c r="K100" s="64">
        <v>-179.95766666666665</v>
      </c>
      <c r="L100" s="94">
        <v>200</v>
      </c>
      <c r="M100" s="66">
        <v>43804</v>
      </c>
      <c r="N100" s="67">
        <v>0.17668981481481483</v>
      </c>
      <c r="O100" s="68">
        <v>24</v>
      </c>
      <c r="P100" s="68">
        <v>1</v>
      </c>
      <c r="Q100" s="68">
        <v>11</v>
      </c>
      <c r="R100" s="68">
        <v>30</v>
      </c>
      <c r="S100" s="68">
        <v>0.08</v>
      </c>
      <c r="T100" s="68">
        <v>208483</v>
      </c>
      <c r="U100" s="68">
        <v>62.1</v>
      </c>
      <c r="V100" s="68">
        <v>429.73</v>
      </c>
      <c r="W100" s="68">
        <v>222386</v>
      </c>
      <c r="X100" s="30"/>
      <c r="Y100" s="69">
        <v>411</v>
      </c>
      <c r="AH100" s="61" t="s">
        <v>149</v>
      </c>
    </row>
    <row r="101" spans="2:34" ht="16.5" customHeight="1" x14ac:dyDescent="0.2">
      <c r="B101" s="61" t="s">
        <v>150</v>
      </c>
      <c r="D101" s="62">
        <v>43418</v>
      </c>
      <c r="E101" s="62"/>
      <c r="F101" s="62"/>
      <c r="G101" s="62"/>
      <c r="H101" s="63">
        <v>289</v>
      </c>
      <c r="I101" s="63" t="s">
        <v>115</v>
      </c>
      <c r="J101" s="64">
        <v>-43.526499999999999</v>
      </c>
      <c r="K101" s="64">
        <v>-179.95766666666665</v>
      </c>
      <c r="L101" s="94">
        <v>200</v>
      </c>
      <c r="M101" s="66">
        <v>43804</v>
      </c>
      <c r="N101" s="67">
        <v>0.19944444444444445</v>
      </c>
      <c r="O101" s="68">
        <v>24</v>
      </c>
      <c r="P101" s="68">
        <v>1</v>
      </c>
      <c r="Q101" s="68">
        <v>12</v>
      </c>
      <c r="R101" s="68">
        <v>30</v>
      </c>
      <c r="S101" s="68">
        <v>0.12</v>
      </c>
      <c r="T101" s="68">
        <v>91699</v>
      </c>
      <c r="U101" s="68">
        <v>56.22</v>
      </c>
      <c r="V101" s="68">
        <v>390.98</v>
      </c>
      <c r="W101" s="68">
        <v>98292</v>
      </c>
      <c r="X101" s="30"/>
      <c r="Y101" s="69">
        <v>412</v>
      </c>
      <c r="AH101" s="61" t="s">
        <v>150</v>
      </c>
    </row>
    <row r="102" spans="2:34" ht="16.5" customHeight="1" x14ac:dyDescent="0.2">
      <c r="B102" s="61" t="s">
        <v>151</v>
      </c>
      <c r="D102" s="62">
        <v>43418</v>
      </c>
      <c r="E102" s="62"/>
      <c r="F102" s="62"/>
      <c r="G102" s="62"/>
      <c r="H102" s="63">
        <v>289</v>
      </c>
      <c r="I102" s="63" t="s">
        <v>115</v>
      </c>
      <c r="J102" s="64">
        <v>-43.526499999999999</v>
      </c>
      <c r="K102" s="64">
        <v>-179.95766666666665</v>
      </c>
      <c r="L102" s="94">
        <v>200</v>
      </c>
      <c r="M102" s="66">
        <v>43804</v>
      </c>
      <c r="N102" s="67">
        <v>0.22190972222222224</v>
      </c>
      <c r="O102" s="68">
        <v>24</v>
      </c>
      <c r="P102" s="68">
        <v>2</v>
      </c>
      <c r="Q102" s="68">
        <v>13</v>
      </c>
      <c r="R102" s="68">
        <v>30</v>
      </c>
      <c r="S102" s="68">
        <v>0.14000000000000001</v>
      </c>
      <c r="T102" s="68">
        <v>68335</v>
      </c>
      <c r="U102" s="68">
        <v>67.349999999999994</v>
      </c>
      <c r="V102" s="68">
        <v>466.76</v>
      </c>
      <c r="W102" s="68">
        <v>72694</v>
      </c>
      <c r="X102" s="30"/>
      <c r="Y102" s="69">
        <v>413</v>
      </c>
      <c r="AH102" s="61" t="s">
        <v>151</v>
      </c>
    </row>
    <row r="103" spans="2:34" ht="16.5" customHeight="1" x14ac:dyDescent="0.2">
      <c r="B103" s="61" t="s">
        <v>145</v>
      </c>
      <c r="D103" s="62">
        <v>43418</v>
      </c>
      <c r="E103" s="62"/>
      <c r="F103" s="62"/>
      <c r="G103" s="62"/>
      <c r="H103" s="63">
        <v>289</v>
      </c>
      <c r="I103" s="63" t="s">
        <v>115</v>
      </c>
      <c r="J103" s="64">
        <v>-43.526499999999999</v>
      </c>
      <c r="K103" s="64">
        <v>-179.95766666666665</v>
      </c>
      <c r="L103" s="65">
        <v>200</v>
      </c>
      <c r="M103" s="66">
        <v>43804</v>
      </c>
      <c r="N103" s="67">
        <v>7.166666666666667E-2</v>
      </c>
      <c r="O103" s="68">
        <v>24</v>
      </c>
      <c r="P103" s="68">
        <v>1</v>
      </c>
      <c r="Q103" s="68">
        <v>7</v>
      </c>
      <c r="R103" s="68">
        <v>30</v>
      </c>
      <c r="S103" s="68">
        <v>0.05</v>
      </c>
      <c r="T103" s="68">
        <v>531977</v>
      </c>
      <c r="U103" s="68">
        <v>59.67</v>
      </c>
      <c r="V103" s="68">
        <v>408.31</v>
      </c>
      <c r="W103" s="68">
        <v>568352</v>
      </c>
      <c r="X103" s="30"/>
      <c r="Y103" s="69">
        <v>407</v>
      </c>
      <c r="AH103" s="61" t="s">
        <v>145</v>
      </c>
    </row>
    <row r="104" spans="2:34" ht="16.5" customHeight="1" x14ac:dyDescent="0.2">
      <c r="B104" s="61" t="s">
        <v>146</v>
      </c>
      <c r="D104" s="62">
        <v>43418</v>
      </c>
      <c r="E104" s="62"/>
      <c r="F104" s="62"/>
      <c r="G104" s="62"/>
      <c r="H104" s="63">
        <v>289</v>
      </c>
      <c r="I104" s="63" t="s">
        <v>115</v>
      </c>
      <c r="J104" s="64">
        <v>-43.526499999999999</v>
      </c>
      <c r="K104" s="64">
        <v>-179.95766666666665</v>
      </c>
      <c r="L104" s="94">
        <v>200</v>
      </c>
      <c r="M104" s="66">
        <v>43804</v>
      </c>
      <c r="N104" s="67">
        <v>9.5763888888888885E-2</v>
      </c>
      <c r="O104" s="68">
        <v>24</v>
      </c>
      <c r="P104" s="68">
        <v>1</v>
      </c>
      <c r="Q104" s="68">
        <v>8</v>
      </c>
      <c r="R104" s="68">
        <v>30</v>
      </c>
      <c r="S104" s="68">
        <v>0.03</v>
      </c>
      <c r="T104" s="68" t="s">
        <v>116</v>
      </c>
      <c r="U104" s="68">
        <v>57.93</v>
      </c>
      <c r="V104" s="68">
        <v>388.89</v>
      </c>
      <c r="W104" s="68" t="s">
        <v>116</v>
      </c>
      <c r="X104" s="30"/>
      <c r="Y104" s="69">
        <v>408</v>
      </c>
      <c r="AH104" s="61" t="s">
        <v>146</v>
      </c>
    </row>
    <row r="105" spans="2:34" ht="16.5" customHeight="1" x14ac:dyDescent="0.2">
      <c r="B105" s="61" t="s">
        <v>147</v>
      </c>
      <c r="D105" s="62">
        <v>43418</v>
      </c>
      <c r="E105" s="62"/>
      <c r="F105" s="62"/>
      <c r="G105" s="62"/>
      <c r="H105" s="63">
        <v>289</v>
      </c>
      <c r="I105" s="63" t="s">
        <v>115</v>
      </c>
      <c r="J105" s="64">
        <v>-43.526499999999999</v>
      </c>
      <c r="K105" s="64">
        <v>-179.95766666666665</v>
      </c>
      <c r="L105" s="94">
        <v>200</v>
      </c>
      <c r="M105" s="66">
        <v>43804</v>
      </c>
      <c r="N105" s="67">
        <v>0.12381944444444444</v>
      </c>
      <c r="O105" s="68">
        <v>24</v>
      </c>
      <c r="P105" s="68">
        <v>1</v>
      </c>
      <c r="Q105" s="68">
        <v>9</v>
      </c>
      <c r="R105" s="68">
        <v>30</v>
      </c>
      <c r="S105" s="68">
        <v>0.04</v>
      </c>
      <c r="T105" s="68">
        <v>983582</v>
      </c>
      <c r="U105" s="68">
        <v>63.01</v>
      </c>
      <c r="V105" s="68">
        <v>426.43</v>
      </c>
      <c r="W105" s="68" t="s">
        <v>116</v>
      </c>
      <c r="X105" s="30"/>
      <c r="Y105" s="69">
        <v>409</v>
      </c>
      <c r="AH105" s="61" t="s">
        <v>147</v>
      </c>
    </row>
    <row r="106" spans="2:34" ht="16.5" customHeight="1" x14ac:dyDescent="0.2">
      <c r="B106" s="61" t="s">
        <v>148</v>
      </c>
      <c r="D106" s="62">
        <v>43418</v>
      </c>
      <c r="E106" s="62"/>
      <c r="F106" s="62"/>
      <c r="G106" s="62"/>
      <c r="H106" s="63">
        <v>289</v>
      </c>
      <c r="I106" s="63" t="s">
        <v>115</v>
      </c>
      <c r="J106" s="64">
        <v>-43.526499999999999</v>
      </c>
      <c r="K106" s="64">
        <v>-179.95766666666665</v>
      </c>
      <c r="L106" s="94">
        <v>200</v>
      </c>
      <c r="M106" s="66">
        <v>43804</v>
      </c>
      <c r="N106" s="67">
        <v>0.14975694444444446</v>
      </c>
      <c r="O106" s="68">
        <v>24</v>
      </c>
      <c r="P106" s="68">
        <v>1</v>
      </c>
      <c r="Q106" s="68">
        <v>10</v>
      </c>
      <c r="R106" s="68">
        <v>30</v>
      </c>
      <c r="S106" s="68">
        <v>0.03</v>
      </c>
      <c r="T106" s="68" t="s">
        <v>116</v>
      </c>
      <c r="U106" s="68">
        <v>60.6</v>
      </c>
      <c r="V106" s="68">
        <v>405.97</v>
      </c>
      <c r="W106" s="68" t="s">
        <v>116</v>
      </c>
      <c r="X106" s="30"/>
      <c r="Y106" s="69">
        <v>410</v>
      </c>
      <c r="AH106" s="61" t="s">
        <v>148</v>
      </c>
    </row>
    <row r="107" spans="2:34" s="105" customFormat="1" ht="16.5" customHeight="1" x14ac:dyDescent="0.2">
      <c r="B107" s="95" t="s">
        <v>167</v>
      </c>
      <c r="C107" s="96"/>
      <c r="D107" s="97">
        <v>43421</v>
      </c>
      <c r="E107" s="97"/>
      <c r="F107" s="97"/>
      <c r="G107" s="97"/>
      <c r="H107" s="98">
        <v>333</v>
      </c>
      <c r="I107" s="98" t="s">
        <v>115</v>
      </c>
      <c r="J107" s="99">
        <v>-45.676166666666667</v>
      </c>
      <c r="K107" s="99">
        <v>-179.37200000000001</v>
      </c>
      <c r="L107" s="100">
        <v>200</v>
      </c>
      <c r="M107" s="101" t="s">
        <v>163</v>
      </c>
      <c r="N107" s="102">
        <v>0.14252314814814815</v>
      </c>
      <c r="O107" s="101">
        <v>24</v>
      </c>
      <c r="P107" s="101">
        <v>10</v>
      </c>
      <c r="Q107" s="101">
        <v>100</v>
      </c>
      <c r="R107" s="101">
        <v>30</v>
      </c>
      <c r="S107" s="101">
        <v>0.02</v>
      </c>
      <c r="T107" s="101" t="s">
        <v>116</v>
      </c>
      <c r="U107" s="101">
        <v>56.61</v>
      </c>
      <c r="V107" s="101">
        <v>387.77</v>
      </c>
      <c r="W107" s="101" t="s">
        <v>116</v>
      </c>
      <c r="X107" s="30"/>
      <c r="Y107" s="103">
        <v>500</v>
      </c>
      <c r="Z107" s="104"/>
      <c r="AB107" s="96"/>
      <c r="AC107" s="96"/>
      <c r="AD107" s="106"/>
      <c r="AE107" s="107"/>
      <c r="AF107" s="106"/>
      <c r="AG107" s="106"/>
      <c r="AH107" s="95" t="s">
        <v>167</v>
      </c>
    </row>
    <row r="108" spans="2:34" s="105" customFormat="1" ht="16.5" customHeight="1" x14ac:dyDescent="0.2">
      <c r="B108" s="95" t="s">
        <v>168</v>
      </c>
      <c r="C108" s="96"/>
      <c r="D108" s="97">
        <v>43421</v>
      </c>
      <c r="E108" s="97"/>
      <c r="F108" s="97"/>
      <c r="G108" s="97"/>
      <c r="H108" s="98">
        <v>333</v>
      </c>
      <c r="I108" s="98" t="s">
        <v>115</v>
      </c>
      <c r="J108" s="99">
        <v>-45.676166666666667</v>
      </c>
      <c r="K108" s="99">
        <v>-179.37200000000001</v>
      </c>
      <c r="L108" s="108">
        <v>200</v>
      </c>
      <c r="M108" s="101" t="s">
        <v>163</v>
      </c>
      <c r="N108" s="102">
        <v>0.23850694444444445</v>
      </c>
      <c r="O108" s="101">
        <v>23</v>
      </c>
      <c r="P108" s="101">
        <v>1</v>
      </c>
      <c r="Q108" s="101">
        <v>1</v>
      </c>
      <c r="R108" s="101">
        <v>30</v>
      </c>
      <c r="S108" s="101">
        <v>0.03</v>
      </c>
      <c r="T108" s="101" t="s">
        <v>116</v>
      </c>
      <c r="U108" s="101">
        <v>61.73</v>
      </c>
      <c r="V108" s="101">
        <v>417.5</v>
      </c>
      <c r="W108" s="101" t="s">
        <v>116</v>
      </c>
      <c r="X108" s="30"/>
      <c r="Y108" s="103">
        <v>501</v>
      </c>
      <c r="Z108" s="104"/>
      <c r="AB108" s="96"/>
      <c r="AC108" s="96"/>
      <c r="AD108" s="106"/>
      <c r="AE108" s="107"/>
      <c r="AF108" s="106"/>
      <c r="AG108" s="106"/>
      <c r="AH108" s="95" t="s">
        <v>168</v>
      </c>
    </row>
    <row r="109" spans="2:34" s="105" customFormat="1" ht="16.5" customHeight="1" x14ac:dyDescent="0.2">
      <c r="B109" s="95" t="s">
        <v>169</v>
      </c>
      <c r="C109" s="96"/>
      <c r="D109" s="97">
        <v>43421</v>
      </c>
      <c r="E109" s="97"/>
      <c r="F109" s="97"/>
      <c r="G109" s="97"/>
      <c r="H109" s="98">
        <v>333</v>
      </c>
      <c r="I109" s="98" t="s">
        <v>115</v>
      </c>
      <c r="J109" s="99">
        <v>-45.676166666666667</v>
      </c>
      <c r="K109" s="99">
        <v>-179.37200000000001</v>
      </c>
      <c r="L109" s="108">
        <v>200</v>
      </c>
      <c r="M109" s="101" t="s">
        <v>163</v>
      </c>
      <c r="N109" s="102">
        <v>0.26554398148148145</v>
      </c>
      <c r="O109" s="101">
        <v>23</v>
      </c>
      <c r="P109" s="101">
        <v>1</v>
      </c>
      <c r="Q109" s="101">
        <v>2</v>
      </c>
      <c r="R109" s="101">
        <v>30</v>
      </c>
      <c r="S109" s="101">
        <v>0.03</v>
      </c>
      <c r="T109" s="101" t="s">
        <v>116</v>
      </c>
      <c r="U109" s="101">
        <v>59.68</v>
      </c>
      <c r="V109" s="101">
        <v>386.71</v>
      </c>
      <c r="W109" s="101" t="s">
        <v>116</v>
      </c>
      <c r="X109" s="30"/>
      <c r="Y109" s="103">
        <v>502</v>
      </c>
      <c r="Z109" s="104"/>
      <c r="AB109" s="96"/>
      <c r="AC109" s="96"/>
      <c r="AD109" s="106"/>
      <c r="AE109" s="107"/>
      <c r="AF109" s="106"/>
      <c r="AG109" s="106"/>
      <c r="AH109" s="95" t="s">
        <v>169</v>
      </c>
    </row>
    <row r="110" spans="2:34" s="105" customFormat="1" ht="16.5" customHeight="1" x14ac:dyDescent="0.2">
      <c r="B110" s="95" t="s">
        <v>170</v>
      </c>
      <c r="C110" s="96"/>
      <c r="D110" s="97">
        <v>43421</v>
      </c>
      <c r="E110" s="97"/>
      <c r="F110" s="97"/>
      <c r="G110" s="97"/>
      <c r="H110" s="98">
        <v>333</v>
      </c>
      <c r="I110" s="98" t="s">
        <v>115</v>
      </c>
      <c r="J110" s="99">
        <v>-45.676166666666667</v>
      </c>
      <c r="K110" s="99">
        <v>-179.37200000000001</v>
      </c>
      <c r="L110" s="108">
        <v>200</v>
      </c>
      <c r="M110" s="101" t="s">
        <v>163</v>
      </c>
      <c r="N110" s="102">
        <v>0.29327546296296297</v>
      </c>
      <c r="O110" s="101">
        <v>23</v>
      </c>
      <c r="P110" s="101">
        <v>1</v>
      </c>
      <c r="Q110" s="101">
        <v>3</v>
      </c>
      <c r="R110" s="101">
        <v>30</v>
      </c>
      <c r="S110" s="101">
        <v>0.17</v>
      </c>
      <c r="T110" s="101">
        <v>47440</v>
      </c>
      <c r="U110" s="101">
        <v>68.150000000000006</v>
      </c>
      <c r="V110" s="101">
        <v>466.58</v>
      </c>
      <c r="W110" s="101">
        <v>50466</v>
      </c>
      <c r="X110" s="30"/>
      <c r="Y110" s="103">
        <v>503</v>
      </c>
      <c r="Z110" s="104"/>
      <c r="AB110" s="96"/>
      <c r="AC110" s="96"/>
      <c r="AD110" s="106"/>
      <c r="AE110" s="107"/>
      <c r="AF110" s="106"/>
      <c r="AG110" s="106"/>
      <c r="AH110" s="95" t="s">
        <v>170</v>
      </c>
    </row>
    <row r="111" spans="2:34" s="105" customFormat="1" ht="16.5" customHeight="1" x14ac:dyDescent="0.2">
      <c r="B111" s="95" t="s">
        <v>176</v>
      </c>
      <c r="C111" s="96"/>
      <c r="D111" s="97">
        <v>43422</v>
      </c>
      <c r="E111" s="97"/>
      <c r="F111" s="97"/>
      <c r="G111" s="97"/>
      <c r="H111" s="98">
        <v>347</v>
      </c>
      <c r="I111" s="98" t="s">
        <v>115</v>
      </c>
      <c r="J111" s="99">
        <v>-45.51</v>
      </c>
      <c r="K111" s="99">
        <v>179.61150000000001</v>
      </c>
      <c r="L111" s="108">
        <v>200</v>
      </c>
      <c r="M111" s="101" t="s">
        <v>163</v>
      </c>
      <c r="N111" s="102">
        <v>0.49096064814814816</v>
      </c>
      <c r="O111" s="101">
        <v>23</v>
      </c>
      <c r="P111" s="101">
        <v>1</v>
      </c>
      <c r="Q111" s="101">
        <v>12</v>
      </c>
      <c r="R111" s="101">
        <v>30</v>
      </c>
      <c r="S111" s="101">
        <v>0.05</v>
      </c>
      <c r="T111" s="101">
        <v>578804</v>
      </c>
      <c r="U111" s="101">
        <v>62.52</v>
      </c>
      <c r="V111" s="101">
        <v>418.42</v>
      </c>
      <c r="W111" s="101">
        <v>617919</v>
      </c>
      <c r="X111" s="30"/>
      <c r="Y111" s="103">
        <v>512</v>
      </c>
      <c r="Z111" s="104"/>
      <c r="AB111" s="96"/>
      <c r="AC111" s="96"/>
      <c r="AD111" s="106"/>
      <c r="AE111" s="107"/>
      <c r="AF111" s="106"/>
      <c r="AG111" s="106"/>
      <c r="AH111" s="95" t="s">
        <v>176</v>
      </c>
    </row>
    <row r="112" spans="2:34" s="105" customFormat="1" ht="16.5" customHeight="1" x14ac:dyDescent="0.2">
      <c r="B112" s="95" t="s">
        <v>177</v>
      </c>
      <c r="C112" s="96"/>
      <c r="D112" s="97">
        <v>43422</v>
      </c>
      <c r="E112" s="97"/>
      <c r="F112" s="97"/>
      <c r="G112" s="97"/>
      <c r="H112" s="98">
        <v>347</v>
      </c>
      <c r="I112" s="98" t="s">
        <v>115</v>
      </c>
      <c r="J112" s="99">
        <v>-45.51</v>
      </c>
      <c r="K112" s="99">
        <v>179.61150000000001</v>
      </c>
      <c r="L112" s="108">
        <v>200</v>
      </c>
      <c r="M112" s="101" t="s">
        <v>163</v>
      </c>
      <c r="N112" s="102">
        <v>0.51527777777777783</v>
      </c>
      <c r="O112" s="101">
        <v>23</v>
      </c>
      <c r="P112" s="101">
        <v>2</v>
      </c>
      <c r="Q112" s="101">
        <v>13</v>
      </c>
      <c r="R112" s="101">
        <v>30</v>
      </c>
      <c r="S112" s="101">
        <v>0.02</v>
      </c>
      <c r="T112" s="101" t="s">
        <v>116</v>
      </c>
      <c r="U112" s="101">
        <v>60.27</v>
      </c>
      <c r="V112" s="101">
        <v>377.08</v>
      </c>
      <c r="W112" s="101" t="s">
        <v>116</v>
      </c>
      <c r="X112" s="30"/>
      <c r="Y112" s="103">
        <v>513</v>
      </c>
      <c r="Z112" s="104"/>
      <c r="AB112" s="96"/>
      <c r="AC112" s="96"/>
      <c r="AD112" s="106"/>
      <c r="AE112" s="107"/>
      <c r="AF112" s="106"/>
      <c r="AG112" s="106"/>
      <c r="AH112" s="95" t="s">
        <v>177</v>
      </c>
    </row>
    <row r="113" spans="2:34" s="105" customFormat="1" ht="16.5" customHeight="1" x14ac:dyDescent="0.2">
      <c r="B113" s="95" t="s">
        <v>178</v>
      </c>
      <c r="C113" s="96"/>
      <c r="D113" s="97">
        <v>43422</v>
      </c>
      <c r="E113" s="97"/>
      <c r="F113" s="97"/>
      <c r="G113" s="97"/>
      <c r="H113" s="98">
        <v>347</v>
      </c>
      <c r="I113" s="98" t="s">
        <v>115</v>
      </c>
      <c r="J113" s="99">
        <v>-45.51</v>
      </c>
      <c r="K113" s="99">
        <v>179.61150000000001</v>
      </c>
      <c r="L113" s="108">
        <v>200</v>
      </c>
      <c r="M113" s="101" t="s">
        <v>163</v>
      </c>
      <c r="N113" s="102">
        <v>0.55204861111111114</v>
      </c>
      <c r="O113" s="101">
        <v>23</v>
      </c>
      <c r="P113" s="101">
        <v>2</v>
      </c>
      <c r="Q113" s="101">
        <v>14</v>
      </c>
      <c r="R113" s="101">
        <v>30</v>
      </c>
      <c r="S113" s="101">
        <v>0.03</v>
      </c>
      <c r="T113" s="101" t="s">
        <v>116</v>
      </c>
      <c r="U113" s="101">
        <v>62.55</v>
      </c>
      <c r="V113" s="101">
        <v>420.29</v>
      </c>
      <c r="W113" s="101" t="s">
        <v>116</v>
      </c>
      <c r="X113" s="30"/>
      <c r="Y113" s="103">
        <v>514</v>
      </c>
      <c r="Z113" s="104"/>
      <c r="AB113" s="96"/>
      <c r="AC113" s="96"/>
      <c r="AD113" s="106"/>
      <c r="AE113" s="107"/>
      <c r="AF113" s="106"/>
      <c r="AG113" s="106"/>
      <c r="AH113" s="95" t="s">
        <v>178</v>
      </c>
    </row>
    <row r="114" spans="2:34" ht="19.5" customHeight="1" x14ac:dyDescent="0.2">
      <c r="B114" s="61" t="s">
        <v>179</v>
      </c>
      <c r="D114" s="62"/>
      <c r="E114" s="62"/>
      <c r="F114" s="62"/>
      <c r="G114" s="62"/>
      <c r="H114" s="63"/>
      <c r="I114" s="63"/>
      <c r="J114" s="92"/>
      <c r="K114" s="92"/>
      <c r="L114" s="65"/>
      <c r="M114" s="68" t="s">
        <v>163</v>
      </c>
      <c r="N114" s="67">
        <v>0.58288194444444441</v>
      </c>
      <c r="O114" s="68">
        <v>23</v>
      </c>
      <c r="P114" s="68">
        <v>11</v>
      </c>
      <c r="Q114" s="68">
        <v>91</v>
      </c>
      <c r="R114" s="68">
        <v>30</v>
      </c>
      <c r="S114" s="68">
        <v>7.23</v>
      </c>
      <c r="T114" s="68">
        <v>26</v>
      </c>
      <c r="U114" s="68">
        <v>925.52</v>
      </c>
      <c r="V114" s="68">
        <v>467.28</v>
      </c>
      <c r="W114" s="68">
        <v>27</v>
      </c>
      <c r="X114" s="111"/>
      <c r="Y114" t="s">
        <v>180</v>
      </c>
      <c r="AH114" s="61" t="s">
        <v>179</v>
      </c>
    </row>
    <row r="115" spans="2:34" ht="19.5" customHeight="1" x14ac:dyDescent="0.2">
      <c r="B115" s="61" t="s">
        <v>179</v>
      </c>
      <c r="D115" s="62"/>
      <c r="E115" s="62"/>
      <c r="F115" s="62"/>
      <c r="G115" s="62"/>
      <c r="H115" s="63"/>
      <c r="I115" s="63"/>
      <c r="J115" s="92"/>
      <c r="K115" s="92"/>
      <c r="L115" s="65"/>
      <c r="M115" s="68" t="s">
        <v>163</v>
      </c>
      <c r="N115" s="67">
        <v>0.60494212962962968</v>
      </c>
      <c r="O115" s="68">
        <v>23</v>
      </c>
      <c r="P115" s="68">
        <v>11</v>
      </c>
      <c r="Q115" s="68">
        <v>92</v>
      </c>
      <c r="R115" s="68">
        <v>30</v>
      </c>
      <c r="S115" s="68">
        <v>7.03</v>
      </c>
      <c r="T115" s="68">
        <v>27</v>
      </c>
      <c r="U115" s="68">
        <v>865.12</v>
      </c>
      <c r="V115" s="68">
        <v>446.72</v>
      </c>
      <c r="W115" s="68">
        <v>29</v>
      </c>
      <c r="X115" s="111"/>
      <c r="Y115" t="s">
        <v>180</v>
      </c>
      <c r="AH115" s="61" t="s">
        <v>179</v>
      </c>
    </row>
    <row r="116" spans="2:34" ht="19.5" customHeight="1" x14ac:dyDescent="0.2">
      <c r="B116" s="61" t="s">
        <v>179</v>
      </c>
      <c r="M116" s="68" t="s">
        <v>163</v>
      </c>
      <c r="N116" s="67">
        <v>0.62700231481481483</v>
      </c>
      <c r="O116" s="68">
        <v>23</v>
      </c>
      <c r="P116" s="68">
        <v>11</v>
      </c>
      <c r="Q116" s="68">
        <v>93</v>
      </c>
      <c r="R116" s="68">
        <v>30</v>
      </c>
      <c r="S116" s="68">
        <v>7.13</v>
      </c>
      <c r="T116" s="68">
        <v>26</v>
      </c>
      <c r="U116" s="68">
        <v>832.57</v>
      </c>
      <c r="V116" s="68">
        <v>468.36</v>
      </c>
      <c r="W116" s="68">
        <v>28</v>
      </c>
      <c r="X116" s="111"/>
      <c r="Y116" t="s">
        <v>180</v>
      </c>
      <c r="AH116" s="61" t="s">
        <v>179</v>
      </c>
    </row>
    <row r="117" spans="2:34" ht="19.5" customHeight="1" x14ac:dyDescent="0.2">
      <c r="B117" s="61" t="s">
        <v>179</v>
      </c>
      <c r="M117" s="68" t="s">
        <v>163</v>
      </c>
      <c r="N117" s="67">
        <v>0.64906249999999999</v>
      </c>
      <c r="O117" s="68">
        <v>23</v>
      </c>
      <c r="P117" s="68">
        <v>11</v>
      </c>
      <c r="Q117" s="68">
        <v>94</v>
      </c>
      <c r="R117" s="68">
        <v>30</v>
      </c>
      <c r="S117" s="68">
        <v>7.32</v>
      </c>
      <c r="T117" s="68">
        <v>25</v>
      </c>
      <c r="U117" s="68">
        <v>896.85</v>
      </c>
      <c r="V117" s="68">
        <v>437.16</v>
      </c>
      <c r="W117" s="68">
        <v>27</v>
      </c>
      <c r="X117" s="111"/>
      <c r="Y117" t="s">
        <v>180</v>
      </c>
      <c r="AH117" s="61" t="s">
        <v>179</v>
      </c>
    </row>
    <row r="118" spans="2:34" ht="19.5" customHeight="1" x14ac:dyDescent="0.2">
      <c r="B118" s="61" t="s">
        <v>179</v>
      </c>
      <c r="M118" s="68" t="s">
        <v>163</v>
      </c>
      <c r="N118" s="67">
        <v>0.67114583333333344</v>
      </c>
      <c r="O118" s="68">
        <v>23</v>
      </c>
      <c r="P118" s="68">
        <v>11</v>
      </c>
      <c r="Q118" s="68">
        <v>95</v>
      </c>
      <c r="R118" s="68">
        <v>30</v>
      </c>
      <c r="S118" s="68">
        <v>5.35</v>
      </c>
      <c r="T118" s="68">
        <v>47</v>
      </c>
      <c r="U118" s="68">
        <v>540.19000000000005</v>
      </c>
      <c r="V118" s="68">
        <v>472.85</v>
      </c>
      <c r="W118" s="68">
        <v>50</v>
      </c>
      <c r="X118" s="111"/>
      <c r="Y118" t="s">
        <v>180</v>
      </c>
      <c r="AH118" s="61" t="s">
        <v>179</v>
      </c>
    </row>
    <row r="119" spans="2:34" ht="19.5" customHeight="1" x14ac:dyDescent="0.2">
      <c r="B119" s="61" t="s">
        <v>179</v>
      </c>
      <c r="M119" s="68" t="s">
        <v>163</v>
      </c>
      <c r="N119" s="67">
        <v>0.69321759259259252</v>
      </c>
      <c r="O119" s="68">
        <v>23</v>
      </c>
      <c r="P119" s="68">
        <v>11</v>
      </c>
      <c r="Q119" s="68">
        <v>96</v>
      </c>
      <c r="R119" s="68">
        <v>30</v>
      </c>
      <c r="S119" s="68">
        <v>6.81</v>
      </c>
      <c r="T119" s="68">
        <v>29</v>
      </c>
      <c r="U119" s="68">
        <v>823.86</v>
      </c>
      <c r="V119" s="68">
        <v>457.72</v>
      </c>
      <c r="W119" s="68">
        <v>31</v>
      </c>
      <c r="X119" s="111"/>
      <c r="Y119" t="s">
        <v>180</v>
      </c>
      <c r="AH119" s="61" t="s">
        <v>179</v>
      </c>
    </row>
  </sheetData>
  <pageMargins left="0.7" right="0.7" top="0.75" bottom="0.75" header="0.3" footer="0.3"/>
  <pageSetup paperSize="9" scale="30"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1A3C66B-72EA-48C1-9651-F4330DC5F6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7E64A6-45BD-4187-AAE9-A9E2D45CDCC2}">
  <ds:schemaRefs>
    <ds:schemaRef ds:uri="http://schemas.microsoft.com/sharepoint/v3/contenttype/forms"/>
  </ds:schemaRefs>
</ds:datastoreItem>
</file>

<file path=customXml/itemProps3.xml><?xml version="1.0" encoding="utf-8"?>
<ds:datastoreItem xmlns:ds="http://schemas.openxmlformats.org/officeDocument/2006/customXml" ds:itemID="{8EC7BC56-B041-4498-9765-056C4125467A}">
  <ds:schemaRefs>
    <ds:schemaRef ds:uri="http://schemas.microsoft.com/office/2006/metadata/properties"/>
    <ds:schemaRef ds:uri="http://purl.org/dc/terms/"/>
    <ds:schemaRef ds:uri="http://schemas.microsoft.com/sharepoint/v3"/>
    <ds:schemaRef ds:uri="http://schemas.microsoft.com/office/2006/documentManagement/types"/>
    <ds:schemaRef ds:uri="0e9b77c3-686e-41f8-8658-848585ae3dd1"/>
    <ds:schemaRef ds:uri="http://schemas.openxmlformats.org/package/2006/metadata/core-properties"/>
    <ds:schemaRef ds:uri="http://purl.org/dc/dcmitype/"/>
    <ds:schemaRef ds:uri="http://purl.org/dc/elements/1.1/"/>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AndrianadiluteTan1810</vt:lpstr>
      <vt:lpstr>Old cold data comp for Pico's</vt:lpstr>
      <vt:lpstr>'Old cold data comp for Pico''s'!Print_Area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Microsoft Office User</cp:lastModifiedBy>
  <cp:lastPrinted>2020-05-19T23:06:06Z</cp:lastPrinted>
  <dcterms:created xsi:type="dcterms:W3CDTF">2020-05-18T21:45:57Z</dcterms:created>
  <dcterms:modified xsi:type="dcterms:W3CDTF">2020-05-20T06:27:29Z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