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ba\Desktop\Math_Statistics\1lab\"/>
    </mc:Choice>
  </mc:AlternateContent>
  <xr:revisionPtr revIDLastSave="0" documentId="13_ncr:1_{EAB698A6-535D-4454-9A65-B6A0B390F1E4}" xr6:coauthVersionLast="47" xr6:coauthVersionMax="47" xr10:uidLastSave="{00000000-0000-0000-0000-000000000000}"/>
  <bookViews>
    <workbookView xWindow="-110" yWindow="-110" windowWidth="19420" windowHeight="10560" xr2:uid="{429905C8-1C3C-41D5-9DE0-179FEAB46356}"/>
  </bookViews>
  <sheets>
    <sheet name="lab1_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4" i="1" l="1"/>
  <c r="U24" i="1"/>
  <c r="T24" i="1"/>
  <c r="S24" i="1"/>
  <c r="R24" i="1"/>
  <c r="Q24" i="1"/>
  <c r="U21" i="1"/>
  <c r="V5" i="1"/>
  <c r="U5" i="1"/>
  <c r="T5" i="1"/>
  <c r="S5" i="1"/>
  <c r="R5" i="1"/>
  <c r="Q5" i="1"/>
  <c r="U2" i="1"/>
  <c r="G21" i="1" l="1"/>
  <c r="G2" i="1"/>
  <c r="K16" i="1"/>
  <c r="J16" i="1"/>
  <c r="G16" i="1"/>
  <c r="H16" i="1" s="1"/>
  <c r="N16" i="1" s="1"/>
  <c r="H2" i="1" s="1"/>
  <c r="F16" i="1"/>
  <c r="L16" i="1" l="1"/>
  <c r="O16" i="1" s="1"/>
  <c r="H21" i="1" s="1"/>
  <c r="L2" i="1"/>
  <c r="L21" i="1"/>
  <c r="G3" i="1"/>
  <c r="G22" i="1"/>
  <c r="H3" i="1" l="1"/>
  <c r="L22" i="1"/>
  <c r="H22" i="1"/>
  <c r="G23" i="1" s="1"/>
  <c r="G4" i="1" l="1"/>
  <c r="H23" i="1"/>
  <c r="L23" i="1" s="1"/>
  <c r="L3" i="1"/>
  <c r="G24" i="1" l="1"/>
  <c r="H24" i="1"/>
  <c r="L24" i="1" s="1"/>
  <c r="T21" i="1" s="1"/>
  <c r="H4" i="1"/>
  <c r="L4" i="1" s="1"/>
  <c r="G25" i="1" l="1"/>
  <c r="G5" i="1"/>
  <c r="H25" i="1" l="1"/>
  <c r="G26" i="1" s="1"/>
  <c r="H5" i="1"/>
  <c r="L5" i="1"/>
  <c r="T2" i="1" s="1"/>
  <c r="G6" i="1" l="1"/>
  <c r="H26" i="1"/>
  <c r="G27" i="1" s="1"/>
  <c r="L25" i="1"/>
  <c r="L26" i="1" l="1"/>
  <c r="H6" i="1"/>
  <c r="H27" i="1"/>
  <c r="G28" i="1" s="1"/>
  <c r="G7" i="1" l="1"/>
  <c r="L28" i="1"/>
  <c r="L27" i="1"/>
  <c r="L6" i="1"/>
  <c r="H28" i="1"/>
  <c r="I21" i="1" l="1" a="1"/>
  <c r="N28" i="1" s="1"/>
  <c r="O28" i="1" s="1"/>
  <c r="H7" i="1"/>
  <c r="G8" i="1" s="1"/>
  <c r="L7" i="1"/>
  <c r="G29" i="1"/>
  <c r="H29" i="1" l="1"/>
  <c r="L29" i="1"/>
  <c r="N29" i="1" s="1"/>
  <c r="O29" i="1" s="1"/>
  <c r="H8" i="1"/>
  <c r="G9" i="1" s="1"/>
  <c r="L8" i="1"/>
  <c r="I21" i="1"/>
  <c r="K24" i="1"/>
  <c r="K28" i="1"/>
  <c r="K26" i="1"/>
  <c r="K27" i="1"/>
  <c r="K25" i="1"/>
  <c r="K29" i="1"/>
  <c r="K22" i="1"/>
  <c r="K23" i="1"/>
  <c r="N22" i="1"/>
  <c r="O22" i="1" s="1"/>
  <c r="N23" i="1"/>
  <c r="O23" i="1" s="1"/>
  <c r="N24" i="1"/>
  <c r="O24" i="1" s="1"/>
  <c r="N26" i="1"/>
  <c r="O26" i="1" s="1"/>
  <c r="N25" i="1"/>
  <c r="O25" i="1" s="1"/>
  <c r="N27" i="1"/>
  <c r="O27" i="1" s="1"/>
  <c r="H9" i="1" l="1"/>
  <c r="L9" i="1"/>
  <c r="K21" i="1"/>
  <c r="N21" i="1"/>
  <c r="Q21" i="1" s="1"/>
  <c r="I30" i="1"/>
  <c r="J27" i="1" l="1"/>
  <c r="J24" i="1"/>
  <c r="J26" i="1"/>
  <c r="J22" i="1"/>
  <c r="J28" i="1"/>
  <c r="J25" i="1"/>
  <c r="J23" i="1"/>
  <c r="J29" i="1"/>
  <c r="N30" i="1"/>
  <c r="O21" i="1"/>
  <c r="O30" i="1" s="1"/>
  <c r="R21" i="1" s="1"/>
  <c r="G10" i="1"/>
  <c r="I2" i="1" a="1"/>
  <c r="J21" i="1"/>
  <c r="S21" i="1" l="1"/>
  <c r="V21" i="1" s="1"/>
  <c r="W21" i="1"/>
  <c r="H10" i="1"/>
  <c r="L10" i="1" s="1"/>
  <c r="N10" i="1" s="1"/>
  <c r="O10" i="1" s="1"/>
  <c r="M21" i="1"/>
  <c r="M22" i="1" s="1"/>
  <c r="M23" i="1" s="1"/>
  <c r="M24" i="1" s="1"/>
  <c r="M25" i="1" s="1"/>
  <c r="M26" i="1" s="1"/>
  <c r="M27" i="1" s="1"/>
  <c r="M28" i="1" s="1"/>
  <c r="M29" i="1" s="1"/>
  <c r="J30" i="1"/>
  <c r="I2" i="1"/>
  <c r="K4" i="1"/>
  <c r="K8" i="1"/>
  <c r="K6" i="1"/>
  <c r="K10" i="1"/>
  <c r="K7" i="1"/>
  <c r="K5" i="1"/>
  <c r="K9" i="1"/>
  <c r="K3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I11" i="1" l="1"/>
  <c r="K2" i="1"/>
  <c r="N2" i="1"/>
  <c r="Q2" i="1" s="1"/>
  <c r="J4" i="1" l="1"/>
  <c r="J6" i="1"/>
  <c r="J8" i="1"/>
  <c r="J10" i="1"/>
  <c r="J3" i="1"/>
  <c r="J9" i="1"/>
  <c r="J5" i="1"/>
  <c r="J7" i="1"/>
  <c r="N11" i="1"/>
  <c r="O2" i="1"/>
  <c r="O11" i="1" s="1"/>
  <c r="R2" i="1" s="1"/>
  <c r="J2" i="1"/>
  <c r="S2" i="1" l="1"/>
  <c r="V2" i="1" s="1"/>
  <c r="W2" i="1"/>
  <c r="J11" i="1"/>
  <c r="M2" i="1"/>
  <c r="M3" i="1" s="1"/>
  <c r="M4" i="1" s="1"/>
  <c r="M5" i="1" s="1"/>
  <c r="M6" i="1" s="1"/>
  <c r="M7" i="1" s="1"/>
  <c r="M8" i="1" s="1"/>
  <c r="M9" i="1" s="1"/>
  <c r="M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<sst xmlns="http://schemas.openxmlformats.org/spreadsheetml/2006/main" count="61" uniqueCount="39">
  <si>
    <t>a_i</t>
  </si>
  <si>
    <t>w_i</t>
  </si>
  <si>
    <t>h_i</t>
  </si>
  <si>
    <t>c_i</t>
  </si>
  <si>
    <t>a_(i+1)</t>
  </si>
  <si>
    <t>f_i</t>
  </si>
  <si>
    <t>r_min</t>
  </si>
  <si>
    <t>r_max</t>
  </si>
  <si>
    <t>h_r</t>
  </si>
  <si>
    <t>n</t>
  </si>
  <si>
    <t>w_min</t>
  </si>
  <si>
    <t>w_max</t>
  </si>
  <si>
    <t>h_w</t>
  </si>
  <si>
    <t>k</t>
  </si>
  <si>
    <t>l_r</t>
  </si>
  <si>
    <t>l_w</t>
  </si>
  <si>
    <t>reading_score</t>
  </si>
  <si>
    <t>writing_score</t>
  </si>
  <si>
    <t>reading_score - вариац ряд</t>
  </si>
  <si>
    <t>writing_score - вариац ряд</t>
  </si>
  <si>
    <t>b_i</t>
  </si>
  <si>
    <t>b_(i+1)</t>
  </si>
  <si>
    <t>выб ср - табл</t>
  </si>
  <si>
    <t>выб дисп - табл</t>
  </si>
  <si>
    <t>испр выб дисп - табл</t>
  </si>
  <si>
    <t>мода - табл</t>
  </si>
  <si>
    <t>медиана - табл</t>
  </si>
  <si>
    <t>испр выб ср кв откл - табл</t>
  </si>
  <si>
    <t>выб ср - форм</t>
  </si>
  <si>
    <t>выб дисп - форм</t>
  </si>
  <si>
    <t>испр выб дисп - форм</t>
  </si>
  <si>
    <t>мода - форм</t>
  </si>
  <si>
    <t>медиана - форм</t>
  </si>
  <si>
    <t>испр выб ср кв откл - форм</t>
  </si>
  <si>
    <t>Вывод: в данной работе были вычислены характеристики для вариационных рядов двумя способами (разбиением интервала и с помощю встроенных формул). Результаты расчетов близки, однако не совпадают из-за рассмотрения интервалов на выборке, а также округлений во время работы.</t>
  </si>
  <si>
    <t>выб ср кв откл - табл</t>
  </si>
  <si>
    <t>n_i</t>
  </si>
  <si>
    <t>c_i*n_i</t>
  </si>
  <si>
    <t>c_i^2*n_i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</si>
</sst>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reading_score</a:t>
            </a:r>
          </a:p>
          <a:p>
            <a:pPr>
              <a:defRPr/>
            </a:pPr>
            <a:r>
              <a:rPr lang="ru-RU"/>
              <a:t>распределение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lab1_work!$L$2:$L$10</c:f>
              <c:numCache>
                <c:formatCode>General</c:formatCode>
                <c:ptCount val="9"/>
                <c:pt idx="0">
                  <c:v>35.777777777777779</c:v>
                </c:pt>
                <c:pt idx="1">
                  <c:v>43.333333333333336</c:v>
                </c:pt>
                <c:pt idx="2">
                  <c:v>50.888888888888893</c:v>
                </c:pt>
                <c:pt idx="3">
                  <c:v>58.44444444444445</c:v>
                </c:pt>
                <c:pt idx="4">
                  <c:v>66</c:v>
                </c:pt>
                <c:pt idx="5">
                  <c:v>73.555555555555571</c:v>
                </c:pt>
                <c:pt idx="6">
                  <c:v>81.111111111111114</c:v>
                </c:pt>
                <c:pt idx="7">
                  <c:v>88.666666666666686</c:v>
                </c:pt>
                <c:pt idx="8">
                  <c:v>96.222222222222229</c:v>
                </c:pt>
              </c:numCache>
            </c:numRef>
          </c:cat>
          <c:val>
            <c:numRef>
              <c:f>lab1_work!$K$2:$K$10</c:f>
              <c:numCache>
                <c:formatCode>General</c:formatCode>
                <c:ptCount val="9"/>
                <c:pt idx="0">
                  <c:v>1.0588235294117647</c:v>
                </c:pt>
                <c:pt idx="1">
                  <c:v>1.0588235294117647</c:v>
                </c:pt>
                <c:pt idx="2">
                  <c:v>3.0441176470588238</c:v>
                </c:pt>
                <c:pt idx="3">
                  <c:v>4.632352941176471</c:v>
                </c:pt>
                <c:pt idx="4">
                  <c:v>4.3676470588235299</c:v>
                </c:pt>
                <c:pt idx="5">
                  <c:v>4.1029411764705888</c:v>
                </c:pt>
                <c:pt idx="6">
                  <c:v>3.7058823529411766</c:v>
                </c:pt>
                <c:pt idx="7">
                  <c:v>2.9117647058823528</c:v>
                </c:pt>
                <c:pt idx="8">
                  <c:v>1.5882352941176472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60-4438-A3D5-375D8175D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048770703"/>
        <c:axId val="2048774447"/>
      </c:barChart>
      <c:catAx>
        <c:axId val="204877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774447"/>
        <c:crosses val="autoZero"/>
        <c:auto val="1"/>
        <c:lblAlgn val="ctr"/>
        <c:lblOffset val="100"/>
        <c:noMultiLvlLbl val="0"/>
      </c:catAx>
      <c:valAx>
        <c:axId val="204877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77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writing_score</a:t>
            </a:r>
          </a:p>
          <a:p>
            <a:pPr>
              <a:defRPr/>
            </a:pPr>
            <a:r>
              <a:rPr lang="ru-RU"/>
              <a:t>распределение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lab1_work!$L$21:$L$29</c:f>
              <c:numCache>
                <c:formatCode>General</c:formatCode>
                <c:ptCount val="9"/>
                <c:pt idx="0">
                  <c:v>29.166666666666668</c:v>
                </c:pt>
                <c:pt idx="1">
                  <c:v>37.5</c:v>
                </c:pt>
                <c:pt idx="2">
                  <c:v>45.833333333333343</c:v>
                </c:pt>
                <c:pt idx="3">
                  <c:v>54.166666666666671</c:v>
                </c:pt>
                <c:pt idx="4">
                  <c:v>62.500000000000007</c:v>
                </c:pt>
                <c:pt idx="5">
                  <c:v>70.833333333333343</c:v>
                </c:pt>
                <c:pt idx="6">
                  <c:v>79.166666666666657</c:v>
                </c:pt>
                <c:pt idx="7">
                  <c:v>87.5</c:v>
                </c:pt>
                <c:pt idx="8">
                  <c:v>95.833333333333314</c:v>
                </c:pt>
              </c:numCache>
            </c:numRef>
          </c:cat>
          <c:val>
            <c:numRef>
              <c:f>lab1_work!$K$21:$K$29</c:f>
              <c:numCache>
                <c:formatCode>General</c:formatCode>
                <c:ptCount val="9"/>
                <c:pt idx="0">
                  <c:v>0.36</c:v>
                </c:pt>
                <c:pt idx="1">
                  <c:v>0.84</c:v>
                </c:pt>
                <c:pt idx="2">
                  <c:v>2.4</c:v>
                </c:pt>
                <c:pt idx="3">
                  <c:v>4.3199999999999994</c:v>
                </c:pt>
                <c:pt idx="4">
                  <c:v>3.4799999999999995</c:v>
                </c:pt>
                <c:pt idx="5">
                  <c:v>4.3199999999999994</c:v>
                </c:pt>
                <c:pt idx="6">
                  <c:v>4.1999999999999993</c:v>
                </c:pt>
                <c:pt idx="7">
                  <c:v>2.04</c:v>
                </c:pt>
                <c:pt idx="8">
                  <c:v>2.04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9E-4C08-A375-088C40897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048770703"/>
        <c:axId val="2048774447"/>
      </c:barChart>
      <c:catAx>
        <c:axId val="204877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774447"/>
        <c:crosses val="autoZero"/>
        <c:auto val="1"/>
        <c:lblAlgn val="ctr"/>
        <c:lblOffset val="100"/>
        <c:noMultiLvlLbl val="0"/>
      </c:catAx>
      <c:valAx>
        <c:axId val="204877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77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reading_score</a:t>
            </a:r>
          </a:p>
          <a:p>
            <a:pPr>
              <a:defRPr/>
            </a:pPr>
            <a:r>
              <a:rPr lang="ru-RU"/>
              <a:t>функция распределения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lab1_work!$L$2:$L$10</c:f>
              <c:numCache>
                <c:formatCode>General</c:formatCode>
                <c:ptCount val="9"/>
                <c:pt idx="0">
                  <c:v>35.777777777777779</c:v>
                </c:pt>
                <c:pt idx="1">
                  <c:v>43.333333333333336</c:v>
                </c:pt>
                <c:pt idx="2">
                  <c:v>50.888888888888893</c:v>
                </c:pt>
                <c:pt idx="3">
                  <c:v>58.44444444444445</c:v>
                </c:pt>
                <c:pt idx="4">
                  <c:v>66</c:v>
                </c:pt>
                <c:pt idx="5">
                  <c:v>73.555555555555571</c:v>
                </c:pt>
                <c:pt idx="6">
                  <c:v>81.111111111111114</c:v>
                </c:pt>
                <c:pt idx="7">
                  <c:v>88.666666666666686</c:v>
                </c:pt>
                <c:pt idx="8">
                  <c:v>96.222222222222229</c:v>
                </c:pt>
              </c:numCache>
            </c:numRef>
          </c:cat>
          <c:val>
            <c:numRef>
              <c:f>lab1_work!$M$2:$M$10</c:f>
              <c:numCache>
                <c:formatCode>General</c:formatCode>
                <c:ptCount val="9"/>
                <c:pt idx="0">
                  <c:v>0.04</c:v>
                </c:pt>
                <c:pt idx="1">
                  <c:v>0.08</c:v>
                </c:pt>
                <c:pt idx="2">
                  <c:v>0.19500000000000001</c:v>
                </c:pt>
                <c:pt idx="3">
                  <c:v>0.37</c:v>
                </c:pt>
                <c:pt idx="4">
                  <c:v>0.53500000000000003</c:v>
                </c:pt>
                <c:pt idx="5">
                  <c:v>0.69000000000000006</c:v>
                </c:pt>
                <c:pt idx="6">
                  <c:v>0.83000000000000007</c:v>
                </c:pt>
                <c:pt idx="7">
                  <c:v>0.94000000000000006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25-4B4A-99B0-EB14D69FE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635263"/>
        <c:axId val="1922641087"/>
      </c:lineChart>
      <c:catAx>
        <c:axId val="192263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41087"/>
        <c:crosses val="autoZero"/>
        <c:auto val="1"/>
        <c:lblAlgn val="ctr"/>
        <c:lblOffset val="100"/>
        <c:noMultiLvlLbl val="0"/>
      </c:catAx>
      <c:valAx>
        <c:axId val="19226410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3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writing_score</a:t>
            </a:r>
          </a:p>
          <a:p>
            <a:pPr>
              <a:defRPr/>
            </a:pPr>
            <a:r>
              <a:rPr lang="ru-RU"/>
              <a:t>функция распределения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lab1_work!$L$21:$L$29</c:f>
              <c:numCache>
                <c:formatCode>General</c:formatCode>
                <c:ptCount val="9"/>
                <c:pt idx="0">
                  <c:v>29.166666666666668</c:v>
                </c:pt>
                <c:pt idx="1">
                  <c:v>37.5</c:v>
                </c:pt>
                <c:pt idx="2">
                  <c:v>45.833333333333343</c:v>
                </c:pt>
                <c:pt idx="3">
                  <c:v>54.166666666666671</c:v>
                </c:pt>
                <c:pt idx="4">
                  <c:v>62.500000000000007</c:v>
                </c:pt>
                <c:pt idx="5">
                  <c:v>70.833333333333343</c:v>
                </c:pt>
                <c:pt idx="6">
                  <c:v>79.166666666666657</c:v>
                </c:pt>
                <c:pt idx="7">
                  <c:v>87.5</c:v>
                </c:pt>
                <c:pt idx="8">
                  <c:v>95.833333333333314</c:v>
                </c:pt>
              </c:numCache>
            </c:numRef>
          </c:cat>
          <c:val>
            <c:numRef>
              <c:f>lab1_work!$M$21:$M$29</c:f>
              <c:numCache>
                <c:formatCode>General</c:formatCode>
                <c:ptCount val="9"/>
                <c:pt idx="0">
                  <c:v>1.4999999999999999E-2</c:v>
                </c:pt>
                <c:pt idx="1">
                  <c:v>0.05</c:v>
                </c:pt>
                <c:pt idx="2">
                  <c:v>0.15000000000000002</c:v>
                </c:pt>
                <c:pt idx="3">
                  <c:v>0.33</c:v>
                </c:pt>
                <c:pt idx="4">
                  <c:v>0.47499999999999998</c:v>
                </c:pt>
                <c:pt idx="5">
                  <c:v>0.65500000000000003</c:v>
                </c:pt>
                <c:pt idx="6">
                  <c:v>0.83000000000000007</c:v>
                </c:pt>
                <c:pt idx="7">
                  <c:v>0.91500000000000004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1-4CED-87FD-FE9317274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635263"/>
        <c:axId val="1922641087"/>
      </c:lineChart>
      <c:catAx>
        <c:axId val="192263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41087"/>
        <c:crosses val="autoZero"/>
        <c:auto val="1"/>
        <c:lblAlgn val="ctr"/>
        <c:lblOffset val="100"/>
        <c:noMultiLvlLbl val="0"/>
      </c:catAx>
      <c:valAx>
        <c:axId val="19226410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3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reading_score</a:t>
            </a:r>
          </a:p>
          <a:p>
            <a:pPr>
              <a:defRPr/>
            </a:pPr>
            <a:r>
              <a:rPr lang="ru-RU"/>
              <a:t>полигон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lab1_work!$L$2:$L$10</c:f>
              <c:numCache>
                <c:formatCode>General</c:formatCode>
                <c:ptCount val="9"/>
                <c:pt idx="0">
                  <c:v>35.777777777777779</c:v>
                </c:pt>
                <c:pt idx="1">
                  <c:v>43.333333333333336</c:v>
                </c:pt>
                <c:pt idx="2">
                  <c:v>50.888888888888893</c:v>
                </c:pt>
                <c:pt idx="3">
                  <c:v>58.44444444444445</c:v>
                </c:pt>
                <c:pt idx="4">
                  <c:v>66</c:v>
                </c:pt>
                <c:pt idx="5">
                  <c:v>73.555555555555571</c:v>
                </c:pt>
                <c:pt idx="6">
                  <c:v>81.111111111111114</c:v>
                </c:pt>
                <c:pt idx="7">
                  <c:v>88.666666666666686</c:v>
                </c:pt>
                <c:pt idx="8">
                  <c:v>96.222222222222229</c:v>
                </c:pt>
              </c:numCache>
            </c:numRef>
          </c:cat>
          <c:val>
            <c:numRef>
              <c:f>lab1_work!$J$2:$J$10</c:f>
              <c:numCache>
                <c:formatCode>General</c:formatCode>
                <c:ptCount val="9"/>
                <c:pt idx="0">
                  <c:v>0.04</c:v>
                </c:pt>
                <c:pt idx="1">
                  <c:v>0.04</c:v>
                </c:pt>
                <c:pt idx="2">
                  <c:v>0.115</c:v>
                </c:pt>
                <c:pt idx="3">
                  <c:v>0.17499999999999999</c:v>
                </c:pt>
                <c:pt idx="4">
                  <c:v>0.16500000000000001</c:v>
                </c:pt>
                <c:pt idx="5">
                  <c:v>0.155</c:v>
                </c:pt>
                <c:pt idx="6">
                  <c:v>0.14000000000000001</c:v>
                </c:pt>
                <c:pt idx="7">
                  <c:v>0.11</c:v>
                </c:pt>
                <c:pt idx="8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5-4C06-A75C-FF8C9E7BF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635263"/>
        <c:axId val="1922641087"/>
      </c:lineChart>
      <c:catAx>
        <c:axId val="192263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41087"/>
        <c:crosses val="autoZero"/>
        <c:auto val="1"/>
        <c:lblAlgn val="ctr"/>
        <c:lblOffset val="100"/>
        <c:noMultiLvlLbl val="0"/>
      </c:catAx>
      <c:valAx>
        <c:axId val="1922641087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3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writing_score</a:t>
            </a:r>
          </a:p>
          <a:p>
            <a:pPr>
              <a:defRPr/>
            </a:pPr>
            <a:r>
              <a:rPr lang="ru-RU"/>
              <a:t>полигон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lab1_work!$L$21:$L$29</c:f>
              <c:numCache>
                <c:formatCode>General</c:formatCode>
                <c:ptCount val="9"/>
                <c:pt idx="0">
                  <c:v>29.166666666666668</c:v>
                </c:pt>
                <c:pt idx="1">
                  <c:v>37.5</c:v>
                </c:pt>
                <c:pt idx="2">
                  <c:v>45.833333333333343</c:v>
                </c:pt>
                <c:pt idx="3">
                  <c:v>54.166666666666671</c:v>
                </c:pt>
                <c:pt idx="4">
                  <c:v>62.500000000000007</c:v>
                </c:pt>
                <c:pt idx="5">
                  <c:v>70.833333333333343</c:v>
                </c:pt>
                <c:pt idx="6">
                  <c:v>79.166666666666657</c:v>
                </c:pt>
                <c:pt idx="7">
                  <c:v>87.5</c:v>
                </c:pt>
                <c:pt idx="8">
                  <c:v>95.833333333333314</c:v>
                </c:pt>
              </c:numCache>
            </c:numRef>
          </c:cat>
          <c:val>
            <c:numRef>
              <c:f>lab1_work!$J$21:$J$29</c:f>
              <c:numCache>
                <c:formatCode>General</c:formatCode>
                <c:ptCount val="9"/>
                <c:pt idx="0">
                  <c:v>1.4999999999999999E-2</c:v>
                </c:pt>
                <c:pt idx="1">
                  <c:v>3.5000000000000003E-2</c:v>
                </c:pt>
                <c:pt idx="2">
                  <c:v>0.1</c:v>
                </c:pt>
                <c:pt idx="3">
                  <c:v>0.18</c:v>
                </c:pt>
                <c:pt idx="4">
                  <c:v>0.14499999999999999</c:v>
                </c:pt>
                <c:pt idx="5">
                  <c:v>0.18</c:v>
                </c:pt>
                <c:pt idx="6">
                  <c:v>0.17499999999999999</c:v>
                </c:pt>
                <c:pt idx="7">
                  <c:v>8.5000000000000006E-2</c:v>
                </c:pt>
                <c:pt idx="8">
                  <c:v>8.5000000000000006E-2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B-412D-A0A2-980374D1B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635263"/>
        <c:axId val="1922641087"/>
      </c:lineChart>
      <c:catAx>
        <c:axId val="192263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41087"/>
        <c:crosses val="autoZero"/>
        <c:auto val="1"/>
        <c:lblAlgn val="ctr"/>
        <c:lblOffset val="100"/>
        <c:noMultiLvlLbl val="0"/>
      </c:catAx>
      <c:valAx>
        <c:axId val="1922641087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63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0</xdr:rowOff>
    </xdr:from>
    <xdr:to>
      <xdr:col>33</xdr:col>
      <xdr:colOff>0</xdr:colOff>
      <xdr:row>13</xdr:row>
      <xdr:rowOff>184726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F722C73-7728-ECBF-9384-3BE295800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11545</xdr:colOff>
      <xdr:row>16</xdr:row>
      <xdr:rowOff>11546</xdr:rowOff>
    </xdr:from>
    <xdr:to>
      <xdr:col>33</xdr:col>
      <xdr:colOff>1</xdr:colOff>
      <xdr:row>30</xdr:row>
      <xdr:rowOff>11546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4613009-2EED-444C-8E28-1B0929BBF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3608</xdr:colOff>
      <xdr:row>0</xdr:row>
      <xdr:rowOff>1</xdr:rowOff>
    </xdr:from>
    <xdr:to>
      <xdr:col>44</xdr:col>
      <xdr:colOff>0</xdr:colOff>
      <xdr:row>13</xdr:row>
      <xdr:rowOff>173182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C1073-2462-E86E-F5AE-AE819C5B4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600363</xdr:colOff>
      <xdr:row>15</xdr:row>
      <xdr:rowOff>173182</xdr:rowOff>
    </xdr:from>
    <xdr:to>
      <xdr:col>44</xdr:col>
      <xdr:colOff>0</xdr:colOff>
      <xdr:row>30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E32280D-A982-4351-A13E-B61F3A3B5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0</xdr:row>
      <xdr:rowOff>0</xdr:rowOff>
    </xdr:from>
    <xdr:to>
      <xdr:col>55</xdr:col>
      <xdr:colOff>11545</xdr:colOff>
      <xdr:row>13</xdr:row>
      <xdr:rowOff>161637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D3CEDB1-9976-4220-8962-6E27879793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45</xdr:col>
      <xdr:colOff>-1</xdr:colOff>
      <xdr:row>16</xdr:row>
      <xdr:rowOff>2</xdr:rowOff>
    </xdr:from>
    <xdr:to>
      <xdr:col>55</xdr:col>
      <xdr:colOff>23089</xdr:colOff>
      <xdr:row>29</xdr:row>
      <xdr:rowOff>161637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420B893-01D5-4C89-B43C-E6DC913A5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AC85-3F5A-4899-967B-A08AF1F0EA6D}">
  <dimension ref="A1:W201"/>
  <sheetViews>
    <sheetView tabSelected="1" zoomScale="70" zoomScaleNormal="70" workbookViewId="0">
      <selection activeCell="O20" sqref="O20"/>
    </sheetView>
  </sheetViews>
  <sheetFormatPr defaultRowHeight="14.5" x14ac:dyDescent="0.35"/>
  <cols>
    <col min="1" max="2" width="14.54296875" customWidth="1"/>
    <col min="3" max="3" width="17.36328125" customWidth="1"/>
    <col min="4" max="4" width="16.453125" customWidth="1"/>
    <col min="36" max="36" width="9.7265625" customWidth="1"/>
  </cols>
  <sheetData>
    <row r="1" spans="1:23" ht="58" customHeight="1" x14ac:dyDescent="0.35">
      <c r="A1" s="7" t="s">
        <v>16</v>
      </c>
      <c r="B1" s="8" t="s">
        <v>17</v>
      </c>
      <c r="C1" s="8" t="s">
        <v>18</v>
      </c>
      <c r="D1" s="9" t="s">
        <v>19</v>
      </c>
      <c r="F1" s="22" t="s">
        <v>16</v>
      </c>
      <c r="G1" s="8" t="s">
        <v>0</v>
      </c>
      <c r="H1" s="8" t="s">
        <v>4</v>
      </c>
      <c r="I1" s="8" t="s">
        <v>36</v>
      </c>
      <c r="J1" s="8" t="s">
        <v>1</v>
      </c>
      <c r="K1" s="8" t="s">
        <v>2</v>
      </c>
      <c r="L1" s="8" t="s">
        <v>3</v>
      </c>
      <c r="M1" s="8" t="s">
        <v>5</v>
      </c>
      <c r="N1" s="8" t="s">
        <v>37</v>
      </c>
      <c r="O1" s="9" t="s">
        <v>38</v>
      </c>
      <c r="Q1" s="7" t="s">
        <v>22</v>
      </c>
      <c r="R1" s="8" t="s">
        <v>23</v>
      </c>
      <c r="S1" s="8" t="s">
        <v>24</v>
      </c>
      <c r="T1" s="8" t="s">
        <v>25</v>
      </c>
      <c r="U1" s="8" t="s">
        <v>26</v>
      </c>
      <c r="V1" s="8" t="s">
        <v>27</v>
      </c>
      <c r="W1" s="9" t="s">
        <v>35</v>
      </c>
    </row>
    <row r="2" spans="1:23" x14ac:dyDescent="0.35">
      <c r="A2" s="2">
        <v>47</v>
      </c>
      <c r="B2" s="1">
        <v>41</v>
      </c>
      <c r="C2" s="1">
        <v>32</v>
      </c>
      <c r="D2" s="3">
        <v>25</v>
      </c>
      <c r="F2" s="23"/>
      <c r="G2" s="16">
        <f>C2</f>
        <v>32</v>
      </c>
      <c r="H2" s="16">
        <f>G2+$N$16</f>
        <v>39.555555555555557</v>
      </c>
      <c r="I2" s="16" cm="1">
        <f t="array" ref="I2:I10">FREQUENCY(A2:A201, H2:H9)</f>
        <v>8</v>
      </c>
      <c r="J2" s="16">
        <f>I2/$I$11</f>
        <v>0.04</v>
      </c>
      <c r="K2" s="16">
        <f>I2/$N$16</f>
        <v>1.0588235294117647</v>
      </c>
      <c r="L2" s="16">
        <f>(G2+H2)/2</f>
        <v>35.777777777777779</v>
      </c>
      <c r="M2" s="16">
        <f>J2</f>
        <v>0.04</v>
      </c>
      <c r="N2" s="16">
        <f>L2*I2</f>
        <v>286.22222222222223</v>
      </c>
      <c r="O2" s="17">
        <f>N2*L2</f>
        <v>10240.395061728395</v>
      </c>
      <c r="Q2" s="15">
        <f>SUM(N2:N10)/I16</f>
        <v>68.417777777777786</v>
      </c>
      <c r="R2" s="10">
        <f>O11-N11^2</f>
        <v>239.62595555555617</v>
      </c>
      <c r="S2" s="10">
        <f>I16/(I16-1)*R2</f>
        <v>240.83010608598607</v>
      </c>
      <c r="T2" s="10">
        <f>L5</f>
        <v>58.44444444444445</v>
      </c>
      <c r="U2" s="10">
        <f>(C101+C102)/2</f>
        <v>68</v>
      </c>
      <c r="V2" s="10">
        <f>SQRT(S2)</f>
        <v>15.518701817033088</v>
      </c>
      <c r="W2" s="11">
        <f>SQRT(R2)</f>
        <v>15.479856444927265</v>
      </c>
    </row>
    <row r="3" spans="1:23" x14ac:dyDescent="0.35">
      <c r="A3" s="2">
        <v>71</v>
      </c>
      <c r="B3" s="1">
        <v>67</v>
      </c>
      <c r="C3" s="1">
        <v>33</v>
      </c>
      <c r="D3" s="3">
        <v>27</v>
      </c>
      <c r="F3" s="23"/>
      <c r="G3" s="16">
        <f>H2</f>
        <v>39.555555555555557</v>
      </c>
      <c r="H3" s="16">
        <f>G3+$N$16</f>
        <v>47.111111111111114</v>
      </c>
      <c r="I3" s="16">
        <v>8</v>
      </c>
      <c r="J3" s="16">
        <f t="shared" ref="J3:J10" si="0">I3/$I$11</f>
        <v>0.04</v>
      </c>
      <c r="K3" s="16">
        <f t="shared" ref="K3:K10" si="1">I3/$N$16</f>
        <v>1.0588235294117647</v>
      </c>
      <c r="L3" s="16">
        <f t="shared" ref="L3:L10" si="2">(G3+H3)/2</f>
        <v>43.333333333333336</v>
      </c>
      <c r="M3" s="16">
        <f>J3+M2</f>
        <v>0.08</v>
      </c>
      <c r="N3" s="16">
        <f t="shared" ref="N3:N10" si="3">L3*I3</f>
        <v>346.66666666666669</v>
      </c>
      <c r="O3" s="17">
        <f t="shared" ref="O3:O10" si="4">N3*L3</f>
        <v>15022.222222222224</v>
      </c>
    </row>
    <row r="4" spans="1:23" ht="58" x14ac:dyDescent="0.35">
      <c r="A4" s="2">
        <v>73</v>
      </c>
      <c r="B4" s="1">
        <v>73</v>
      </c>
      <c r="C4" s="1">
        <v>34</v>
      </c>
      <c r="D4" s="3">
        <v>31</v>
      </c>
      <c r="F4" s="23"/>
      <c r="G4" s="16">
        <f>H3</f>
        <v>47.111111111111114</v>
      </c>
      <c r="H4" s="16">
        <f>G4+$N$16</f>
        <v>54.666666666666671</v>
      </c>
      <c r="I4" s="16">
        <v>23</v>
      </c>
      <c r="J4" s="16">
        <f t="shared" si="0"/>
        <v>0.115</v>
      </c>
      <c r="K4" s="16">
        <f t="shared" si="1"/>
        <v>3.0441176470588238</v>
      </c>
      <c r="L4" s="16">
        <f t="shared" si="2"/>
        <v>50.888888888888893</v>
      </c>
      <c r="M4" s="16">
        <f t="shared" ref="M4:M10" si="5">J4+M3</f>
        <v>0.19500000000000001</v>
      </c>
      <c r="N4" s="16">
        <f t="shared" si="3"/>
        <v>1170.4444444444446</v>
      </c>
      <c r="O4" s="17">
        <f t="shared" si="4"/>
        <v>59562.617283950625</v>
      </c>
      <c r="Q4" s="7" t="s">
        <v>28</v>
      </c>
      <c r="R4" s="8" t="s">
        <v>29</v>
      </c>
      <c r="S4" s="8" t="s">
        <v>30</v>
      </c>
      <c r="T4" s="8" t="s">
        <v>31</v>
      </c>
      <c r="U4" s="8" t="s">
        <v>32</v>
      </c>
      <c r="V4" s="9" t="s">
        <v>33</v>
      </c>
      <c r="W4" s="21"/>
    </row>
    <row r="5" spans="1:23" x14ac:dyDescent="0.35">
      <c r="A5" s="2">
        <v>86</v>
      </c>
      <c r="B5" s="1">
        <v>82</v>
      </c>
      <c r="C5" s="1">
        <v>34</v>
      </c>
      <c r="D5" s="3">
        <v>36</v>
      </c>
      <c r="F5" s="23"/>
      <c r="G5" s="16">
        <f t="shared" ref="G5:G10" si="6">H4</f>
        <v>54.666666666666671</v>
      </c>
      <c r="H5" s="16">
        <f t="shared" ref="H5:H10" si="7">G5+$N$16</f>
        <v>62.222222222222229</v>
      </c>
      <c r="I5" s="18">
        <v>35</v>
      </c>
      <c r="J5" s="16">
        <f t="shared" si="0"/>
        <v>0.17499999999999999</v>
      </c>
      <c r="K5" s="16">
        <f t="shared" si="1"/>
        <v>4.632352941176471</v>
      </c>
      <c r="L5" s="16">
        <f t="shared" si="2"/>
        <v>58.44444444444445</v>
      </c>
      <c r="M5" s="16">
        <f t="shared" si="5"/>
        <v>0.37</v>
      </c>
      <c r="N5" s="16">
        <f t="shared" si="3"/>
        <v>2045.5555555555557</v>
      </c>
      <c r="O5" s="17">
        <f t="shared" si="4"/>
        <v>119551.35802469138</v>
      </c>
      <c r="Q5" s="15">
        <f>AVERAGE(C2:C201)</f>
        <v>68.59</v>
      </c>
      <c r="R5" s="10">
        <f>_xlfn.VAR.P(C2:C201)</f>
        <v>245.61189999999999</v>
      </c>
      <c r="S5" s="10">
        <f>_xlfn.VAR.S(C2:C201)</f>
        <v>246.84613065326636</v>
      </c>
      <c r="T5" s="10">
        <f>_xlfn.MODE.SNGL(C2:C201)</f>
        <v>62</v>
      </c>
      <c r="U5" s="10">
        <f>MEDIAN(C2:C201)</f>
        <v>68</v>
      </c>
      <c r="V5" s="11">
        <f>_xlfn.STDEV.S(C2:C201)</f>
        <v>15.711337646848099</v>
      </c>
    </row>
    <row r="6" spans="1:23" x14ac:dyDescent="0.35">
      <c r="A6" s="2">
        <v>100</v>
      </c>
      <c r="B6" s="1">
        <v>100</v>
      </c>
      <c r="C6" s="1">
        <v>35</v>
      </c>
      <c r="D6" s="3">
        <v>36</v>
      </c>
      <c r="F6" s="23"/>
      <c r="G6" s="16">
        <f t="shared" si="6"/>
        <v>62.222222222222229</v>
      </c>
      <c r="H6" s="16">
        <f t="shared" si="7"/>
        <v>69.777777777777786</v>
      </c>
      <c r="I6" s="16">
        <v>33</v>
      </c>
      <c r="J6" s="16">
        <f t="shared" si="0"/>
        <v>0.16500000000000001</v>
      </c>
      <c r="K6" s="16">
        <f t="shared" si="1"/>
        <v>4.3676470588235299</v>
      </c>
      <c r="L6" s="16">
        <f t="shared" si="2"/>
        <v>66</v>
      </c>
      <c r="M6" s="16">
        <f t="shared" si="5"/>
        <v>0.53500000000000003</v>
      </c>
      <c r="N6" s="16">
        <f t="shared" si="3"/>
        <v>2178</v>
      </c>
      <c r="O6" s="17">
        <f t="shared" si="4"/>
        <v>143748</v>
      </c>
    </row>
    <row r="7" spans="1:23" x14ac:dyDescent="0.35">
      <c r="A7" s="2">
        <v>86</v>
      </c>
      <c r="B7" s="1">
        <v>82</v>
      </c>
      <c r="C7" s="1">
        <v>38</v>
      </c>
      <c r="D7" s="3">
        <v>37</v>
      </c>
      <c r="F7" s="23"/>
      <c r="G7" s="16">
        <f t="shared" si="6"/>
        <v>69.777777777777786</v>
      </c>
      <c r="H7" s="16">
        <f t="shared" si="7"/>
        <v>77.333333333333343</v>
      </c>
      <c r="I7" s="16">
        <v>31</v>
      </c>
      <c r="J7" s="16">
        <f t="shared" si="0"/>
        <v>0.155</v>
      </c>
      <c r="K7" s="16">
        <f t="shared" si="1"/>
        <v>4.1029411764705888</v>
      </c>
      <c r="L7" s="16">
        <f t="shared" si="2"/>
        <v>73.555555555555571</v>
      </c>
      <c r="M7" s="16">
        <f t="shared" si="5"/>
        <v>0.69000000000000006</v>
      </c>
      <c r="N7" s="16">
        <f t="shared" si="3"/>
        <v>2280.2222222222226</v>
      </c>
      <c r="O7" s="17">
        <f t="shared" si="4"/>
        <v>167723.01234567908</v>
      </c>
    </row>
    <row r="8" spans="1:23" x14ac:dyDescent="0.35">
      <c r="A8" s="2">
        <v>75</v>
      </c>
      <c r="B8" s="1">
        <v>79</v>
      </c>
      <c r="C8" s="1">
        <v>39</v>
      </c>
      <c r="D8" s="3">
        <v>39</v>
      </c>
      <c r="F8" s="23"/>
      <c r="G8" s="16">
        <f t="shared" si="6"/>
        <v>77.333333333333343</v>
      </c>
      <c r="H8" s="16">
        <f t="shared" si="7"/>
        <v>84.8888888888889</v>
      </c>
      <c r="I8" s="16">
        <v>28</v>
      </c>
      <c r="J8" s="16">
        <f t="shared" si="0"/>
        <v>0.14000000000000001</v>
      </c>
      <c r="K8" s="16">
        <f t="shared" si="1"/>
        <v>3.7058823529411766</v>
      </c>
      <c r="L8" s="16">
        <f t="shared" si="2"/>
        <v>81.111111111111114</v>
      </c>
      <c r="M8" s="16">
        <f t="shared" si="5"/>
        <v>0.83000000000000007</v>
      </c>
      <c r="N8" s="16">
        <f t="shared" si="3"/>
        <v>2271.1111111111113</v>
      </c>
      <c r="O8" s="17">
        <f t="shared" si="4"/>
        <v>184212.34567901236</v>
      </c>
    </row>
    <row r="9" spans="1:23" x14ac:dyDescent="0.35">
      <c r="A9" s="2">
        <v>52</v>
      </c>
      <c r="B9" s="1">
        <v>43</v>
      </c>
      <c r="C9" s="1">
        <v>39</v>
      </c>
      <c r="D9" s="3">
        <v>41</v>
      </c>
      <c r="F9" s="23"/>
      <c r="G9" s="16">
        <f t="shared" si="6"/>
        <v>84.8888888888889</v>
      </c>
      <c r="H9" s="16">
        <f t="shared" si="7"/>
        <v>92.444444444444457</v>
      </c>
      <c r="I9" s="16">
        <v>22</v>
      </c>
      <c r="J9" s="16">
        <f t="shared" si="0"/>
        <v>0.11</v>
      </c>
      <c r="K9" s="16">
        <f t="shared" si="1"/>
        <v>2.9117647058823528</v>
      </c>
      <c r="L9" s="16">
        <f t="shared" si="2"/>
        <v>88.666666666666686</v>
      </c>
      <c r="M9" s="16">
        <f t="shared" si="5"/>
        <v>0.94000000000000006</v>
      </c>
      <c r="N9" s="16">
        <f t="shared" si="3"/>
        <v>1950.666666666667</v>
      </c>
      <c r="O9" s="17">
        <f t="shared" si="4"/>
        <v>172959.11111111118</v>
      </c>
    </row>
    <row r="10" spans="1:23" x14ac:dyDescent="0.35">
      <c r="A10" s="2">
        <v>48</v>
      </c>
      <c r="B10" s="1">
        <v>48</v>
      </c>
      <c r="C10" s="1">
        <v>41</v>
      </c>
      <c r="D10" s="3">
        <v>41</v>
      </c>
      <c r="F10" s="23"/>
      <c r="G10" s="16">
        <f t="shared" si="6"/>
        <v>92.444444444444457</v>
      </c>
      <c r="H10" s="16">
        <f t="shared" si="7"/>
        <v>100.00000000000001</v>
      </c>
      <c r="I10" s="16">
        <v>12</v>
      </c>
      <c r="J10" s="16">
        <f t="shared" si="0"/>
        <v>0.06</v>
      </c>
      <c r="K10" s="16">
        <f t="shared" si="1"/>
        <v>1.5882352941176472</v>
      </c>
      <c r="L10" s="16">
        <f t="shared" si="2"/>
        <v>96.222222222222229</v>
      </c>
      <c r="M10" s="16">
        <f t="shared" si="5"/>
        <v>1</v>
      </c>
      <c r="N10" s="16">
        <f t="shared" si="3"/>
        <v>1154.6666666666667</v>
      </c>
      <c r="O10" s="17">
        <f t="shared" si="4"/>
        <v>111104.59259259261</v>
      </c>
    </row>
    <row r="11" spans="1:23" x14ac:dyDescent="0.35">
      <c r="A11" s="2">
        <v>71</v>
      </c>
      <c r="B11" s="1">
        <v>77</v>
      </c>
      <c r="C11" s="1">
        <v>42</v>
      </c>
      <c r="D11" s="3">
        <v>41</v>
      </c>
      <c r="F11" s="24"/>
      <c r="G11" s="19"/>
      <c r="H11" s="19"/>
      <c r="I11" s="19">
        <f>SUM(I2:I10)</f>
        <v>200</v>
      </c>
      <c r="J11" s="19">
        <f>SUM(J2:J10)</f>
        <v>1</v>
      </c>
      <c r="K11" s="19"/>
      <c r="L11" s="19"/>
      <c r="M11" s="19"/>
      <c r="N11" s="19">
        <f>SUM(N2:N10)/I16</f>
        <v>68.417777777777786</v>
      </c>
      <c r="O11" s="20">
        <f>SUM(O2:O10)/I16</f>
        <v>4920.6182716049398</v>
      </c>
    </row>
    <row r="12" spans="1:23" x14ac:dyDescent="0.35">
      <c r="A12" s="2">
        <v>74</v>
      </c>
      <c r="B12" s="1">
        <v>79</v>
      </c>
      <c r="C12" s="1">
        <v>43</v>
      </c>
      <c r="D12" s="3">
        <v>42</v>
      </c>
    </row>
    <row r="13" spans="1:23" x14ac:dyDescent="0.35">
      <c r="A13" s="2">
        <v>71</v>
      </c>
      <c r="B13" s="1">
        <v>76</v>
      </c>
      <c r="C13" s="1">
        <v>43</v>
      </c>
      <c r="D13" s="3">
        <v>42</v>
      </c>
    </row>
    <row r="14" spans="1:23" x14ac:dyDescent="0.35">
      <c r="A14" s="2">
        <v>68</v>
      </c>
      <c r="B14" s="1">
        <v>61</v>
      </c>
      <c r="C14" s="1">
        <v>44</v>
      </c>
      <c r="D14" s="3">
        <v>43</v>
      </c>
    </row>
    <row r="15" spans="1:23" x14ac:dyDescent="0.35">
      <c r="A15" s="2">
        <v>62</v>
      </c>
      <c r="B15" s="1">
        <v>64</v>
      </c>
      <c r="C15" s="1">
        <v>45</v>
      </c>
      <c r="D15" s="3">
        <v>44</v>
      </c>
      <c r="F15" s="12" t="s">
        <v>6</v>
      </c>
      <c r="G15" s="13" t="s">
        <v>7</v>
      </c>
      <c r="H15" s="13" t="s">
        <v>8</v>
      </c>
      <c r="I15" s="13" t="s">
        <v>9</v>
      </c>
      <c r="J15" s="13" t="s">
        <v>10</v>
      </c>
      <c r="K15" s="13" t="s">
        <v>11</v>
      </c>
      <c r="L15" s="13" t="s">
        <v>12</v>
      </c>
      <c r="M15" s="13" t="s">
        <v>13</v>
      </c>
      <c r="N15" s="13" t="s">
        <v>14</v>
      </c>
      <c r="O15" s="14" t="s">
        <v>15</v>
      </c>
    </row>
    <row r="16" spans="1:23" x14ac:dyDescent="0.35">
      <c r="A16" s="2">
        <v>85</v>
      </c>
      <c r="B16" s="1">
        <v>88</v>
      </c>
      <c r="C16" s="1">
        <v>47</v>
      </c>
      <c r="D16" s="3">
        <v>44</v>
      </c>
      <c r="F16" s="15">
        <f>MIN(C2:C201)</f>
        <v>32</v>
      </c>
      <c r="G16" s="10">
        <f>MAX(C2:C201)</f>
        <v>100</v>
      </c>
      <c r="H16" s="10">
        <f>G16-F16</f>
        <v>68</v>
      </c>
      <c r="I16" s="10">
        <v>200</v>
      </c>
      <c r="J16" s="10">
        <f>MIN(D2:D201)</f>
        <v>25</v>
      </c>
      <c r="K16" s="10">
        <f>MAX(D2:D201)</f>
        <v>100</v>
      </c>
      <c r="L16" s="10">
        <f>K16-J16</f>
        <v>75</v>
      </c>
      <c r="M16" s="10">
        <v>9</v>
      </c>
      <c r="N16" s="10">
        <f>H16/M16</f>
        <v>7.5555555555555554</v>
      </c>
      <c r="O16" s="11">
        <f>L16/M16</f>
        <v>8.3333333333333339</v>
      </c>
    </row>
    <row r="17" spans="1:23" x14ac:dyDescent="0.35">
      <c r="A17" s="2">
        <v>43</v>
      </c>
      <c r="B17" s="1">
        <v>47</v>
      </c>
      <c r="C17" s="1">
        <v>47</v>
      </c>
      <c r="D17" s="3">
        <v>44</v>
      </c>
    </row>
    <row r="18" spans="1:23" x14ac:dyDescent="0.35">
      <c r="A18" s="2">
        <v>100</v>
      </c>
      <c r="B18" s="1">
        <v>97</v>
      </c>
      <c r="C18" s="1">
        <v>48</v>
      </c>
      <c r="D18" s="3">
        <v>44</v>
      </c>
    </row>
    <row r="19" spans="1:23" x14ac:dyDescent="0.35">
      <c r="A19" s="2">
        <v>49</v>
      </c>
      <c r="B19" s="1">
        <v>51</v>
      </c>
      <c r="C19" s="1">
        <v>48</v>
      </c>
      <c r="D19" s="3">
        <v>46</v>
      </c>
    </row>
    <row r="20" spans="1:23" ht="40" customHeight="1" x14ac:dyDescent="0.35">
      <c r="A20" s="2">
        <v>85</v>
      </c>
      <c r="B20" s="1">
        <v>91</v>
      </c>
      <c r="C20" s="1">
        <v>48</v>
      </c>
      <c r="D20" s="3">
        <v>46</v>
      </c>
      <c r="F20" s="25" t="s">
        <v>17</v>
      </c>
      <c r="G20" s="8" t="s">
        <v>20</v>
      </c>
      <c r="H20" s="8" t="s">
        <v>21</v>
      </c>
      <c r="I20" s="8" t="s">
        <v>36</v>
      </c>
      <c r="J20" s="8" t="s">
        <v>1</v>
      </c>
      <c r="K20" s="8" t="s">
        <v>2</v>
      </c>
      <c r="L20" s="8" t="s">
        <v>3</v>
      </c>
      <c r="M20" s="8" t="s">
        <v>5</v>
      </c>
      <c r="N20" s="8" t="s">
        <v>37</v>
      </c>
      <c r="O20" s="9" t="s">
        <v>38</v>
      </c>
      <c r="Q20" s="7" t="s">
        <v>22</v>
      </c>
      <c r="R20" s="8" t="s">
        <v>23</v>
      </c>
      <c r="S20" s="8" t="s">
        <v>24</v>
      </c>
      <c r="T20" s="8" t="s">
        <v>25</v>
      </c>
      <c r="U20" s="8" t="s">
        <v>26</v>
      </c>
      <c r="V20" s="8" t="s">
        <v>27</v>
      </c>
      <c r="W20" s="9" t="s">
        <v>35</v>
      </c>
    </row>
    <row r="21" spans="1:23" x14ac:dyDescent="0.35">
      <c r="A21" s="2">
        <v>54</v>
      </c>
      <c r="B21" s="1">
        <v>49</v>
      </c>
      <c r="C21" s="1">
        <v>49</v>
      </c>
      <c r="D21" s="3">
        <v>47</v>
      </c>
      <c r="F21" s="26"/>
      <c r="G21" s="16">
        <f>D2</f>
        <v>25</v>
      </c>
      <c r="H21" s="16">
        <f>G21+$O$16</f>
        <v>33.333333333333336</v>
      </c>
      <c r="I21" s="16" cm="1">
        <f t="array" ref="I21:I29">FREQUENCY(B2:B201, H21:H28)</f>
        <v>3</v>
      </c>
      <c r="J21" s="16">
        <f>I21/$I$30</f>
        <v>1.4999999999999999E-2</v>
      </c>
      <c r="K21" s="16">
        <f>I21/$O$16</f>
        <v>0.36</v>
      </c>
      <c r="L21" s="16">
        <f>(G21+H21)/2</f>
        <v>29.166666666666668</v>
      </c>
      <c r="M21" s="16">
        <f>J21</f>
        <v>1.4999999999999999E-2</v>
      </c>
      <c r="N21" s="16">
        <f>L21*I21</f>
        <v>87.5</v>
      </c>
      <c r="O21" s="17">
        <f>N21*L21</f>
        <v>2552.0833333333335</v>
      </c>
      <c r="Q21" s="15">
        <f>SUM(N21:N29)/I16</f>
        <v>67.333333333333329</v>
      </c>
      <c r="R21" s="10">
        <f>O30-N30^2</f>
        <v>264.13888888888869</v>
      </c>
      <c r="S21" s="10">
        <f>I16/(I16-1)*R21</f>
        <v>265.46621998883285</v>
      </c>
      <c r="T21" s="10">
        <f>L24</f>
        <v>54.166666666666671</v>
      </c>
      <c r="U21" s="10">
        <f>(D100+D101)/2</f>
        <v>68</v>
      </c>
      <c r="V21" s="10">
        <f>SQRT(S21)</f>
        <v>16.293134136464747</v>
      </c>
      <c r="W21" s="11">
        <f>SQRT(R21)</f>
        <v>16.25235025739012</v>
      </c>
    </row>
    <row r="22" spans="1:23" x14ac:dyDescent="0.35">
      <c r="A22" s="2">
        <v>50</v>
      </c>
      <c r="B22" s="1">
        <v>51</v>
      </c>
      <c r="C22" s="1">
        <v>49</v>
      </c>
      <c r="D22" s="3">
        <v>47</v>
      </c>
      <c r="F22" s="26"/>
      <c r="G22" s="16">
        <f>H21</f>
        <v>33.333333333333336</v>
      </c>
      <c r="H22" s="16">
        <f>G22+$O$16</f>
        <v>41.666666666666671</v>
      </c>
      <c r="I22" s="16">
        <v>7</v>
      </c>
      <c r="J22" s="16">
        <f t="shared" ref="J22:J29" si="8">I22/$I$30</f>
        <v>3.5000000000000003E-2</v>
      </c>
      <c r="K22" s="16">
        <f t="shared" ref="K22:K29" si="9">I22/$O$16</f>
        <v>0.84</v>
      </c>
      <c r="L22" s="16">
        <f t="shared" ref="L22:L29" si="10">(G22+H22)/2</f>
        <v>37.5</v>
      </c>
      <c r="M22" s="16">
        <f>J22+M21</f>
        <v>0.05</v>
      </c>
      <c r="N22" s="16">
        <f t="shared" ref="N22:N29" si="11">L22*I22</f>
        <v>262.5</v>
      </c>
      <c r="O22" s="17">
        <f t="shared" ref="O22:O29" si="12">N22*L22</f>
        <v>9843.75</v>
      </c>
    </row>
    <row r="23" spans="1:23" ht="58" x14ac:dyDescent="0.35">
      <c r="A23" s="2">
        <v>56</v>
      </c>
      <c r="B23" s="1">
        <v>48</v>
      </c>
      <c r="C23" s="1">
        <v>49</v>
      </c>
      <c r="D23" s="3">
        <v>47</v>
      </c>
      <c r="F23" s="26"/>
      <c r="G23" s="16">
        <f>H22</f>
        <v>41.666666666666671</v>
      </c>
      <c r="H23" s="16">
        <f t="shared" ref="H23:H29" si="13">G23+$O$16</f>
        <v>50.000000000000007</v>
      </c>
      <c r="I23" s="16">
        <v>20</v>
      </c>
      <c r="J23" s="16">
        <f t="shared" si="8"/>
        <v>0.1</v>
      </c>
      <c r="K23" s="16">
        <f t="shared" si="9"/>
        <v>2.4</v>
      </c>
      <c r="L23" s="16">
        <f t="shared" si="10"/>
        <v>45.833333333333343</v>
      </c>
      <c r="M23" s="16">
        <f t="shared" ref="M23:M29" si="14">J23+M22</f>
        <v>0.15000000000000002</v>
      </c>
      <c r="N23" s="16">
        <f t="shared" si="11"/>
        <v>916.66666666666686</v>
      </c>
      <c r="O23" s="17">
        <f t="shared" si="12"/>
        <v>42013.888888888905</v>
      </c>
      <c r="Q23" s="7" t="s">
        <v>28</v>
      </c>
      <c r="R23" s="8" t="s">
        <v>29</v>
      </c>
      <c r="S23" s="8" t="s">
        <v>30</v>
      </c>
      <c r="T23" s="8" t="s">
        <v>31</v>
      </c>
      <c r="U23" s="8" t="s">
        <v>32</v>
      </c>
      <c r="V23" s="9" t="s">
        <v>33</v>
      </c>
    </row>
    <row r="24" spans="1:23" x14ac:dyDescent="0.35">
      <c r="A24" s="2">
        <v>58</v>
      </c>
      <c r="B24" s="1">
        <v>62</v>
      </c>
      <c r="C24" s="1">
        <v>50</v>
      </c>
      <c r="D24" s="3">
        <v>47</v>
      </c>
      <c r="F24" s="26"/>
      <c r="G24" s="16">
        <f t="shared" ref="G24:G29" si="15">H23</f>
        <v>50.000000000000007</v>
      </c>
      <c r="H24" s="16">
        <f t="shared" si="13"/>
        <v>58.333333333333343</v>
      </c>
      <c r="I24" s="18">
        <v>36</v>
      </c>
      <c r="J24" s="16">
        <f t="shared" si="8"/>
        <v>0.18</v>
      </c>
      <c r="K24" s="16">
        <f t="shared" si="9"/>
        <v>4.3199999999999994</v>
      </c>
      <c r="L24" s="16">
        <f t="shared" si="10"/>
        <v>54.166666666666671</v>
      </c>
      <c r="M24" s="16">
        <f t="shared" si="14"/>
        <v>0.33</v>
      </c>
      <c r="N24" s="16">
        <f t="shared" si="11"/>
        <v>1950.0000000000002</v>
      </c>
      <c r="O24" s="17">
        <f t="shared" si="12"/>
        <v>105625.00000000001</v>
      </c>
      <c r="Q24" s="15">
        <f>AVERAGE(D1:D200)</f>
        <v>67.597989949748737</v>
      </c>
      <c r="R24" s="10">
        <f>_xlfn.VAR.P(D1:D200)</f>
        <v>265.06451857276329</v>
      </c>
      <c r="S24" s="10">
        <f>_xlfn.VAR.S(D1:D200)</f>
        <v>266.40322826252464</v>
      </c>
      <c r="T24" s="10">
        <f>_xlfn.MODE.SNGL(D1:D200)</f>
        <v>74</v>
      </c>
      <c r="U24" s="10">
        <f>MEDIAN(D1:D200)</f>
        <v>68</v>
      </c>
      <c r="V24" s="11">
        <f>_xlfn.STDEV.S(D1:D200)</f>
        <v>16.321863504591768</v>
      </c>
    </row>
    <row r="25" spans="1:23" x14ac:dyDescent="0.35">
      <c r="A25" s="2">
        <v>64</v>
      </c>
      <c r="B25" s="1">
        <v>64</v>
      </c>
      <c r="C25" s="1">
        <v>50</v>
      </c>
      <c r="D25" s="3">
        <v>47</v>
      </c>
      <c r="F25" s="26"/>
      <c r="G25" s="16">
        <f t="shared" si="15"/>
        <v>58.333333333333343</v>
      </c>
      <c r="H25" s="16">
        <f t="shared" si="13"/>
        <v>66.666666666666671</v>
      </c>
      <c r="I25" s="16">
        <v>29</v>
      </c>
      <c r="J25" s="16">
        <f t="shared" si="8"/>
        <v>0.14499999999999999</v>
      </c>
      <c r="K25" s="16">
        <f t="shared" si="9"/>
        <v>3.4799999999999995</v>
      </c>
      <c r="L25" s="16">
        <f t="shared" si="10"/>
        <v>62.500000000000007</v>
      </c>
      <c r="M25" s="16">
        <f t="shared" si="14"/>
        <v>0.47499999999999998</v>
      </c>
      <c r="N25" s="16">
        <f t="shared" si="11"/>
        <v>1812.5000000000002</v>
      </c>
      <c r="O25" s="17">
        <f t="shared" si="12"/>
        <v>113281.25000000003</v>
      </c>
    </row>
    <row r="26" spans="1:23" x14ac:dyDescent="0.35">
      <c r="A26" s="2">
        <v>50</v>
      </c>
      <c r="B26" s="1">
        <v>41</v>
      </c>
      <c r="C26" s="1">
        <v>50</v>
      </c>
      <c r="D26" s="3">
        <v>48</v>
      </c>
      <c r="F26" s="26"/>
      <c r="G26" s="16">
        <f t="shared" si="15"/>
        <v>66.666666666666671</v>
      </c>
      <c r="H26" s="16">
        <f t="shared" si="13"/>
        <v>75</v>
      </c>
      <c r="I26" s="16">
        <v>36</v>
      </c>
      <c r="J26" s="16">
        <f t="shared" si="8"/>
        <v>0.18</v>
      </c>
      <c r="K26" s="16">
        <f t="shared" si="9"/>
        <v>4.3199999999999994</v>
      </c>
      <c r="L26" s="16">
        <f t="shared" si="10"/>
        <v>70.833333333333343</v>
      </c>
      <c r="M26" s="16">
        <f t="shared" si="14"/>
        <v>0.65500000000000003</v>
      </c>
      <c r="N26" s="16">
        <f t="shared" si="11"/>
        <v>2550.0000000000005</v>
      </c>
      <c r="O26" s="17">
        <f t="shared" si="12"/>
        <v>180625.00000000006</v>
      </c>
    </row>
    <row r="27" spans="1:23" x14ac:dyDescent="0.35">
      <c r="A27" s="2">
        <v>53</v>
      </c>
      <c r="B27" s="1">
        <v>48</v>
      </c>
      <c r="C27" s="1">
        <v>50</v>
      </c>
      <c r="D27" s="3">
        <v>48</v>
      </c>
      <c r="F27" s="26"/>
      <c r="G27" s="16">
        <f t="shared" si="15"/>
        <v>75</v>
      </c>
      <c r="H27" s="16">
        <f t="shared" si="13"/>
        <v>83.333333333333329</v>
      </c>
      <c r="I27" s="16">
        <v>35</v>
      </c>
      <c r="J27" s="16">
        <f t="shared" si="8"/>
        <v>0.17499999999999999</v>
      </c>
      <c r="K27" s="16">
        <f t="shared" si="9"/>
        <v>4.1999999999999993</v>
      </c>
      <c r="L27" s="16">
        <f t="shared" si="10"/>
        <v>79.166666666666657</v>
      </c>
      <c r="M27" s="16">
        <f t="shared" si="14"/>
        <v>0.83000000000000007</v>
      </c>
      <c r="N27" s="16">
        <f t="shared" si="11"/>
        <v>2770.833333333333</v>
      </c>
      <c r="O27" s="17">
        <f t="shared" si="12"/>
        <v>219357.63888888885</v>
      </c>
    </row>
    <row r="28" spans="1:23" x14ac:dyDescent="0.35">
      <c r="A28" s="2">
        <v>50</v>
      </c>
      <c r="B28" s="1">
        <v>44</v>
      </c>
      <c r="C28" s="1">
        <v>50</v>
      </c>
      <c r="D28" s="3">
        <v>48</v>
      </c>
      <c r="F28" s="26"/>
      <c r="G28" s="16">
        <f t="shared" si="15"/>
        <v>83.333333333333329</v>
      </c>
      <c r="H28" s="16">
        <f t="shared" si="13"/>
        <v>91.666666666666657</v>
      </c>
      <c r="I28" s="16">
        <v>17</v>
      </c>
      <c r="J28" s="16">
        <f t="shared" si="8"/>
        <v>8.5000000000000006E-2</v>
      </c>
      <c r="K28" s="16">
        <f t="shared" si="9"/>
        <v>2.04</v>
      </c>
      <c r="L28" s="16">
        <f t="shared" si="10"/>
        <v>87.5</v>
      </c>
      <c r="M28" s="16">
        <f t="shared" si="14"/>
        <v>0.91500000000000004</v>
      </c>
      <c r="N28" s="16">
        <f t="shared" si="11"/>
        <v>1487.5</v>
      </c>
      <c r="O28" s="17">
        <f t="shared" si="12"/>
        <v>130156.25</v>
      </c>
    </row>
    <row r="29" spans="1:23" x14ac:dyDescent="0.35">
      <c r="A29" s="2">
        <v>59</v>
      </c>
      <c r="B29" s="1">
        <v>46</v>
      </c>
      <c r="C29" s="1">
        <v>51</v>
      </c>
      <c r="D29" s="3">
        <v>49</v>
      </c>
      <c r="F29" s="26"/>
      <c r="G29" s="16">
        <f t="shared" si="15"/>
        <v>91.666666666666657</v>
      </c>
      <c r="H29" s="16">
        <f t="shared" si="13"/>
        <v>99.999999999999986</v>
      </c>
      <c r="I29" s="16">
        <v>17</v>
      </c>
      <c r="J29" s="16">
        <f t="shared" si="8"/>
        <v>8.5000000000000006E-2</v>
      </c>
      <c r="K29" s="16">
        <f t="shared" si="9"/>
        <v>2.04</v>
      </c>
      <c r="L29" s="16">
        <f t="shared" si="10"/>
        <v>95.833333333333314</v>
      </c>
      <c r="M29" s="16">
        <f t="shared" si="14"/>
        <v>1</v>
      </c>
      <c r="N29" s="16">
        <f t="shared" si="11"/>
        <v>1629.1666666666663</v>
      </c>
      <c r="O29" s="17">
        <f t="shared" si="12"/>
        <v>156128.47222222216</v>
      </c>
    </row>
    <row r="30" spans="1:23" x14ac:dyDescent="0.35">
      <c r="A30" s="2">
        <v>59</v>
      </c>
      <c r="B30" s="1">
        <v>55</v>
      </c>
      <c r="C30" s="1">
        <v>51</v>
      </c>
      <c r="D30" s="3">
        <v>50</v>
      </c>
      <c r="F30" s="27"/>
      <c r="G30" s="19"/>
      <c r="H30" s="19"/>
      <c r="I30" s="19">
        <f>SUM(I21:I29)</f>
        <v>200</v>
      </c>
      <c r="J30" s="19">
        <f>SUM(J21:J29)</f>
        <v>1</v>
      </c>
      <c r="K30" s="19"/>
      <c r="L30" s="19"/>
      <c r="M30" s="19"/>
      <c r="N30" s="19">
        <f>SUM(N21:N29)/I16</f>
        <v>67.333333333333329</v>
      </c>
      <c r="O30" s="20">
        <f>SUM(O21:O29)/I16</f>
        <v>4797.9166666666661</v>
      </c>
    </row>
    <row r="31" spans="1:23" x14ac:dyDescent="0.35">
      <c r="A31" s="2">
        <v>63</v>
      </c>
      <c r="B31" s="1">
        <v>71</v>
      </c>
      <c r="C31" s="1">
        <v>51</v>
      </c>
      <c r="D31" s="3">
        <v>50</v>
      </c>
    </row>
    <row r="32" spans="1:23" x14ac:dyDescent="0.35">
      <c r="A32" s="2">
        <v>66</v>
      </c>
      <c r="B32" s="1">
        <v>65</v>
      </c>
      <c r="C32" s="1">
        <v>52</v>
      </c>
      <c r="D32" s="3">
        <v>51</v>
      </c>
    </row>
    <row r="33" spans="1:15" x14ac:dyDescent="0.35">
      <c r="A33" s="2">
        <v>94</v>
      </c>
      <c r="B33" s="1">
        <v>97</v>
      </c>
      <c r="C33" s="1">
        <v>52</v>
      </c>
      <c r="D33" s="3">
        <v>51</v>
      </c>
      <c r="F33" s="28" t="s">
        <v>34</v>
      </c>
      <c r="G33" s="29"/>
      <c r="H33" s="29"/>
      <c r="I33" s="29"/>
      <c r="J33" s="29"/>
      <c r="K33" s="29"/>
      <c r="L33" s="29"/>
      <c r="M33" s="29"/>
      <c r="N33" s="29"/>
      <c r="O33" s="30"/>
    </row>
    <row r="34" spans="1:15" x14ac:dyDescent="0.35">
      <c r="A34" s="2">
        <v>67</v>
      </c>
      <c r="B34" s="1">
        <v>60</v>
      </c>
      <c r="C34" s="1">
        <v>53</v>
      </c>
      <c r="D34" s="3">
        <v>51</v>
      </c>
      <c r="F34" s="31"/>
      <c r="G34" s="32"/>
      <c r="H34" s="32"/>
      <c r="I34" s="32"/>
      <c r="J34" s="32"/>
      <c r="K34" s="32"/>
      <c r="L34" s="32"/>
      <c r="M34" s="32"/>
      <c r="N34" s="32"/>
      <c r="O34" s="33"/>
    </row>
    <row r="35" spans="1:15" x14ac:dyDescent="0.35">
      <c r="A35" s="2">
        <v>72</v>
      </c>
      <c r="B35" s="1">
        <v>78</v>
      </c>
      <c r="C35" s="1">
        <v>53</v>
      </c>
      <c r="D35" s="3">
        <v>51</v>
      </c>
      <c r="F35" s="31"/>
      <c r="G35" s="32"/>
      <c r="H35" s="32"/>
      <c r="I35" s="32"/>
      <c r="J35" s="32"/>
      <c r="K35" s="32"/>
      <c r="L35" s="32"/>
      <c r="M35" s="32"/>
      <c r="N35" s="32"/>
      <c r="O35" s="33"/>
    </row>
    <row r="36" spans="1:15" x14ac:dyDescent="0.35">
      <c r="A36" s="2">
        <v>55</v>
      </c>
      <c r="B36" s="1">
        <v>54</v>
      </c>
      <c r="C36" s="1">
        <v>53</v>
      </c>
      <c r="D36" s="3">
        <v>51</v>
      </c>
      <c r="F36" s="31"/>
      <c r="G36" s="32"/>
      <c r="H36" s="32"/>
      <c r="I36" s="32"/>
      <c r="J36" s="32"/>
      <c r="K36" s="32"/>
      <c r="L36" s="32"/>
      <c r="M36" s="32"/>
      <c r="N36" s="32"/>
      <c r="O36" s="33"/>
    </row>
    <row r="37" spans="1:15" x14ac:dyDescent="0.35">
      <c r="A37" s="2">
        <v>55</v>
      </c>
      <c r="B37" s="1">
        <v>58</v>
      </c>
      <c r="C37" s="1">
        <v>53</v>
      </c>
      <c r="D37" s="3">
        <v>51</v>
      </c>
      <c r="F37" s="31"/>
      <c r="G37" s="32"/>
      <c r="H37" s="32"/>
      <c r="I37" s="32"/>
      <c r="J37" s="32"/>
      <c r="K37" s="32"/>
      <c r="L37" s="32"/>
      <c r="M37" s="32"/>
      <c r="N37" s="32"/>
      <c r="O37" s="33"/>
    </row>
    <row r="38" spans="1:15" x14ac:dyDescent="0.35">
      <c r="A38" s="2">
        <v>55</v>
      </c>
      <c r="B38" s="1">
        <v>46</v>
      </c>
      <c r="C38" s="1">
        <v>54</v>
      </c>
      <c r="D38" s="3">
        <v>52</v>
      </c>
      <c r="F38" s="31"/>
      <c r="G38" s="32"/>
      <c r="H38" s="32"/>
      <c r="I38" s="32"/>
      <c r="J38" s="32"/>
      <c r="K38" s="32"/>
      <c r="L38" s="32"/>
      <c r="M38" s="32"/>
      <c r="N38" s="32"/>
      <c r="O38" s="33"/>
    </row>
    <row r="39" spans="1:15" x14ac:dyDescent="0.35">
      <c r="A39" s="2">
        <v>41</v>
      </c>
      <c r="B39" s="1">
        <v>36</v>
      </c>
      <c r="C39" s="1">
        <v>54</v>
      </c>
      <c r="D39" s="3">
        <v>52</v>
      </c>
      <c r="F39" s="34"/>
      <c r="G39" s="35"/>
      <c r="H39" s="35"/>
      <c r="I39" s="35"/>
      <c r="J39" s="35"/>
      <c r="K39" s="35"/>
      <c r="L39" s="35"/>
      <c r="M39" s="35"/>
      <c r="N39" s="35"/>
      <c r="O39" s="36"/>
    </row>
    <row r="40" spans="1:15" x14ac:dyDescent="0.35">
      <c r="A40" s="2">
        <v>53</v>
      </c>
      <c r="B40" s="1">
        <v>51</v>
      </c>
      <c r="C40" s="1">
        <v>54</v>
      </c>
      <c r="D40" s="3">
        <v>52</v>
      </c>
    </row>
    <row r="41" spans="1:15" x14ac:dyDescent="0.35">
      <c r="A41" s="2">
        <v>63</v>
      </c>
      <c r="B41" s="1">
        <v>55</v>
      </c>
      <c r="C41" s="1">
        <v>55</v>
      </c>
      <c r="D41" s="3">
        <v>53</v>
      </c>
    </row>
    <row r="42" spans="1:15" x14ac:dyDescent="0.35">
      <c r="A42" s="2">
        <v>54</v>
      </c>
      <c r="B42" s="1">
        <v>53</v>
      </c>
      <c r="C42" s="1">
        <v>55</v>
      </c>
      <c r="D42" s="3">
        <v>53</v>
      </c>
    </row>
    <row r="43" spans="1:15" x14ac:dyDescent="0.35">
      <c r="A43" s="2">
        <v>70</v>
      </c>
      <c r="B43" s="1">
        <v>63</v>
      </c>
      <c r="C43" s="1">
        <v>55</v>
      </c>
      <c r="D43" s="3">
        <v>53</v>
      </c>
    </row>
    <row r="44" spans="1:15" x14ac:dyDescent="0.35">
      <c r="A44" s="2">
        <v>65</v>
      </c>
      <c r="B44" s="1">
        <v>68</v>
      </c>
      <c r="C44" s="1">
        <v>55</v>
      </c>
      <c r="D44" s="3">
        <v>54</v>
      </c>
    </row>
    <row r="45" spans="1:15" x14ac:dyDescent="0.35">
      <c r="A45" s="2">
        <v>48</v>
      </c>
      <c r="B45" s="1">
        <v>51</v>
      </c>
      <c r="C45" s="1">
        <v>55</v>
      </c>
      <c r="D45" s="3">
        <v>54</v>
      </c>
    </row>
    <row r="46" spans="1:15" x14ac:dyDescent="0.35">
      <c r="A46" s="2">
        <v>84</v>
      </c>
      <c r="B46" s="1">
        <v>83</v>
      </c>
      <c r="C46" s="1">
        <v>55</v>
      </c>
      <c r="D46" s="3">
        <v>54</v>
      </c>
    </row>
    <row r="47" spans="1:15" x14ac:dyDescent="0.35">
      <c r="A47" s="2">
        <v>83</v>
      </c>
      <c r="B47" s="1">
        <v>80</v>
      </c>
      <c r="C47" s="1">
        <v>56</v>
      </c>
      <c r="D47" s="3">
        <v>54</v>
      </c>
    </row>
    <row r="48" spans="1:15" x14ac:dyDescent="0.35">
      <c r="A48" s="2">
        <v>72</v>
      </c>
      <c r="B48" s="1">
        <v>73</v>
      </c>
      <c r="C48" s="1">
        <v>56</v>
      </c>
      <c r="D48" s="3">
        <v>55</v>
      </c>
    </row>
    <row r="49" spans="1:4" x14ac:dyDescent="0.35">
      <c r="A49" s="2">
        <v>62</v>
      </c>
      <c r="B49" s="1">
        <v>63</v>
      </c>
      <c r="C49" s="1">
        <v>56</v>
      </c>
      <c r="D49" s="3">
        <v>55</v>
      </c>
    </row>
    <row r="50" spans="1:4" x14ac:dyDescent="0.35">
      <c r="A50" s="2">
        <v>65</v>
      </c>
      <c r="B50" s="1">
        <v>63</v>
      </c>
      <c r="C50" s="1">
        <v>56</v>
      </c>
      <c r="D50" s="3">
        <v>55</v>
      </c>
    </row>
    <row r="51" spans="1:4" x14ac:dyDescent="0.35">
      <c r="A51" s="2">
        <v>55</v>
      </c>
      <c r="B51" s="1">
        <v>54</v>
      </c>
      <c r="C51" s="1">
        <v>56</v>
      </c>
      <c r="D51" s="3">
        <v>55</v>
      </c>
    </row>
    <row r="52" spans="1:4" x14ac:dyDescent="0.35">
      <c r="A52" s="2">
        <v>50</v>
      </c>
      <c r="B52" s="1">
        <v>50</v>
      </c>
      <c r="C52" s="1">
        <v>57</v>
      </c>
      <c r="D52" s="3">
        <v>55</v>
      </c>
    </row>
    <row r="53" spans="1:4" x14ac:dyDescent="0.35">
      <c r="A53" s="2">
        <v>79</v>
      </c>
      <c r="B53" s="1">
        <v>77</v>
      </c>
      <c r="C53" s="1">
        <v>57</v>
      </c>
      <c r="D53" s="3">
        <v>56</v>
      </c>
    </row>
    <row r="54" spans="1:4" x14ac:dyDescent="0.35">
      <c r="A54" s="2">
        <v>53</v>
      </c>
      <c r="B54" s="1">
        <v>54</v>
      </c>
      <c r="C54" s="1">
        <v>57</v>
      </c>
      <c r="D54" s="3">
        <v>56</v>
      </c>
    </row>
    <row r="55" spans="1:4" x14ac:dyDescent="0.35">
      <c r="A55" s="2">
        <v>92</v>
      </c>
      <c r="B55" s="1">
        <v>93</v>
      </c>
      <c r="C55" s="1">
        <v>58</v>
      </c>
      <c r="D55" s="3">
        <v>56</v>
      </c>
    </row>
    <row r="56" spans="1:4" x14ac:dyDescent="0.35">
      <c r="A56" s="2">
        <v>65</v>
      </c>
      <c r="B56" s="1">
        <v>61</v>
      </c>
      <c r="C56" s="1">
        <v>58</v>
      </c>
      <c r="D56" s="3">
        <v>57</v>
      </c>
    </row>
    <row r="57" spans="1:4" x14ac:dyDescent="0.35">
      <c r="A57" s="2">
        <v>57</v>
      </c>
      <c r="B57" s="1">
        <v>52</v>
      </c>
      <c r="C57" s="1">
        <v>58</v>
      </c>
      <c r="D57" s="3">
        <v>57</v>
      </c>
    </row>
    <row r="58" spans="1:4" x14ac:dyDescent="0.35">
      <c r="A58" s="2">
        <v>68</v>
      </c>
      <c r="B58" s="1">
        <v>64</v>
      </c>
      <c r="C58" s="1">
        <v>59</v>
      </c>
      <c r="D58" s="3">
        <v>57</v>
      </c>
    </row>
    <row r="59" spans="1:4" x14ac:dyDescent="0.35">
      <c r="A59" s="2">
        <v>68</v>
      </c>
      <c r="B59" s="1">
        <v>65</v>
      </c>
      <c r="C59" s="1">
        <v>59</v>
      </c>
      <c r="D59" s="3">
        <v>57</v>
      </c>
    </row>
    <row r="60" spans="1:4" x14ac:dyDescent="0.35">
      <c r="A60" s="2">
        <v>74</v>
      </c>
      <c r="B60" s="1">
        <v>75</v>
      </c>
      <c r="C60" s="1">
        <v>59</v>
      </c>
      <c r="D60" s="3">
        <v>57</v>
      </c>
    </row>
    <row r="61" spans="1:4" x14ac:dyDescent="0.35">
      <c r="A61" s="2">
        <v>91</v>
      </c>
      <c r="B61" s="1">
        <v>94</v>
      </c>
      <c r="C61" s="1">
        <v>60</v>
      </c>
      <c r="D61" s="3">
        <v>58</v>
      </c>
    </row>
    <row r="62" spans="1:4" x14ac:dyDescent="0.35">
      <c r="A62" s="2">
        <v>55</v>
      </c>
      <c r="B62" s="1">
        <v>54</v>
      </c>
      <c r="C62" s="1">
        <v>61</v>
      </c>
      <c r="D62" s="3">
        <v>58</v>
      </c>
    </row>
    <row r="63" spans="1:4" x14ac:dyDescent="0.35">
      <c r="A63" s="2">
        <v>93</v>
      </c>
      <c r="B63" s="1">
        <v>98</v>
      </c>
      <c r="C63" s="1">
        <v>61</v>
      </c>
      <c r="D63" s="3">
        <v>58</v>
      </c>
    </row>
    <row r="64" spans="1:4" x14ac:dyDescent="0.35">
      <c r="A64" s="2">
        <v>34</v>
      </c>
      <c r="B64" s="1">
        <v>25</v>
      </c>
      <c r="C64" s="1">
        <v>61</v>
      </c>
      <c r="D64" s="3">
        <v>58</v>
      </c>
    </row>
    <row r="65" spans="1:4" x14ac:dyDescent="0.35">
      <c r="A65" s="2">
        <v>100</v>
      </c>
      <c r="B65" s="1">
        <v>99</v>
      </c>
      <c r="C65" s="1">
        <v>61</v>
      </c>
      <c r="D65" s="3">
        <v>58</v>
      </c>
    </row>
    <row r="66" spans="1:4" x14ac:dyDescent="0.35">
      <c r="A66" s="2">
        <v>82</v>
      </c>
      <c r="B66" s="1">
        <v>74</v>
      </c>
      <c r="C66" s="1">
        <v>62</v>
      </c>
      <c r="D66" s="3">
        <v>58</v>
      </c>
    </row>
    <row r="67" spans="1:4" x14ac:dyDescent="0.35">
      <c r="A67" s="2">
        <v>72</v>
      </c>
      <c r="B67" s="1">
        <v>71</v>
      </c>
      <c r="C67" s="1">
        <v>62</v>
      </c>
      <c r="D67" s="3">
        <v>58</v>
      </c>
    </row>
    <row r="68" spans="1:4" x14ac:dyDescent="0.35">
      <c r="A68" s="2">
        <v>75</v>
      </c>
      <c r="B68" s="1">
        <v>74</v>
      </c>
      <c r="C68" s="1">
        <v>62</v>
      </c>
      <c r="D68" s="3">
        <v>59</v>
      </c>
    </row>
    <row r="69" spans="1:4" x14ac:dyDescent="0.35">
      <c r="A69" s="2">
        <v>39</v>
      </c>
      <c r="B69" s="1">
        <v>37</v>
      </c>
      <c r="C69" s="1">
        <v>62</v>
      </c>
      <c r="D69" s="3">
        <v>59</v>
      </c>
    </row>
    <row r="70" spans="1:4" x14ac:dyDescent="0.35">
      <c r="A70" s="2">
        <v>68</v>
      </c>
      <c r="B70" s="1">
        <v>60</v>
      </c>
      <c r="C70" s="1">
        <v>62</v>
      </c>
      <c r="D70" s="3">
        <v>60</v>
      </c>
    </row>
    <row r="71" spans="1:4" x14ac:dyDescent="0.35">
      <c r="A71" s="2">
        <v>83</v>
      </c>
      <c r="B71" s="1">
        <v>74</v>
      </c>
      <c r="C71" s="1">
        <v>62</v>
      </c>
      <c r="D71" s="3">
        <v>60</v>
      </c>
    </row>
    <row r="72" spans="1:4" x14ac:dyDescent="0.35">
      <c r="A72" s="2">
        <v>97</v>
      </c>
      <c r="B72" s="1">
        <v>99</v>
      </c>
      <c r="C72" s="1">
        <v>62</v>
      </c>
      <c r="D72" s="3">
        <v>61</v>
      </c>
    </row>
    <row r="73" spans="1:4" x14ac:dyDescent="0.35">
      <c r="A73" s="2">
        <v>61</v>
      </c>
      <c r="B73" s="1">
        <v>63</v>
      </c>
      <c r="C73" s="1">
        <v>62</v>
      </c>
      <c r="D73" s="3">
        <v>61</v>
      </c>
    </row>
    <row r="74" spans="1:4" x14ac:dyDescent="0.35">
      <c r="A74" s="2">
        <v>86</v>
      </c>
      <c r="B74" s="1">
        <v>89</v>
      </c>
      <c r="C74" s="1">
        <v>62</v>
      </c>
      <c r="D74" s="3">
        <v>61</v>
      </c>
    </row>
    <row r="75" spans="1:4" x14ac:dyDescent="0.35">
      <c r="A75" s="2">
        <v>69</v>
      </c>
      <c r="B75" s="1">
        <v>67</v>
      </c>
      <c r="C75" s="1">
        <v>62</v>
      </c>
      <c r="D75" s="3">
        <v>61</v>
      </c>
    </row>
    <row r="76" spans="1:4" x14ac:dyDescent="0.35">
      <c r="A76" s="2">
        <v>81</v>
      </c>
      <c r="B76" s="1">
        <v>74</v>
      </c>
      <c r="C76" s="1">
        <v>63</v>
      </c>
      <c r="D76" s="3">
        <v>62</v>
      </c>
    </row>
    <row r="77" spans="1:4" x14ac:dyDescent="0.35">
      <c r="A77" s="2">
        <v>69</v>
      </c>
      <c r="B77" s="1">
        <v>74</v>
      </c>
      <c r="C77" s="1">
        <v>63</v>
      </c>
      <c r="D77" s="3">
        <v>62</v>
      </c>
    </row>
    <row r="78" spans="1:4" x14ac:dyDescent="0.35">
      <c r="A78" s="2">
        <v>59</v>
      </c>
      <c r="B78" s="1">
        <v>68</v>
      </c>
      <c r="C78" s="1">
        <v>63</v>
      </c>
      <c r="D78" s="3">
        <v>62</v>
      </c>
    </row>
    <row r="79" spans="1:4" x14ac:dyDescent="0.35">
      <c r="A79" s="2">
        <v>80</v>
      </c>
      <c r="B79" s="1">
        <v>83</v>
      </c>
      <c r="C79" s="1">
        <v>64</v>
      </c>
      <c r="D79" s="3">
        <v>63</v>
      </c>
    </row>
    <row r="80" spans="1:4" x14ac:dyDescent="0.35">
      <c r="A80" s="2">
        <v>90</v>
      </c>
      <c r="B80" s="1">
        <v>93</v>
      </c>
      <c r="C80" s="1">
        <v>64</v>
      </c>
      <c r="D80" s="3">
        <v>63</v>
      </c>
    </row>
    <row r="81" spans="1:4" x14ac:dyDescent="0.35">
      <c r="A81" s="2">
        <v>56</v>
      </c>
      <c r="B81" s="1">
        <v>52</v>
      </c>
      <c r="C81" s="1">
        <v>64</v>
      </c>
      <c r="D81" s="3">
        <v>63</v>
      </c>
    </row>
    <row r="82" spans="1:4" x14ac:dyDescent="0.35">
      <c r="A82" s="2">
        <v>55</v>
      </c>
      <c r="B82" s="1">
        <v>55</v>
      </c>
      <c r="C82" s="1">
        <v>65</v>
      </c>
      <c r="D82" s="3">
        <v>63</v>
      </c>
    </row>
    <row r="83" spans="1:4" x14ac:dyDescent="0.35">
      <c r="A83" s="2">
        <v>73</v>
      </c>
      <c r="B83" s="1">
        <v>70</v>
      </c>
      <c r="C83" s="1">
        <v>65</v>
      </c>
      <c r="D83" s="3">
        <v>63</v>
      </c>
    </row>
    <row r="84" spans="1:4" x14ac:dyDescent="0.35">
      <c r="A84" s="2">
        <v>97</v>
      </c>
      <c r="B84" s="1">
        <v>95</v>
      </c>
      <c r="C84" s="1">
        <v>65</v>
      </c>
      <c r="D84" s="3">
        <v>64</v>
      </c>
    </row>
    <row r="85" spans="1:4" x14ac:dyDescent="0.35">
      <c r="A85" s="2">
        <v>79</v>
      </c>
      <c r="B85" s="1">
        <v>82</v>
      </c>
      <c r="C85" s="1">
        <v>65</v>
      </c>
      <c r="D85" s="3">
        <v>64</v>
      </c>
    </row>
    <row r="86" spans="1:4" x14ac:dyDescent="0.35">
      <c r="A86" s="2">
        <v>71</v>
      </c>
      <c r="B86" s="1">
        <v>71</v>
      </c>
      <c r="C86" s="1">
        <v>65</v>
      </c>
      <c r="D86" s="3">
        <v>64</v>
      </c>
    </row>
    <row r="87" spans="1:4" x14ac:dyDescent="0.35">
      <c r="A87" s="2">
        <v>62</v>
      </c>
      <c r="B87" s="1">
        <v>65</v>
      </c>
      <c r="C87" s="1">
        <v>65</v>
      </c>
      <c r="D87" s="3">
        <v>64</v>
      </c>
    </row>
    <row r="88" spans="1:4" x14ac:dyDescent="0.35">
      <c r="A88" s="2">
        <v>57</v>
      </c>
      <c r="B88" s="1">
        <v>58</v>
      </c>
      <c r="C88" s="1">
        <v>65</v>
      </c>
      <c r="D88" s="3">
        <v>64</v>
      </c>
    </row>
    <row r="89" spans="1:4" x14ac:dyDescent="0.35">
      <c r="A89" s="2">
        <v>56</v>
      </c>
      <c r="B89" s="1">
        <v>63</v>
      </c>
      <c r="C89" s="1">
        <v>66</v>
      </c>
      <c r="D89" s="3">
        <v>64</v>
      </c>
    </row>
    <row r="90" spans="1:4" x14ac:dyDescent="0.35">
      <c r="A90" s="2">
        <v>89</v>
      </c>
      <c r="B90" s="1">
        <v>93</v>
      </c>
      <c r="C90" s="1">
        <v>66</v>
      </c>
      <c r="D90" s="3">
        <v>64</v>
      </c>
    </row>
    <row r="91" spans="1:4" x14ac:dyDescent="0.35">
      <c r="A91" s="2">
        <v>77</v>
      </c>
      <c r="B91" s="1">
        <v>77</v>
      </c>
      <c r="C91" s="1">
        <v>66</v>
      </c>
      <c r="D91" s="3">
        <v>65</v>
      </c>
    </row>
    <row r="92" spans="1:4" x14ac:dyDescent="0.35">
      <c r="A92" s="2">
        <v>63</v>
      </c>
      <c r="B92" s="1">
        <v>53</v>
      </c>
      <c r="C92" s="1">
        <v>66</v>
      </c>
      <c r="D92" s="3">
        <v>65</v>
      </c>
    </row>
    <row r="93" spans="1:4" x14ac:dyDescent="0.35">
      <c r="A93" s="2">
        <v>62</v>
      </c>
      <c r="B93" s="1">
        <v>61</v>
      </c>
      <c r="C93" s="1">
        <v>67</v>
      </c>
      <c r="D93" s="3">
        <v>65</v>
      </c>
    </row>
    <row r="94" spans="1:4" x14ac:dyDescent="0.35">
      <c r="A94" s="2">
        <v>90</v>
      </c>
      <c r="B94" s="1">
        <v>90</v>
      </c>
      <c r="C94" s="1">
        <v>67</v>
      </c>
      <c r="D94" s="3">
        <v>65</v>
      </c>
    </row>
    <row r="95" spans="1:4" x14ac:dyDescent="0.35">
      <c r="A95" s="2">
        <v>77</v>
      </c>
      <c r="B95" s="1">
        <v>78</v>
      </c>
      <c r="C95" s="1">
        <v>67</v>
      </c>
      <c r="D95" s="3">
        <v>66</v>
      </c>
    </row>
    <row r="96" spans="1:4" x14ac:dyDescent="0.35">
      <c r="A96" s="2">
        <v>49</v>
      </c>
      <c r="B96" s="1">
        <v>51</v>
      </c>
      <c r="C96" s="1">
        <v>67</v>
      </c>
      <c r="D96" s="3">
        <v>66</v>
      </c>
    </row>
    <row r="97" spans="1:4" x14ac:dyDescent="0.35">
      <c r="A97" s="2">
        <v>77</v>
      </c>
      <c r="B97" s="1">
        <v>75</v>
      </c>
      <c r="C97" s="1">
        <v>68</v>
      </c>
      <c r="D97" s="3">
        <v>67</v>
      </c>
    </row>
    <row r="98" spans="1:4" x14ac:dyDescent="0.35">
      <c r="A98" s="2">
        <v>76</v>
      </c>
      <c r="B98" s="1">
        <v>75</v>
      </c>
      <c r="C98" s="1">
        <v>68</v>
      </c>
      <c r="D98" s="3">
        <v>67</v>
      </c>
    </row>
    <row r="99" spans="1:4" x14ac:dyDescent="0.35">
      <c r="A99" s="2">
        <v>69</v>
      </c>
      <c r="B99" s="1">
        <v>70</v>
      </c>
      <c r="C99" s="1">
        <v>68</v>
      </c>
      <c r="D99" s="3">
        <v>68</v>
      </c>
    </row>
    <row r="100" spans="1:4" x14ac:dyDescent="0.35">
      <c r="A100" s="2">
        <v>64</v>
      </c>
      <c r="B100" s="1">
        <v>57</v>
      </c>
      <c r="C100" s="1">
        <v>68</v>
      </c>
      <c r="D100" s="3">
        <v>68</v>
      </c>
    </row>
    <row r="101" spans="1:4" x14ac:dyDescent="0.35">
      <c r="A101" s="2">
        <v>69</v>
      </c>
      <c r="B101" s="1">
        <v>70</v>
      </c>
      <c r="C101" s="1">
        <v>68</v>
      </c>
      <c r="D101" s="3">
        <v>68</v>
      </c>
    </row>
    <row r="102" spans="1:4" x14ac:dyDescent="0.35">
      <c r="A102" s="2">
        <v>83</v>
      </c>
      <c r="B102" s="1">
        <v>75</v>
      </c>
      <c r="C102" s="1">
        <v>68</v>
      </c>
      <c r="D102" s="3">
        <v>68</v>
      </c>
    </row>
    <row r="103" spans="1:4" x14ac:dyDescent="0.35">
      <c r="A103" s="2">
        <v>68</v>
      </c>
      <c r="B103" s="1">
        <v>57</v>
      </c>
      <c r="C103" s="1">
        <v>69</v>
      </c>
      <c r="D103" s="3">
        <v>68</v>
      </c>
    </row>
    <row r="104" spans="1:4" x14ac:dyDescent="0.35">
      <c r="A104" s="2">
        <v>66</v>
      </c>
      <c r="B104" s="1">
        <v>66</v>
      </c>
      <c r="C104" s="1">
        <v>69</v>
      </c>
      <c r="D104" s="3">
        <v>69</v>
      </c>
    </row>
    <row r="105" spans="1:4" x14ac:dyDescent="0.35">
      <c r="A105" s="2">
        <v>83</v>
      </c>
      <c r="B105" s="1">
        <v>82</v>
      </c>
      <c r="C105" s="1">
        <v>69</v>
      </c>
      <c r="D105" s="3">
        <v>69</v>
      </c>
    </row>
    <row r="106" spans="1:4" x14ac:dyDescent="0.35">
      <c r="A106" s="2">
        <v>65</v>
      </c>
      <c r="B106" s="1">
        <v>61</v>
      </c>
      <c r="C106" s="1">
        <v>69</v>
      </c>
      <c r="D106" s="3">
        <v>70</v>
      </c>
    </row>
    <row r="107" spans="1:4" x14ac:dyDescent="0.35">
      <c r="A107" s="2">
        <v>35</v>
      </c>
      <c r="B107" s="1">
        <v>36</v>
      </c>
      <c r="C107" s="1">
        <v>69</v>
      </c>
      <c r="D107" s="3">
        <v>70</v>
      </c>
    </row>
    <row r="108" spans="1:4" x14ac:dyDescent="0.35">
      <c r="A108" s="2">
        <v>71</v>
      </c>
      <c r="B108" s="1">
        <v>69</v>
      </c>
      <c r="C108" s="1">
        <v>69</v>
      </c>
      <c r="D108" s="3">
        <v>70</v>
      </c>
    </row>
    <row r="109" spans="1:4" x14ac:dyDescent="0.35">
      <c r="A109" s="2">
        <v>77</v>
      </c>
      <c r="B109" s="1">
        <v>71</v>
      </c>
      <c r="C109" s="1">
        <v>70</v>
      </c>
      <c r="D109" s="3">
        <v>70</v>
      </c>
    </row>
    <row r="110" spans="1:4" x14ac:dyDescent="0.35">
      <c r="A110" s="2">
        <v>62</v>
      </c>
      <c r="B110" s="1">
        <v>59</v>
      </c>
      <c r="C110" s="1">
        <v>70</v>
      </c>
      <c r="D110" s="3">
        <v>71</v>
      </c>
    </row>
    <row r="111" spans="1:4" x14ac:dyDescent="0.35">
      <c r="A111" s="2">
        <v>82</v>
      </c>
      <c r="B111" s="1">
        <v>74</v>
      </c>
      <c r="C111" s="1">
        <v>70</v>
      </c>
      <c r="D111" s="3">
        <v>71</v>
      </c>
    </row>
    <row r="112" spans="1:4" x14ac:dyDescent="0.35">
      <c r="A112" s="2">
        <v>42</v>
      </c>
      <c r="B112" s="1">
        <v>42</v>
      </c>
      <c r="C112" s="1">
        <v>70</v>
      </c>
      <c r="D112" s="3">
        <v>71</v>
      </c>
    </row>
    <row r="113" spans="1:4" x14ac:dyDescent="0.35">
      <c r="A113" s="2">
        <v>62</v>
      </c>
      <c r="B113" s="1">
        <v>64</v>
      </c>
      <c r="C113" s="1">
        <v>71</v>
      </c>
      <c r="D113" s="3">
        <v>71</v>
      </c>
    </row>
    <row r="114" spans="1:4" x14ac:dyDescent="0.35">
      <c r="A114" s="2">
        <v>44</v>
      </c>
      <c r="B114" s="1">
        <v>47</v>
      </c>
      <c r="C114" s="1">
        <v>71</v>
      </c>
      <c r="D114" s="3">
        <v>71</v>
      </c>
    </row>
    <row r="115" spans="1:4" x14ac:dyDescent="0.35">
      <c r="A115" s="2">
        <v>73</v>
      </c>
      <c r="B115" s="1">
        <v>74</v>
      </c>
      <c r="C115" s="1">
        <v>71</v>
      </c>
      <c r="D115" s="3">
        <v>71</v>
      </c>
    </row>
    <row r="116" spans="1:4" x14ac:dyDescent="0.35">
      <c r="A116" s="2">
        <v>70</v>
      </c>
      <c r="B116" s="1">
        <v>70</v>
      </c>
      <c r="C116" s="1">
        <v>71</v>
      </c>
      <c r="D116" s="3">
        <v>72</v>
      </c>
    </row>
    <row r="117" spans="1:4" x14ac:dyDescent="0.35">
      <c r="A117" s="2">
        <v>66</v>
      </c>
      <c r="B117" s="1">
        <v>64</v>
      </c>
      <c r="C117" s="1">
        <v>71</v>
      </c>
      <c r="D117" s="3">
        <v>73</v>
      </c>
    </row>
    <row r="118" spans="1:4" x14ac:dyDescent="0.35">
      <c r="A118" s="2">
        <v>73</v>
      </c>
      <c r="B118" s="1">
        <v>76</v>
      </c>
      <c r="C118" s="1">
        <v>72</v>
      </c>
      <c r="D118" s="3">
        <v>73</v>
      </c>
    </row>
    <row r="119" spans="1:4" x14ac:dyDescent="0.35">
      <c r="A119" s="2">
        <v>89</v>
      </c>
      <c r="B119" s="1">
        <v>88</v>
      </c>
      <c r="C119" s="1">
        <v>72</v>
      </c>
      <c r="D119" s="3">
        <v>74</v>
      </c>
    </row>
    <row r="120" spans="1:4" x14ac:dyDescent="0.35">
      <c r="A120" s="2">
        <v>80</v>
      </c>
      <c r="B120" s="1">
        <v>80</v>
      </c>
      <c r="C120" s="1">
        <v>72</v>
      </c>
      <c r="D120" s="3">
        <v>74</v>
      </c>
    </row>
    <row r="121" spans="1:4" x14ac:dyDescent="0.35">
      <c r="A121" s="2">
        <v>82</v>
      </c>
      <c r="B121" s="1">
        <v>77</v>
      </c>
      <c r="C121" s="1">
        <v>72</v>
      </c>
      <c r="D121" s="3">
        <v>74</v>
      </c>
    </row>
    <row r="122" spans="1:4" x14ac:dyDescent="0.35">
      <c r="A122" s="2">
        <v>96</v>
      </c>
      <c r="B122" s="1">
        <v>97</v>
      </c>
      <c r="C122" s="1">
        <v>73</v>
      </c>
      <c r="D122" s="3">
        <v>74</v>
      </c>
    </row>
    <row r="123" spans="1:4" x14ac:dyDescent="0.35">
      <c r="A123" s="2">
        <v>78</v>
      </c>
      <c r="B123" s="1">
        <v>79</v>
      </c>
      <c r="C123" s="1">
        <v>73</v>
      </c>
      <c r="D123" s="3">
        <v>74</v>
      </c>
    </row>
    <row r="124" spans="1:4" x14ac:dyDescent="0.35">
      <c r="A124" s="2">
        <v>82</v>
      </c>
      <c r="B124" s="1">
        <v>87</v>
      </c>
      <c r="C124" s="1">
        <v>73</v>
      </c>
      <c r="D124" s="3">
        <v>74</v>
      </c>
    </row>
    <row r="125" spans="1:4" x14ac:dyDescent="0.35">
      <c r="A125" s="2">
        <v>80</v>
      </c>
      <c r="B125" s="1">
        <v>85</v>
      </c>
      <c r="C125" s="1">
        <v>73</v>
      </c>
      <c r="D125" s="3">
        <v>74</v>
      </c>
    </row>
    <row r="126" spans="1:4" x14ac:dyDescent="0.35">
      <c r="A126" s="2">
        <v>100</v>
      </c>
      <c r="B126" s="1">
        <v>100</v>
      </c>
      <c r="C126" s="1">
        <v>74</v>
      </c>
      <c r="D126" s="3">
        <v>74</v>
      </c>
    </row>
    <row r="127" spans="1:4" x14ac:dyDescent="0.35">
      <c r="A127" s="2">
        <v>38</v>
      </c>
      <c r="B127" s="1">
        <v>44</v>
      </c>
      <c r="C127" s="1">
        <v>74</v>
      </c>
      <c r="D127" s="3">
        <v>74</v>
      </c>
    </row>
    <row r="128" spans="1:4" x14ac:dyDescent="0.35">
      <c r="A128" s="2">
        <v>84</v>
      </c>
      <c r="B128" s="1">
        <v>82</v>
      </c>
      <c r="C128" s="1">
        <v>74</v>
      </c>
      <c r="D128" s="3">
        <v>74</v>
      </c>
    </row>
    <row r="129" spans="1:4" x14ac:dyDescent="0.35">
      <c r="A129" s="2">
        <v>45</v>
      </c>
      <c r="B129" s="1">
        <v>47</v>
      </c>
      <c r="C129" s="1">
        <v>75</v>
      </c>
      <c r="D129" s="3">
        <v>75</v>
      </c>
    </row>
    <row r="130" spans="1:4" x14ac:dyDescent="0.35">
      <c r="A130" s="2">
        <v>92</v>
      </c>
      <c r="B130" s="1">
        <v>86</v>
      </c>
      <c r="C130" s="1">
        <v>75</v>
      </c>
      <c r="D130" s="3">
        <v>75</v>
      </c>
    </row>
    <row r="131" spans="1:4" x14ac:dyDescent="0.35">
      <c r="A131" s="2">
        <v>57</v>
      </c>
      <c r="B131" s="1">
        <v>55</v>
      </c>
      <c r="C131" s="1">
        <v>76</v>
      </c>
      <c r="D131" s="3">
        <v>75</v>
      </c>
    </row>
    <row r="132" spans="1:4" x14ac:dyDescent="0.35">
      <c r="A132" s="2">
        <v>65</v>
      </c>
      <c r="B132" s="1">
        <v>69</v>
      </c>
      <c r="C132" s="1">
        <v>76</v>
      </c>
      <c r="D132" s="3">
        <v>75</v>
      </c>
    </row>
    <row r="133" spans="1:4" x14ac:dyDescent="0.35">
      <c r="A133" s="2">
        <v>51</v>
      </c>
      <c r="B133" s="1">
        <v>53</v>
      </c>
      <c r="C133" s="1">
        <v>76</v>
      </c>
      <c r="D133" s="3">
        <v>76</v>
      </c>
    </row>
    <row r="134" spans="1:4" x14ac:dyDescent="0.35">
      <c r="A134" s="2">
        <v>66</v>
      </c>
      <c r="B134" s="1">
        <v>66</v>
      </c>
      <c r="C134" s="1">
        <v>76</v>
      </c>
      <c r="D134" s="3">
        <v>76</v>
      </c>
    </row>
    <row r="135" spans="1:4" x14ac:dyDescent="0.35">
      <c r="A135" s="2">
        <v>94</v>
      </c>
      <c r="B135" s="1">
        <v>91</v>
      </c>
      <c r="C135" s="1">
        <v>77</v>
      </c>
      <c r="D135" s="3">
        <v>76</v>
      </c>
    </row>
    <row r="136" spans="1:4" x14ac:dyDescent="0.35">
      <c r="A136" s="2">
        <v>64</v>
      </c>
      <c r="B136" s="1">
        <v>64</v>
      </c>
      <c r="C136" s="1">
        <v>77</v>
      </c>
      <c r="D136" s="3">
        <v>76</v>
      </c>
    </row>
    <row r="137" spans="1:4" x14ac:dyDescent="0.35">
      <c r="A137" s="2">
        <v>90</v>
      </c>
      <c r="B137" s="1">
        <v>85</v>
      </c>
      <c r="C137" s="1">
        <v>77</v>
      </c>
      <c r="D137" s="3">
        <v>77</v>
      </c>
    </row>
    <row r="138" spans="1:4" x14ac:dyDescent="0.35">
      <c r="A138" s="2">
        <v>79</v>
      </c>
      <c r="B138" s="1">
        <v>79</v>
      </c>
      <c r="C138" s="1">
        <v>77</v>
      </c>
      <c r="D138" s="3">
        <v>77</v>
      </c>
    </row>
    <row r="139" spans="1:4" x14ac:dyDescent="0.35">
      <c r="A139" s="2">
        <v>67</v>
      </c>
      <c r="B139" s="1">
        <v>57</v>
      </c>
      <c r="C139" s="1">
        <v>77</v>
      </c>
      <c r="D139" s="3">
        <v>77</v>
      </c>
    </row>
    <row r="140" spans="1:4" x14ac:dyDescent="0.35">
      <c r="A140" s="2">
        <v>83</v>
      </c>
      <c r="B140" s="1">
        <v>83</v>
      </c>
      <c r="C140" s="1">
        <v>78</v>
      </c>
      <c r="D140" s="3">
        <v>77</v>
      </c>
    </row>
    <row r="141" spans="1:4" x14ac:dyDescent="0.35">
      <c r="A141" s="2">
        <v>61</v>
      </c>
      <c r="B141" s="1">
        <v>58</v>
      </c>
      <c r="C141" s="1">
        <v>78</v>
      </c>
      <c r="D141" s="3">
        <v>77</v>
      </c>
    </row>
    <row r="142" spans="1:4" x14ac:dyDescent="0.35">
      <c r="A142" s="2">
        <v>90</v>
      </c>
      <c r="B142" s="1">
        <v>85</v>
      </c>
      <c r="C142" s="1">
        <v>79</v>
      </c>
      <c r="D142" s="3">
        <v>77</v>
      </c>
    </row>
    <row r="143" spans="1:4" x14ac:dyDescent="0.35">
      <c r="A143" s="2">
        <v>47</v>
      </c>
      <c r="B143" s="1">
        <v>44</v>
      </c>
      <c r="C143" s="1">
        <v>79</v>
      </c>
      <c r="D143" s="3">
        <v>78</v>
      </c>
    </row>
    <row r="144" spans="1:4" x14ac:dyDescent="0.35">
      <c r="A144" s="2">
        <v>56</v>
      </c>
      <c r="B144" s="1">
        <v>56</v>
      </c>
      <c r="C144" s="1">
        <v>79</v>
      </c>
      <c r="D144" s="3">
        <v>78</v>
      </c>
    </row>
    <row r="145" spans="1:4" x14ac:dyDescent="0.35">
      <c r="A145" s="2">
        <v>69</v>
      </c>
      <c r="B145" s="1">
        <v>72</v>
      </c>
      <c r="C145" s="1">
        <v>79</v>
      </c>
      <c r="D145" s="3">
        <v>78</v>
      </c>
    </row>
    <row r="146" spans="1:4" x14ac:dyDescent="0.35">
      <c r="A146" s="2">
        <v>50</v>
      </c>
      <c r="B146" s="1">
        <v>56</v>
      </c>
      <c r="C146" s="1">
        <v>79</v>
      </c>
      <c r="D146" s="3">
        <v>78</v>
      </c>
    </row>
    <row r="147" spans="1:4" x14ac:dyDescent="0.35">
      <c r="A147" s="2">
        <v>80</v>
      </c>
      <c r="B147" s="1">
        <v>80</v>
      </c>
      <c r="C147" s="1">
        <v>80</v>
      </c>
      <c r="D147" s="3">
        <v>79</v>
      </c>
    </row>
    <row r="148" spans="1:4" x14ac:dyDescent="0.35">
      <c r="A148" s="2">
        <v>39</v>
      </c>
      <c r="B148" s="1">
        <v>41</v>
      </c>
      <c r="C148" s="1">
        <v>80</v>
      </c>
      <c r="D148" s="3">
        <v>79</v>
      </c>
    </row>
    <row r="149" spans="1:4" x14ac:dyDescent="0.35">
      <c r="A149" s="2">
        <v>100</v>
      </c>
      <c r="B149" s="1">
        <v>100</v>
      </c>
      <c r="C149" s="1">
        <v>80</v>
      </c>
      <c r="D149" s="3">
        <v>79</v>
      </c>
    </row>
    <row r="150" spans="1:4" x14ac:dyDescent="0.35">
      <c r="A150" s="2">
        <v>82</v>
      </c>
      <c r="B150" s="1">
        <v>89</v>
      </c>
      <c r="C150" s="1">
        <v>80</v>
      </c>
      <c r="D150" s="3">
        <v>79</v>
      </c>
    </row>
    <row r="151" spans="1:4" x14ac:dyDescent="0.35">
      <c r="A151" s="2">
        <v>87</v>
      </c>
      <c r="B151" s="1">
        <v>84</v>
      </c>
      <c r="C151" s="1">
        <v>80</v>
      </c>
      <c r="D151" s="3">
        <v>79</v>
      </c>
    </row>
    <row r="152" spans="1:4" x14ac:dyDescent="0.35">
      <c r="A152" s="2">
        <v>62</v>
      </c>
      <c r="B152" s="1">
        <v>58</v>
      </c>
      <c r="C152" s="1">
        <v>81</v>
      </c>
      <c r="D152" s="3">
        <v>79</v>
      </c>
    </row>
    <row r="153" spans="1:4" x14ac:dyDescent="0.35">
      <c r="A153" s="2">
        <v>81</v>
      </c>
      <c r="B153" s="1">
        <v>91</v>
      </c>
      <c r="C153" s="1">
        <v>81</v>
      </c>
      <c r="D153" s="3">
        <v>80</v>
      </c>
    </row>
    <row r="154" spans="1:4" x14ac:dyDescent="0.35">
      <c r="A154" s="2">
        <v>68</v>
      </c>
      <c r="B154" s="1">
        <v>74</v>
      </c>
      <c r="C154" s="1">
        <v>82</v>
      </c>
      <c r="D154" s="3">
        <v>80</v>
      </c>
    </row>
    <row r="155" spans="1:4" x14ac:dyDescent="0.35">
      <c r="A155" s="2">
        <v>76</v>
      </c>
      <c r="B155" s="1">
        <v>83</v>
      </c>
      <c r="C155" s="1">
        <v>82</v>
      </c>
      <c r="D155" s="3">
        <v>80</v>
      </c>
    </row>
    <row r="156" spans="1:4" x14ac:dyDescent="0.35">
      <c r="A156" s="2">
        <v>88</v>
      </c>
      <c r="B156" s="1">
        <v>92</v>
      </c>
      <c r="C156" s="1">
        <v>82</v>
      </c>
      <c r="D156" s="3">
        <v>81</v>
      </c>
    </row>
    <row r="157" spans="1:4" x14ac:dyDescent="0.35">
      <c r="A157" s="2">
        <v>76</v>
      </c>
      <c r="B157" s="1">
        <v>68</v>
      </c>
      <c r="C157" s="1">
        <v>82</v>
      </c>
      <c r="D157" s="3">
        <v>81</v>
      </c>
    </row>
    <row r="158" spans="1:4" x14ac:dyDescent="0.35">
      <c r="A158" s="2">
        <v>53</v>
      </c>
      <c r="B158" s="1">
        <v>62</v>
      </c>
      <c r="C158" s="1">
        <v>82</v>
      </c>
      <c r="D158" s="3">
        <v>82</v>
      </c>
    </row>
    <row r="159" spans="1:4" x14ac:dyDescent="0.35">
      <c r="A159" s="2">
        <v>72</v>
      </c>
      <c r="B159" s="1">
        <v>64</v>
      </c>
      <c r="C159" s="1">
        <v>83</v>
      </c>
      <c r="D159" s="3">
        <v>82</v>
      </c>
    </row>
    <row r="160" spans="1:4" x14ac:dyDescent="0.35">
      <c r="A160" s="2">
        <v>58</v>
      </c>
      <c r="B160" s="1">
        <v>52</v>
      </c>
      <c r="C160" s="1">
        <v>83</v>
      </c>
      <c r="D160" s="3">
        <v>82</v>
      </c>
    </row>
    <row r="161" spans="1:4" x14ac:dyDescent="0.35">
      <c r="A161" s="2">
        <v>78</v>
      </c>
      <c r="B161" s="1">
        <v>77</v>
      </c>
      <c r="C161" s="1">
        <v>83</v>
      </c>
      <c r="D161" s="3">
        <v>82</v>
      </c>
    </row>
    <row r="162" spans="1:4" x14ac:dyDescent="0.35">
      <c r="A162" s="2">
        <v>80</v>
      </c>
      <c r="B162" s="1">
        <v>81</v>
      </c>
      <c r="C162" s="1">
        <v>83</v>
      </c>
      <c r="D162" s="3">
        <v>82</v>
      </c>
    </row>
    <row r="163" spans="1:4" x14ac:dyDescent="0.35">
      <c r="A163" s="2">
        <v>70</v>
      </c>
      <c r="B163" s="1">
        <v>74</v>
      </c>
      <c r="C163" s="1">
        <v>83</v>
      </c>
      <c r="D163" s="3">
        <v>82</v>
      </c>
    </row>
    <row r="164" spans="1:4" x14ac:dyDescent="0.35">
      <c r="A164" s="2">
        <v>51</v>
      </c>
      <c r="B164" s="1">
        <v>42</v>
      </c>
      <c r="C164" s="1">
        <v>84</v>
      </c>
      <c r="D164" s="3">
        <v>83</v>
      </c>
    </row>
    <row r="165" spans="1:4" x14ac:dyDescent="0.35">
      <c r="A165" s="2">
        <v>88</v>
      </c>
      <c r="B165" s="1">
        <v>92</v>
      </c>
      <c r="C165" s="1">
        <v>84</v>
      </c>
      <c r="D165" s="3">
        <v>83</v>
      </c>
    </row>
    <row r="166" spans="1:4" x14ac:dyDescent="0.35">
      <c r="A166" s="2">
        <v>69</v>
      </c>
      <c r="B166" s="1">
        <v>74</v>
      </c>
      <c r="C166" s="1">
        <v>84</v>
      </c>
      <c r="D166" s="3">
        <v>83</v>
      </c>
    </row>
    <row r="167" spans="1:4" x14ac:dyDescent="0.35">
      <c r="A167" s="2">
        <v>97</v>
      </c>
      <c r="B167" s="1">
        <v>97</v>
      </c>
      <c r="C167" s="1">
        <v>84</v>
      </c>
      <c r="D167" s="3">
        <v>83</v>
      </c>
    </row>
    <row r="168" spans="1:4" x14ac:dyDescent="0.35">
      <c r="A168" s="2">
        <v>89</v>
      </c>
      <c r="B168" s="1">
        <v>86</v>
      </c>
      <c r="C168" s="1">
        <v>85</v>
      </c>
      <c r="D168" s="3">
        <v>84</v>
      </c>
    </row>
    <row r="169" spans="1:4" x14ac:dyDescent="0.35">
      <c r="A169" s="2">
        <v>54</v>
      </c>
      <c r="B169" s="1">
        <v>58</v>
      </c>
      <c r="C169" s="1">
        <v>85</v>
      </c>
      <c r="D169" s="3">
        <v>85</v>
      </c>
    </row>
    <row r="170" spans="1:4" x14ac:dyDescent="0.35">
      <c r="A170" s="2">
        <v>61</v>
      </c>
      <c r="B170" s="1">
        <v>58</v>
      </c>
      <c r="C170" s="1">
        <v>86</v>
      </c>
      <c r="D170" s="3">
        <v>85</v>
      </c>
    </row>
    <row r="171" spans="1:4" x14ac:dyDescent="0.35">
      <c r="A171" s="2">
        <v>49</v>
      </c>
      <c r="B171" s="1">
        <v>47</v>
      </c>
      <c r="C171" s="1">
        <v>86</v>
      </c>
      <c r="D171" s="3">
        <v>85</v>
      </c>
    </row>
    <row r="172" spans="1:4" x14ac:dyDescent="0.35">
      <c r="A172" s="2">
        <v>32</v>
      </c>
      <c r="B172" s="1">
        <v>27</v>
      </c>
      <c r="C172" s="1">
        <v>86</v>
      </c>
      <c r="D172" s="3">
        <v>86</v>
      </c>
    </row>
    <row r="173" spans="1:4" x14ac:dyDescent="0.35">
      <c r="A173" s="2">
        <v>48</v>
      </c>
      <c r="B173" s="1">
        <v>50</v>
      </c>
      <c r="C173" s="1">
        <v>86</v>
      </c>
      <c r="D173" s="3">
        <v>86</v>
      </c>
    </row>
    <row r="174" spans="1:4" x14ac:dyDescent="0.35">
      <c r="A174" s="2">
        <v>62</v>
      </c>
      <c r="B174" s="1">
        <v>57</v>
      </c>
      <c r="C174" s="1">
        <v>86</v>
      </c>
      <c r="D174" s="3">
        <v>87</v>
      </c>
    </row>
    <row r="175" spans="1:4" x14ac:dyDescent="0.35">
      <c r="A175" s="2">
        <v>43</v>
      </c>
      <c r="B175" s="1">
        <v>44</v>
      </c>
      <c r="C175" s="1">
        <v>87</v>
      </c>
      <c r="D175" s="3">
        <v>87</v>
      </c>
    </row>
    <row r="176" spans="1:4" x14ac:dyDescent="0.35">
      <c r="A176" s="2">
        <v>92</v>
      </c>
      <c r="B176" s="1">
        <v>87</v>
      </c>
      <c r="C176" s="1">
        <v>88</v>
      </c>
      <c r="D176" s="3">
        <v>88</v>
      </c>
    </row>
    <row r="177" spans="1:4" x14ac:dyDescent="0.35">
      <c r="A177" s="2">
        <v>65</v>
      </c>
      <c r="B177" s="1">
        <v>68</v>
      </c>
      <c r="C177" s="1">
        <v>88</v>
      </c>
      <c r="D177" s="3">
        <v>88</v>
      </c>
    </row>
    <row r="178" spans="1:4" x14ac:dyDescent="0.35">
      <c r="A178" s="2">
        <v>86</v>
      </c>
      <c r="B178" s="1">
        <v>81</v>
      </c>
      <c r="C178" s="1">
        <v>89</v>
      </c>
      <c r="D178" s="3">
        <v>89</v>
      </c>
    </row>
    <row r="179" spans="1:4" x14ac:dyDescent="0.35">
      <c r="A179" s="2">
        <v>79</v>
      </c>
      <c r="B179" s="1">
        <v>79</v>
      </c>
      <c r="C179" s="1">
        <v>89</v>
      </c>
      <c r="D179" s="3">
        <v>89</v>
      </c>
    </row>
    <row r="180" spans="1:4" x14ac:dyDescent="0.35">
      <c r="A180" s="2">
        <v>70</v>
      </c>
      <c r="B180" s="1">
        <v>71</v>
      </c>
      <c r="C180" s="1">
        <v>89</v>
      </c>
      <c r="D180" s="3">
        <v>89</v>
      </c>
    </row>
    <row r="181" spans="1:4" x14ac:dyDescent="0.35">
      <c r="A181" s="2">
        <v>58</v>
      </c>
      <c r="B181" s="1">
        <v>59</v>
      </c>
      <c r="C181" s="1">
        <v>89</v>
      </c>
      <c r="D181" s="3">
        <v>90</v>
      </c>
    </row>
    <row r="182" spans="1:4" x14ac:dyDescent="0.35">
      <c r="A182" s="2">
        <v>74</v>
      </c>
      <c r="B182" s="1">
        <v>77</v>
      </c>
      <c r="C182" s="1">
        <v>90</v>
      </c>
      <c r="D182" s="3">
        <v>91</v>
      </c>
    </row>
    <row r="183" spans="1:4" x14ac:dyDescent="0.35">
      <c r="A183" s="2">
        <v>84</v>
      </c>
      <c r="B183" s="1">
        <v>89</v>
      </c>
      <c r="C183" s="1">
        <v>90</v>
      </c>
      <c r="D183" s="3">
        <v>91</v>
      </c>
    </row>
    <row r="184" spans="1:4" x14ac:dyDescent="0.35">
      <c r="A184" s="2">
        <v>52</v>
      </c>
      <c r="B184" s="1">
        <v>51</v>
      </c>
      <c r="C184" s="1">
        <v>90</v>
      </c>
      <c r="D184" s="3">
        <v>91</v>
      </c>
    </row>
    <row r="185" spans="1:4" x14ac:dyDescent="0.35">
      <c r="A185" s="2">
        <v>79</v>
      </c>
      <c r="B185" s="1">
        <v>78</v>
      </c>
      <c r="C185" s="1">
        <v>90</v>
      </c>
      <c r="D185" s="3">
        <v>92</v>
      </c>
    </row>
    <row r="186" spans="1:4" x14ac:dyDescent="0.35">
      <c r="A186" s="2">
        <v>33</v>
      </c>
      <c r="B186" s="1">
        <v>39</v>
      </c>
      <c r="C186" s="1">
        <v>91</v>
      </c>
      <c r="D186" s="3">
        <v>92</v>
      </c>
    </row>
    <row r="187" spans="1:4" x14ac:dyDescent="0.35">
      <c r="A187" s="2">
        <v>61</v>
      </c>
      <c r="B187" s="1">
        <v>56</v>
      </c>
      <c r="C187" s="1">
        <v>92</v>
      </c>
      <c r="D187" s="3">
        <v>93</v>
      </c>
    </row>
    <row r="188" spans="1:4" x14ac:dyDescent="0.35">
      <c r="A188" s="2">
        <v>77</v>
      </c>
      <c r="B188" s="1">
        <v>76</v>
      </c>
      <c r="C188" s="1">
        <v>92</v>
      </c>
      <c r="D188" s="3">
        <v>93</v>
      </c>
    </row>
    <row r="189" spans="1:4" x14ac:dyDescent="0.35">
      <c r="A189" s="2">
        <v>89</v>
      </c>
      <c r="B189" s="1">
        <v>79</v>
      </c>
      <c r="C189" s="1">
        <v>92</v>
      </c>
      <c r="D189" s="3">
        <v>93</v>
      </c>
    </row>
    <row r="190" spans="1:4" x14ac:dyDescent="0.35">
      <c r="A190" s="2">
        <v>34</v>
      </c>
      <c r="B190" s="1">
        <v>31</v>
      </c>
      <c r="C190" s="1">
        <v>93</v>
      </c>
      <c r="D190" s="3">
        <v>94</v>
      </c>
    </row>
    <row r="191" spans="1:4" x14ac:dyDescent="0.35">
      <c r="A191" s="2">
        <v>76</v>
      </c>
      <c r="B191" s="1">
        <v>76</v>
      </c>
      <c r="C191" s="1">
        <v>94</v>
      </c>
      <c r="D191" s="3">
        <v>95</v>
      </c>
    </row>
    <row r="192" spans="1:4" x14ac:dyDescent="0.35">
      <c r="A192" s="2">
        <v>51</v>
      </c>
      <c r="B192" s="1">
        <v>47</v>
      </c>
      <c r="C192" s="1">
        <v>94</v>
      </c>
      <c r="D192" s="3">
        <v>97</v>
      </c>
    </row>
    <row r="193" spans="1:4" x14ac:dyDescent="0.35">
      <c r="A193" s="2">
        <v>84</v>
      </c>
      <c r="B193" s="1">
        <v>78</v>
      </c>
      <c r="C193" s="1">
        <v>96</v>
      </c>
      <c r="D193" s="3">
        <v>97</v>
      </c>
    </row>
    <row r="194" spans="1:4" x14ac:dyDescent="0.35">
      <c r="A194" s="2">
        <v>65</v>
      </c>
      <c r="B194" s="1">
        <v>71</v>
      </c>
      <c r="C194" s="1">
        <v>97</v>
      </c>
      <c r="D194" s="3">
        <v>97</v>
      </c>
    </row>
    <row r="195" spans="1:4" x14ac:dyDescent="0.35">
      <c r="A195" s="2">
        <v>62</v>
      </c>
      <c r="B195" s="1">
        <v>55</v>
      </c>
      <c r="C195" s="1">
        <v>97</v>
      </c>
      <c r="D195" s="3">
        <v>97</v>
      </c>
    </row>
    <row r="196" spans="1:4" x14ac:dyDescent="0.35">
      <c r="A196" s="2">
        <v>60</v>
      </c>
      <c r="B196" s="1">
        <v>57</v>
      </c>
      <c r="C196" s="1">
        <v>97</v>
      </c>
      <c r="D196" s="3">
        <v>98</v>
      </c>
    </row>
    <row r="197" spans="1:4" x14ac:dyDescent="0.35">
      <c r="A197" s="2">
        <v>67</v>
      </c>
      <c r="B197" s="1">
        <v>68</v>
      </c>
      <c r="C197" s="1">
        <v>100</v>
      </c>
      <c r="D197" s="3">
        <v>99</v>
      </c>
    </row>
    <row r="198" spans="1:4" x14ac:dyDescent="0.35">
      <c r="A198" s="2">
        <v>62</v>
      </c>
      <c r="B198" s="1">
        <v>62</v>
      </c>
      <c r="C198" s="1">
        <v>100</v>
      </c>
      <c r="D198" s="3">
        <v>99</v>
      </c>
    </row>
    <row r="199" spans="1:4" x14ac:dyDescent="0.35">
      <c r="A199" s="2">
        <v>86</v>
      </c>
      <c r="B199" s="1">
        <v>82</v>
      </c>
      <c r="C199" s="1">
        <v>100</v>
      </c>
      <c r="D199" s="3">
        <v>100</v>
      </c>
    </row>
    <row r="200" spans="1:4" x14ac:dyDescent="0.35">
      <c r="A200" s="2">
        <v>67</v>
      </c>
      <c r="B200" s="1">
        <v>65</v>
      </c>
      <c r="C200" s="1">
        <v>100</v>
      </c>
      <c r="D200" s="3">
        <v>100</v>
      </c>
    </row>
    <row r="201" spans="1:4" x14ac:dyDescent="0.35">
      <c r="A201" s="4">
        <v>56</v>
      </c>
      <c r="B201" s="5">
        <v>58</v>
      </c>
      <c r="C201" s="5">
        <v>100</v>
      </c>
      <c r="D201" s="6">
        <v>100</v>
      </c>
    </row>
  </sheetData>
  <sortState xmlns:xlrd2="http://schemas.microsoft.com/office/spreadsheetml/2017/richdata2" ref="D2:D201">
    <sortCondition ref="D2:D201"/>
  </sortState>
  <mergeCells count="3">
    <mergeCell ref="F1:F11"/>
    <mergeCell ref="F20:F30"/>
    <mergeCell ref="F33:O39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lab1_work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Kirbaba</dc:creator>
  <cp:lastModifiedBy>Denis Kirbaba</cp:lastModifiedBy>
  <dcterms:created xsi:type="dcterms:W3CDTF">2023-03-01T18:19:31Z</dcterms:created>
  <dcterms:modified xsi:type="dcterms:W3CDTF">2023-03-03T14:10:25Z</dcterms:modified>
</cp:coreProperties>
</file>