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200"/>
  </bookViews>
  <sheets>
    <sheet name="DATA_OS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<sst xmlns="http://schemas.openxmlformats.org/spreadsheetml/2006/main" count="227" uniqueCount="83">
  <si>
    <t>No</t>
  </si>
  <si>
    <t>Kriteria</t>
  </si>
  <si>
    <t>C1</t>
  </si>
  <si>
    <t>C2</t>
  </si>
  <si>
    <t>C3</t>
  </si>
  <si>
    <t>C4</t>
  </si>
  <si>
    <t>C5</t>
  </si>
  <si>
    <t>C6</t>
  </si>
  <si>
    <t>Sub Kriteria</t>
  </si>
  <si>
    <t>Bobot</t>
  </si>
  <si>
    <t>Slackware</t>
  </si>
  <si>
    <t>Gratis</t>
  </si>
  <si>
    <t>Tidak Mahir</t>
  </si>
  <si>
    <t>Ya</t>
  </si>
  <si>
    <t>Desktop</t>
  </si>
  <si>
    <t>Menggunakan antar muka comand line</t>
  </si>
  <si>
    <t>Stability</t>
  </si>
  <si>
    <t>Harga</t>
  </si>
  <si>
    <t>Benefit</t>
  </si>
  <si>
    <t>Debian</t>
  </si>
  <si>
    <t>Sedang</t>
  </si>
  <si>
    <t>Menggunakan antar muka grafis</t>
  </si>
  <si>
    <t>Tingkat kemahiran yang dibutuhkan</t>
  </si>
  <si>
    <t>Cost</t>
  </si>
  <si>
    <t>Rhel</t>
  </si>
  <si>
    <t>Bayar</t>
  </si>
  <si>
    <t>Tidak</t>
  </si>
  <si>
    <t>Server</t>
  </si>
  <si>
    <t>Dapat berjalan dikomputer tua</t>
  </si>
  <si>
    <t>Fedora</t>
  </si>
  <si>
    <t>Desktop atau Server</t>
  </si>
  <si>
    <t>Ubuntu</t>
  </si>
  <si>
    <t>Tingkat kesulitan dalam instalasi</t>
  </si>
  <si>
    <t>openSUSE</t>
  </si>
  <si>
    <r>
      <rPr>
        <sz val="11"/>
        <color theme="1"/>
        <rFont val="Calibri"/>
        <charset val="134"/>
        <scheme val="minor"/>
      </rPr>
      <t xml:space="preserve">Stabilitas atau </t>
    </r>
    <r>
      <rPr>
        <i/>
        <sz val="11"/>
        <color theme="1"/>
        <rFont val="Calibri"/>
        <charset val="134"/>
        <scheme val="minor"/>
      </rPr>
      <t>bleeding edge</t>
    </r>
  </si>
  <si>
    <t>Arch</t>
  </si>
  <si>
    <t>Kurang Mahir</t>
  </si>
  <si>
    <t>Centos</t>
  </si>
  <si>
    <t>Mahir</t>
  </si>
  <si>
    <t>Tingkat kesuliatan dalam instalasi</t>
  </si>
  <si>
    <r>
      <rPr>
        <sz val="11"/>
        <color theme="1"/>
        <rFont val="Calibri"/>
        <charset val="134"/>
        <scheme val="minor"/>
      </rPr>
      <t xml:space="preserve">Menggunakan antar muka </t>
    </r>
    <r>
      <rPr>
        <i/>
        <sz val="11"/>
        <color theme="1"/>
        <rFont val="Calibri"/>
        <charset val="134"/>
        <scheme val="minor"/>
      </rPr>
      <t>comand line</t>
    </r>
  </si>
  <si>
    <t>Stabilitas atau bleeding edge</t>
  </si>
  <si>
    <t>Stabilitas</t>
  </si>
  <si>
    <t>Bleeding edge</t>
  </si>
  <si>
    <t>benefit</t>
  </si>
  <si>
    <t>8 perbandingan</t>
  </si>
  <si>
    <t>A1</t>
  </si>
  <si>
    <t>A2</t>
  </si>
  <si>
    <t>A3</t>
  </si>
  <si>
    <t>A4</t>
  </si>
  <si>
    <t>A5</t>
  </si>
  <si>
    <t>A6</t>
  </si>
  <si>
    <t>A7</t>
  </si>
  <si>
    <t>W</t>
  </si>
  <si>
    <t>A8</t>
  </si>
  <si>
    <t>NORMALISASI "R"</t>
  </si>
  <si>
    <t>rating bobot ternomalisasi "Y"  Y=w*r</t>
  </si>
  <si>
    <t>Matrik Solusi ideal positif dan negatif</t>
  </si>
  <si>
    <t>Y+</t>
  </si>
  <si>
    <t>min</t>
  </si>
  <si>
    <t>max</t>
  </si>
  <si>
    <t>Y-</t>
  </si>
  <si>
    <t>Jarak antara nilai terbobot setiap alternatif terhadap solusi ideal positif</t>
  </si>
  <si>
    <t>+</t>
  </si>
  <si>
    <t>-</t>
  </si>
  <si>
    <t>D1</t>
  </si>
  <si>
    <t>D2</t>
  </si>
  <si>
    <t>D3</t>
  </si>
  <si>
    <t>D4</t>
  </si>
  <si>
    <t>D5</t>
  </si>
  <si>
    <t>D6</t>
  </si>
  <si>
    <t>D7</t>
  </si>
  <si>
    <t>D8</t>
  </si>
  <si>
    <t>Nilai Preferensi untuk Setiap alternatif (V)</t>
  </si>
  <si>
    <t>V1</t>
  </si>
  <si>
    <t>V2</t>
  </si>
  <si>
    <t>V3</t>
  </si>
  <si>
    <t>V4</t>
  </si>
  <si>
    <t>V5</t>
  </si>
  <si>
    <t>V6</t>
  </si>
  <si>
    <t>V7</t>
  </si>
  <si>
    <t>V8</t>
  </si>
  <si>
    <t>alternatif</t>
  </si>
</sst>
</file>

<file path=xl/styles.xml><?xml version="1.0" encoding="utf-8"?>
<styleSheet xmlns="http://schemas.openxmlformats.org/spreadsheetml/2006/main">
  <numFmts count="5">
    <numFmt numFmtId="176" formatCode="dd\-mmm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theme="1"/>
      <name val="Calibri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3" fillId="2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0" fillId="32" borderId="16" applyNumberFormat="0" applyFont="0" applyAlignment="0" applyProtection="0">
      <alignment vertical="center"/>
    </xf>
    <xf numFmtId="0" fontId="16" fillId="23" borderId="1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21" borderId="12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30" borderId="14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4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1" borderId="1" xfId="0" applyFill="1" applyBorder="1"/>
    <xf numFmtId="0" fontId="0" fillId="11" borderId="0" xfId="0" applyFill="1"/>
    <xf numFmtId="0" fontId="1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0" xfId="0" applyFill="1"/>
    <xf numFmtId="0" fontId="4" fillId="14" borderId="2" xfId="0" applyFont="1" applyFill="1" applyBorder="1" applyAlignment="1">
      <alignment horizontal="center"/>
    </xf>
    <xf numFmtId="0" fontId="4" fillId="14" borderId="0" xfId="0" applyFont="1" applyFill="1" applyAlignment="1">
      <alignment horizontal="center"/>
    </xf>
    <xf numFmtId="0" fontId="0" fillId="6" borderId="4" xfId="0" applyFont="1" applyFill="1" applyBorder="1" applyAlignment="1"/>
    <xf numFmtId="0" fontId="1" fillId="11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6" borderId="1" xfId="0" applyFont="1" applyFill="1" applyBorder="1" applyAlignme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15" borderId="1" xfId="0" applyFont="1" applyFill="1" applyBorder="1" applyAlignment="1">
      <alignment horizontal="center"/>
    </xf>
    <xf numFmtId="0" fontId="0" fillId="15" borderId="1" xfId="0" applyFon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1" fillId="13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16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17" borderId="1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12" borderId="1" xfId="0" applyFont="1" applyFill="1" applyBorder="1" applyAlignment="1">
      <alignment horizontal="right"/>
    </xf>
    <xf numFmtId="0" fontId="0" fillId="13" borderId="1" xfId="0" applyFont="1" applyFill="1" applyBorder="1" applyAlignment="1">
      <alignment horizontal="right"/>
    </xf>
    <xf numFmtId="0" fontId="0" fillId="11" borderId="1" xfId="0" applyFont="1" applyFill="1" applyBorder="1" applyAlignment="1">
      <alignment horizontal="right"/>
    </xf>
    <xf numFmtId="0" fontId="0" fillId="6" borderId="0" xfId="0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5"/>
  <sheetViews>
    <sheetView tabSelected="1" topLeftCell="A16" workbookViewId="0">
      <selection activeCell="K17" sqref="K17"/>
    </sheetView>
  </sheetViews>
  <sheetFormatPr defaultColWidth="9" defaultRowHeight="14"/>
  <cols>
    <col min="1" max="1" width="6.4296875" customWidth="1"/>
    <col min="2" max="2" width="24.5703125" customWidth="1"/>
    <col min="3" max="3" width="14.4296875" customWidth="1"/>
    <col min="4" max="4" width="10.75" customWidth="1"/>
    <col min="5" max="5" width="8.7109375" customWidth="1"/>
    <col min="6" max="6" width="11.859375" customWidth="1"/>
    <col min="7" max="7" width="34.5625" customWidth="1"/>
    <col min="8" max="8" width="8.6875" customWidth="1"/>
    <col min="9" max="9" width="8.125" customWidth="1"/>
    <col min="10" max="10" width="10.859375" customWidth="1"/>
    <col min="11" max="11" width="32.125" customWidth="1"/>
    <col min="13" max="13" width="2.4296875" customWidth="1"/>
    <col min="14" max="14" width="33.8125" customWidth="1"/>
    <col min="15" max="15" width="34.59375" customWidth="1"/>
  </cols>
  <sheetData>
    <row r="1" spans="1:16">
      <c r="A1" s="38" t="s">
        <v>0</v>
      </c>
      <c r="B1" s="38" t="s">
        <v>1</v>
      </c>
      <c r="C1" s="2" t="s">
        <v>2</v>
      </c>
      <c r="D1" s="3" t="s">
        <v>3</v>
      </c>
      <c r="E1" s="4" t="s">
        <v>4</v>
      </c>
      <c r="F1" s="23" t="s">
        <v>5</v>
      </c>
      <c r="G1" s="24" t="s">
        <v>6</v>
      </c>
      <c r="H1" s="25" t="s">
        <v>7</v>
      </c>
      <c r="I1" s="45"/>
      <c r="J1" s="46" t="s">
        <v>1</v>
      </c>
      <c r="K1" s="47"/>
      <c r="L1" s="48"/>
      <c r="N1" s="38" t="s">
        <v>1</v>
      </c>
      <c r="O1" s="38" t="s">
        <v>8</v>
      </c>
      <c r="P1" s="38" t="s">
        <v>9</v>
      </c>
    </row>
    <row r="2" spans="1:16">
      <c r="A2" s="39">
        <v>1</v>
      </c>
      <c r="B2" s="40" t="s">
        <v>10</v>
      </c>
      <c r="C2" s="41" t="s">
        <v>11</v>
      </c>
      <c r="D2" s="42" t="s">
        <v>12</v>
      </c>
      <c r="E2" s="42" t="s">
        <v>13</v>
      </c>
      <c r="F2" s="42" t="s">
        <v>14</v>
      </c>
      <c r="G2" s="42" t="s">
        <v>15</v>
      </c>
      <c r="H2" s="42" t="s">
        <v>16</v>
      </c>
      <c r="I2" s="42"/>
      <c r="J2" s="49" t="s">
        <v>2</v>
      </c>
      <c r="K2" s="50" t="s">
        <v>17</v>
      </c>
      <c r="L2" s="51" t="s">
        <v>18</v>
      </c>
      <c r="N2" s="59" t="s">
        <v>17</v>
      </c>
      <c r="O2" s="60" t="s">
        <v>11</v>
      </c>
      <c r="P2" s="60">
        <v>5</v>
      </c>
    </row>
    <row r="3" spans="1:16">
      <c r="A3" s="39">
        <v>2</v>
      </c>
      <c r="B3" s="40" t="s">
        <v>19</v>
      </c>
      <c r="C3" s="41" t="s">
        <v>11</v>
      </c>
      <c r="D3" s="42" t="s">
        <v>20</v>
      </c>
      <c r="E3" s="42" t="s">
        <v>13</v>
      </c>
      <c r="F3" s="42" t="s">
        <v>14</v>
      </c>
      <c r="G3" s="42" t="s">
        <v>21</v>
      </c>
      <c r="H3" s="42" t="s">
        <v>16</v>
      </c>
      <c r="I3" s="42"/>
      <c r="J3" s="52" t="s">
        <v>3</v>
      </c>
      <c r="K3" s="50" t="s">
        <v>22</v>
      </c>
      <c r="L3" s="53" t="s">
        <v>23</v>
      </c>
      <c r="N3" s="61"/>
      <c r="O3" s="62"/>
      <c r="P3" s="62"/>
    </row>
    <row r="4" spans="1:16">
      <c r="A4" s="39">
        <v>3</v>
      </c>
      <c r="B4" s="40" t="s">
        <v>24</v>
      </c>
      <c r="C4" s="41" t="s">
        <v>25</v>
      </c>
      <c r="D4" s="42" t="s">
        <v>12</v>
      </c>
      <c r="E4" s="42" t="s">
        <v>26</v>
      </c>
      <c r="F4" s="42" t="s">
        <v>27</v>
      </c>
      <c r="G4" s="42" t="s">
        <v>15</v>
      </c>
      <c r="H4" s="42" t="s">
        <v>16</v>
      </c>
      <c r="I4" s="42"/>
      <c r="J4" s="54" t="s">
        <v>4</v>
      </c>
      <c r="K4" s="50" t="s">
        <v>28</v>
      </c>
      <c r="L4" s="51" t="s">
        <v>18</v>
      </c>
      <c r="N4" s="61"/>
      <c r="O4" s="63"/>
      <c r="P4" s="63"/>
    </row>
    <row r="5" spans="1:16">
      <c r="A5" s="39">
        <v>4</v>
      </c>
      <c r="B5" s="40" t="s">
        <v>29</v>
      </c>
      <c r="C5" s="41" t="s">
        <v>11</v>
      </c>
      <c r="D5" s="42" t="s">
        <v>12</v>
      </c>
      <c r="E5" s="42" t="s">
        <v>13</v>
      </c>
      <c r="F5" s="42" t="s">
        <v>14</v>
      </c>
      <c r="G5" s="42" t="s">
        <v>21</v>
      </c>
      <c r="H5" s="42" t="s">
        <v>16</v>
      </c>
      <c r="I5" s="42"/>
      <c r="J5" s="55" t="s">
        <v>5</v>
      </c>
      <c r="K5" s="50" t="s">
        <v>30</v>
      </c>
      <c r="L5" s="51" t="s">
        <v>18</v>
      </c>
      <c r="N5" s="61"/>
      <c r="O5" s="64" t="s">
        <v>25</v>
      </c>
      <c r="P5" s="60">
        <v>1</v>
      </c>
    </row>
    <row r="6" spans="1:16">
      <c r="A6" s="39">
        <v>5</v>
      </c>
      <c r="B6" s="40" t="s">
        <v>31</v>
      </c>
      <c r="C6" s="41" t="s">
        <v>11</v>
      </c>
      <c r="D6" s="42" t="s">
        <v>12</v>
      </c>
      <c r="E6" s="42" t="s">
        <v>26</v>
      </c>
      <c r="F6" s="42" t="s">
        <v>27</v>
      </c>
      <c r="G6" s="42" t="s">
        <v>15</v>
      </c>
      <c r="H6" s="42" t="s">
        <v>16</v>
      </c>
      <c r="I6" s="42"/>
      <c r="J6" s="56" t="s">
        <v>6</v>
      </c>
      <c r="K6" s="50" t="s">
        <v>32</v>
      </c>
      <c r="L6" s="51" t="s">
        <v>18</v>
      </c>
      <c r="N6" s="65"/>
      <c r="O6" s="66"/>
      <c r="P6" s="63"/>
    </row>
    <row r="7" spans="1:16">
      <c r="A7" s="39">
        <v>6</v>
      </c>
      <c r="B7" s="40" t="s">
        <v>33</v>
      </c>
      <c r="C7" s="41" t="s">
        <v>11</v>
      </c>
      <c r="D7" s="42" t="s">
        <v>12</v>
      </c>
      <c r="E7" s="42" t="s">
        <v>26</v>
      </c>
      <c r="F7" s="42" t="s">
        <v>14</v>
      </c>
      <c r="G7" s="42" t="s">
        <v>15</v>
      </c>
      <c r="H7" s="42" t="s">
        <v>16</v>
      </c>
      <c r="I7" s="42"/>
      <c r="J7" s="57" t="s">
        <v>7</v>
      </c>
      <c r="K7" s="50" t="s">
        <v>34</v>
      </c>
      <c r="L7" s="51" t="s">
        <v>18</v>
      </c>
      <c r="N7" s="67" t="s">
        <v>22</v>
      </c>
      <c r="O7" s="68" t="s">
        <v>12</v>
      </c>
      <c r="P7" s="69">
        <v>4</v>
      </c>
    </row>
    <row r="8" spans="1:16">
      <c r="A8" s="39">
        <v>7</v>
      </c>
      <c r="B8" s="40" t="s">
        <v>35</v>
      </c>
      <c r="C8" s="41" t="s">
        <v>11</v>
      </c>
      <c r="D8" s="42" t="s">
        <v>12</v>
      </c>
      <c r="E8" s="42" t="s">
        <v>26</v>
      </c>
      <c r="F8" s="42" t="s">
        <v>14</v>
      </c>
      <c r="G8" s="42" t="s">
        <v>21</v>
      </c>
      <c r="H8" s="42" t="s">
        <v>16</v>
      </c>
      <c r="I8" s="58"/>
      <c r="N8" s="70"/>
      <c r="O8" s="68" t="s">
        <v>36</v>
      </c>
      <c r="P8" s="69">
        <v>5</v>
      </c>
    </row>
    <row r="9" spans="1:16">
      <c r="A9" s="39">
        <v>8</v>
      </c>
      <c r="B9" s="40" t="s">
        <v>37</v>
      </c>
      <c r="C9" s="41" t="s">
        <v>11</v>
      </c>
      <c r="D9" s="42" t="s">
        <v>12</v>
      </c>
      <c r="E9" s="42" t="s">
        <v>13</v>
      </c>
      <c r="F9" s="42" t="s">
        <v>14</v>
      </c>
      <c r="G9" s="42" t="s">
        <v>15</v>
      </c>
      <c r="H9" s="42" t="s">
        <v>16</v>
      </c>
      <c r="I9" s="58"/>
      <c r="N9" s="70"/>
      <c r="O9" s="68" t="s">
        <v>20</v>
      </c>
      <c r="P9" s="69">
        <v>7</v>
      </c>
    </row>
    <row r="10" spans="1:16">
      <c r="A10" s="39">
        <v>9</v>
      </c>
      <c r="B10" s="40"/>
      <c r="C10" s="41"/>
      <c r="D10" s="42"/>
      <c r="E10" s="42"/>
      <c r="F10" s="42"/>
      <c r="G10" s="42"/>
      <c r="H10" s="42"/>
      <c r="I10" s="58"/>
      <c r="N10" s="70"/>
      <c r="O10" s="60" t="s">
        <v>38</v>
      </c>
      <c r="P10" s="60">
        <v>9</v>
      </c>
    </row>
    <row r="11" spans="1:16">
      <c r="A11" s="39">
        <v>10</v>
      </c>
      <c r="B11" s="40"/>
      <c r="C11" s="41"/>
      <c r="D11" s="42"/>
      <c r="E11" s="42"/>
      <c r="F11" s="42"/>
      <c r="G11" s="42"/>
      <c r="H11" s="42"/>
      <c r="I11" s="58"/>
      <c r="N11" s="71"/>
      <c r="O11" s="63"/>
      <c r="P11" s="63"/>
    </row>
    <row r="12" spans="1:16">
      <c r="A12" s="39">
        <v>11</v>
      </c>
      <c r="B12" s="40"/>
      <c r="C12" s="41"/>
      <c r="D12" s="42"/>
      <c r="E12" s="42"/>
      <c r="F12" s="42"/>
      <c r="G12" s="42"/>
      <c r="H12" s="42"/>
      <c r="I12" s="58"/>
      <c r="N12" s="72" t="s">
        <v>28</v>
      </c>
      <c r="O12" s="60" t="s">
        <v>13</v>
      </c>
      <c r="P12" s="60">
        <v>10</v>
      </c>
    </row>
    <row r="13" spans="1:16">
      <c r="A13" s="39">
        <v>12</v>
      </c>
      <c r="B13" s="40"/>
      <c r="C13" s="41"/>
      <c r="D13" s="42"/>
      <c r="E13" s="42"/>
      <c r="F13" s="42"/>
      <c r="G13" s="42"/>
      <c r="H13" s="42"/>
      <c r="I13" s="58"/>
      <c r="N13" s="73"/>
      <c r="O13" s="62"/>
      <c r="P13" s="62"/>
    </row>
    <row r="14" spans="1:16">
      <c r="A14" s="39">
        <v>13</v>
      </c>
      <c r="B14" s="40"/>
      <c r="C14" s="41"/>
      <c r="D14" s="42"/>
      <c r="E14" s="42"/>
      <c r="F14" s="42"/>
      <c r="G14" s="42"/>
      <c r="H14" s="42"/>
      <c r="I14" s="58"/>
      <c r="N14" s="73"/>
      <c r="O14" s="63"/>
      <c r="P14" s="63"/>
    </row>
    <row r="15" spans="1:16">
      <c r="A15" s="39">
        <v>14</v>
      </c>
      <c r="B15" s="40"/>
      <c r="C15" s="41"/>
      <c r="D15" s="42"/>
      <c r="E15" s="42"/>
      <c r="F15" s="42"/>
      <c r="G15" s="42"/>
      <c r="H15" s="42"/>
      <c r="I15" s="58"/>
      <c r="N15" s="73"/>
      <c r="O15" s="60" t="s">
        <v>26</v>
      </c>
      <c r="P15" s="60">
        <v>5</v>
      </c>
    </row>
    <row r="16" spans="1:16">
      <c r="A16" s="39">
        <v>15</v>
      </c>
      <c r="B16" s="40"/>
      <c r="C16" s="41"/>
      <c r="D16" s="42"/>
      <c r="E16" s="42"/>
      <c r="F16" s="42"/>
      <c r="G16" s="42"/>
      <c r="H16" s="42"/>
      <c r="I16" s="58"/>
      <c r="N16" s="74"/>
      <c r="O16" s="63"/>
      <c r="P16" s="63"/>
    </row>
    <row r="17" spans="14:16">
      <c r="N17" s="75" t="s">
        <v>30</v>
      </c>
      <c r="O17" s="60" t="s">
        <v>14</v>
      </c>
      <c r="P17" s="60">
        <v>10</v>
      </c>
    </row>
    <row r="18" spans="14:16">
      <c r="N18" s="76"/>
      <c r="O18" s="63"/>
      <c r="P18" s="63"/>
    </row>
    <row r="19" spans="1:16">
      <c r="A19" s="38" t="s">
        <v>0</v>
      </c>
      <c r="B19" s="38" t="s">
        <v>1</v>
      </c>
      <c r="C19" s="2" t="s">
        <v>2</v>
      </c>
      <c r="D19" s="3" t="s">
        <v>3</v>
      </c>
      <c r="E19" s="4" t="s">
        <v>4</v>
      </c>
      <c r="F19" s="23" t="s">
        <v>5</v>
      </c>
      <c r="G19" s="24" t="s">
        <v>6</v>
      </c>
      <c r="H19" s="25" t="s">
        <v>7</v>
      </c>
      <c r="N19" s="77"/>
      <c r="O19" s="68" t="s">
        <v>27</v>
      </c>
      <c r="P19" s="69">
        <v>5</v>
      </c>
    </row>
    <row r="20" spans="1:16">
      <c r="A20" s="43">
        <v>1</v>
      </c>
      <c r="B20" s="40" t="s">
        <v>10</v>
      </c>
      <c r="C20" s="6">
        <v>5</v>
      </c>
      <c r="D20" s="7">
        <v>4</v>
      </c>
      <c r="E20" s="7">
        <v>10</v>
      </c>
      <c r="F20" s="7">
        <v>10</v>
      </c>
      <c r="G20" s="7">
        <v>10</v>
      </c>
      <c r="H20" s="7">
        <v>9</v>
      </c>
      <c r="N20" s="78" t="s">
        <v>39</v>
      </c>
      <c r="O20" s="68" t="s">
        <v>21</v>
      </c>
      <c r="P20" s="69">
        <v>15</v>
      </c>
    </row>
    <row r="21" spans="1:16">
      <c r="A21" s="43">
        <v>2</v>
      </c>
      <c r="B21" s="40" t="s">
        <v>19</v>
      </c>
      <c r="C21" s="6">
        <v>5</v>
      </c>
      <c r="D21" s="7">
        <v>7</v>
      </c>
      <c r="E21" s="7">
        <v>10</v>
      </c>
      <c r="F21" s="7">
        <v>10</v>
      </c>
      <c r="G21" s="7">
        <v>15</v>
      </c>
      <c r="H21" s="7">
        <v>9</v>
      </c>
      <c r="N21" s="79"/>
      <c r="O21" s="60" t="s">
        <v>40</v>
      </c>
      <c r="P21" s="60">
        <v>10</v>
      </c>
    </row>
    <row r="22" spans="1:16">
      <c r="A22" s="43">
        <v>3</v>
      </c>
      <c r="B22" s="40" t="s">
        <v>24</v>
      </c>
      <c r="C22" s="6">
        <v>1</v>
      </c>
      <c r="D22" s="7">
        <v>4</v>
      </c>
      <c r="E22" s="7">
        <v>5</v>
      </c>
      <c r="F22" s="7">
        <v>5</v>
      </c>
      <c r="G22" s="7">
        <v>10</v>
      </c>
      <c r="H22" s="7">
        <v>9</v>
      </c>
      <c r="N22" s="80"/>
      <c r="O22" s="63"/>
      <c r="P22" s="63"/>
    </row>
    <row r="23" spans="1:16">
      <c r="A23" s="43">
        <v>4</v>
      </c>
      <c r="B23" s="40" t="s">
        <v>29</v>
      </c>
      <c r="C23" s="6">
        <v>5</v>
      </c>
      <c r="D23" s="7">
        <v>4</v>
      </c>
      <c r="E23" s="7">
        <v>10</v>
      </c>
      <c r="F23" s="7">
        <v>10</v>
      </c>
      <c r="G23" s="7">
        <v>15</v>
      </c>
      <c r="H23" s="7">
        <v>9</v>
      </c>
      <c r="N23" s="81" t="s">
        <v>41</v>
      </c>
      <c r="O23" s="60" t="s">
        <v>42</v>
      </c>
      <c r="P23" s="60">
        <v>9</v>
      </c>
    </row>
    <row r="24" spans="1:16">
      <c r="A24" s="43">
        <v>5</v>
      </c>
      <c r="B24" s="40" t="s">
        <v>31</v>
      </c>
      <c r="C24" s="6">
        <v>5</v>
      </c>
      <c r="D24" s="7">
        <v>4</v>
      </c>
      <c r="E24" s="7">
        <v>5</v>
      </c>
      <c r="F24" s="7">
        <v>5</v>
      </c>
      <c r="G24" s="7">
        <v>10</v>
      </c>
      <c r="H24" s="7">
        <v>9</v>
      </c>
      <c r="N24" s="82"/>
      <c r="O24" s="63"/>
      <c r="P24" s="63"/>
    </row>
    <row r="25" spans="1:16">
      <c r="A25" s="43">
        <v>6</v>
      </c>
      <c r="B25" s="40" t="s">
        <v>33</v>
      </c>
      <c r="C25" s="6">
        <v>5</v>
      </c>
      <c r="D25" s="7">
        <v>4</v>
      </c>
      <c r="E25" s="7">
        <v>5</v>
      </c>
      <c r="F25" s="7">
        <v>10</v>
      </c>
      <c r="G25" s="7">
        <v>10</v>
      </c>
      <c r="H25" s="7">
        <v>9</v>
      </c>
      <c r="N25" s="83"/>
      <c r="O25" s="68" t="s">
        <v>43</v>
      </c>
      <c r="P25" s="69">
        <v>6</v>
      </c>
    </row>
    <row r="26" spans="1:8">
      <c r="A26" s="43">
        <v>7</v>
      </c>
      <c r="B26" s="40" t="s">
        <v>35</v>
      </c>
      <c r="C26" s="6">
        <v>5</v>
      </c>
      <c r="D26" s="7">
        <v>4</v>
      </c>
      <c r="E26" s="7">
        <v>5</v>
      </c>
      <c r="F26" s="7">
        <v>10</v>
      </c>
      <c r="G26" s="7">
        <v>15</v>
      </c>
      <c r="H26" s="7">
        <v>9</v>
      </c>
    </row>
    <row r="27" spans="1:8">
      <c r="A27" s="43">
        <v>8</v>
      </c>
      <c r="B27" s="40" t="s">
        <v>37</v>
      </c>
      <c r="C27" s="6">
        <v>5</v>
      </c>
      <c r="D27" s="7">
        <v>4</v>
      </c>
      <c r="E27" s="7">
        <v>10</v>
      </c>
      <c r="F27" s="7">
        <v>10</v>
      </c>
      <c r="G27" s="7">
        <v>10</v>
      </c>
      <c r="H27" s="7">
        <v>9</v>
      </c>
    </row>
    <row r="28" spans="1:8">
      <c r="A28" s="43">
        <v>9</v>
      </c>
      <c r="B28" s="40"/>
      <c r="C28" s="6"/>
      <c r="D28" s="7"/>
      <c r="E28" s="7"/>
      <c r="F28" s="7"/>
      <c r="G28" s="7"/>
      <c r="H28" s="7"/>
    </row>
    <row r="29" spans="1:8">
      <c r="A29" s="43">
        <v>10</v>
      </c>
      <c r="B29" s="44"/>
      <c r="C29" s="6"/>
      <c r="D29" s="7"/>
      <c r="E29" s="7"/>
      <c r="F29" s="7"/>
      <c r="G29" s="7"/>
      <c r="H29" s="7"/>
    </row>
    <row r="30" spans="1:8">
      <c r="A30" s="43">
        <v>11</v>
      </c>
      <c r="B30" s="44"/>
      <c r="C30" s="6"/>
      <c r="D30" s="7"/>
      <c r="E30" s="7"/>
      <c r="F30" s="7"/>
      <c r="G30" s="7"/>
      <c r="H30" s="7"/>
    </row>
    <row r="31" spans="1:8">
      <c r="A31" s="43">
        <v>12</v>
      </c>
      <c r="B31" s="44"/>
      <c r="C31" s="6"/>
      <c r="D31" s="7"/>
      <c r="E31" s="7"/>
      <c r="F31" s="7"/>
      <c r="G31" s="7"/>
      <c r="H31" s="7"/>
    </row>
    <row r="32" spans="1:8">
      <c r="A32" s="43">
        <v>13</v>
      </c>
      <c r="B32" s="40"/>
      <c r="C32" s="6"/>
      <c r="D32" s="7"/>
      <c r="E32" s="7"/>
      <c r="F32" s="7"/>
      <c r="G32" s="7"/>
      <c r="H32" s="7"/>
    </row>
    <row r="33" spans="1:8">
      <c r="A33" s="43">
        <v>14</v>
      </c>
      <c r="B33" s="44"/>
      <c r="C33" s="6"/>
      <c r="D33" s="7"/>
      <c r="E33" s="7"/>
      <c r="F33" s="7"/>
      <c r="G33" s="7"/>
      <c r="H33" s="7"/>
    </row>
    <row r="34" spans="1:8">
      <c r="A34" s="43">
        <v>15</v>
      </c>
      <c r="B34" s="40"/>
      <c r="C34" s="6"/>
      <c r="D34" s="7"/>
      <c r="E34" s="7"/>
      <c r="F34" s="7"/>
      <c r="G34" s="7"/>
      <c r="H34" s="7"/>
    </row>
    <row r="35" spans="3:7">
      <c r="C35" s="1" t="s">
        <v>44</v>
      </c>
      <c r="D35" s="1" t="s">
        <v>23</v>
      </c>
      <c r="E35" s="1" t="s">
        <v>44</v>
      </c>
      <c r="F35" s="1" t="s">
        <v>44</v>
      </c>
      <c r="G35" s="1" t="s">
        <v>44</v>
      </c>
    </row>
  </sheetData>
  <mergeCells count="23">
    <mergeCell ref="J1:L1"/>
    <mergeCell ref="N2:N6"/>
    <mergeCell ref="N7:N11"/>
    <mergeCell ref="N12:N16"/>
    <mergeCell ref="N17:N19"/>
    <mergeCell ref="N20:N22"/>
    <mergeCell ref="N23:N25"/>
    <mergeCell ref="O2:O4"/>
    <mergeCell ref="O5:O6"/>
    <mergeCell ref="O10:O11"/>
    <mergeCell ref="O12:O14"/>
    <mergeCell ref="O15:O16"/>
    <mergeCell ref="O17:O18"/>
    <mergeCell ref="O21:O22"/>
    <mergeCell ref="O23:O24"/>
    <mergeCell ref="P2:P4"/>
    <mergeCell ref="P5:P6"/>
    <mergeCell ref="P10:P11"/>
    <mergeCell ref="P12:P14"/>
    <mergeCell ref="P15:P16"/>
    <mergeCell ref="P17:P18"/>
    <mergeCell ref="P21:P22"/>
    <mergeCell ref="P23:P24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4"/>
  <sheetViews>
    <sheetView topLeftCell="A7" workbookViewId="0">
      <selection activeCell="U11" sqref="U11"/>
    </sheetView>
  </sheetViews>
  <sheetFormatPr defaultColWidth="9" defaultRowHeight="14"/>
  <cols>
    <col min="2" max="6" width="12.6875"/>
    <col min="9" max="9" width="12.6875"/>
  </cols>
  <sheetData>
    <row r="1" spans="2:9">
      <c r="B1" s="1" t="s">
        <v>44</v>
      </c>
      <c r="C1" s="1" t="s">
        <v>23</v>
      </c>
      <c r="D1" s="1" t="s">
        <v>44</v>
      </c>
      <c r="E1" s="1" t="s">
        <v>44</v>
      </c>
      <c r="F1" s="1" t="s">
        <v>44</v>
      </c>
      <c r="I1" s="1" t="s">
        <v>45</v>
      </c>
    </row>
    <row r="2" spans="2:15">
      <c r="B2" s="2" t="s">
        <v>2</v>
      </c>
      <c r="C2" s="3" t="s">
        <v>3</v>
      </c>
      <c r="D2" s="4" t="s">
        <v>4</v>
      </c>
      <c r="E2" s="23" t="s">
        <v>5</v>
      </c>
      <c r="F2" s="24" t="s">
        <v>6</v>
      </c>
      <c r="G2" s="25" t="s">
        <v>7</v>
      </c>
      <c r="I2" s="2" t="s">
        <v>2</v>
      </c>
      <c r="J2" s="3" t="s">
        <v>3</v>
      </c>
      <c r="K2" s="4" t="s">
        <v>4</v>
      </c>
      <c r="L2" s="23" t="s">
        <v>5</v>
      </c>
      <c r="M2" s="24" t="s">
        <v>6</v>
      </c>
      <c r="N2" s="25" t="s">
        <v>7</v>
      </c>
      <c r="O2" s="34"/>
    </row>
    <row r="3" spans="1:14">
      <c r="A3" s="5" t="s">
        <v>46</v>
      </c>
      <c r="B3" s="6">
        <v>5</v>
      </c>
      <c r="C3" s="7">
        <v>4</v>
      </c>
      <c r="D3" s="7">
        <v>10</v>
      </c>
      <c r="E3" s="7">
        <v>10</v>
      </c>
      <c r="F3" s="7">
        <v>10</v>
      </c>
      <c r="G3" s="7">
        <v>9</v>
      </c>
      <c r="H3" s="26"/>
      <c r="I3">
        <f t="shared" ref="I3:N3" si="0">SQRT(SUM(B3^2,B4^2,B5^2,B6^2,B7^2,B8^2,B9^2,B10^2))</f>
        <v>13.2664991614216</v>
      </c>
      <c r="J3">
        <f t="shared" si="0"/>
        <v>12.6885775404495</v>
      </c>
      <c r="K3">
        <f t="shared" si="0"/>
        <v>22.3606797749979</v>
      </c>
      <c r="L3">
        <f t="shared" si="0"/>
        <v>25.4950975679639</v>
      </c>
      <c r="M3">
        <f t="shared" si="0"/>
        <v>34.2782730020052</v>
      </c>
      <c r="N3">
        <f t="shared" si="0"/>
        <v>25.4558441227157</v>
      </c>
    </row>
    <row r="4" spans="1:8">
      <c r="A4" s="5" t="s">
        <v>47</v>
      </c>
      <c r="B4" s="6">
        <v>5</v>
      </c>
      <c r="C4" s="7">
        <v>7</v>
      </c>
      <c r="D4" s="7">
        <v>10</v>
      </c>
      <c r="E4" s="7">
        <v>10</v>
      </c>
      <c r="F4" s="7">
        <v>15</v>
      </c>
      <c r="G4" s="7">
        <v>9</v>
      </c>
      <c r="H4" s="26"/>
    </row>
    <row r="5" spans="1:8">
      <c r="A5" s="5" t="s">
        <v>48</v>
      </c>
      <c r="B5" s="6">
        <v>1</v>
      </c>
      <c r="C5" s="7">
        <v>4</v>
      </c>
      <c r="D5" s="7">
        <v>5</v>
      </c>
      <c r="E5" s="7">
        <v>5</v>
      </c>
      <c r="F5" s="7">
        <v>10</v>
      </c>
      <c r="G5" s="7">
        <v>9</v>
      </c>
      <c r="H5" s="26"/>
    </row>
    <row r="6" spans="1:8">
      <c r="A6" s="5" t="s">
        <v>49</v>
      </c>
      <c r="B6" s="6">
        <v>5</v>
      </c>
      <c r="C6" s="7">
        <v>4</v>
      </c>
      <c r="D6" s="7">
        <v>10</v>
      </c>
      <c r="E6" s="7">
        <v>10</v>
      </c>
      <c r="F6" s="7">
        <v>15</v>
      </c>
      <c r="G6" s="7">
        <v>9</v>
      </c>
      <c r="H6" s="26"/>
    </row>
    <row r="7" spans="1:8">
      <c r="A7" s="5" t="s">
        <v>50</v>
      </c>
      <c r="B7" s="6">
        <v>5</v>
      </c>
      <c r="C7" s="7">
        <v>4</v>
      </c>
      <c r="D7" s="7">
        <v>5</v>
      </c>
      <c r="E7" s="7">
        <v>5</v>
      </c>
      <c r="F7" s="7">
        <v>10</v>
      </c>
      <c r="G7" s="7">
        <v>9</v>
      </c>
      <c r="H7" s="26"/>
    </row>
    <row r="8" spans="1:8">
      <c r="A8" s="5" t="s">
        <v>51</v>
      </c>
      <c r="B8" s="6">
        <v>5</v>
      </c>
      <c r="C8" s="7">
        <v>4</v>
      </c>
      <c r="D8" s="7">
        <v>5</v>
      </c>
      <c r="E8" s="7">
        <v>10</v>
      </c>
      <c r="F8" s="7">
        <v>10</v>
      </c>
      <c r="G8" s="7">
        <v>9</v>
      </c>
      <c r="H8" s="26"/>
    </row>
    <row r="9" spans="1:21">
      <c r="A9" s="5" t="s">
        <v>52</v>
      </c>
      <c r="B9" s="6">
        <v>5</v>
      </c>
      <c r="C9" s="7">
        <v>4</v>
      </c>
      <c r="D9" s="7">
        <v>5</v>
      </c>
      <c r="E9" s="7">
        <v>10</v>
      </c>
      <c r="F9" s="7">
        <v>15</v>
      </c>
      <c r="G9" s="7">
        <v>9</v>
      </c>
      <c r="H9" s="27"/>
      <c r="I9" s="31" t="s">
        <v>53</v>
      </c>
      <c r="J9" s="32"/>
      <c r="K9" s="32"/>
      <c r="L9" s="32"/>
      <c r="M9" s="32"/>
      <c r="N9" s="32"/>
      <c r="O9" s="35"/>
      <c r="P9" s="36">
        <v>1</v>
      </c>
      <c r="Q9" s="36">
        <v>1</v>
      </c>
      <c r="R9" s="36">
        <v>3</v>
      </c>
      <c r="S9" s="36">
        <v>5</v>
      </c>
      <c r="T9" s="36">
        <v>5</v>
      </c>
      <c r="U9" s="36">
        <v>5</v>
      </c>
    </row>
    <row r="10" spans="1:21">
      <c r="A10" s="5" t="s">
        <v>54</v>
      </c>
      <c r="B10" s="6">
        <v>5</v>
      </c>
      <c r="C10" s="7">
        <v>4</v>
      </c>
      <c r="D10" s="7">
        <v>10</v>
      </c>
      <c r="E10" s="7">
        <v>10</v>
      </c>
      <c r="F10" s="7">
        <v>10</v>
      </c>
      <c r="G10" s="7">
        <v>9</v>
      </c>
      <c r="H10" s="28"/>
      <c r="I10" s="33">
        <v>1</v>
      </c>
      <c r="J10" s="33">
        <v>5</v>
      </c>
      <c r="K10" s="33">
        <v>3</v>
      </c>
      <c r="L10" s="33">
        <v>1</v>
      </c>
      <c r="M10" s="36">
        <v>1</v>
      </c>
      <c r="N10" s="37">
        <v>1</v>
      </c>
      <c r="P10" s="36">
        <v>3</v>
      </c>
      <c r="Q10" s="36">
        <v>3</v>
      </c>
      <c r="R10" s="36">
        <v>3</v>
      </c>
      <c r="S10" s="36">
        <v>1</v>
      </c>
      <c r="T10" s="36">
        <v>1</v>
      </c>
      <c r="U10" s="36">
        <v>5</v>
      </c>
    </row>
    <row r="12" spans="1:2">
      <c r="A12" s="8" t="s">
        <v>55</v>
      </c>
      <c r="B12" s="8"/>
    </row>
    <row r="13" spans="2:6">
      <c r="B13" s="2" t="s">
        <v>2</v>
      </c>
      <c r="C13" s="3" t="s">
        <v>3</v>
      </c>
      <c r="D13" s="4" t="s">
        <v>4</v>
      </c>
      <c r="E13" s="23" t="s">
        <v>5</v>
      </c>
      <c r="F13" s="24" t="s">
        <v>6</v>
      </c>
    </row>
    <row r="14" spans="1:6">
      <c r="A14" s="9" t="s">
        <v>46</v>
      </c>
      <c r="B14">
        <f>B3/I3</f>
        <v>0.376889180722205</v>
      </c>
      <c r="C14">
        <f t="shared" ref="C14:F14" si="1">C3/J3</f>
        <v>0.31524416249564</v>
      </c>
      <c r="D14">
        <f t="shared" si="1"/>
        <v>0.447213595499958</v>
      </c>
      <c r="E14">
        <f t="shared" si="1"/>
        <v>0.392232270276368</v>
      </c>
      <c r="F14">
        <f t="shared" si="1"/>
        <v>0.291729982995789</v>
      </c>
    </row>
    <row r="15" spans="1:6">
      <c r="A15" s="9" t="s">
        <v>47</v>
      </c>
      <c r="B15">
        <f>B4/I3</f>
        <v>0.376889180722205</v>
      </c>
      <c r="C15">
        <f t="shared" ref="C15:F15" si="2">C4/J3</f>
        <v>0.55167728436737</v>
      </c>
      <c r="D15">
        <f t="shared" si="2"/>
        <v>0.447213595499958</v>
      </c>
      <c r="E15">
        <f t="shared" si="2"/>
        <v>0.392232270276368</v>
      </c>
      <c r="F15">
        <f t="shared" si="2"/>
        <v>0.437594974493684</v>
      </c>
    </row>
    <row r="16" spans="1:6">
      <c r="A16" s="9" t="s">
        <v>48</v>
      </c>
      <c r="B16">
        <f>B5/I3</f>
        <v>0.0753778361444409</v>
      </c>
      <c r="C16">
        <f t="shared" ref="C16:F16" si="3">C5/J3</f>
        <v>0.31524416249564</v>
      </c>
      <c r="D16">
        <f t="shared" si="3"/>
        <v>0.223606797749979</v>
      </c>
      <c r="E16">
        <f t="shared" si="3"/>
        <v>0.196116135138184</v>
      </c>
      <c r="F16">
        <f t="shared" si="3"/>
        <v>0.291729982995789</v>
      </c>
    </row>
    <row r="17" spans="1:6">
      <c r="A17" s="9" t="s">
        <v>49</v>
      </c>
      <c r="B17">
        <f>B6/I3</f>
        <v>0.376889180722205</v>
      </c>
      <c r="C17">
        <f t="shared" ref="C17:F17" si="4">C6/J3</f>
        <v>0.31524416249564</v>
      </c>
      <c r="D17">
        <f t="shared" si="4"/>
        <v>0.447213595499958</v>
      </c>
      <c r="E17">
        <f t="shared" si="4"/>
        <v>0.392232270276368</v>
      </c>
      <c r="F17">
        <f t="shared" si="4"/>
        <v>0.437594974493684</v>
      </c>
    </row>
    <row r="18" spans="1:6">
      <c r="A18" s="9" t="s">
        <v>50</v>
      </c>
      <c r="B18">
        <f>B7/I3</f>
        <v>0.376889180722205</v>
      </c>
      <c r="C18">
        <f t="shared" ref="C18:F18" si="5">C7/J3</f>
        <v>0.31524416249564</v>
      </c>
      <c r="D18">
        <f t="shared" si="5"/>
        <v>0.223606797749979</v>
      </c>
      <c r="E18">
        <f t="shared" si="5"/>
        <v>0.196116135138184</v>
      </c>
      <c r="F18">
        <f t="shared" si="5"/>
        <v>0.291729982995789</v>
      </c>
    </row>
    <row r="19" spans="1:6">
      <c r="A19" s="9" t="s">
        <v>51</v>
      </c>
      <c r="B19">
        <f>B8/I3</f>
        <v>0.376889180722205</v>
      </c>
      <c r="C19">
        <f t="shared" ref="C19:F19" si="6">C8/J3</f>
        <v>0.31524416249564</v>
      </c>
      <c r="D19">
        <f t="shared" si="6"/>
        <v>0.223606797749979</v>
      </c>
      <c r="E19">
        <f t="shared" si="6"/>
        <v>0.392232270276368</v>
      </c>
      <c r="F19">
        <f t="shared" si="6"/>
        <v>0.291729982995789</v>
      </c>
    </row>
    <row r="20" spans="1:6">
      <c r="A20" s="9" t="s">
        <v>52</v>
      </c>
      <c r="B20">
        <f>B9/I3</f>
        <v>0.376889180722205</v>
      </c>
      <c r="C20">
        <f t="shared" ref="C20:F20" si="7">C9/J3</f>
        <v>0.31524416249564</v>
      </c>
      <c r="D20">
        <f t="shared" si="7"/>
        <v>0.223606797749979</v>
      </c>
      <c r="E20">
        <f t="shared" si="7"/>
        <v>0.392232270276368</v>
      </c>
      <c r="F20">
        <f t="shared" si="7"/>
        <v>0.437594974493684</v>
      </c>
    </row>
    <row r="21" spans="1:6">
      <c r="A21" s="9" t="s">
        <v>54</v>
      </c>
      <c r="B21">
        <f>B10/I3</f>
        <v>0.376889180722205</v>
      </c>
      <c r="C21">
        <f t="shared" ref="C21:F21" si="8">C10/J3</f>
        <v>0.31524416249564</v>
      </c>
      <c r="D21">
        <f t="shared" si="8"/>
        <v>0.447213595499958</v>
      </c>
      <c r="E21">
        <f t="shared" si="8"/>
        <v>0.392232270276368</v>
      </c>
      <c r="F21">
        <f t="shared" si="8"/>
        <v>0.291729982995789</v>
      </c>
    </row>
    <row r="23" spans="1:1">
      <c r="A23" s="1" t="s">
        <v>56</v>
      </c>
    </row>
    <row r="24" spans="1:2">
      <c r="A24" s="8" t="s">
        <v>55</v>
      </c>
      <c r="B24" s="8"/>
    </row>
    <row r="25" spans="2:6">
      <c r="B25" s="2" t="s">
        <v>2</v>
      </c>
      <c r="C25" s="3" t="s">
        <v>3</v>
      </c>
      <c r="D25" s="4" t="s">
        <v>4</v>
      </c>
      <c r="E25" s="23" t="s">
        <v>5</v>
      </c>
      <c r="F25" s="24" t="s">
        <v>6</v>
      </c>
    </row>
    <row r="26" spans="1:6">
      <c r="A26" s="9" t="s">
        <v>46</v>
      </c>
      <c r="B26">
        <f>B14*I10</f>
        <v>0.376889180722205</v>
      </c>
      <c r="C26">
        <f t="shared" ref="C26:F26" si="9">C14*J10</f>
        <v>1.5762208124782</v>
      </c>
      <c r="D26">
        <f t="shared" si="9"/>
        <v>1.34164078649987</v>
      </c>
      <c r="E26">
        <f t="shared" si="9"/>
        <v>0.392232270276368</v>
      </c>
      <c r="F26">
        <f t="shared" si="9"/>
        <v>0.291729982995789</v>
      </c>
    </row>
    <row r="27" spans="1:6">
      <c r="A27" s="9" t="s">
        <v>47</v>
      </c>
      <c r="B27">
        <f>B15*I10</f>
        <v>0.376889180722205</v>
      </c>
      <c r="C27">
        <f t="shared" ref="C27:F27" si="10">C15*J10</f>
        <v>2.75838642183685</v>
      </c>
      <c r="D27">
        <f t="shared" si="10"/>
        <v>1.34164078649987</v>
      </c>
      <c r="E27">
        <f t="shared" si="10"/>
        <v>0.392232270276368</v>
      </c>
      <c r="F27">
        <f t="shared" si="10"/>
        <v>0.437594974493684</v>
      </c>
    </row>
    <row r="28" spans="1:6">
      <c r="A28" s="9" t="s">
        <v>48</v>
      </c>
      <c r="B28">
        <f>B16*I10</f>
        <v>0.0753778361444409</v>
      </c>
      <c r="C28">
        <f t="shared" ref="C28:F28" si="11">C16*J10</f>
        <v>1.5762208124782</v>
      </c>
      <c r="D28">
        <f t="shared" si="11"/>
        <v>0.670820393249937</v>
      </c>
      <c r="E28">
        <f t="shared" si="11"/>
        <v>0.196116135138184</v>
      </c>
      <c r="F28">
        <f t="shared" si="11"/>
        <v>0.291729982995789</v>
      </c>
    </row>
    <row r="29" spans="1:6">
      <c r="A29" s="9" t="s">
        <v>49</v>
      </c>
      <c r="B29">
        <f>B17*I10</f>
        <v>0.376889180722205</v>
      </c>
      <c r="C29">
        <f t="shared" ref="C29:F29" si="12">C17*J10</f>
        <v>1.5762208124782</v>
      </c>
      <c r="D29">
        <f t="shared" si="12"/>
        <v>1.34164078649987</v>
      </c>
      <c r="E29">
        <f t="shared" si="12"/>
        <v>0.392232270276368</v>
      </c>
      <c r="F29">
        <f t="shared" si="12"/>
        <v>0.437594974493684</v>
      </c>
    </row>
    <row r="30" spans="1:6">
      <c r="A30" s="9" t="s">
        <v>50</v>
      </c>
      <c r="B30">
        <f>B18*I10</f>
        <v>0.376889180722205</v>
      </c>
      <c r="C30">
        <f t="shared" ref="C30:F30" si="13">C18*J10</f>
        <v>1.5762208124782</v>
      </c>
      <c r="D30">
        <f t="shared" si="13"/>
        <v>0.670820393249937</v>
      </c>
      <c r="E30">
        <f t="shared" si="13"/>
        <v>0.196116135138184</v>
      </c>
      <c r="F30">
        <f t="shared" si="13"/>
        <v>0.291729982995789</v>
      </c>
    </row>
    <row r="31" spans="1:6">
      <c r="A31" s="9" t="s">
        <v>51</v>
      </c>
      <c r="B31">
        <f>B19*I10</f>
        <v>0.376889180722205</v>
      </c>
      <c r="C31">
        <f t="shared" ref="C31:F31" si="14">C19*J10</f>
        <v>1.5762208124782</v>
      </c>
      <c r="D31">
        <f t="shared" si="14"/>
        <v>0.670820393249937</v>
      </c>
      <c r="E31">
        <f t="shared" si="14"/>
        <v>0.392232270276368</v>
      </c>
      <c r="F31">
        <f t="shared" si="14"/>
        <v>0.291729982995789</v>
      </c>
    </row>
    <row r="32" spans="1:6">
      <c r="A32" s="9" t="s">
        <v>52</v>
      </c>
      <c r="B32">
        <f>B20*I10</f>
        <v>0.376889180722205</v>
      </c>
      <c r="C32">
        <f t="shared" ref="C32:F32" si="15">C20*J10</f>
        <v>1.5762208124782</v>
      </c>
      <c r="D32">
        <f t="shared" si="15"/>
        <v>0.670820393249937</v>
      </c>
      <c r="E32">
        <f t="shared" si="15"/>
        <v>0.392232270276368</v>
      </c>
      <c r="F32">
        <f t="shared" si="15"/>
        <v>0.437594974493684</v>
      </c>
    </row>
    <row r="33" spans="1:6">
      <c r="A33" s="9" t="s">
        <v>54</v>
      </c>
      <c r="B33">
        <f>B21*I10</f>
        <v>0.376889180722205</v>
      </c>
      <c r="C33">
        <f t="shared" ref="C33:F33" si="16">C21*J10</f>
        <v>1.5762208124782</v>
      </c>
      <c r="D33">
        <f t="shared" si="16"/>
        <v>1.34164078649987</v>
      </c>
      <c r="E33">
        <f t="shared" si="16"/>
        <v>0.392232270276368</v>
      </c>
      <c r="F33">
        <f t="shared" si="16"/>
        <v>0.291729982995789</v>
      </c>
    </row>
    <row r="35" spans="1:4">
      <c r="A35" s="10" t="s">
        <v>57</v>
      </c>
      <c r="B35" s="1"/>
      <c r="C35" s="1"/>
      <c r="D35" s="1"/>
    </row>
    <row r="36" spans="1:6">
      <c r="A36" s="11" t="s">
        <v>58</v>
      </c>
      <c r="B36" s="12" t="s">
        <v>59</v>
      </c>
      <c r="C36" s="12" t="s">
        <v>60</v>
      </c>
      <c r="D36" s="12" t="s">
        <v>60</v>
      </c>
      <c r="E36" s="12" t="s">
        <v>60</v>
      </c>
      <c r="F36" s="12" t="s">
        <v>60</v>
      </c>
    </row>
    <row r="37" spans="1:8">
      <c r="A37" s="13" t="s">
        <v>61</v>
      </c>
      <c r="B37" s="12" t="s">
        <v>60</v>
      </c>
      <c r="C37" s="12" t="s">
        <v>59</v>
      </c>
      <c r="D37" s="12" t="s">
        <v>59</v>
      </c>
      <c r="E37" s="12" t="s">
        <v>59</v>
      </c>
      <c r="F37" s="12" t="s">
        <v>59</v>
      </c>
      <c r="G37" s="29"/>
      <c r="H37" s="30"/>
    </row>
    <row r="39" spans="1:6">
      <c r="A39" s="11" t="s">
        <v>58</v>
      </c>
      <c r="B39" s="12">
        <f>MIN(B26:B33)</f>
        <v>0.0753778361444409</v>
      </c>
      <c r="C39" s="12">
        <f>MAX(C26:C33)</f>
        <v>2.75838642183685</v>
      </c>
      <c r="D39" s="12">
        <f>MAX(D26:D33)</f>
        <v>1.34164078649987</v>
      </c>
      <c r="E39" s="12">
        <f>MAX(E26:E33)</f>
        <v>0.392232270276368</v>
      </c>
      <c r="F39" s="12">
        <f>MAX(F26:F33)</f>
        <v>0.437594974493684</v>
      </c>
    </row>
    <row r="40" spans="1:6">
      <c r="A40" s="13" t="s">
        <v>61</v>
      </c>
      <c r="B40" s="12">
        <f>MAX(B26:B33)</f>
        <v>0.376889180722205</v>
      </c>
      <c r="C40" s="12">
        <f>MIN(C26:C33)</f>
        <v>1.5762208124782</v>
      </c>
      <c r="D40" s="12">
        <f>MIN(D26:D33)</f>
        <v>0.670820393249937</v>
      </c>
      <c r="E40" s="12">
        <f>MIN(E26:E33)</f>
        <v>0.196116135138184</v>
      </c>
      <c r="F40" s="12">
        <f>MIN(F26:F33)</f>
        <v>0.291729982995789</v>
      </c>
    </row>
    <row r="43" ht="15.2" spans="1:15">
      <c r="A43" s="14" t="s">
        <v>62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4">
      <c r="A44" s="15" t="s">
        <v>63</v>
      </c>
      <c r="D44" s="16" t="s">
        <v>64</v>
      </c>
    </row>
    <row r="45" spans="1:5">
      <c r="A45" s="15" t="s">
        <v>65</v>
      </c>
      <c r="B45">
        <f>SQRT(SUM((B39-B26)^2,(C39-C26)^2,(D39-D26)^2,(E39-E26)^2,(F39-F26)^2))</f>
        <v>1.22869899267643</v>
      </c>
      <c r="D45" s="16" t="s">
        <v>65</v>
      </c>
      <c r="E45">
        <f>SQRT(SUM((B26-B40)^2,(C26-C40)^2,(D26-D40)^2,(E26-E40)^2,(F26-F40)^2))</f>
        <v>0.698900234984607</v>
      </c>
    </row>
    <row r="46" spans="1:5">
      <c r="A46" s="15" t="s">
        <v>66</v>
      </c>
      <c r="B46">
        <f>SQRT(SUM((B39-B27)^2,(C39-C27)^2,(D39-D27)^2,(E39-E27)^2,(F39-F27)^2))</f>
        <v>0.301511344577764</v>
      </c>
      <c r="D46" s="16" t="s">
        <v>66</v>
      </c>
      <c r="E46">
        <f>SQRT(SUM((B27-B40)^2,(C27-C40)^2,(D27-D40)^2,(E27-E40)^2,(F27-F40)^2))</f>
        <v>1.3810335485268</v>
      </c>
    </row>
    <row r="47" spans="1:5">
      <c r="A47" s="15" t="s">
        <v>67</v>
      </c>
      <c r="B47">
        <f>SQRT(SUM((B39-B28)^2,(C39-C28)^2,(D39-D28)^2,(E39-E28)^2,(F39-F28)^2))</f>
        <v>1.3810335485268</v>
      </c>
      <c r="D47" s="16" t="s">
        <v>67</v>
      </c>
      <c r="E47">
        <f>SQRT(SUM((B28-B40)^2,(C28-C40)^2,(D28-D40)^2,(E28-E40)^2,(F28-F40)^2))</f>
        <v>0.301511344577764</v>
      </c>
    </row>
    <row r="48" spans="1:5">
      <c r="A48" s="15" t="s">
        <v>68</v>
      </c>
      <c r="B48">
        <f>SQRT(SUM((B39-B29)^2,(C39-C29)^2,(D39-D29)^2,(E39-E29)^2,(F39-F29)^2))</f>
        <v>1.22001008965475</v>
      </c>
      <c r="D48" s="16" t="s">
        <v>68</v>
      </c>
      <c r="E48">
        <f>SQRT(SUM((B29-B40)^2,(C29-C40)^2,(D29-D40)^2,(E29-E40)^2,(F29-F40)^2))</f>
        <v>0.713959476585485</v>
      </c>
    </row>
    <row r="49" spans="1:5">
      <c r="A49" s="15" t="s">
        <v>69</v>
      </c>
      <c r="B49">
        <f>SQRT(SUM((B39-B30)^2,(C39-C30)^2,(D39-D30)^2,(E39-E30)^2,(F39-F30)^2))</f>
        <v>1.41356384824514</v>
      </c>
      <c r="D49" s="16" t="s">
        <v>69</v>
      </c>
      <c r="E49">
        <f>SQRT(SUM((B30-B40)^2,(C30-C40)^2,(D30-D40)^2,(E30-E40)^2,(F30-F40)^2))</f>
        <v>0</v>
      </c>
    </row>
    <row r="50" spans="1:5">
      <c r="A50" s="15" t="s">
        <v>70</v>
      </c>
      <c r="B50">
        <f>SQRT(SUM((B39-B31)^2,(C39-C31)^2,(D39-D31)^2,(E39-E31)^2,(F39-F31)^2))</f>
        <v>1.399893286863</v>
      </c>
      <c r="D50" s="16" t="s">
        <v>70</v>
      </c>
      <c r="E50">
        <f>SQRT(SUM((B31-B40)^2,(C31-C40)^2,(D31-D40)^2,(E31-E40)^2,(F31-F40)^2))</f>
        <v>0.196116135138184</v>
      </c>
    </row>
    <row r="51" spans="1:5">
      <c r="A51" s="15" t="s">
        <v>71</v>
      </c>
      <c r="B51">
        <f>SQRT(SUM((B39-B32)^2,(C39-C32)^2,(D39-D32)^2,(E39-E32)^2,(F39-F32)^2))</f>
        <v>1.39227318399063</v>
      </c>
      <c r="D51" s="16" t="s">
        <v>71</v>
      </c>
      <c r="E51">
        <f>SQRT(SUM((B32-B40)^2,(C32-C40)^2,(D32-D40)^2,(E32-E40)^2,(F32-F40)^2))</f>
        <v>0.244413858457779</v>
      </c>
    </row>
    <row r="52" spans="1:5">
      <c r="A52" s="15" t="s">
        <v>72</v>
      </c>
      <c r="B52">
        <f>SQRT(SUM((B39-B33)^2,(C39-C33)^2,(D39-D33)^2,(E39-E33)^2,(F39-F33)^2))</f>
        <v>1.22869899267643</v>
      </c>
      <c r="D52" s="16" t="s">
        <v>72</v>
      </c>
      <c r="E52">
        <f>SQRT(SUM((B33-B40)^2,(C33-C40)^2,(D33-D40)^2,(E33-E40)^2,(F33-F40)^2))</f>
        <v>0.698900234984607</v>
      </c>
    </row>
    <row r="54" spans="1:15">
      <c r="A54" s="17" t="s">
        <v>73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</row>
    <row r="56" spans="1:2">
      <c r="A56" s="19" t="s">
        <v>74</v>
      </c>
      <c r="B56" s="12">
        <f>E45/SUM(E45,B45)</f>
        <v>0.362575490255128</v>
      </c>
    </row>
    <row r="57" spans="1:2">
      <c r="A57" s="19" t="s">
        <v>75</v>
      </c>
      <c r="B57" s="12">
        <f t="shared" ref="B57:B70" si="17">E46/SUM(E46,B46)</f>
        <v>0.820800416194883</v>
      </c>
    </row>
    <row r="58" spans="1:2">
      <c r="A58" s="19" t="s">
        <v>76</v>
      </c>
      <c r="B58" s="12">
        <f t="shared" si="17"/>
        <v>0.179199583805117</v>
      </c>
    </row>
    <row r="59" spans="1:2">
      <c r="A59" s="19" t="s">
        <v>77</v>
      </c>
      <c r="B59" s="12">
        <f t="shared" si="17"/>
        <v>0.36916789645944</v>
      </c>
    </row>
    <row r="60" spans="1:2">
      <c r="A60" s="19" t="s">
        <v>78</v>
      </c>
      <c r="B60" s="12">
        <f t="shared" si="17"/>
        <v>0</v>
      </c>
    </row>
    <row r="61" spans="1:2">
      <c r="A61" s="19" t="s">
        <v>79</v>
      </c>
      <c r="B61" s="12">
        <f t="shared" si="17"/>
        <v>0.122879058503477</v>
      </c>
    </row>
    <row r="62" spans="1:2">
      <c r="A62" s="19" t="s">
        <v>80</v>
      </c>
      <c r="B62" s="12">
        <f t="shared" si="17"/>
        <v>0.149334510580684</v>
      </c>
    </row>
    <row r="63" spans="1:2">
      <c r="A63" s="19" t="s">
        <v>81</v>
      </c>
      <c r="B63" s="12">
        <f t="shared" si="17"/>
        <v>0.362575490255128</v>
      </c>
    </row>
    <row r="64" spans="1:3">
      <c r="A64" s="20" t="s">
        <v>82</v>
      </c>
      <c r="B64" s="21">
        <f>MAX(B56:B63)</f>
        <v>0.820800416194883</v>
      </c>
      <c r="C64" s="22" t="str">
        <f>IF(B56=B64,A56,IF(B57=B64,A57,IF(B58=B64,A58,IF(B59=B64,A59,IF(B60=B64,A60,IF(B61=B64,A61,IF(B62=B64,A62,IF(B63=B64,A63,IF(#REF!=B64,A56,IF(#REF!=B64,#REF!,IF(#REF!=B64,#REF!,IF(#REF!=B64,#REF!,IF(#REF!=B64,#REF!,IF(#REF!=B64,#REF!,IF(#REF!=B64,#REF!)))))))))))))))</f>
        <v>V2</v>
      </c>
    </row>
  </sheetData>
  <mergeCells count="5">
    <mergeCell ref="I9:N9"/>
    <mergeCell ref="A12:B12"/>
    <mergeCell ref="A24:B24"/>
    <mergeCell ref="A43:N43"/>
    <mergeCell ref="A54:N54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DATA_OS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wahidari</dc:creator>
  <cp:lastModifiedBy>densu</cp:lastModifiedBy>
  <dcterms:created xsi:type="dcterms:W3CDTF">2018-12-07T04:48:00Z</dcterms:created>
  <cp:lastPrinted>2018-12-18T04:08:00Z</cp:lastPrinted>
  <dcterms:modified xsi:type="dcterms:W3CDTF">2023-12-15T18:38:28Z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