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ropbox\PhD UIUC\Fall 2020\CEE 598 UTM\Project\Project 1\"/>
    </mc:Choice>
  </mc:AlternateContent>
  <xr:revisionPtr revIDLastSave="0" documentId="13_ncr:1_{CEFE7F77-E7E1-4568-A683-BAAD09C7B40B}" xr6:coauthVersionLast="44" xr6:coauthVersionMax="44" xr10:uidLastSave="{00000000-0000-0000-0000-000000000000}"/>
  <bookViews>
    <workbookView xWindow="-108" yWindow="-108" windowWidth="23256" windowHeight="12576" activeTab="2" xr2:uid="{3A7FA3D3-3299-4AB3-8B62-877E26CBBB2F}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Sheet1!$CC$1:$CH$82</definedName>
    <definedName name="_xlnm._FilterDatabase" localSheetId="1" hidden="1">Sheet3!$B$7:$J$7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4" i="3" l="1"/>
  <c r="ES93" i="1"/>
  <c r="T68" i="3"/>
  <c r="U68" i="3"/>
  <c r="V68" i="3"/>
  <c r="W68" i="3"/>
  <c r="T69" i="3"/>
  <c r="U69" i="3"/>
  <c r="V69" i="3"/>
  <c r="W69" i="3"/>
  <c r="T70" i="3"/>
  <c r="U70" i="3"/>
  <c r="V70" i="3"/>
  <c r="W70" i="3"/>
  <c r="T71" i="3"/>
  <c r="U71" i="3"/>
  <c r="V71" i="3"/>
  <c r="W71" i="3"/>
  <c r="T72" i="3"/>
  <c r="U72" i="3"/>
  <c r="V72" i="3"/>
  <c r="W72" i="3"/>
  <c r="T73" i="3"/>
  <c r="U73" i="3"/>
  <c r="V73" i="3"/>
  <c r="W73" i="3"/>
  <c r="T74" i="3"/>
  <c r="U74" i="3"/>
  <c r="V74" i="3"/>
  <c r="W74" i="3"/>
  <c r="T75" i="3"/>
  <c r="U75" i="3"/>
  <c r="V75" i="3"/>
  <c r="W75" i="3"/>
  <c r="T76" i="3"/>
  <c r="U76" i="3"/>
  <c r="V76" i="3"/>
  <c r="W76" i="3"/>
  <c r="T77" i="3"/>
  <c r="U77" i="3"/>
  <c r="V77" i="3"/>
  <c r="W77" i="3"/>
  <c r="T78" i="3"/>
  <c r="U78" i="3"/>
  <c r="V78" i="3"/>
  <c r="W78" i="3"/>
  <c r="T79" i="3"/>
  <c r="U79" i="3"/>
  <c r="V79" i="3"/>
  <c r="W79" i="3"/>
  <c r="T80" i="3"/>
  <c r="U80" i="3"/>
  <c r="V80" i="3"/>
  <c r="W80" i="3"/>
  <c r="T81" i="3"/>
  <c r="U81" i="3"/>
  <c r="V81" i="3"/>
  <c r="W81" i="3"/>
  <c r="T82" i="3"/>
  <c r="U82" i="3"/>
  <c r="V82" i="3"/>
  <c r="W82" i="3"/>
  <c r="T83" i="3"/>
  <c r="U83" i="3"/>
  <c r="V83" i="3"/>
  <c r="W83" i="3"/>
  <c r="T84" i="3"/>
  <c r="U84" i="3"/>
  <c r="V84" i="3"/>
  <c r="W84" i="3"/>
  <c r="T85" i="3"/>
  <c r="U85" i="3"/>
  <c r="V85" i="3"/>
  <c r="W85" i="3"/>
  <c r="T86" i="3"/>
  <c r="U86" i="3"/>
  <c r="V86" i="3"/>
  <c r="W86" i="3"/>
  <c r="O68" i="3"/>
  <c r="P68" i="3"/>
  <c r="Q68" i="3"/>
  <c r="R68" i="3"/>
  <c r="O69" i="3"/>
  <c r="P69" i="3"/>
  <c r="Q69" i="3"/>
  <c r="R69" i="3"/>
  <c r="O70" i="3"/>
  <c r="P70" i="3"/>
  <c r="Q70" i="3"/>
  <c r="R70" i="3"/>
  <c r="O71" i="3"/>
  <c r="P71" i="3"/>
  <c r="Q71" i="3"/>
  <c r="R71" i="3"/>
  <c r="O72" i="3"/>
  <c r="P72" i="3"/>
  <c r="Q72" i="3"/>
  <c r="R72" i="3"/>
  <c r="O73" i="3"/>
  <c r="P73" i="3"/>
  <c r="Q73" i="3"/>
  <c r="R73" i="3"/>
  <c r="O74" i="3"/>
  <c r="P74" i="3"/>
  <c r="Q74" i="3"/>
  <c r="R74" i="3"/>
  <c r="O75" i="3"/>
  <c r="P75" i="3"/>
  <c r="Q75" i="3"/>
  <c r="R75" i="3"/>
  <c r="O76" i="3"/>
  <c r="P76" i="3"/>
  <c r="Q76" i="3"/>
  <c r="R76" i="3"/>
  <c r="O77" i="3"/>
  <c r="P77" i="3"/>
  <c r="Q77" i="3"/>
  <c r="R77" i="3"/>
  <c r="O78" i="3"/>
  <c r="P78" i="3"/>
  <c r="Q78" i="3"/>
  <c r="R78" i="3"/>
  <c r="O79" i="3"/>
  <c r="P79" i="3"/>
  <c r="Q79" i="3"/>
  <c r="R79" i="3"/>
  <c r="O80" i="3"/>
  <c r="P80" i="3"/>
  <c r="Q80" i="3"/>
  <c r="R80" i="3"/>
  <c r="O81" i="3"/>
  <c r="P81" i="3"/>
  <c r="Q81" i="3"/>
  <c r="R81" i="3"/>
  <c r="O82" i="3"/>
  <c r="P82" i="3"/>
  <c r="Q82" i="3"/>
  <c r="R82" i="3"/>
  <c r="O83" i="3"/>
  <c r="P83" i="3"/>
  <c r="Q83" i="3"/>
  <c r="R83" i="3"/>
  <c r="O84" i="3"/>
  <c r="P84" i="3"/>
  <c r="Q84" i="3"/>
  <c r="R84" i="3"/>
  <c r="O85" i="3"/>
  <c r="P85" i="3"/>
  <c r="Q85" i="3"/>
  <c r="R85" i="3"/>
  <c r="O86" i="3"/>
  <c r="P86" i="3"/>
  <c r="Q86" i="3"/>
  <c r="R86" i="3"/>
  <c r="S81" i="3"/>
  <c r="S82" i="3"/>
  <c r="S83" i="3"/>
  <c r="S84" i="3"/>
  <c r="S85" i="3"/>
  <c r="S86" i="3"/>
  <c r="S69" i="3"/>
  <c r="S70" i="3"/>
  <c r="S71" i="3"/>
  <c r="S72" i="3"/>
  <c r="S73" i="3"/>
  <c r="S74" i="3"/>
  <c r="S75" i="3"/>
  <c r="S76" i="3"/>
  <c r="S77" i="3"/>
  <c r="S78" i="3"/>
  <c r="S79" i="3"/>
  <c r="S80" i="3"/>
  <c r="S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68" i="3"/>
  <c r="AE57" i="3"/>
  <c r="O47" i="3"/>
  <c r="P47" i="3"/>
  <c r="Q47" i="3"/>
  <c r="R47" i="3"/>
  <c r="O48" i="3"/>
  <c r="P48" i="3"/>
  <c r="Q48" i="3"/>
  <c r="R48" i="3"/>
  <c r="O49" i="3"/>
  <c r="P49" i="3"/>
  <c r="Q49" i="3"/>
  <c r="R49" i="3"/>
  <c r="O50" i="3"/>
  <c r="P50" i="3"/>
  <c r="Q50" i="3"/>
  <c r="R50" i="3"/>
  <c r="O51" i="3"/>
  <c r="P51" i="3"/>
  <c r="Q51" i="3"/>
  <c r="R51" i="3"/>
  <c r="O52" i="3"/>
  <c r="P52" i="3"/>
  <c r="Q52" i="3"/>
  <c r="R52" i="3"/>
  <c r="O53" i="3"/>
  <c r="P53" i="3"/>
  <c r="Q53" i="3"/>
  <c r="R53" i="3"/>
  <c r="O54" i="3"/>
  <c r="P54" i="3"/>
  <c r="Q54" i="3"/>
  <c r="R54" i="3"/>
  <c r="O55" i="3"/>
  <c r="P55" i="3"/>
  <c r="Q55" i="3"/>
  <c r="R55" i="3"/>
  <c r="O56" i="3"/>
  <c r="P56" i="3"/>
  <c r="Q56" i="3"/>
  <c r="R56" i="3"/>
  <c r="O57" i="3"/>
  <c r="P57" i="3"/>
  <c r="Q57" i="3"/>
  <c r="R57" i="3"/>
  <c r="O58" i="3"/>
  <c r="P58" i="3"/>
  <c r="Q58" i="3"/>
  <c r="R58" i="3"/>
  <c r="O59" i="3"/>
  <c r="P59" i="3"/>
  <c r="Q59" i="3"/>
  <c r="R59" i="3"/>
  <c r="O60" i="3"/>
  <c r="P60" i="3"/>
  <c r="Q60" i="3"/>
  <c r="R60" i="3"/>
  <c r="O61" i="3"/>
  <c r="P61" i="3"/>
  <c r="Q61" i="3"/>
  <c r="R61" i="3"/>
  <c r="O62" i="3"/>
  <c r="P62" i="3"/>
  <c r="Q62" i="3"/>
  <c r="R62" i="3"/>
  <c r="O63" i="3"/>
  <c r="P63" i="3"/>
  <c r="Q63" i="3"/>
  <c r="R63" i="3"/>
  <c r="O64" i="3"/>
  <c r="P64" i="3"/>
  <c r="Q64" i="3"/>
  <c r="R64" i="3"/>
  <c r="O65" i="3"/>
  <c r="P65" i="3"/>
  <c r="Q65" i="3"/>
  <c r="R65" i="3"/>
  <c r="T47" i="3"/>
  <c r="U47" i="3"/>
  <c r="V47" i="3"/>
  <c r="W47" i="3"/>
  <c r="T48" i="3"/>
  <c r="U48" i="3"/>
  <c r="V48" i="3"/>
  <c r="W48" i="3"/>
  <c r="T49" i="3"/>
  <c r="U49" i="3"/>
  <c r="V49" i="3"/>
  <c r="W49" i="3"/>
  <c r="T50" i="3"/>
  <c r="U50" i="3"/>
  <c r="V50" i="3"/>
  <c r="W50" i="3"/>
  <c r="T51" i="3"/>
  <c r="U51" i="3"/>
  <c r="V51" i="3"/>
  <c r="W51" i="3"/>
  <c r="T52" i="3"/>
  <c r="U52" i="3"/>
  <c r="V52" i="3"/>
  <c r="W52" i="3"/>
  <c r="T53" i="3"/>
  <c r="U53" i="3"/>
  <c r="V53" i="3"/>
  <c r="W53" i="3"/>
  <c r="T54" i="3"/>
  <c r="U54" i="3"/>
  <c r="V54" i="3"/>
  <c r="W54" i="3"/>
  <c r="T55" i="3"/>
  <c r="U55" i="3"/>
  <c r="V55" i="3"/>
  <c r="W55" i="3"/>
  <c r="T56" i="3"/>
  <c r="U56" i="3"/>
  <c r="V56" i="3"/>
  <c r="W56" i="3"/>
  <c r="T57" i="3"/>
  <c r="U57" i="3"/>
  <c r="V57" i="3"/>
  <c r="W57" i="3"/>
  <c r="T58" i="3"/>
  <c r="U58" i="3"/>
  <c r="V58" i="3"/>
  <c r="W58" i="3"/>
  <c r="T59" i="3"/>
  <c r="U59" i="3"/>
  <c r="V59" i="3"/>
  <c r="W59" i="3"/>
  <c r="T60" i="3"/>
  <c r="U60" i="3"/>
  <c r="V60" i="3"/>
  <c r="W60" i="3"/>
  <c r="T61" i="3"/>
  <c r="U61" i="3"/>
  <c r="V61" i="3"/>
  <c r="W61" i="3"/>
  <c r="T62" i="3"/>
  <c r="U62" i="3"/>
  <c r="V62" i="3"/>
  <c r="W62" i="3"/>
  <c r="T63" i="3"/>
  <c r="U63" i="3"/>
  <c r="V63" i="3"/>
  <c r="W63" i="3"/>
  <c r="T64" i="3"/>
  <c r="U64" i="3"/>
  <c r="V64" i="3"/>
  <c r="W64" i="3"/>
  <c r="T65" i="3"/>
  <c r="U65" i="3"/>
  <c r="V65" i="3"/>
  <c r="W65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N4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Q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P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O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N7" i="3"/>
  <c r="ET93" i="1" l="1"/>
  <c r="ET94" i="1"/>
  <c r="ET95" i="1"/>
  <c r="ET96" i="1"/>
  <c r="ET97" i="1"/>
  <c r="ET98" i="1"/>
  <c r="ET99" i="1"/>
  <c r="ET100" i="1"/>
  <c r="ET101" i="1"/>
  <c r="ET102" i="1"/>
  <c r="ET103" i="1"/>
  <c r="ET104" i="1"/>
  <c r="ET105" i="1"/>
  <c r="ET106" i="1"/>
  <c r="ET107" i="1"/>
  <c r="ET108" i="1"/>
  <c r="ET109" i="1"/>
  <c r="ET110" i="1"/>
  <c r="ET111" i="1"/>
  <c r="ET112" i="1"/>
  <c r="ET113" i="1"/>
  <c r="ET114" i="1"/>
  <c r="ET115" i="1"/>
  <c r="ET116" i="1"/>
  <c r="ET117" i="1"/>
  <c r="ET118" i="1"/>
  <c r="ET119" i="1"/>
  <c r="ET120" i="1"/>
  <c r="ET121" i="1"/>
  <c r="ET122" i="1"/>
  <c r="ET123" i="1"/>
  <c r="ET124" i="1"/>
  <c r="ET125" i="1"/>
  <c r="ET126" i="1"/>
  <c r="ET127" i="1"/>
  <c r="ET128" i="1"/>
  <c r="ET129" i="1"/>
  <c r="ET130" i="1"/>
  <c r="ET131" i="1"/>
  <c r="ET132" i="1"/>
  <c r="ET133" i="1"/>
  <c r="ET134" i="1"/>
  <c r="ET135" i="1"/>
  <c r="ET136" i="1"/>
  <c r="ET137" i="1"/>
  <c r="ET138" i="1"/>
  <c r="ET139" i="1"/>
  <c r="ET140" i="1"/>
  <c r="ET141" i="1"/>
  <c r="ET142" i="1"/>
  <c r="ET143" i="1"/>
  <c r="ET144" i="1"/>
  <c r="ET145" i="1"/>
  <c r="ET146" i="1"/>
  <c r="ET147" i="1"/>
  <c r="ET148" i="1"/>
  <c r="ET149" i="1"/>
  <c r="ET150" i="1"/>
  <c r="ET151" i="1"/>
  <c r="ET152" i="1"/>
  <c r="ET153" i="1"/>
  <c r="ET154" i="1"/>
  <c r="ET155" i="1"/>
  <c r="ET156" i="1"/>
  <c r="ET157" i="1"/>
  <c r="ET158" i="1"/>
  <c r="ET159" i="1"/>
  <c r="ET160" i="1"/>
  <c r="ET161" i="1"/>
  <c r="ET162" i="1"/>
  <c r="ET163" i="1"/>
  <c r="ET164" i="1"/>
  <c r="ET165" i="1"/>
  <c r="ET166" i="1"/>
  <c r="ET167" i="1"/>
  <c r="ET168" i="1"/>
  <c r="ES94" i="1" l="1"/>
  <c r="EU94" i="1" s="1"/>
  <c r="ES95" i="1"/>
  <c r="EU95" i="1" s="1"/>
  <c r="ES96" i="1"/>
  <c r="EU96" i="1" s="1"/>
  <c r="ES97" i="1"/>
  <c r="EU97" i="1" s="1"/>
  <c r="ES98" i="1"/>
  <c r="ES99" i="1"/>
  <c r="EU99" i="1" s="1"/>
  <c r="ES100" i="1"/>
  <c r="EU100" i="1" s="1"/>
  <c r="ES101" i="1"/>
  <c r="EU101" i="1" s="1"/>
  <c r="ES102" i="1"/>
  <c r="EU102" i="1" s="1"/>
  <c r="ES103" i="1"/>
  <c r="EU103" i="1" s="1"/>
  <c r="ES104" i="1"/>
  <c r="EU104" i="1" s="1"/>
  <c r="ES105" i="1"/>
  <c r="EU105" i="1" s="1"/>
  <c r="ES106" i="1"/>
  <c r="ES107" i="1"/>
  <c r="EU107" i="1" s="1"/>
  <c r="ES108" i="1"/>
  <c r="EU108" i="1" s="1"/>
  <c r="ES109" i="1"/>
  <c r="ES110" i="1"/>
  <c r="EU110" i="1" s="1"/>
  <c r="ES111" i="1"/>
  <c r="EU111" i="1" s="1"/>
  <c r="ES112" i="1"/>
  <c r="EU112" i="1" s="1"/>
  <c r="ES113" i="1"/>
  <c r="EU113" i="1" s="1"/>
  <c r="ES114" i="1"/>
  <c r="ES115" i="1"/>
  <c r="ES116" i="1"/>
  <c r="ES117" i="1"/>
  <c r="EU117" i="1" s="1"/>
  <c r="ES118" i="1"/>
  <c r="EU118" i="1" s="1"/>
  <c r="ES119" i="1"/>
  <c r="ES120" i="1"/>
  <c r="EU120" i="1" s="1"/>
  <c r="ES121" i="1"/>
  <c r="EU121" i="1" s="1"/>
  <c r="ES122" i="1"/>
  <c r="ES123" i="1"/>
  <c r="EU123" i="1" s="1"/>
  <c r="ES124" i="1"/>
  <c r="EU124" i="1" s="1"/>
  <c r="ES125" i="1"/>
  <c r="ES126" i="1"/>
  <c r="EU126" i="1" s="1"/>
  <c r="ES127" i="1"/>
  <c r="ES128" i="1"/>
  <c r="ES129" i="1"/>
  <c r="EU129" i="1" s="1"/>
  <c r="ES130" i="1"/>
  <c r="ES131" i="1"/>
  <c r="EU131" i="1" s="1"/>
  <c r="ES132" i="1"/>
  <c r="EU132" i="1" s="1"/>
  <c r="ES133" i="1"/>
  <c r="EU133" i="1" s="1"/>
  <c r="ES134" i="1"/>
  <c r="EU134" i="1" s="1"/>
  <c r="ES135" i="1"/>
  <c r="ES136" i="1"/>
  <c r="EU136" i="1" s="1"/>
  <c r="ES137" i="1"/>
  <c r="EU137" i="1" s="1"/>
  <c r="ES138" i="1"/>
  <c r="ES139" i="1"/>
  <c r="EU139" i="1" s="1"/>
  <c r="ES140" i="1"/>
  <c r="EU140" i="1" s="1"/>
  <c r="ES141" i="1"/>
  <c r="ES142" i="1"/>
  <c r="EU142" i="1" s="1"/>
  <c r="ES143" i="1"/>
  <c r="EU143" i="1" s="1"/>
  <c r="ES144" i="1"/>
  <c r="EU144" i="1" s="1"/>
  <c r="ES145" i="1"/>
  <c r="ES146" i="1"/>
  <c r="ES147" i="1"/>
  <c r="EU147" i="1" s="1"/>
  <c r="ES148" i="1"/>
  <c r="EU148" i="1" s="1"/>
  <c r="ES149" i="1"/>
  <c r="EU149" i="1" s="1"/>
  <c r="ES150" i="1"/>
  <c r="EU150" i="1" s="1"/>
  <c r="ES151" i="1"/>
  <c r="EU151" i="1" s="1"/>
  <c r="ES152" i="1"/>
  <c r="EU152" i="1" s="1"/>
  <c r="ES153" i="1"/>
  <c r="EU153" i="1" s="1"/>
  <c r="ES154" i="1"/>
  <c r="ES155" i="1"/>
  <c r="EU155" i="1" s="1"/>
  <c r="ES156" i="1"/>
  <c r="EU156" i="1" s="1"/>
  <c r="ES157" i="1"/>
  <c r="EU157" i="1" s="1"/>
  <c r="ES158" i="1"/>
  <c r="EU158" i="1" s="1"/>
  <c r="ES159" i="1"/>
  <c r="EU159" i="1" s="1"/>
  <c r="ES160" i="1"/>
  <c r="EU160" i="1" s="1"/>
  <c r="ES161" i="1"/>
  <c r="EU161" i="1" s="1"/>
  <c r="ES162" i="1"/>
  <c r="ES163" i="1"/>
  <c r="EU163" i="1" s="1"/>
  <c r="ES164" i="1"/>
  <c r="EU164" i="1" s="1"/>
  <c r="ES165" i="1"/>
  <c r="EU165" i="1" s="1"/>
  <c r="ES166" i="1"/>
  <c r="EU166" i="1" s="1"/>
  <c r="ES167" i="1"/>
  <c r="EU167" i="1" s="1"/>
  <c r="ES168" i="1"/>
  <c r="EU168" i="1" s="1"/>
  <c r="EU93" i="1"/>
  <c r="EP89" i="1"/>
  <c r="EU115" i="1"/>
  <c r="EU116" i="1"/>
  <c r="EU141" i="1"/>
  <c r="EU98" i="1"/>
  <c r="EU106" i="1"/>
  <c r="EU109" i="1"/>
  <c r="EU114" i="1"/>
  <c r="EU119" i="1"/>
  <c r="EU122" i="1"/>
  <c r="EU125" i="1"/>
  <c r="EU127" i="1"/>
  <c r="EU128" i="1"/>
  <c r="EU130" i="1"/>
  <c r="EU135" i="1"/>
  <c r="EU138" i="1"/>
  <c r="EU145" i="1"/>
  <c r="EU146" i="1"/>
  <c r="EU154" i="1"/>
  <c r="EU162" i="1"/>
  <c r="EP88" i="1"/>
  <c r="L93" i="1"/>
  <c r="L94" i="1"/>
  <c r="L95" i="1"/>
  <c r="H95" i="1" s="1"/>
  <c r="L96" i="1"/>
  <c r="H96" i="1" s="1"/>
  <c r="L97" i="1"/>
  <c r="L98" i="1"/>
  <c r="H98" i="1" s="1"/>
  <c r="L99" i="1"/>
  <c r="H99" i="1" s="1"/>
  <c r="L100" i="1"/>
  <c r="H100" i="1" s="1"/>
  <c r="L101" i="1"/>
  <c r="L102" i="1"/>
  <c r="L103" i="1"/>
  <c r="L104" i="1"/>
  <c r="H104" i="1" s="1"/>
  <c r="L105" i="1"/>
  <c r="H105" i="1" s="1"/>
  <c r="L106" i="1"/>
  <c r="H106" i="1" s="1"/>
  <c r="L107" i="1"/>
  <c r="H107" i="1" s="1"/>
  <c r="L108" i="1"/>
  <c r="H108" i="1" s="1"/>
  <c r="L109" i="1"/>
  <c r="H109" i="1" s="1"/>
  <c r="L110" i="1"/>
  <c r="L111" i="1"/>
  <c r="L112" i="1"/>
  <c r="H112" i="1" s="1"/>
  <c r="L113" i="1"/>
  <c r="L114" i="1"/>
  <c r="L115" i="1"/>
  <c r="H115" i="1" s="1"/>
  <c r="L116" i="1"/>
  <c r="H116" i="1" s="1"/>
  <c r="L117" i="1"/>
  <c r="H117" i="1" s="1"/>
  <c r="L118" i="1"/>
  <c r="L119" i="1"/>
  <c r="L120" i="1"/>
  <c r="H120" i="1" s="1"/>
  <c r="L121" i="1"/>
  <c r="L122" i="1"/>
  <c r="H122" i="1" s="1"/>
  <c r="L123" i="1"/>
  <c r="H123" i="1" s="1"/>
  <c r="L124" i="1"/>
  <c r="H124" i="1" s="1"/>
  <c r="L125" i="1"/>
  <c r="H125" i="1" s="1"/>
  <c r="L126" i="1"/>
  <c r="L127" i="1"/>
  <c r="H127" i="1" s="1"/>
  <c r="L128" i="1"/>
  <c r="H128" i="1" s="1"/>
  <c r="L129" i="1"/>
  <c r="H129" i="1" s="1"/>
  <c r="L130" i="1"/>
  <c r="L131" i="1"/>
  <c r="H131" i="1" s="1"/>
  <c r="L132" i="1"/>
  <c r="H132" i="1" s="1"/>
  <c r="L133" i="1"/>
  <c r="L134" i="1"/>
  <c r="L135" i="1"/>
  <c r="H135" i="1" s="1"/>
  <c r="L136" i="1"/>
  <c r="H136" i="1" s="1"/>
  <c r="L137" i="1"/>
  <c r="H137" i="1" s="1"/>
  <c r="L138" i="1"/>
  <c r="H138" i="1" s="1"/>
  <c r="L139" i="1"/>
  <c r="H139" i="1" s="1"/>
  <c r="L140" i="1"/>
  <c r="H140" i="1" s="1"/>
  <c r="L141" i="1"/>
  <c r="H141" i="1" s="1"/>
  <c r="L142" i="1"/>
  <c r="H142" i="1" s="1"/>
  <c r="L143" i="1"/>
  <c r="H143" i="1" s="1"/>
  <c r="L144" i="1"/>
  <c r="H144" i="1" s="1"/>
  <c r="L145" i="1"/>
  <c r="H145" i="1" s="1"/>
  <c r="L146" i="1"/>
  <c r="H146" i="1" s="1"/>
  <c r="L147" i="1"/>
  <c r="H147" i="1" s="1"/>
  <c r="L148" i="1"/>
  <c r="H148" i="1" s="1"/>
  <c r="L149" i="1"/>
  <c r="L150" i="1"/>
  <c r="H150" i="1" s="1"/>
  <c r="L151" i="1"/>
  <c r="L152" i="1"/>
  <c r="H152" i="1" s="1"/>
  <c r="L153" i="1"/>
  <c r="H153" i="1" s="1"/>
  <c r="L154" i="1"/>
  <c r="L155" i="1"/>
  <c r="H155" i="1" s="1"/>
  <c r="L156" i="1"/>
  <c r="H156" i="1" s="1"/>
  <c r="L157" i="1"/>
  <c r="H157" i="1" s="1"/>
  <c r="L158" i="1"/>
  <c r="H158" i="1" s="1"/>
  <c r="L159" i="1"/>
  <c r="L160" i="1"/>
  <c r="H160" i="1" s="1"/>
  <c r="L161" i="1"/>
  <c r="L162" i="1"/>
  <c r="H162" i="1" s="1"/>
  <c r="L163" i="1"/>
  <c r="H163" i="1" s="1"/>
  <c r="L164" i="1"/>
  <c r="H164" i="1" s="1"/>
  <c r="L165" i="1"/>
  <c r="H165" i="1" s="1"/>
  <c r="L166" i="1"/>
  <c r="H166" i="1" s="1"/>
  <c r="L167" i="1"/>
  <c r="H167" i="1" s="1"/>
  <c r="L168" i="1"/>
  <c r="H168" i="1" s="1"/>
  <c r="L89" i="1"/>
  <c r="EQ168" i="1"/>
  <c r="EP168" i="1"/>
  <c r="EO168" i="1"/>
  <c r="I168" i="1"/>
  <c r="EQ167" i="1"/>
  <c r="EP167" i="1"/>
  <c r="EO167" i="1"/>
  <c r="I167" i="1"/>
  <c r="EQ166" i="1"/>
  <c r="EP166" i="1"/>
  <c r="EO166" i="1"/>
  <c r="I166" i="1"/>
  <c r="EQ165" i="1"/>
  <c r="EP165" i="1"/>
  <c r="EO165" i="1"/>
  <c r="I165" i="1"/>
  <c r="EQ164" i="1"/>
  <c r="EP164" i="1"/>
  <c r="EO164" i="1"/>
  <c r="I164" i="1"/>
  <c r="EQ163" i="1"/>
  <c r="EP163" i="1"/>
  <c r="EO163" i="1"/>
  <c r="I163" i="1"/>
  <c r="EQ162" i="1"/>
  <c r="EP162" i="1"/>
  <c r="EO162" i="1"/>
  <c r="I162" i="1"/>
  <c r="EQ161" i="1"/>
  <c r="EP161" i="1"/>
  <c r="EO161" i="1"/>
  <c r="I161" i="1"/>
  <c r="H161" i="1"/>
  <c r="EQ160" i="1"/>
  <c r="EP160" i="1"/>
  <c r="EO160" i="1"/>
  <c r="I160" i="1"/>
  <c r="EQ159" i="1"/>
  <c r="EP159" i="1"/>
  <c r="EO159" i="1"/>
  <c r="I159" i="1"/>
  <c r="H159" i="1"/>
  <c r="EQ158" i="1"/>
  <c r="EP158" i="1"/>
  <c r="EO158" i="1"/>
  <c r="I158" i="1"/>
  <c r="EQ157" i="1"/>
  <c r="EP157" i="1"/>
  <c r="EO157" i="1"/>
  <c r="I157" i="1"/>
  <c r="EQ156" i="1"/>
  <c r="EP156" i="1"/>
  <c r="EO156" i="1"/>
  <c r="I156" i="1"/>
  <c r="EQ155" i="1"/>
  <c r="EP155" i="1"/>
  <c r="EO155" i="1"/>
  <c r="I155" i="1"/>
  <c r="EQ154" i="1"/>
  <c r="EP154" i="1"/>
  <c r="EO154" i="1"/>
  <c r="I154" i="1"/>
  <c r="H154" i="1"/>
  <c r="EQ153" i="1"/>
  <c r="EP153" i="1"/>
  <c r="EO153" i="1"/>
  <c r="I153" i="1"/>
  <c r="EQ152" i="1"/>
  <c r="EP152" i="1"/>
  <c r="EO152" i="1"/>
  <c r="I152" i="1"/>
  <c r="EQ151" i="1"/>
  <c r="EP151" i="1"/>
  <c r="EO151" i="1"/>
  <c r="I151" i="1"/>
  <c r="H151" i="1"/>
  <c r="EQ150" i="1"/>
  <c r="EP150" i="1"/>
  <c r="EO150" i="1"/>
  <c r="I150" i="1"/>
  <c r="EQ149" i="1"/>
  <c r="EP149" i="1"/>
  <c r="EO149" i="1"/>
  <c r="I149" i="1"/>
  <c r="H149" i="1"/>
  <c r="EQ148" i="1"/>
  <c r="EP148" i="1"/>
  <c r="EO148" i="1"/>
  <c r="I148" i="1"/>
  <c r="EQ147" i="1"/>
  <c r="EP147" i="1"/>
  <c r="EO147" i="1"/>
  <c r="I147" i="1"/>
  <c r="EQ146" i="1"/>
  <c r="EP146" i="1"/>
  <c r="EO146" i="1"/>
  <c r="I146" i="1"/>
  <c r="EQ145" i="1"/>
  <c r="EP145" i="1"/>
  <c r="EO145" i="1"/>
  <c r="I145" i="1"/>
  <c r="EQ144" i="1"/>
  <c r="EP144" i="1"/>
  <c r="EO144" i="1"/>
  <c r="I144" i="1"/>
  <c r="EQ143" i="1"/>
  <c r="EP143" i="1"/>
  <c r="EO143" i="1"/>
  <c r="I143" i="1"/>
  <c r="EQ142" i="1"/>
  <c r="EP142" i="1"/>
  <c r="EO142" i="1"/>
  <c r="I142" i="1"/>
  <c r="EQ141" i="1"/>
  <c r="EP141" i="1"/>
  <c r="EO141" i="1"/>
  <c r="I141" i="1"/>
  <c r="EQ140" i="1"/>
  <c r="EP140" i="1"/>
  <c r="EO140" i="1"/>
  <c r="I140" i="1"/>
  <c r="EQ139" i="1"/>
  <c r="EP139" i="1"/>
  <c r="EO139" i="1"/>
  <c r="I139" i="1"/>
  <c r="EQ138" i="1"/>
  <c r="EP138" i="1"/>
  <c r="EO138" i="1"/>
  <c r="I138" i="1"/>
  <c r="EQ137" i="1"/>
  <c r="EP137" i="1"/>
  <c r="EO137" i="1"/>
  <c r="I137" i="1"/>
  <c r="EQ136" i="1"/>
  <c r="EP136" i="1"/>
  <c r="EO136" i="1"/>
  <c r="I136" i="1"/>
  <c r="EQ135" i="1"/>
  <c r="EP135" i="1"/>
  <c r="EO135" i="1"/>
  <c r="I135" i="1"/>
  <c r="EQ134" i="1"/>
  <c r="EP134" i="1"/>
  <c r="EO134" i="1"/>
  <c r="I134" i="1"/>
  <c r="H134" i="1"/>
  <c r="EQ133" i="1"/>
  <c r="EP133" i="1"/>
  <c r="EO133" i="1"/>
  <c r="I133" i="1"/>
  <c r="H133" i="1"/>
  <c r="EQ132" i="1"/>
  <c r="EP132" i="1"/>
  <c r="EO132" i="1"/>
  <c r="I132" i="1"/>
  <c r="EQ131" i="1"/>
  <c r="EP131" i="1"/>
  <c r="EO131" i="1"/>
  <c r="I131" i="1"/>
  <c r="EQ130" i="1"/>
  <c r="EP130" i="1"/>
  <c r="EO130" i="1"/>
  <c r="I130" i="1"/>
  <c r="H130" i="1"/>
  <c r="EQ129" i="1"/>
  <c r="EP129" i="1"/>
  <c r="EO129" i="1"/>
  <c r="I129" i="1"/>
  <c r="EQ128" i="1"/>
  <c r="EP128" i="1"/>
  <c r="EO128" i="1"/>
  <c r="I128" i="1"/>
  <c r="EQ127" i="1"/>
  <c r="EP127" i="1"/>
  <c r="EO127" i="1"/>
  <c r="I127" i="1"/>
  <c r="EQ126" i="1"/>
  <c r="EP126" i="1"/>
  <c r="EO126" i="1"/>
  <c r="I126" i="1"/>
  <c r="H126" i="1"/>
  <c r="EQ125" i="1"/>
  <c r="EP125" i="1"/>
  <c r="EO125" i="1"/>
  <c r="I125" i="1"/>
  <c r="EQ124" i="1"/>
  <c r="EP124" i="1"/>
  <c r="EO124" i="1"/>
  <c r="I124" i="1"/>
  <c r="EQ123" i="1"/>
  <c r="EP123" i="1"/>
  <c r="EO123" i="1"/>
  <c r="I123" i="1"/>
  <c r="EQ122" i="1"/>
  <c r="EP122" i="1"/>
  <c r="EO122" i="1"/>
  <c r="I122" i="1"/>
  <c r="EQ121" i="1"/>
  <c r="EP121" i="1"/>
  <c r="EO121" i="1"/>
  <c r="I121" i="1"/>
  <c r="H121" i="1"/>
  <c r="EQ120" i="1"/>
  <c r="EP120" i="1"/>
  <c r="EO120" i="1"/>
  <c r="I120" i="1"/>
  <c r="EQ119" i="1"/>
  <c r="EP119" i="1"/>
  <c r="EO119" i="1"/>
  <c r="I119" i="1"/>
  <c r="H119" i="1"/>
  <c r="EQ118" i="1"/>
  <c r="EP118" i="1"/>
  <c r="EO118" i="1"/>
  <c r="I118" i="1"/>
  <c r="H118" i="1"/>
  <c r="EQ117" i="1"/>
  <c r="EP117" i="1"/>
  <c r="EO117" i="1"/>
  <c r="I117" i="1"/>
  <c r="EQ116" i="1"/>
  <c r="EP116" i="1"/>
  <c r="EO116" i="1"/>
  <c r="I116" i="1"/>
  <c r="EQ115" i="1"/>
  <c r="EP115" i="1"/>
  <c r="EO115" i="1"/>
  <c r="I115" i="1"/>
  <c r="EQ114" i="1"/>
  <c r="EP114" i="1"/>
  <c r="EO114" i="1"/>
  <c r="I114" i="1"/>
  <c r="H114" i="1"/>
  <c r="EQ113" i="1"/>
  <c r="EP113" i="1"/>
  <c r="EO113" i="1"/>
  <c r="I113" i="1"/>
  <c r="H113" i="1"/>
  <c r="EQ112" i="1"/>
  <c r="EP112" i="1"/>
  <c r="EO112" i="1"/>
  <c r="I112" i="1"/>
  <c r="EQ111" i="1"/>
  <c r="EP111" i="1"/>
  <c r="EO111" i="1"/>
  <c r="I111" i="1"/>
  <c r="H111" i="1"/>
  <c r="EQ110" i="1"/>
  <c r="EP110" i="1"/>
  <c r="EO110" i="1"/>
  <c r="I110" i="1"/>
  <c r="H110" i="1"/>
  <c r="EQ109" i="1"/>
  <c r="EP109" i="1"/>
  <c r="EO109" i="1"/>
  <c r="I109" i="1"/>
  <c r="EQ108" i="1"/>
  <c r="EP108" i="1"/>
  <c r="EO108" i="1"/>
  <c r="I108" i="1"/>
  <c r="EQ107" i="1"/>
  <c r="EP107" i="1"/>
  <c r="EO107" i="1"/>
  <c r="I107" i="1"/>
  <c r="EQ106" i="1"/>
  <c r="EP106" i="1"/>
  <c r="EO106" i="1"/>
  <c r="I106" i="1"/>
  <c r="EQ105" i="1"/>
  <c r="EP105" i="1"/>
  <c r="EO105" i="1"/>
  <c r="I105" i="1"/>
  <c r="EQ104" i="1"/>
  <c r="EP104" i="1"/>
  <c r="EO104" i="1"/>
  <c r="I104" i="1"/>
  <c r="EQ103" i="1"/>
  <c r="EP103" i="1"/>
  <c r="EO103" i="1"/>
  <c r="I103" i="1"/>
  <c r="H103" i="1"/>
  <c r="EQ102" i="1"/>
  <c r="EP102" i="1"/>
  <c r="EO102" i="1"/>
  <c r="I102" i="1"/>
  <c r="H102" i="1"/>
  <c r="EQ101" i="1"/>
  <c r="EP101" i="1"/>
  <c r="EO101" i="1"/>
  <c r="I101" i="1"/>
  <c r="H101" i="1"/>
  <c r="EQ100" i="1"/>
  <c r="EP100" i="1"/>
  <c r="EO100" i="1"/>
  <c r="I100" i="1"/>
  <c r="EQ99" i="1"/>
  <c r="EP99" i="1"/>
  <c r="EO99" i="1"/>
  <c r="I99" i="1"/>
  <c r="EQ98" i="1"/>
  <c r="EP98" i="1"/>
  <c r="EO98" i="1"/>
  <c r="I98" i="1"/>
  <c r="EQ97" i="1"/>
  <c r="EP97" i="1"/>
  <c r="EO97" i="1"/>
  <c r="I97" i="1"/>
  <c r="H97" i="1"/>
  <c r="EQ96" i="1"/>
  <c r="EP96" i="1"/>
  <c r="EO96" i="1"/>
  <c r="I96" i="1"/>
  <c r="EQ95" i="1"/>
  <c r="EP95" i="1"/>
  <c r="EO95" i="1"/>
  <c r="I95" i="1"/>
  <c r="EQ94" i="1"/>
  <c r="EP94" i="1"/>
  <c r="EO94" i="1"/>
  <c r="I94" i="1"/>
  <c r="H94" i="1"/>
  <c r="EQ93" i="1"/>
  <c r="EP93" i="1"/>
  <c r="EO93" i="1"/>
  <c r="I93" i="1"/>
  <c r="H93" i="1"/>
  <c r="EP90" i="1" l="1"/>
  <c r="EP91" i="1" s="1"/>
  <c r="M7" i="1"/>
  <c r="R7" i="1" s="1"/>
  <c r="M10" i="1"/>
  <c r="M9" i="1"/>
  <c r="M8" i="1"/>
  <c r="N8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7" i="1"/>
  <c r="GM7" i="1"/>
  <c r="GM8" i="1"/>
  <c r="GM9" i="1"/>
  <c r="GM10" i="1"/>
  <c r="GM11" i="1"/>
  <c r="GM12" i="1"/>
  <c r="GM13" i="1"/>
  <c r="GM14" i="1"/>
  <c r="GM15" i="1"/>
  <c r="GM16" i="1"/>
  <c r="GM17" i="1"/>
  <c r="GM18" i="1"/>
  <c r="GM19" i="1"/>
  <c r="GM20" i="1"/>
  <c r="GM21" i="1"/>
  <c r="GM22" i="1"/>
  <c r="GM23" i="1"/>
  <c r="GM24" i="1"/>
  <c r="GM25" i="1"/>
  <c r="GM26" i="1"/>
  <c r="GM27" i="1"/>
  <c r="GM28" i="1"/>
  <c r="GM29" i="1"/>
  <c r="GM30" i="1"/>
  <c r="GM31" i="1"/>
  <c r="GM32" i="1"/>
  <c r="GM33" i="1"/>
  <c r="GM34" i="1"/>
  <c r="GM35" i="1"/>
  <c r="GM36" i="1"/>
  <c r="GM37" i="1"/>
  <c r="GM38" i="1"/>
  <c r="GM39" i="1"/>
  <c r="GM40" i="1"/>
  <c r="GM41" i="1"/>
  <c r="GM42" i="1"/>
  <c r="GM43" i="1"/>
  <c r="GM44" i="1"/>
  <c r="GM45" i="1"/>
  <c r="GM46" i="1"/>
  <c r="GM47" i="1"/>
  <c r="GM48" i="1"/>
  <c r="GM49" i="1"/>
  <c r="GM50" i="1"/>
  <c r="GM51" i="1"/>
  <c r="GM52" i="1"/>
  <c r="GM53" i="1"/>
  <c r="GM54" i="1"/>
  <c r="GM55" i="1"/>
  <c r="GM56" i="1"/>
  <c r="GM57" i="1"/>
  <c r="GM58" i="1"/>
  <c r="GM59" i="1"/>
  <c r="GM60" i="1"/>
  <c r="GM61" i="1"/>
  <c r="GM62" i="1"/>
  <c r="GM63" i="1"/>
  <c r="GM64" i="1"/>
  <c r="GM65" i="1"/>
  <c r="GM66" i="1"/>
  <c r="GM67" i="1"/>
  <c r="GM68" i="1"/>
  <c r="GM69" i="1"/>
  <c r="GM70" i="1"/>
  <c r="GM71" i="1"/>
  <c r="GM72" i="1"/>
  <c r="GM73" i="1"/>
  <c r="GM74" i="1"/>
  <c r="GM75" i="1"/>
  <c r="GM76" i="1"/>
  <c r="GM77" i="1"/>
  <c r="GM78" i="1"/>
  <c r="GM79" i="1"/>
  <c r="GM80" i="1"/>
  <c r="GM81" i="1"/>
  <c r="GM82" i="1"/>
  <c r="GL7" i="1"/>
  <c r="GL8" i="1"/>
  <c r="GL9" i="1"/>
  <c r="GL10" i="1"/>
  <c r="GL11" i="1"/>
  <c r="GL12" i="1"/>
  <c r="GL13" i="1"/>
  <c r="GL14" i="1"/>
  <c r="GL15" i="1"/>
  <c r="GL16" i="1"/>
  <c r="GL17" i="1"/>
  <c r="GL18" i="1"/>
  <c r="GL19" i="1"/>
  <c r="GL20" i="1"/>
  <c r="GL21" i="1"/>
  <c r="GL22" i="1"/>
  <c r="GL23" i="1"/>
  <c r="GL24" i="1"/>
  <c r="GL25" i="1"/>
  <c r="GL26" i="1"/>
  <c r="GL27" i="1"/>
  <c r="GL28" i="1"/>
  <c r="GL29" i="1"/>
  <c r="GL30" i="1"/>
  <c r="GL31" i="1"/>
  <c r="GL32" i="1"/>
  <c r="GL33" i="1"/>
  <c r="GL34" i="1"/>
  <c r="GL35" i="1"/>
  <c r="GL36" i="1"/>
  <c r="GL37" i="1"/>
  <c r="GL38" i="1"/>
  <c r="GL39" i="1"/>
  <c r="GL40" i="1"/>
  <c r="GL41" i="1"/>
  <c r="GL42" i="1"/>
  <c r="GL43" i="1"/>
  <c r="GL44" i="1"/>
  <c r="GL45" i="1"/>
  <c r="GL46" i="1"/>
  <c r="GL47" i="1"/>
  <c r="GL48" i="1"/>
  <c r="GL49" i="1"/>
  <c r="GL50" i="1"/>
  <c r="GL51" i="1"/>
  <c r="GL52" i="1"/>
  <c r="GL53" i="1"/>
  <c r="GL54" i="1"/>
  <c r="GL55" i="1"/>
  <c r="GL56" i="1"/>
  <c r="GL57" i="1"/>
  <c r="GL58" i="1"/>
  <c r="GL59" i="1"/>
  <c r="GL60" i="1"/>
  <c r="GL61" i="1"/>
  <c r="GL62" i="1"/>
  <c r="GL63" i="1"/>
  <c r="GL64" i="1"/>
  <c r="GL65" i="1"/>
  <c r="GL66" i="1"/>
  <c r="GL67" i="1"/>
  <c r="GL68" i="1"/>
  <c r="GL69" i="1"/>
  <c r="GL70" i="1"/>
  <c r="GL71" i="1"/>
  <c r="GL72" i="1"/>
  <c r="GL73" i="1"/>
  <c r="GL74" i="1"/>
  <c r="GL75" i="1"/>
  <c r="GL76" i="1"/>
  <c r="GL77" i="1"/>
  <c r="GL78" i="1"/>
  <c r="GL79" i="1"/>
  <c r="GL80" i="1"/>
  <c r="GL81" i="1"/>
  <c r="GL82" i="1"/>
  <c r="GK8" i="1"/>
  <c r="GK9" i="1"/>
  <c r="GK10" i="1"/>
  <c r="GK11" i="1"/>
  <c r="GK12" i="1"/>
  <c r="GK13" i="1"/>
  <c r="GK14" i="1"/>
  <c r="GK15" i="1"/>
  <c r="GK16" i="1"/>
  <c r="GK17" i="1"/>
  <c r="GK18" i="1"/>
  <c r="GK19" i="1"/>
  <c r="GK20" i="1"/>
  <c r="GK21" i="1"/>
  <c r="GK22" i="1"/>
  <c r="GK23" i="1"/>
  <c r="GK24" i="1"/>
  <c r="GK25" i="1"/>
  <c r="GK26" i="1"/>
  <c r="GK27" i="1"/>
  <c r="GK28" i="1"/>
  <c r="GK29" i="1"/>
  <c r="GK30" i="1"/>
  <c r="GK31" i="1"/>
  <c r="GK32" i="1"/>
  <c r="GK33" i="1"/>
  <c r="GK34" i="1"/>
  <c r="GK35" i="1"/>
  <c r="GK36" i="1"/>
  <c r="GK37" i="1"/>
  <c r="GK38" i="1"/>
  <c r="GK39" i="1"/>
  <c r="GK40" i="1"/>
  <c r="GK41" i="1"/>
  <c r="GK42" i="1"/>
  <c r="GK43" i="1"/>
  <c r="GK44" i="1"/>
  <c r="GK45" i="1"/>
  <c r="GK46" i="1"/>
  <c r="GK47" i="1"/>
  <c r="GK48" i="1"/>
  <c r="GK49" i="1"/>
  <c r="GK50" i="1"/>
  <c r="GK51" i="1"/>
  <c r="GK52" i="1"/>
  <c r="GK53" i="1"/>
  <c r="GK54" i="1"/>
  <c r="GK55" i="1"/>
  <c r="GK56" i="1"/>
  <c r="GK57" i="1"/>
  <c r="GK58" i="1"/>
  <c r="GK59" i="1"/>
  <c r="GK60" i="1"/>
  <c r="GK61" i="1"/>
  <c r="GK62" i="1"/>
  <c r="GK63" i="1"/>
  <c r="GK64" i="1"/>
  <c r="GK65" i="1"/>
  <c r="GK66" i="1"/>
  <c r="GK67" i="1"/>
  <c r="GK68" i="1"/>
  <c r="GK69" i="1"/>
  <c r="GK70" i="1"/>
  <c r="GK71" i="1"/>
  <c r="GK72" i="1"/>
  <c r="GK73" i="1"/>
  <c r="GK74" i="1"/>
  <c r="GK75" i="1"/>
  <c r="GK76" i="1"/>
  <c r="GK77" i="1"/>
  <c r="GK78" i="1"/>
  <c r="GK79" i="1"/>
  <c r="GK80" i="1"/>
  <c r="GK81" i="1"/>
  <c r="GK82" i="1"/>
  <c r="GK7" i="1"/>
  <c r="M11" i="1"/>
  <c r="R11" i="1" s="1"/>
  <c r="M12" i="1"/>
  <c r="O12" i="1" s="1"/>
  <c r="M13" i="1"/>
  <c r="R13" i="1" s="1"/>
  <c r="M14" i="1"/>
  <c r="R14" i="1" s="1"/>
  <c r="M15" i="1"/>
  <c r="M16" i="1"/>
  <c r="N16" i="1" s="1"/>
  <c r="M17" i="1"/>
  <c r="M18" i="1"/>
  <c r="R18" i="1" s="1"/>
  <c r="M19" i="1"/>
  <c r="R19" i="1" s="1"/>
  <c r="M20" i="1"/>
  <c r="O20" i="1" s="1"/>
  <c r="M21" i="1"/>
  <c r="R21" i="1" s="1"/>
  <c r="M22" i="1"/>
  <c r="R22" i="1" s="1"/>
  <c r="M23" i="1"/>
  <c r="M24" i="1"/>
  <c r="O24" i="1" s="1"/>
  <c r="M25" i="1"/>
  <c r="M26" i="1"/>
  <c r="R26" i="1" s="1"/>
  <c r="M27" i="1"/>
  <c r="R27" i="1" s="1"/>
  <c r="M28" i="1"/>
  <c r="O28" i="1" s="1"/>
  <c r="M29" i="1"/>
  <c r="R29" i="1" s="1"/>
  <c r="M30" i="1"/>
  <c r="R30" i="1" s="1"/>
  <c r="M31" i="1"/>
  <c r="M32" i="1"/>
  <c r="N32" i="1" s="1"/>
  <c r="M33" i="1"/>
  <c r="M34" i="1"/>
  <c r="R34" i="1" s="1"/>
  <c r="M35" i="1"/>
  <c r="R35" i="1" s="1"/>
  <c r="M36" i="1"/>
  <c r="O36" i="1" s="1"/>
  <c r="M37" i="1"/>
  <c r="R37" i="1" s="1"/>
  <c r="M38" i="1"/>
  <c r="R38" i="1" s="1"/>
  <c r="M39" i="1"/>
  <c r="M40" i="1"/>
  <c r="N40" i="1" s="1"/>
  <c r="M41" i="1"/>
  <c r="M42" i="1"/>
  <c r="R42" i="1" s="1"/>
  <c r="M43" i="1"/>
  <c r="R43" i="1" s="1"/>
  <c r="M44" i="1"/>
  <c r="O44" i="1" s="1"/>
  <c r="M45" i="1"/>
  <c r="R45" i="1" s="1"/>
  <c r="M46" i="1"/>
  <c r="R46" i="1" s="1"/>
  <c r="M47" i="1"/>
  <c r="M48" i="1"/>
  <c r="M49" i="1"/>
  <c r="M50" i="1"/>
  <c r="R50" i="1" s="1"/>
  <c r="M51" i="1"/>
  <c r="R51" i="1" s="1"/>
  <c r="M52" i="1"/>
  <c r="O52" i="1" s="1"/>
  <c r="M53" i="1"/>
  <c r="R53" i="1" s="1"/>
  <c r="M54" i="1"/>
  <c r="R54" i="1" s="1"/>
  <c r="M55" i="1"/>
  <c r="M56" i="1"/>
  <c r="N56" i="1" s="1"/>
  <c r="M57" i="1"/>
  <c r="M58" i="1"/>
  <c r="R58" i="1" s="1"/>
  <c r="M59" i="1"/>
  <c r="R59" i="1" s="1"/>
  <c r="M60" i="1"/>
  <c r="O60" i="1" s="1"/>
  <c r="M61" i="1"/>
  <c r="R61" i="1" s="1"/>
  <c r="M62" i="1"/>
  <c r="R62" i="1" s="1"/>
  <c r="M63" i="1"/>
  <c r="M64" i="1"/>
  <c r="N64" i="1" s="1"/>
  <c r="M65" i="1"/>
  <c r="M66" i="1"/>
  <c r="R66" i="1" s="1"/>
  <c r="M67" i="1"/>
  <c r="R67" i="1" s="1"/>
  <c r="M68" i="1"/>
  <c r="O68" i="1" s="1"/>
  <c r="M69" i="1"/>
  <c r="R69" i="1" s="1"/>
  <c r="M70" i="1"/>
  <c r="R70" i="1" s="1"/>
  <c r="M71" i="1"/>
  <c r="M72" i="1"/>
  <c r="N72" i="1" s="1"/>
  <c r="M73" i="1"/>
  <c r="M74" i="1"/>
  <c r="R74" i="1" s="1"/>
  <c r="M75" i="1"/>
  <c r="R75" i="1" s="1"/>
  <c r="M76" i="1"/>
  <c r="O76" i="1" s="1"/>
  <c r="M77" i="1"/>
  <c r="R77" i="1" s="1"/>
  <c r="M78" i="1"/>
  <c r="R78" i="1" s="1"/>
  <c r="M79" i="1"/>
  <c r="M80" i="1"/>
  <c r="N80" i="1" s="1"/>
  <c r="M81" i="1"/>
  <c r="M82" i="1"/>
  <c r="R82" i="1" s="1"/>
  <c r="T7" i="1" l="1"/>
  <c r="U7" i="1" s="1"/>
  <c r="N7" i="1"/>
  <c r="O7" i="1"/>
  <c r="P7" i="1"/>
  <c r="O81" i="1"/>
  <c r="N81" i="1"/>
  <c r="O73" i="1"/>
  <c r="N73" i="1"/>
  <c r="O65" i="1"/>
  <c r="N65" i="1"/>
  <c r="O57" i="1"/>
  <c r="N57" i="1"/>
  <c r="O49" i="1"/>
  <c r="N49" i="1"/>
  <c r="O41" i="1"/>
  <c r="N41" i="1"/>
  <c r="O33" i="1"/>
  <c r="N33" i="1"/>
  <c r="O25" i="1"/>
  <c r="N25" i="1"/>
  <c r="O17" i="1"/>
  <c r="N17" i="1"/>
  <c r="O9" i="1"/>
  <c r="N9" i="1"/>
  <c r="Y7" i="1"/>
  <c r="T75" i="1"/>
  <c r="AA75" i="1" s="1"/>
  <c r="T67" i="1"/>
  <c r="T59" i="1"/>
  <c r="T51" i="1"/>
  <c r="AA51" i="1" s="1"/>
  <c r="T43" i="1"/>
  <c r="T35" i="1"/>
  <c r="AA35" i="1" s="1"/>
  <c r="T27" i="1"/>
  <c r="AA27" i="1" s="1"/>
  <c r="T19" i="1"/>
  <c r="T11" i="1"/>
  <c r="AA11" i="1" s="1"/>
  <c r="N68" i="1"/>
  <c r="N48" i="1"/>
  <c r="N24" i="1"/>
  <c r="O10" i="1"/>
  <c r="N10" i="1"/>
  <c r="T82" i="1"/>
  <c r="W82" i="1" s="1"/>
  <c r="T74" i="1"/>
  <c r="T66" i="1"/>
  <c r="T58" i="1"/>
  <c r="T50" i="1"/>
  <c r="T42" i="1"/>
  <c r="T34" i="1"/>
  <c r="W34" i="1" s="1"/>
  <c r="T26" i="1"/>
  <c r="T18" i="1"/>
  <c r="AA18" i="1" s="1"/>
  <c r="T10" i="1"/>
  <c r="N60" i="1"/>
  <c r="O80" i="1"/>
  <c r="O16" i="1"/>
  <c r="N79" i="1"/>
  <c r="O79" i="1"/>
  <c r="N71" i="1"/>
  <c r="O71" i="1"/>
  <c r="N63" i="1"/>
  <c r="O63" i="1"/>
  <c r="N55" i="1"/>
  <c r="O55" i="1"/>
  <c r="N47" i="1"/>
  <c r="O47" i="1"/>
  <c r="N39" i="1"/>
  <c r="O39" i="1"/>
  <c r="N31" i="1"/>
  <c r="O31" i="1"/>
  <c r="N23" i="1"/>
  <c r="O23" i="1"/>
  <c r="N15" i="1"/>
  <c r="O15" i="1"/>
  <c r="R76" i="1"/>
  <c r="R68" i="1"/>
  <c r="R60" i="1"/>
  <c r="R52" i="1"/>
  <c r="R44" i="1"/>
  <c r="R36" i="1"/>
  <c r="R28" i="1"/>
  <c r="R20" i="1"/>
  <c r="R12" i="1"/>
  <c r="T81" i="1"/>
  <c r="AA81" i="1" s="1"/>
  <c r="T73" i="1"/>
  <c r="T65" i="1"/>
  <c r="W65" i="1" s="1"/>
  <c r="T57" i="1"/>
  <c r="AA57" i="1" s="1"/>
  <c r="T49" i="1"/>
  <c r="AA49" i="1" s="1"/>
  <c r="T41" i="1"/>
  <c r="T33" i="1"/>
  <c r="T25" i="1"/>
  <c r="W25" i="1" s="1"/>
  <c r="T17" i="1"/>
  <c r="T9" i="1"/>
  <c r="AA9" i="1" s="1"/>
  <c r="N52" i="1"/>
  <c r="O72" i="1"/>
  <c r="O8" i="1"/>
  <c r="N78" i="1"/>
  <c r="O78" i="1"/>
  <c r="N70" i="1"/>
  <c r="O70" i="1"/>
  <c r="N62" i="1"/>
  <c r="O62" i="1"/>
  <c r="N54" i="1"/>
  <c r="O54" i="1"/>
  <c r="N46" i="1"/>
  <c r="O46" i="1"/>
  <c r="N38" i="1"/>
  <c r="O38" i="1"/>
  <c r="N30" i="1"/>
  <c r="O30" i="1"/>
  <c r="N22" i="1"/>
  <c r="O22" i="1"/>
  <c r="N14" i="1"/>
  <c r="O14" i="1"/>
  <c r="T80" i="1"/>
  <c r="AA80" i="1" s="1"/>
  <c r="T72" i="1"/>
  <c r="AA72" i="1" s="1"/>
  <c r="T64" i="1"/>
  <c r="T56" i="1"/>
  <c r="AA56" i="1" s="1"/>
  <c r="T48" i="1"/>
  <c r="AA48" i="1" s="1"/>
  <c r="T40" i="1"/>
  <c r="T32" i="1"/>
  <c r="T24" i="1"/>
  <c r="T16" i="1"/>
  <c r="T8" i="1"/>
  <c r="AA8" i="1" s="1"/>
  <c r="N44" i="1"/>
  <c r="O64" i="1"/>
  <c r="N77" i="1"/>
  <c r="O77" i="1"/>
  <c r="N69" i="1"/>
  <c r="O69" i="1"/>
  <c r="N61" i="1"/>
  <c r="O61" i="1"/>
  <c r="N53" i="1"/>
  <c r="O53" i="1"/>
  <c r="N45" i="1"/>
  <c r="O45" i="1"/>
  <c r="N37" i="1"/>
  <c r="O37" i="1"/>
  <c r="N29" i="1"/>
  <c r="O29" i="1"/>
  <c r="N21" i="1"/>
  <c r="O21" i="1"/>
  <c r="N13" i="1"/>
  <c r="O13" i="1"/>
  <c r="R10" i="1"/>
  <c r="T79" i="1"/>
  <c r="T71" i="1"/>
  <c r="AA71" i="1" s="1"/>
  <c r="T63" i="1"/>
  <c r="T55" i="1"/>
  <c r="T47" i="1"/>
  <c r="AA47" i="1" s="1"/>
  <c r="T39" i="1"/>
  <c r="AA39" i="1" s="1"/>
  <c r="T31" i="1"/>
  <c r="AA31" i="1" s="1"/>
  <c r="T23" i="1"/>
  <c r="T15" i="1"/>
  <c r="N36" i="1"/>
  <c r="O56" i="1"/>
  <c r="R81" i="1"/>
  <c r="R73" i="1"/>
  <c r="R65" i="1"/>
  <c r="R57" i="1"/>
  <c r="R49" i="1"/>
  <c r="R41" i="1"/>
  <c r="R33" i="1"/>
  <c r="R25" i="1"/>
  <c r="R17" i="1"/>
  <c r="R9" i="1"/>
  <c r="T78" i="1"/>
  <c r="T70" i="1"/>
  <c r="AA70" i="1" s="1"/>
  <c r="T62" i="1"/>
  <c r="T54" i="1"/>
  <c r="T46" i="1"/>
  <c r="AA46" i="1" s="1"/>
  <c r="T38" i="1"/>
  <c r="AA38" i="1" s="1"/>
  <c r="T30" i="1"/>
  <c r="AA30" i="1" s="1"/>
  <c r="T22" i="1"/>
  <c r="T14" i="1"/>
  <c r="AA14" i="1" s="1"/>
  <c r="N28" i="1"/>
  <c r="O48" i="1"/>
  <c r="O75" i="1"/>
  <c r="N75" i="1"/>
  <c r="O67" i="1"/>
  <c r="N67" i="1"/>
  <c r="O59" i="1"/>
  <c r="N59" i="1"/>
  <c r="O51" i="1"/>
  <c r="N51" i="1"/>
  <c r="O43" i="1"/>
  <c r="N43" i="1"/>
  <c r="O35" i="1"/>
  <c r="N35" i="1"/>
  <c r="O27" i="1"/>
  <c r="N27" i="1"/>
  <c r="O19" i="1"/>
  <c r="N19" i="1"/>
  <c r="O11" i="1"/>
  <c r="N11" i="1"/>
  <c r="R80" i="1"/>
  <c r="R72" i="1"/>
  <c r="R64" i="1"/>
  <c r="R56" i="1"/>
  <c r="R48" i="1"/>
  <c r="R40" i="1"/>
  <c r="R32" i="1"/>
  <c r="R24" i="1"/>
  <c r="R16" i="1"/>
  <c r="R8" i="1"/>
  <c r="T77" i="1"/>
  <c r="T69" i="1"/>
  <c r="AA69" i="1" s="1"/>
  <c r="T61" i="1"/>
  <c r="AA61" i="1" s="1"/>
  <c r="T53" i="1"/>
  <c r="T45" i="1"/>
  <c r="T37" i="1"/>
  <c r="T29" i="1"/>
  <c r="T21" i="1"/>
  <c r="T13" i="1"/>
  <c r="N20" i="1"/>
  <c r="O40" i="1"/>
  <c r="O82" i="1"/>
  <c r="N82" i="1"/>
  <c r="O74" i="1"/>
  <c r="N74" i="1"/>
  <c r="O66" i="1"/>
  <c r="N66" i="1"/>
  <c r="O58" i="1"/>
  <c r="N58" i="1"/>
  <c r="O50" i="1"/>
  <c r="N50" i="1"/>
  <c r="O42" i="1"/>
  <c r="N42" i="1"/>
  <c r="O34" i="1"/>
  <c r="N34" i="1"/>
  <c r="O26" i="1"/>
  <c r="N26" i="1"/>
  <c r="O18" i="1"/>
  <c r="N18" i="1"/>
  <c r="R79" i="1"/>
  <c r="R71" i="1"/>
  <c r="R63" i="1"/>
  <c r="R55" i="1"/>
  <c r="R47" i="1"/>
  <c r="R39" i="1"/>
  <c r="R31" i="1"/>
  <c r="R23" i="1"/>
  <c r="R15" i="1"/>
  <c r="T76" i="1"/>
  <c r="T68" i="1"/>
  <c r="T60" i="1"/>
  <c r="AA60" i="1" s="1"/>
  <c r="T52" i="1"/>
  <c r="AA52" i="1" s="1"/>
  <c r="T44" i="1"/>
  <c r="T36" i="1"/>
  <c r="T28" i="1"/>
  <c r="T20" i="1"/>
  <c r="T12" i="1"/>
  <c r="N76" i="1"/>
  <c r="N12" i="1"/>
  <c r="O32" i="1"/>
  <c r="P32" i="1"/>
  <c r="P24" i="1"/>
  <c r="AA78" i="1"/>
  <c r="AA73" i="1"/>
  <c r="AA19" i="1"/>
  <c r="AA10" i="1"/>
  <c r="AA23" i="1"/>
  <c r="L4" i="1"/>
  <c r="P72" i="1"/>
  <c r="P71" i="1"/>
  <c r="P48" i="1"/>
  <c r="P49" i="1"/>
  <c r="P31" i="1"/>
  <c r="P25" i="1"/>
  <c r="P8" i="1"/>
  <c r="P65" i="1"/>
  <c r="P47" i="1"/>
  <c r="P64" i="1"/>
  <c r="P41" i="1"/>
  <c r="P23" i="1"/>
  <c r="P81" i="1"/>
  <c r="P63" i="1"/>
  <c r="P40" i="1"/>
  <c r="P17" i="1"/>
  <c r="P80" i="1"/>
  <c r="P57" i="1"/>
  <c r="P39" i="1"/>
  <c r="P16" i="1"/>
  <c r="P79" i="1"/>
  <c r="P56" i="1"/>
  <c r="P33" i="1"/>
  <c r="P15" i="1"/>
  <c r="P73" i="1"/>
  <c r="P55" i="1"/>
  <c r="P9" i="1"/>
  <c r="P78" i="1"/>
  <c r="P70" i="1"/>
  <c r="P62" i="1"/>
  <c r="P54" i="1"/>
  <c r="P46" i="1"/>
  <c r="P38" i="1"/>
  <c r="P30" i="1"/>
  <c r="P22" i="1"/>
  <c r="P14" i="1"/>
  <c r="P77" i="1"/>
  <c r="P69" i="1"/>
  <c r="P61" i="1"/>
  <c r="P53" i="1"/>
  <c r="P45" i="1"/>
  <c r="P37" i="1"/>
  <c r="P29" i="1"/>
  <c r="P21" i="1"/>
  <c r="P13" i="1"/>
  <c r="P76" i="1"/>
  <c r="P68" i="1"/>
  <c r="P60" i="1"/>
  <c r="P52" i="1"/>
  <c r="P44" i="1"/>
  <c r="P36" i="1"/>
  <c r="P28" i="1"/>
  <c r="P20" i="1"/>
  <c r="P12" i="1"/>
  <c r="P75" i="1"/>
  <c r="P67" i="1"/>
  <c r="P59" i="1"/>
  <c r="P51" i="1"/>
  <c r="P43" i="1"/>
  <c r="P35" i="1"/>
  <c r="P27" i="1"/>
  <c r="P19" i="1"/>
  <c r="P11" i="1"/>
  <c r="P82" i="1"/>
  <c r="P74" i="1"/>
  <c r="P66" i="1"/>
  <c r="P58" i="1"/>
  <c r="P50" i="1"/>
  <c r="P42" i="1"/>
  <c r="P34" i="1"/>
  <c r="P26" i="1"/>
  <c r="P18" i="1"/>
  <c r="P10" i="1"/>
  <c r="L2" i="1"/>
  <c r="W49" i="1" l="1"/>
  <c r="V7" i="1"/>
  <c r="AA7" i="1"/>
  <c r="AB7" i="1" s="1"/>
  <c r="AD49" i="1"/>
  <c r="AH49" i="1"/>
  <c r="S2" i="1"/>
  <c r="L5" i="1"/>
  <c r="M5" i="1" s="1"/>
  <c r="AC60" i="1"/>
  <c r="AF60" i="1"/>
  <c r="AB60" i="1"/>
  <c r="AB48" i="1"/>
  <c r="AC48" i="1"/>
  <c r="AF48" i="1"/>
  <c r="AH48" i="1"/>
  <c r="AF57" i="1"/>
  <c r="AB57" i="1"/>
  <c r="AC57" i="1"/>
  <c r="AH57" i="1"/>
  <c r="AK57" i="1" s="1"/>
  <c r="AD57" i="1"/>
  <c r="AH56" i="1"/>
  <c r="AB56" i="1"/>
  <c r="AC56" i="1"/>
  <c r="AF56" i="1"/>
  <c r="AH72" i="1"/>
  <c r="AB72" i="1"/>
  <c r="AC72" i="1"/>
  <c r="AF72" i="1"/>
  <c r="AC61" i="1"/>
  <c r="AF61" i="1"/>
  <c r="AB61" i="1"/>
  <c r="AH11" i="1"/>
  <c r="AC11" i="1"/>
  <c r="AF11" i="1"/>
  <c r="AB11" i="1"/>
  <c r="Y12" i="1"/>
  <c r="V12" i="1"/>
  <c r="U12" i="1"/>
  <c r="Y76" i="1"/>
  <c r="U76" i="1"/>
  <c r="V76" i="1"/>
  <c r="U29" i="1"/>
  <c r="Y29" i="1"/>
  <c r="V29" i="1"/>
  <c r="U38" i="1"/>
  <c r="Y38" i="1"/>
  <c r="V38" i="1"/>
  <c r="Y55" i="1"/>
  <c r="U55" i="1"/>
  <c r="V55" i="1"/>
  <c r="U64" i="1"/>
  <c r="V64" i="1"/>
  <c r="Y64" i="1"/>
  <c r="Y9" i="1"/>
  <c r="U9" i="1"/>
  <c r="V9" i="1"/>
  <c r="Y73" i="1"/>
  <c r="U73" i="1"/>
  <c r="V73" i="1"/>
  <c r="Y10" i="1"/>
  <c r="U10" i="1"/>
  <c r="V10" i="1"/>
  <c r="Y74" i="1"/>
  <c r="U74" i="1"/>
  <c r="V74" i="1"/>
  <c r="Y59" i="1"/>
  <c r="U59" i="1"/>
  <c r="V59" i="1"/>
  <c r="U13" i="1"/>
  <c r="Y13" i="1"/>
  <c r="V13" i="1"/>
  <c r="Y58" i="1"/>
  <c r="U58" i="1"/>
  <c r="V58" i="1"/>
  <c r="AD80" i="1"/>
  <c r="AB80" i="1"/>
  <c r="AC80" i="1"/>
  <c r="AF80" i="1"/>
  <c r="U21" i="1"/>
  <c r="Y21" i="1"/>
  <c r="V21" i="1"/>
  <c r="Y66" i="1"/>
  <c r="U66" i="1"/>
  <c r="V66" i="1"/>
  <c r="AC19" i="1"/>
  <c r="AF19" i="1"/>
  <c r="AB19" i="1"/>
  <c r="U37" i="1"/>
  <c r="Y37" i="1"/>
  <c r="V37" i="1"/>
  <c r="Y46" i="1"/>
  <c r="U46" i="1"/>
  <c r="V46" i="1"/>
  <c r="Y63" i="1"/>
  <c r="U63" i="1"/>
  <c r="V63" i="1"/>
  <c r="U8" i="1"/>
  <c r="V8" i="1"/>
  <c r="Y8" i="1"/>
  <c r="U72" i="1"/>
  <c r="V72" i="1"/>
  <c r="Y72" i="1"/>
  <c r="Y17" i="1"/>
  <c r="U17" i="1"/>
  <c r="V17" i="1"/>
  <c r="Y81" i="1"/>
  <c r="V81" i="1"/>
  <c r="U81" i="1"/>
  <c r="Y18" i="1"/>
  <c r="U18" i="1"/>
  <c r="V18" i="1"/>
  <c r="Y82" i="1"/>
  <c r="V82" i="1"/>
  <c r="U82" i="1"/>
  <c r="Y67" i="1"/>
  <c r="V67" i="1"/>
  <c r="U67" i="1"/>
  <c r="AH81" i="1"/>
  <c r="AF81" i="1"/>
  <c r="AB81" i="1"/>
  <c r="AC81" i="1"/>
  <c r="AB47" i="1"/>
  <c r="AC47" i="1"/>
  <c r="AF47" i="1"/>
  <c r="U30" i="1"/>
  <c r="Y30" i="1"/>
  <c r="V30" i="1"/>
  <c r="Y47" i="1"/>
  <c r="U47" i="1"/>
  <c r="V47" i="1"/>
  <c r="U56" i="1"/>
  <c r="Y56" i="1"/>
  <c r="V56" i="1"/>
  <c r="Y51" i="1"/>
  <c r="V51" i="1"/>
  <c r="U51" i="1"/>
  <c r="AB71" i="1"/>
  <c r="AC71" i="1"/>
  <c r="AF71" i="1"/>
  <c r="AC27" i="1"/>
  <c r="AF27" i="1"/>
  <c r="AB27" i="1"/>
  <c r="AB8" i="1"/>
  <c r="AC8" i="1"/>
  <c r="AF8" i="1"/>
  <c r="AA37" i="1"/>
  <c r="AH37" i="1" s="1"/>
  <c r="AC18" i="1"/>
  <c r="AF18" i="1"/>
  <c r="AB18" i="1"/>
  <c r="AO49" i="1"/>
  <c r="AM49" i="1"/>
  <c r="AJ49" i="1"/>
  <c r="AI49" i="1"/>
  <c r="Y28" i="1"/>
  <c r="U28" i="1"/>
  <c r="V28" i="1"/>
  <c r="U45" i="1"/>
  <c r="Y45" i="1"/>
  <c r="V45" i="1"/>
  <c r="Y54" i="1"/>
  <c r="U54" i="1"/>
  <c r="V54" i="1"/>
  <c r="Y71" i="1"/>
  <c r="U71" i="1"/>
  <c r="V71" i="1"/>
  <c r="U16" i="1"/>
  <c r="V16" i="1"/>
  <c r="Y16" i="1"/>
  <c r="V80" i="1"/>
  <c r="Y80" i="1"/>
  <c r="U80" i="1"/>
  <c r="Y25" i="1"/>
  <c r="U25" i="1"/>
  <c r="V25" i="1"/>
  <c r="Y26" i="1"/>
  <c r="U26" i="1"/>
  <c r="V26" i="1"/>
  <c r="Y11" i="1"/>
  <c r="V11" i="1"/>
  <c r="U11" i="1"/>
  <c r="Y75" i="1"/>
  <c r="U75" i="1"/>
  <c r="V75" i="1"/>
  <c r="AB39" i="1"/>
  <c r="AC39" i="1"/>
  <c r="AF39" i="1"/>
  <c r="U77" i="1"/>
  <c r="Y77" i="1"/>
  <c r="V77" i="1"/>
  <c r="Y39" i="1"/>
  <c r="U39" i="1"/>
  <c r="V39" i="1"/>
  <c r="U48" i="1"/>
  <c r="V48" i="1"/>
  <c r="Y48" i="1"/>
  <c r="AB30" i="1"/>
  <c r="AC30" i="1"/>
  <c r="AF30" i="1"/>
  <c r="Y68" i="1"/>
  <c r="V68" i="1"/>
  <c r="U68" i="1"/>
  <c r="Y65" i="1"/>
  <c r="U65" i="1"/>
  <c r="V65" i="1"/>
  <c r="AC10" i="1"/>
  <c r="AF10" i="1"/>
  <c r="AB10" i="1"/>
  <c r="Y20" i="1"/>
  <c r="U20" i="1"/>
  <c r="V20" i="1"/>
  <c r="AC35" i="1"/>
  <c r="AF35" i="1"/>
  <c r="AB35" i="1"/>
  <c r="AA76" i="1"/>
  <c r="AC69" i="1"/>
  <c r="AF69" i="1"/>
  <c r="AB69" i="1"/>
  <c r="AA12" i="1"/>
  <c r="AH12" i="1" s="1"/>
  <c r="AH70" i="1"/>
  <c r="AB70" i="1"/>
  <c r="AC70" i="1"/>
  <c r="AF70" i="1"/>
  <c r="Y36" i="1"/>
  <c r="V36" i="1"/>
  <c r="U36" i="1"/>
  <c r="U53" i="1"/>
  <c r="Y53" i="1"/>
  <c r="V53" i="1"/>
  <c r="Y62" i="1"/>
  <c r="U62" i="1"/>
  <c r="V62" i="1"/>
  <c r="Y15" i="1"/>
  <c r="U15" i="1"/>
  <c r="V15" i="1"/>
  <c r="Y79" i="1"/>
  <c r="U79" i="1"/>
  <c r="V79" i="1"/>
  <c r="U24" i="1"/>
  <c r="V24" i="1"/>
  <c r="Y24" i="1"/>
  <c r="Y33" i="1"/>
  <c r="U33" i="1"/>
  <c r="V33" i="1"/>
  <c r="Y34" i="1"/>
  <c r="U34" i="1"/>
  <c r="V34" i="1"/>
  <c r="Y19" i="1"/>
  <c r="V19" i="1"/>
  <c r="U19" i="1"/>
  <c r="AC7" i="1"/>
  <c r="AF7" i="1"/>
  <c r="AH7" i="1"/>
  <c r="AD7" i="1"/>
  <c r="AF49" i="1"/>
  <c r="AB49" i="1"/>
  <c r="AC49" i="1"/>
  <c r="AH14" i="1"/>
  <c r="AB14" i="1"/>
  <c r="AC14" i="1"/>
  <c r="AF14" i="1"/>
  <c r="U22" i="1"/>
  <c r="Y22" i="1"/>
  <c r="V22" i="1"/>
  <c r="Y57" i="1"/>
  <c r="U57" i="1"/>
  <c r="V57" i="1"/>
  <c r="AH78" i="1"/>
  <c r="AB78" i="1"/>
  <c r="AC78" i="1"/>
  <c r="AF78" i="1"/>
  <c r="AH38" i="1"/>
  <c r="AK38" i="1" s="1"/>
  <c r="AB38" i="1"/>
  <c r="AC38" i="1"/>
  <c r="AF38" i="1"/>
  <c r="AD46" i="1"/>
  <c r="AB46" i="1"/>
  <c r="AC46" i="1"/>
  <c r="AF46" i="1"/>
  <c r="AA45" i="1"/>
  <c r="AD45" i="1" s="1"/>
  <c r="AB23" i="1"/>
  <c r="AC23" i="1"/>
  <c r="AF23" i="1"/>
  <c r="AC52" i="1"/>
  <c r="AF52" i="1"/>
  <c r="AB52" i="1"/>
  <c r="AF73" i="1"/>
  <c r="AB73" i="1"/>
  <c r="AC73" i="1"/>
  <c r="Y44" i="1"/>
  <c r="U44" i="1"/>
  <c r="V44" i="1"/>
  <c r="U61" i="1"/>
  <c r="Y61" i="1"/>
  <c r="V61" i="1"/>
  <c r="Y70" i="1"/>
  <c r="U70" i="1"/>
  <c r="V70" i="1"/>
  <c r="Y23" i="1"/>
  <c r="U23" i="1"/>
  <c r="V23" i="1"/>
  <c r="U32" i="1"/>
  <c r="V32" i="1"/>
  <c r="Y32" i="1"/>
  <c r="Y41" i="1"/>
  <c r="U41" i="1"/>
  <c r="V41" i="1"/>
  <c r="Y42" i="1"/>
  <c r="U42" i="1"/>
  <c r="V42" i="1"/>
  <c r="Y27" i="1"/>
  <c r="U27" i="1"/>
  <c r="V27" i="1"/>
  <c r="AA25" i="1"/>
  <c r="AC51" i="1"/>
  <c r="AF51" i="1"/>
  <c r="AB51" i="1"/>
  <c r="Y60" i="1"/>
  <c r="U60" i="1"/>
  <c r="V60" i="1"/>
  <c r="Y43" i="1"/>
  <c r="U43" i="1"/>
  <c r="V43" i="1"/>
  <c r="AH9" i="1"/>
  <c r="AK9" i="1" s="1"/>
  <c r="AF9" i="1"/>
  <c r="AB9" i="1"/>
  <c r="AC9" i="1"/>
  <c r="W57" i="1"/>
  <c r="AC75" i="1"/>
  <c r="AF75" i="1"/>
  <c r="AB75" i="1"/>
  <c r="AB31" i="1"/>
  <c r="AC31" i="1"/>
  <c r="AF31" i="1"/>
  <c r="AA29" i="1"/>
  <c r="AA64" i="1"/>
  <c r="AH64" i="1" s="1"/>
  <c r="AA43" i="1"/>
  <c r="AD43" i="1" s="1"/>
  <c r="Y52" i="1"/>
  <c r="V52" i="1"/>
  <c r="U52" i="1"/>
  <c r="U69" i="1"/>
  <c r="Y69" i="1"/>
  <c r="V69" i="1"/>
  <c r="U14" i="1"/>
  <c r="Y14" i="1"/>
  <c r="V14" i="1"/>
  <c r="Y78" i="1"/>
  <c r="U78" i="1"/>
  <c r="V78" i="1"/>
  <c r="Y31" i="1"/>
  <c r="U31" i="1"/>
  <c r="V31" i="1"/>
  <c r="U40" i="1"/>
  <c r="V40" i="1"/>
  <c r="Y40" i="1"/>
  <c r="Y49" i="1"/>
  <c r="U49" i="1"/>
  <c r="V49" i="1"/>
  <c r="Y50" i="1"/>
  <c r="U50" i="1"/>
  <c r="V50" i="1"/>
  <c r="AA24" i="1"/>
  <c r="Y35" i="1"/>
  <c r="V35" i="1"/>
  <c r="U35" i="1"/>
  <c r="AD72" i="1"/>
  <c r="W18" i="1"/>
  <c r="W73" i="1"/>
  <c r="AD18" i="1"/>
  <c r="AD60" i="1"/>
  <c r="AH29" i="1"/>
  <c r="AH23" i="1"/>
  <c r="AH71" i="1"/>
  <c r="AD71" i="1"/>
  <c r="AH60" i="1"/>
  <c r="W60" i="1"/>
  <c r="AH30" i="1"/>
  <c r="AH47" i="1"/>
  <c r="AD47" i="1"/>
  <c r="W9" i="1"/>
  <c r="AD78" i="1"/>
  <c r="AD9" i="1"/>
  <c r="AH80" i="1"/>
  <c r="AH8" i="1"/>
  <c r="AD73" i="1"/>
  <c r="AH61" i="1"/>
  <c r="AH18" i="1"/>
  <c r="AH73" i="1"/>
  <c r="W12" i="1"/>
  <c r="AH52" i="1"/>
  <c r="AH39" i="1"/>
  <c r="AK81" i="1"/>
  <c r="AA59" i="1"/>
  <c r="AA66" i="1"/>
  <c r="AD11" i="1"/>
  <c r="AH46" i="1"/>
  <c r="W20" i="1"/>
  <c r="AA20" i="1"/>
  <c r="AA55" i="1"/>
  <c r="AH27" i="1"/>
  <c r="AA65" i="1"/>
  <c r="AH35" i="1"/>
  <c r="AA17" i="1"/>
  <c r="AD31" i="1"/>
  <c r="AH10" i="1"/>
  <c r="AA41" i="1"/>
  <c r="W33" i="1"/>
  <c r="AA33" i="1"/>
  <c r="AA74" i="1"/>
  <c r="AA50" i="1"/>
  <c r="AH75" i="1"/>
  <c r="AA21" i="1"/>
  <c r="AA28" i="1"/>
  <c r="AH69" i="1"/>
  <c r="AA22" i="1"/>
  <c r="AA54" i="1"/>
  <c r="AA77" i="1"/>
  <c r="AA32" i="1"/>
  <c r="AA34" i="1"/>
  <c r="AH51" i="1"/>
  <c r="AD61" i="1"/>
  <c r="W10" i="1"/>
  <c r="AA67" i="1"/>
  <c r="W36" i="1"/>
  <c r="AA36" i="1"/>
  <c r="AA79" i="1"/>
  <c r="AA42" i="1"/>
  <c r="AA82" i="1"/>
  <c r="AA13" i="1"/>
  <c r="W44" i="1"/>
  <c r="AA44" i="1"/>
  <c r="AA62" i="1"/>
  <c r="W58" i="1"/>
  <c r="AA58" i="1"/>
  <c r="AA15" i="1"/>
  <c r="W26" i="1"/>
  <c r="AA26" i="1"/>
  <c r="AA53" i="1"/>
  <c r="AA63" i="1"/>
  <c r="AH31" i="1"/>
  <c r="W68" i="1"/>
  <c r="AA68" i="1"/>
  <c r="AA16" i="1"/>
  <c r="AA40" i="1"/>
  <c r="AH19" i="1"/>
  <c r="AR49" i="1"/>
  <c r="AK49" i="1"/>
  <c r="AK56" i="1"/>
  <c r="W50" i="1"/>
  <c r="W42" i="1"/>
  <c r="W66" i="1"/>
  <c r="W28" i="1"/>
  <c r="AD81" i="1"/>
  <c r="W81" i="1"/>
  <c r="S4" i="1"/>
  <c r="W74" i="1"/>
  <c r="W41" i="1"/>
  <c r="AD39" i="1"/>
  <c r="AK48" i="1"/>
  <c r="W17" i="1"/>
  <c r="AD69" i="1"/>
  <c r="AD8" i="1"/>
  <c r="AD10" i="1"/>
  <c r="W29" i="1"/>
  <c r="W37" i="1"/>
  <c r="W70" i="1"/>
  <c r="W64" i="1"/>
  <c r="W51" i="1"/>
  <c r="W75" i="1"/>
  <c r="AD51" i="1"/>
  <c r="W19" i="1"/>
  <c r="W31" i="1"/>
  <c r="W45" i="1"/>
  <c r="W39" i="1"/>
  <c r="W38" i="1"/>
  <c r="W56" i="1"/>
  <c r="W40" i="1"/>
  <c r="W52" i="1"/>
  <c r="W47" i="1"/>
  <c r="W76" i="1"/>
  <c r="AD70" i="1"/>
  <c r="AD56" i="1"/>
  <c r="W23" i="1"/>
  <c r="W16" i="1"/>
  <c r="W55" i="1"/>
  <c r="W14" i="1"/>
  <c r="W62" i="1"/>
  <c r="W72" i="1"/>
  <c r="W35" i="1"/>
  <c r="AD14" i="1"/>
  <c r="AD75" i="1"/>
  <c r="W54" i="1"/>
  <c r="W8" i="1"/>
  <c r="W11" i="1"/>
  <c r="W61" i="1"/>
  <c r="W69" i="1"/>
  <c r="W63" i="1"/>
  <c r="W48" i="1"/>
  <c r="W7" i="1"/>
  <c r="W43" i="1"/>
  <c r="AD48" i="1"/>
  <c r="AD19" i="1"/>
  <c r="AD52" i="1"/>
  <c r="W13" i="1"/>
  <c r="W77" i="1"/>
  <c r="W71" i="1"/>
  <c r="W30" i="1"/>
  <c r="W78" i="1"/>
  <c r="W46" i="1"/>
  <c r="W27" i="1"/>
  <c r="AD29" i="1"/>
  <c r="AD30" i="1"/>
  <c r="AD27" i="1"/>
  <c r="W32" i="1"/>
  <c r="W53" i="1"/>
  <c r="W21" i="1"/>
  <c r="W15" i="1"/>
  <c r="W79" i="1"/>
  <c r="W80" i="1"/>
  <c r="W22" i="1"/>
  <c r="W24" i="1"/>
  <c r="W59" i="1"/>
  <c r="W67" i="1"/>
  <c r="AD38" i="1"/>
  <c r="AD23" i="1"/>
  <c r="AD35" i="1"/>
  <c r="AD64" i="1" l="1"/>
  <c r="AD37" i="1"/>
  <c r="AH45" i="1"/>
  <c r="AI45" i="1" s="1"/>
  <c r="AD12" i="1"/>
  <c r="AH43" i="1"/>
  <c r="AJ43" i="1" s="1"/>
  <c r="Z2" i="1"/>
  <c r="AD58" i="1"/>
  <c r="AC58" i="1"/>
  <c r="AF58" i="1"/>
  <c r="AB58" i="1"/>
  <c r="AO46" i="1"/>
  <c r="AM46" i="1"/>
  <c r="AI46" i="1"/>
  <c r="AJ46" i="1"/>
  <c r="AC76" i="1"/>
  <c r="AF76" i="1"/>
  <c r="AB76" i="1"/>
  <c r="AC36" i="1"/>
  <c r="AF36" i="1"/>
  <c r="AB36" i="1"/>
  <c r="AB32" i="1"/>
  <c r="AC32" i="1"/>
  <c r="AF32" i="1"/>
  <c r="AC50" i="1"/>
  <c r="AF50" i="1"/>
  <c r="AB50" i="1"/>
  <c r="AK35" i="1"/>
  <c r="AM35" i="1"/>
  <c r="AO35" i="1"/>
  <c r="AJ35" i="1"/>
  <c r="AI35" i="1"/>
  <c r="AM73" i="1"/>
  <c r="AO73" i="1"/>
  <c r="AR73" i="1" s="1"/>
  <c r="AJ73" i="1"/>
  <c r="AI73" i="1"/>
  <c r="AQ49" i="1"/>
  <c r="AT49" i="1"/>
  <c r="AP49" i="1"/>
  <c r="AM48" i="1"/>
  <c r="AO48" i="1"/>
  <c r="AV48" i="1" s="1"/>
  <c r="BA48" i="1" s="1"/>
  <c r="AI48" i="1"/>
  <c r="AJ48" i="1"/>
  <c r="AC34" i="1"/>
  <c r="AF34" i="1"/>
  <c r="AB34" i="1"/>
  <c r="AO31" i="1"/>
  <c r="AM31" i="1"/>
  <c r="AI31" i="1"/>
  <c r="AJ31" i="1"/>
  <c r="AD62" i="1"/>
  <c r="AB62" i="1"/>
  <c r="AC62" i="1"/>
  <c r="AF62" i="1"/>
  <c r="AD77" i="1"/>
  <c r="AC77" i="1"/>
  <c r="AF77" i="1"/>
  <c r="AB77" i="1"/>
  <c r="AC74" i="1"/>
  <c r="AF74" i="1"/>
  <c r="AB74" i="1"/>
  <c r="AM43" i="1"/>
  <c r="AO43" i="1"/>
  <c r="AD66" i="1"/>
  <c r="AC66" i="1"/>
  <c r="AF66" i="1"/>
  <c r="AB66" i="1"/>
  <c r="AK18" i="1"/>
  <c r="AM18" i="1"/>
  <c r="AO18" i="1"/>
  <c r="AJ18" i="1"/>
  <c r="AI18" i="1"/>
  <c r="AM37" i="1"/>
  <c r="AO37" i="1"/>
  <c r="AI37" i="1"/>
  <c r="AJ37" i="1"/>
  <c r="AO9" i="1"/>
  <c r="AR9" i="1" s="1"/>
  <c r="AM9" i="1"/>
  <c r="AJ9" i="1"/>
  <c r="AI9" i="1"/>
  <c r="AK78" i="1"/>
  <c r="AM78" i="1"/>
  <c r="AO78" i="1"/>
  <c r="AV78" i="1" s="1"/>
  <c r="BA78" i="1" s="1"/>
  <c r="AI78" i="1"/>
  <c r="AJ78" i="1"/>
  <c r="AM7" i="1"/>
  <c r="AO7" i="1"/>
  <c r="AI7" i="1"/>
  <c r="AJ7" i="1"/>
  <c r="AV49" i="1"/>
  <c r="AO81" i="1"/>
  <c r="AR81" i="1" s="1"/>
  <c r="AM81" i="1"/>
  <c r="AJ81" i="1"/>
  <c r="AI81" i="1"/>
  <c r="AK30" i="1"/>
  <c r="AO30" i="1"/>
  <c r="AM30" i="1"/>
  <c r="AI30" i="1"/>
  <c r="AJ30" i="1"/>
  <c r="AD44" i="1"/>
  <c r="AC44" i="1"/>
  <c r="AF44" i="1"/>
  <c r="AB44" i="1"/>
  <c r="AM60" i="1"/>
  <c r="AO60" i="1"/>
  <c r="AI60" i="1"/>
  <c r="AJ60" i="1"/>
  <c r="AK70" i="1"/>
  <c r="AO70" i="1"/>
  <c r="AV70" i="1" s="1"/>
  <c r="BA70" i="1" s="1"/>
  <c r="AM70" i="1"/>
  <c r="AI70" i="1"/>
  <c r="AJ70" i="1"/>
  <c r="AO56" i="1"/>
  <c r="AV56" i="1" s="1"/>
  <c r="BA56" i="1" s="1"/>
  <c r="AM56" i="1"/>
  <c r="AI56" i="1"/>
  <c r="AJ56" i="1"/>
  <c r="AD79" i="1"/>
  <c r="AB79" i="1"/>
  <c r="AC79" i="1"/>
  <c r="AF79" i="1"/>
  <c r="AO80" i="1"/>
  <c r="AM80" i="1"/>
  <c r="AI80" i="1"/>
  <c r="AJ80" i="1"/>
  <c r="AM11" i="1"/>
  <c r="AO11" i="1"/>
  <c r="AV11" i="1" s="1"/>
  <c r="BA11" i="1" s="1"/>
  <c r="AJ11" i="1"/>
  <c r="AI11" i="1"/>
  <c r="AD63" i="1"/>
  <c r="AB63" i="1"/>
  <c r="AC63" i="1"/>
  <c r="AF63" i="1"/>
  <c r="AD33" i="1"/>
  <c r="AF33" i="1"/>
  <c r="AB33" i="1"/>
  <c r="AC33" i="1"/>
  <c r="AD53" i="1"/>
  <c r="AC53" i="1"/>
  <c r="AF53" i="1"/>
  <c r="AB53" i="1"/>
  <c r="AB22" i="1"/>
  <c r="AC22" i="1"/>
  <c r="AF22" i="1"/>
  <c r="AM27" i="1"/>
  <c r="AO27" i="1"/>
  <c r="AJ27" i="1"/>
  <c r="AI27" i="1"/>
  <c r="AM61" i="1"/>
  <c r="AO61" i="1"/>
  <c r="AR61" i="1" s="1"/>
  <c r="AI61" i="1"/>
  <c r="AJ61" i="1"/>
  <c r="AB24" i="1"/>
  <c r="AC24" i="1"/>
  <c r="AF24" i="1"/>
  <c r="AD24" i="1"/>
  <c r="AH24" i="1"/>
  <c r="AF25" i="1"/>
  <c r="AB25" i="1"/>
  <c r="AC25" i="1"/>
  <c r="AD25" i="1"/>
  <c r="AH25" i="1"/>
  <c r="AK14" i="1"/>
  <c r="AM14" i="1"/>
  <c r="AO14" i="1"/>
  <c r="AV14" i="1" s="1"/>
  <c r="BA14" i="1" s="1"/>
  <c r="AI14" i="1"/>
  <c r="AJ14" i="1"/>
  <c r="AC12" i="1"/>
  <c r="AF12" i="1"/>
  <c r="AB12" i="1"/>
  <c r="AD17" i="1"/>
  <c r="AF17" i="1"/>
  <c r="AB17" i="1"/>
  <c r="AC17" i="1"/>
  <c r="AC67" i="1"/>
  <c r="AF67" i="1"/>
  <c r="AB67" i="1"/>
  <c r="AD59" i="1"/>
  <c r="AC59" i="1"/>
  <c r="AF59" i="1"/>
  <c r="AB59" i="1"/>
  <c r="AM19" i="1"/>
  <c r="AO19" i="1"/>
  <c r="AJ19" i="1"/>
  <c r="AI19" i="1"/>
  <c r="AC26" i="1"/>
  <c r="AF26" i="1"/>
  <c r="AB26" i="1"/>
  <c r="AC13" i="1"/>
  <c r="AF13" i="1"/>
  <c r="AB13" i="1"/>
  <c r="AK69" i="1"/>
  <c r="AM69" i="1"/>
  <c r="AO69" i="1"/>
  <c r="AI69" i="1"/>
  <c r="AJ69" i="1"/>
  <c r="AF41" i="1"/>
  <c r="AB41" i="1"/>
  <c r="AC41" i="1"/>
  <c r="AB55" i="1"/>
  <c r="AC55" i="1"/>
  <c r="AF55" i="1"/>
  <c r="AK39" i="1"/>
  <c r="AO39" i="1"/>
  <c r="AR39" i="1" s="1"/>
  <c r="AM39" i="1"/>
  <c r="AI39" i="1"/>
  <c r="AJ39" i="1"/>
  <c r="AK71" i="1"/>
  <c r="AO71" i="1"/>
  <c r="AM71" i="1"/>
  <c r="AI71" i="1"/>
  <c r="AJ71" i="1"/>
  <c r="AC43" i="1"/>
  <c r="AF43" i="1"/>
  <c r="AB43" i="1"/>
  <c r="AO57" i="1"/>
  <c r="AV57" i="1" s="1"/>
  <c r="BA57" i="1" s="1"/>
  <c r="AM57" i="1"/>
  <c r="AJ57" i="1"/>
  <c r="AI57" i="1"/>
  <c r="AM75" i="1"/>
  <c r="AO75" i="1"/>
  <c r="AJ75" i="1"/>
  <c r="AI75" i="1"/>
  <c r="AM29" i="1"/>
  <c r="AO29" i="1"/>
  <c r="AI29" i="1"/>
  <c r="AJ29" i="1"/>
  <c r="AB54" i="1"/>
  <c r="AC54" i="1"/>
  <c r="AF54" i="1"/>
  <c r="AM12" i="1"/>
  <c r="AO12" i="1"/>
  <c r="AI12" i="1"/>
  <c r="AJ12" i="1"/>
  <c r="AD76" i="1"/>
  <c r="AD40" i="1"/>
  <c r="AB40" i="1"/>
  <c r="AC40" i="1"/>
  <c r="AF40" i="1"/>
  <c r="AC82" i="1"/>
  <c r="AF82" i="1"/>
  <c r="AB82" i="1"/>
  <c r="AK11" i="1"/>
  <c r="AC28" i="1"/>
  <c r="AF28" i="1"/>
  <c r="AB28" i="1"/>
  <c r="AM10" i="1"/>
  <c r="AO10" i="1"/>
  <c r="AJ10" i="1"/>
  <c r="AI10" i="1"/>
  <c r="AD20" i="1"/>
  <c r="AC20" i="1"/>
  <c r="AF20" i="1"/>
  <c r="AB20" i="1"/>
  <c r="AM52" i="1"/>
  <c r="AO52" i="1"/>
  <c r="AI52" i="1"/>
  <c r="AJ52" i="1"/>
  <c r="AO45" i="1"/>
  <c r="AR45" i="1" s="1"/>
  <c r="AM45" i="1"/>
  <c r="AK47" i="1"/>
  <c r="AO47" i="1"/>
  <c r="AM47" i="1"/>
  <c r="AI47" i="1"/>
  <c r="AJ47" i="1"/>
  <c r="AO64" i="1"/>
  <c r="AM64" i="1"/>
  <c r="AI64" i="1"/>
  <c r="AJ64" i="1"/>
  <c r="AB64" i="1"/>
  <c r="AC64" i="1"/>
  <c r="AF64" i="1"/>
  <c r="AC45" i="1"/>
  <c r="AF45" i="1"/>
  <c r="AB45" i="1"/>
  <c r="AO38" i="1"/>
  <c r="AV38" i="1" s="1"/>
  <c r="BA38" i="1" s="1"/>
  <c r="AM38" i="1"/>
  <c r="AI38" i="1"/>
  <c r="AJ38" i="1"/>
  <c r="AC37" i="1"/>
  <c r="AF37" i="1"/>
  <c r="AB37" i="1"/>
  <c r="AC68" i="1"/>
  <c r="AF68" i="1"/>
  <c r="AB68" i="1"/>
  <c r="AF65" i="1"/>
  <c r="AB65" i="1"/>
  <c r="AC65" i="1"/>
  <c r="AD16" i="1"/>
  <c r="AB16" i="1"/>
  <c r="AC16" i="1"/>
  <c r="AF16" i="1"/>
  <c r="AB15" i="1"/>
  <c r="AC15" i="1"/>
  <c r="AF15" i="1"/>
  <c r="AD42" i="1"/>
  <c r="AC42" i="1"/>
  <c r="AF42" i="1"/>
  <c r="AB42" i="1"/>
  <c r="AM51" i="1"/>
  <c r="AO51" i="1"/>
  <c r="AJ51" i="1"/>
  <c r="AI51" i="1"/>
  <c r="AD21" i="1"/>
  <c r="AC21" i="1"/>
  <c r="AF21" i="1"/>
  <c r="AB21" i="1"/>
  <c r="AO8" i="1"/>
  <c r="AV8" i="1" s="1"/>
  <c r="BA8" i="1" s="1"/>
  <c r="AM8" i="1"/>
  <c r="AI8" i="1"/>
  <c r="AJ8" i="1"/>
  <c r="AH76" i="1"/>
  <c r="AO23" i="1"/>
  <c r="AM23" i="1"/>
  <c r="AI23" i="1"/>
  <c r="AJ23" i="1"/>
  <c r="AC29" i="1"/>
  <c r="AF29" i="1"/>
  <c r="AB29" i="1"/>
  <c r="AK72" i="1"/>
  <c r="AO72" i="1"/>
  <c r="AR72" i="1" s="1"/>
  <c r="AM72" i="1"/>
  <c r="AI72" i="1"/>
  <c r="AJ72" i="1"/>
  <c r="AK29" i="1"/>
  <c r="AK64" i="1"/>
  <c r="AK8" i="1"/>
  <c r="AK80" i="1"/>
  <c r="AK10" i="1"/>
  <c r="AK23" i="1"/>
  <c r="AK60" i="1"/>
  <c r="AK37" i="1"/>
  <c r="AK52" i="1"/>
  <c r="AK61" i="1"/>
  <c r="AK46" i="1"/>
  <c r="AV46" i="1"/>
  <c r="BA46" i="1" s="1"/>
  <c r="AK73" i="1"/>
  <c r="AK12" i="1"/>
  <c r="AH67" i="1"/>
  <c r="AH28" i="1"/>
  <c r="AH63" i="1"/>
  <c r="AH62" i="1"/>
  <c r="AD67" i="1"/>
  <c r="AD28" i="1"/>
  <c r="AH59" i="1"/>
  <c r="AH41" i="1"/>
  <c r="AK19" i="1"/>
  <c r="AH26" i="1"/>
  <c r="AH13" i="1"/>
  <c r="AH54" i="1"/>
  <c r="AD41" i="1"/>
  <c r="AH16" i="1"/>
  <c r="AD13" i="1"/>
  <c r="AH79" i="1"/>
  <c r="AD54" i="1"/>
  <c r="AK75" i="1"/>
  <c r="AH55" i="1"/>
  <c r="AH34" i="1"/>
  <c r="AD34" i="1"/>
  <c r="AH21" i="1"/>
  <c r="AH74" i="1"/>
  <c r="AK27" i="1"/>
  <c r="AK31" i="1"/>
  <c r="AH15" i="1"/>
  <c r="AH44" i="1"/>
  <c r="AH32" i="1"/>
  <c r="AH22" i="1"/>
  <c r="AH33" i="1"/>
  <c r="AD55" i="1"/>
  <c r="AH42" i="1"/>
  <c r="AD74" i="1"/>
  <c r="AD68" i="1"/>
  <c r="AH68" i="1"/>
  <c r="AD15" i="1"/>
  <c r="AD82" i="1"/>
  <c r="AH82" i="1"/>
  <c r="AH36" i="1"/>
  <c r="AD36" i="1"/>
  <c r="AD32" i="1"/>
  <c r="AD22" i="1"/>
  <c r="AH50" i="1"/>
  <c r="AD50" i="1"/>
  <c r="AH65" i="1"/>
  <c r="AD65" i="1"/>
  <c r="AH20" i="1"/>
  <c r="AD26" i="1"/>
  <c r="AH40" i="1"/>
  <c r="AH53" i="1"/>
  <c r="AH58" i="1"/>
  <c r="AK51" i="1"/>
  <c r="AH77" i="1"/>
  <c r="AH17" i="1"/>
  <c r="AH66" i="1"/>
  <c r="Z4" i="1"/>
  <c r="S5" i="1"/>
  <c r="T5" i="1" s="1"/>
  <c r="AI43" i="1" l="1"/>
  <c r="AR11" i="1"/>
  <c r="AK43" i="1"/>
  <c r="AK45" i="1"/>
  <c r="AJ45" i="1"/>
  <c r="AR48" i="1"/>
  <c r="AR70" i="1"/>
  <c r="AV9" i="1"/>
  <c r="BA9" i="1" s="1"/>
  <c r="AR38" i="1"/>
  <c r="AV72" i="1"/>
  <c r="BA72" i="1" s="1"/>
  <c r="AR78" i="1"/>
  <c r="AR14" i="1"/>
  <c r="AV81" i="1"/>
  <c r="BA81" i="1" s="1"/>
  <c r="AM66" i="1"/>
  <c r="AO66" i="1"/>
  <c r="AJ66" i="1"/>
  <c r="AI66" i="1"/>
  <c r="AT51" i="1"/>
  <c r="AQ51" i="1"/>
  <c r="AP51" i="1"/>
  <c r="AQ8" i="1"/>
  <c r="AT8" i="1"/>
  <c r="AP8" i="1"/>
  <c r="AQ38" i="1"/>
  <c r="AT38" i="1"/>
  <c r="AP38" i="1"/>
  <c r="AT61" i="1"/>
  <c r="AP61" i="1"/>
  <c r="AQ61" i="1"/>
  <c r="AT70" i="1"/>
  <c r="AQ70" i="1"/>
  <c r="AP70" i="1"/>
  <c r="AQ9" i="1"/>
  <c r="AP9" i="1"/>
  <c r="AT9" i="1"/>
  <c r="AT43" i="1"/>
  <c r="AQ43" i="1"/>
  <c r="AP43" i="1"/>
  <c r="AQ31" i="1"/>
  <c r="AT31" i="1"/>
  <c r="AP31" i="1"/>
  <c r="AK76" i="1"/>
  <c r="AM76" i="1"/>
  <c r="AO76" i="1"/>
  <c r="AR76" i="1" s="1"/>
  <c r="AI76" i="1"/>
  <c r="AJ76" i="1"/>
  <c r="AO77" i="1"/>
  <c r="AM77" i="1"/>
  <c r="AI77" i="1"/>
  <c r="AJ77" i="1"/>
  <c r="AT75" i="1"/>
  <c r="AP75" i="1"/>
  <c r="AQ75" i="1"/>
  <c r="AQ14" i="1"/>
  <c r="AT14" i="1"/>
  <c r="AP14" i="1"/>
  <c r="AO24" i="1"/>
  <c r="AM24" i="1"/>
  <c r="AI24" i="1"/>
  <c r="AJ24" i="1"/>
  <c r="AK24" i="1"/>
  <c r="AT35" i="1"/>
  <c r="AQ35" i="1"/>
  <c r="AP35" i="1"/>
  <c r="AO13" i="1"/>
  <c r="AM13" i="1"/>
  <c r="AI13" i="1"/>
  <c r="AJ13" i="1"/>
  <c r="AO17" i="1"/>
  <c r="AM17" i="1"/>
  <c r="AJ17" i="1"/>
  <c r="AI17" i="1"/>
  <c r="AM26" i="1"/>
  <c r="AO26" i="1"/>
  <c r="AJ26" i="1"/>
  <c r="AI26" i="1"/>
  <c r="AM36" i="1"/>
  <c r="AO36" i="1"/>
  <c r="AI36" i="1"/>
  <c r="AJ36" i="1"/>
  <c r="AR56" i="1"/>
  <c r="AM82" i="1"/>
  <c r="AO82" i="1"/>
  <c r="AJ82" i="1"/>
  <c r="AI82" i="1"/>
  <c r="AM74" i="1"/>
  <c r="AO74" i="1"/>
  <c r="AJ74" i="1"/>
  <c r="AI74" i="1"/>
  <c r="AO79" i="1"/>
  <c r="AM79" i="1"/>
  <c r="AI79" i="1"/>
  <c r="AJ79" i="1"/>
  <c r="AM41" i="1"/>
  <c r="AO41" i="1"/>
  <c r="AJ41" i="1"/>
  <c r="AI41" i="1"/>
  <c r="AM67" i="1"/>
  <c r="AO67" i="1"/>
  <c r="AJ67" i="1"/>
  <c r="AI67" i="1"/>
  <c r="AT64" i="1"/>
  <c r="AQ64" i="1"/>
  <c r="AP64" i="1"/>
  <c r="AQ39" i="1"/>
  <c r="AT39" i="1"/>
  <c r="AP39" i="1"/>
  <c r="AT81" i="1"/>
  <c r="AQ81" i="1"/>
  <c r="AP81" i="1"/>
  <c r="AT78" i="1"/>
  <c r="AP78" i="1"/>
  <c r="AQ78" i="1"/>
  <c r="AO15" i="1"/>
  <c r="AM15" i="1"/>
  <c r="AI15" i="1"/>
  <c r="AJ15" i="1"/>
  <c r="AO63" i="1"/>
  <c r="AM63" i="1"/>
  <c r="AI63" i="1"/>
  <c r="AJ63" i="1"/>
  <c r="AT11" i="1"/>
  <c r="AQ11" i="1"/>
  <c r="AP11" i="1"/>
  <c r="AM20" i="1"/>
  <c r="AO20" i="1"/>
  <c r="AI20" i="1"/>
  <c r="AJ20" i="1"/>
  <c r="AM42" i="1"/>
  <c r="AO42" i="1"/>
  <c r="AJ42" i="1"/>
  <c r="AI42" i="1"/>
  <c r="AM28" i="1"/>
  <c r="AO28" i="1"/>
  <c r="AI28" i="1"/>
  <c r="AJ28" i="1"/>
  <c r="AM58" i="1"/>
  <c r="AO58" i="1"/>
  <c r="AJ58" i="1"/>
  <c r="AI58" i="1"/>
  <c r="AO65" i="1"/>
  <c r="AM65" i="1"/>
  <c r="AJ65" i="1"/>
  <c r="AI65" i="1"/>
  <c r="AO33" i="1"/>
  <c r="AM33" i="1"/>
  <c r="AJ33" i="1"/>
  <c r="AI33" i="1"/>
  <c r="AM21" i="1"/>
  <c r="AO21" i="1"/>
  <c r="AI21" i="1"/>
  <c r="AJ21" i="1"/>
  <c r="AM59" i="1"/>
  <c r="AO59" i="1"/>
  <c r="AJ59" i="1"/>
  <c r="AI59" i="1"/>
  <c r="AT72" i="1"/>
  <c r="AQ72" i="1"/>
  <c r="AP72" i="1"/>
  <c r="AQ23" i="1"/>
  <c r="AT23" i="1"/>
  <c r="AP23" i="1"/>
  <c r="AT45" i="1"/>
  <c r="AP45" i="1"/>
  <c r="AQ45" i="1"/>
  <c r="BA49" i="1"/>
  <c r="AW49" i="1"/>
  <c r="BC49" i="1"/>
  <c r="AY49" i="1"/>
  <c r="AX49" i="1"/>
  <c r="AT37" i="1"/>
  <c r="AQ37" i="1"/>
  <c r="AP37" i="1"/>
  <c r="AQ46" i="1"/>
  <c r="AT46" i="1"/>
  <c r="AP46" i="1"/>
  <c r="AM25" i="1"/>
  <c r="AO25" i="1"/>
  <c r="AJ25" i="1"/>
  <c r="AI25" i="1"/>
  <c r="AK25" i="1"/>
  <c r="AT27" i="1"/>
  <c r="AQ27" i="1"/>
  <c r="AP27" i="1"/>
  <c r="AT80" i="1"/>
  <c r="AQ80" i="1"/>
  <c r="AP80" i="1"/>
  <c r="AT56" i="1"/>
  <c r="AQ56" i="1"/>
  <c r="AP56" i="1"/>
  <c r="AT60" i="1"/>
  <c r="AP60" i="1"/>
  <c r="AQ60" i="1"/>
  <c r="AO16" i="1"/>
  <c r="AM16" i="1"/>
  <c r="AI16" i="1"/>
  <c r="AJ16" i="1"/>
  <c r="AT69" i="1"/>
  <c r="AQ69" i="1"/>
  <c r="AP69" i="1"/>
  <c r="AO40" i="1"/>
  <c r="AM40" i="1"/>
  <c r="AI40" i="1"/>
  <c r="AJ40" i="1"/>
  <c r="AM68" i="1"/>
  <c r="AO68" i="1"/>
  <c r="AI68" i="1"/>
  <c r="AJ68" i="1"/>
  <c r="AO32" i="1"/>
  <c r="AM32" i="1"/>
  <c r="AI32" i="1"/>
  <c r="AJ32" i="1"/>
  <c r="AM34" i="1"/>
  <c r="AO34" i="1"/>
  <c r="AJ34" i="1"/>
  <c r="AI34" i="1"/>
  <c r="AT29" i="1"/>
  <c r="AQ29" i="1"/>
  <c r="AP29" i="1"/>
  <c r="AT71" i="1"/>
  <c r="AQ71" i="1"/>
  <c r="AP71" i="1"/>
  <c r="AQ30" i="1"/>
  <c r="AT30" i="1"/>
  <c r="AP30" i="1"/>
  <c r="AQ73" i="1"/>
  <c r="AP73" i="1"/>
  <c r="AT73" i="1"/>
  <c r="AO53" i="1"/>
  <c r="AM53" i="1"/>
  <c r="AI53" i="1"/>
  <c r="AJ53" i="1"/>
  <c r="AM50" i="1"/>
  <c r="AO50" i="1"/>
  <c r="AJ50" i="1"/>
  <c r="AI50" i="1"/>
  <c r="AM44" i="1"/>
  <c r="AO44" i="1"/>
  <c r="AI44" i="1"/>
  <c r="AJ44" i="1"/>
  <c r="AO55" i="1"/>
  <c r="AM55" i="1"/>
  <c r="AI55" i="1"/>
  <c r="AJ55" i="1"/>
  <c r="AM54" i="1"/>
  <c r="AO54" i="1"/>
  <c r="AI54" i="1"/>
  <c r="AJ54" i="1"/>
  <c r="AM62" i="1"/>
  <c r="AO62" i="1"/>
  <c r="AI62" i="1"/>
  <c r="AJ62" i="1"/>
  <c r="AQ47" i="1"/>
  <c r="AT47" i="1"/>
  <c r="AP47" i="1"/>
  <c r="AT52" i="1"/>
  <c r="AP52" i="1"/>
  <c r="AQ52" i="1"/>
  <c r="AQ10" i="1"/>
  <c r="AT10" i="1"/>
  <c r="AP10" i="1"/>
  <c r="AT12" i="1"/>
  <c r="AP12" i="1"/>
  <c r="AQ12" i="1"/>
  <c r="AQ57" i="1"/>
  <c r="AP57" i="1"/>
  <c r="AT57" i="1"/>
  <c r="AR57" i="1"/>
  <c r="AT7" i="1"/>
  <c r="AP7" i="1"/>
  <c r="AQ7" i="1"/>
  <c r="AQ48" i="1"/>
  <c r="AT48" i="1"/>
  <c r="AP48" i="1"/>
  <c r="AO22" i="1"/>
  <c r="AM22" i="1"/>
  <c r="AI22" i="1"/>
  <c r="AJ22" i="1"/>
  <c r="AT19" i="1"/>
  <c r="AQ19" i="1"/>
  <c r="AP19" i="1"/>
  <c r="AQ18" i="1"/>
  <c r="AT18" i="1"/>
  <c r="AP18" i="1"/>
  <c r="AW11" i="1"/>
  <c r="AX11" i="1"/>
  <c r="AW70" i="1"/>
  <c r="AX70" i="1"/>
  <c r="AX56" i="1"/>
  <c r="AW56" i="1"/>
  <c r="BC8" i="1"/>
  <c r="AX8" i="1"/>
  <c r="AW8" i="1"/>
  <c r="AX48" i="1"/>
  <c r="AW48" i="1"/>
  <c r="AW78" i="1"/>
  <c r="AX78" i="1"/>
  <c r="AW38" i="1"/>
  <c r="AX38" i="1"/>
  <c r="AW14" i="1"/>
  <c r="AX14" i="1"/>
  <c r="AX57" i="1"/>
  <c r="AW57" i="1"/>
  <c r="AX9" i="1"/>
  <c r="AW46" i="1"/>
  <c r="AX46" i="1"/>
  <c r="AV29" i="1"/>
  <c r="BA29" i="1" s="1"/>
  <c r="AR29" i="1"/>
  <c r="AR10" i="1"/>
  <c r="AV37" i="1"/>
  <c r="BA37" i="1" s="1"/>
  <c r="AV71" i="1"/>
  <c r="BA71" i="1" s="1"/>
  <c r="AR71" i="1"/>
  <c r="AV10" i="1"/>
  <c r="BA10" i="1" s="1"/>
  <c r="AR37" i="1"/>
  <c r="AR69" i="1"/>
  <c r="AR60" i="1"/>
  <c r="AR18" i="1"/>
  <c r="AV18" i="1"/>
  <c r="BA18" i="1" s="1"/>
  <c r="AR46" i="1"/>
  <c r="AV23" i="1"/>
  <c r="BA23" i="1" s="1"/>
  <c r="AR80" i="1"/>
  <c r="AV45" i="1"/>
  <c r="BA45" i="1" s="1"/>
  <c r="AY11" i="1"/>
  <c r="AV60" i="1"/>
  <c r="BA60" i="1" s="1"/>
  <c r="AR23" i="1"/>
  <c r="AV73" i="1"/>
  <c r="BA73" i="1" s="1"/>
  <c r="AR47" i="1"/>
  <c r="AV47" i="1"/>
  <c r="BA47" i="1" s="1"/>
  <c r="AV61" i="1"/>
  <c r="BA61" i="1" s="1"/>
  <c r="AR64" i="1"/>
  <c r="AV80" i="1"/>
  <c r="BA80" i="1" s="1"/>
  <c r="AV64" i="1"/>
  <c r="BA64" i="1" s="1"/>
  <c r="AV30" i="1"/>
  <c r="BA30" i="1" s="1"/>
  <c r="AR8" i="1"/>
  <c r="AR30" i="1"/>
  <c r="AV39" i="1"/>
  <c r="BA39" i="1" s="1"/>
  <c r="AR52" i="1"/>
  <c r="AV12" i="1"/>
  <c r="BA12" i="1" s="1"/>
  <c r="AV69" i="1"/>
  <c r="BA69" i="1" s="1"/>
  <c r="BC11" i="1"/>
  <c r="AR12" i="1"/>
  <c r="AV52" i="1"/>
  <c r="BA52" i="1" s="1"/>
  <c r="AG4" i="1"/>
  <c r="AK58" i="1"/>
  <c r="AK20" i="1"/>
  <c r="AK22" i="1"/>
  <c r="AR31" i="1"/>
  <c r="AK26" i="1"/>
  <c r="AK59" i="1"/>
  <c r="AK17" i="1"/>
  <c r="AR27" i="1"/>
  <c r="AV27" i="1"/>
  <c r="BA27" i="1" s="1"/>
  <c r="AK34" i="1"/>
  <c r="AK62" i="1"/>
  <c r="AK36" i="1"/>
  <c r="AK68" i="1"/>
  <c r="AK33" i="1"/>
  <c r="AK79" i="1"/>
  <c r="AG2" i="1"/>
  <c r="AK53" i="1"/>
  <c r="AR43" i="1"/>
  <c r="AV43" i="1"/>
  <c r="BA43" i="1" s="1"/>
  <c r="AK66" i="1"/>
  <c r="AK77" i="1"/>
  <c r="AK50" i="1"/>
  <c r="AK42" i="1"/>
  <c r="AK32" i="1"/>
  <c r="AK15" i="1"/>
  <c r="AK21" i="1"/>
  <c r="AK7" i="1"/>
  <c r="AK67" i="1"/>
  <c r="AK82" i="1"/>
  <c r="AK55" i="1"/>
  <c r="AK13" i="1"/>
  <c r="AK41" i="1"/>
  <c r="AK63" i="1"/>
  <c r="AV35" i="1"/>
  <c r="BA35" i="1" s="1"/>
  <c r="AR35" i="1"/>
  <c r="AV31" i="1"/>
  <c r="BA31" i="1" s="1"/>
  <c r="AR51" i="1"/>
  <c r="AV51" i="1"/>
  <c r="BA51" i="1" s="1"/>
  <c r="AK40" i="1"/>
  <c r="AR75" i="1"/>
  <c r="AV75" i="1"/>
  <c r="BA75" i="1" s="1"/>
  <c r="AV19" i="1"/>
  <c r="BA19" i="1" s="1"/>
  <c r="AR19" i="1"/>
  <c r="AK65" i="1"/>
  <c r="AK44" i="1"/>
  <c r="AK74" i="1"/>
  <c r="AK16" i="1"/>
  <c r="AK54" i="1"/>
  <c r="Z5" i="1"/>
  <c r="AA5" i="1" s="1"/>
  <c r="AK28" i="1"/>
  <c r="AY8" i="1"/>
  <c r="AY38" i="1"/>
  <c r="BC38" i="1"/>
  <c r="BC9" i="1"/>
  <c r="AY9" i="1"/>
  <c r="BC57" i="1"/>
  <c r="AY57" i="1"/>
  <c r="AY70" i="1"/>
  <c r="BC70" i="1"/>
  <c r="AY46" i="1"/>
  <c r="BC46" i="1"/>
  <c r="AY78" i="1"/>
  <c r="BC78" i="1"/>
  <c r="BC56" i="1"/>
  <c r="AY56" i="1"/>
  <c r="BC48" i="1"/>
  <c r="AY48" i="1"/>
  <c r="AY14" i="1"/>
  <c r="BC14" i="1"/>
  <c r="AW81" i="1" l="1"/>
  <c r="AW72" i="1"/>
  <c r="AX72" i="1"/>
  <c r="AY72" i="1"/>
  <c r="BC72" i="1"/>
  <c r="BE72" i="1" s="1"/>
  <c r="AX81" i="1"/>
  <c r="AY81" i="1"/>
  <c r="BC81" i="1"/>
  <c r="AW9" i="1"/>
  <c r="AV76" i="1"/>
  <c r="BA76" i="1" s="1"/>
  <c r="AT53" i="1"/>
  <c r="AP53" i="1"/>
  <c r="AQ53" i="1"/>
  <c r="AQ65" i="1"/>
  <c r="AT65" i="1"/>
  <c r="AP65" i="1"/>
  <c r="AQ17" i="1"/>
  <c r="AT17" i="1"/>
  <c r="AP17" i="1"/>
  <c r="BE56" i="1"/>
  <c r="BH56" i="1"/>
  <c r="BD56" i="1"/>
  <c r="BE57" i="1"/>
  <c r="BH57" i="1"/>
  <c r="BD57" i="1"/>
  <c r="AT76" i="1"/>
  <c r="AP76" i="1"/>
  <c r="AQ76" i="1"/>
  <c r="BH70" i="1"/>
  <c r="BD70" i="1"/>
  <c r="BE70" i="1"/>
  <c r="BE48" i="1"/>
  <c r="BH48" i="1"/>
  <c r="BD48" i="1"/>
  <c r="BE9" i="1"/>
  <c r="BH9" i="1"/>
  <c r="BD9" i="1"/>
  <c r="BE8" i="1"/>
  <c r="BH8" i="1"/>
  <c r="BD8" i="1"/>
  <c r="AQ22" i="1"/>
  <c r="AT22" i="1"/>
  <c r="AP22" i="1"/>
  <c r="AT67" i="1"/>
  <c r="AP67" i="1"/>
  <c r="AQ67" i="1"/>
  <c r="AT82" i="1"/>
  <c r="AQ82" i="1"/>
  <c r="AP82" i="1"/>
  <c r="BH46" i="1"/>
  <c r="BD46" i="1"/>
  <c r="BE46" i="1"/>
  <c r="BH38" i="1"/>
  <c r="BD38" i="1"/>
  <c r="BE38" i="1"/>
  <c r="AT62" i="1"/>
  <c r="AP62" i="1"/>
  <c r="AQ62" i="1"/>
  <c r="AQ50" i="1"/>
  <c r="AT50" i="1"/>
  <c r="AP50" i="1"/>
  <c r="AQ16" i="1"/>
  <c r="AT16" i="1"/>
  <c r="AP16" i="1"/>
  <c r="AQ25" i="1"/>
  <c r="AP25" i="1"/>
  <c r="AT25" i="1"/>
  <c r="AR25" i="1"/>
  <c r="AV25" i="1"/>
  <c r="AT59" i="1"/>
  <c r="AP59" i="1"/>
  <c r="AQ59" i="1"/>
  <c r="AP58" i="1"/>
  <c r="AQ58" i="1"/>
  <c r="AT58" i="1"/>
  <c r="AQ42" i="1"/>
  <c r="AT42" i="1"/>
  <c r="AP42" i="1"/>
  <c r="AQ15" i="1"/>
  <c r="AT15" i="1"/>
  <c r="AP15" i="1"/>
  <c r="AT79" i="1"/>
  <c r="AQ79" i="1"/>
  <c r="AP79" i="1"/>
  <c r="AQ26" i="1"/>
  <c r="AP26" i="1"/>
  <c r="AT26" i="1"/>
  <c r="BH14" i="1"/>
  <c r="BD14" i="1"/>
  <c r="BE14" i="1"/>
  <c r="BD72" i="1"/>
  <c r="AT55" i="1"/>
  <c r="AQ55" i="1"/>
  <c r="AP55" i="1"/>
  <c r="AQ32" i="1"/>
  <c r="AT32" i="1"/>
  <c r="AP32" i="1"/>
  <c r="AQ40" i="1"/>
  <c r="AT40" i="1"/>
  <c r="AP40" i="1"/>
  <c r="AQ33" i="1"/>
  <c r="AP33" i="1"/>
  <c r="AT33" i="1"/>
  <c r="AT13" i="1"/>
  <c r="AP13" i="1"/>
  <c r="AQ13" i="1"/>
  <c r="AQ24" i="1"/>
  <c r="AT24" i="1"/>
  <c r="AP24" i="1"/>
  <c r="AV24" i="1"/>
  <c r="AR24" i="1"/>
  <c r="BE49" i="1"/>
  <c r="BH49" i="1"/>
  <c r="BD49" i="1"/>
  <c r="BJ49" i="1"/>
  <c r="BF49" i="1"/>
  <c r="BF11" i="1"/>
  <c r="BH11" i="1"/>
  <c r="BD11" i="1"/>
  <c r="BE11" i="1"/>
  <c r="AQ41" i="1"/>
  <c r="AT41" i="1"/>
  <c r="AP41" i="1"/>
  <c r="AT74" i="1"/>
  <c r="AQ74" i="1"/>
  <c r="AP74" i="1"/>
  <c r="AT77" i="1"/>
  <c r="AP77" i="1"/>
  <c r="AQ77" i="1"/>
  <c r="AP66" i="1"/>
  <c r="AQ66" i="1"/>
  <c r="AT66" i="1"/>
  <c r="BH78" i="1"/>
  <c r="BD78" i="1"/>
  <c r="BE78" i="1"/>
  <c r="BE81" i="1"/>
  <c r="BH81" i="1"/>
  <c r="BD81" i="1"/>
  <c r="AT54" i="1"/>
  <c r="AQ54" i="1"/>
  <c r="AP54" i="1"/>
  <c r="AT44" i="1"/>
  <c r="AP44" i="1"/>
  <c r="AQ44" i="1"/>
  <c r="AQ34" i="1"/>
  <c r="AP34" i="1"/>
  <c r="AT34" i="1"/>
  <c r="AT68" i="1"/>
  <c r="AP68" i="1"/>
  <c r="AQ68" i="1"/>
  <c r="AT21" i="1"/>
  <c r="AP21" i="1"/>
  <c r="AQ21" i="1"/>
  <c r="AT28" i="1"/>
  <c r="AP28" i="1"/>
  <c r="AQ28" i="1"/>
  <c r="AT20" i="1"/>
  <c r="AP20" i="1"/>
  <c r="AQ20" i="1"/>
  <c r="AT63" i="1"/>
  <c r="AQ63" i="1"/>
  <c r="AP63" i="1"/>
  <c r="AT36" i="1"/>
  <c r="AQ36" i="1"/>
  <c r="AP36" i="1"/>
  <c r="AW45" i="1"/>
  <c r="AX45" i="1"/>
  <c r="AY10" i="1"/>
  <c r="AX10" i="1"/>
  <c r="AW10" i="1"/>
  <c r="AW52" i="1"/>
  <c r="AX52" i="1"/>
  <c r="AW47" i="1"/>
  <c r="AX47" i="1"/>
  <c r="BC23" i="1"/>
  <c r="BF23" i="1" s="1"/>
  <c r="AW23" i="1"/>
  <c r="AX23" i="1"/>
  <c r="BC39" i="1"/>
  <c r="AX39" i="1"/>
  <c r="AW39" i="1"/>
  <c r="AW51" i="1"/>
  <c r="AX51" i="1"/>
  <c r="AY30" i="1"/>
  <c r="AW30" i="1"/>
  <c r="AX30" i="1"/>
  <c r="AY71" i="1"/>
  <c r="AX71" i="1"/>
  <c r="AW71" i="1"/>
  <c r="AX27" i="1"/>
  <c r="AW27" i="1"/>
  <c r="AX76" i="1"/>
  <c r="BC61" i="1"/>
  <c r="AW61" i="1"/>
  <c r="AX61" i="1"/>
  <c r="BC64" i="1"/>
  <c r="AX64" i="1"/>
  <c r="AW64" i="1"/>
  <c r="AX31" i="1"/>
  <c r="AW31" i="1"/>
  <c r="AY69" i="1"/>
  <c r="AW69" i="1"/>
  <c r="AX69" i="1"/>
  <c r="AX80" i="1"/>
  <c r="AW80" i="1"/>
  <c r="AX75" i="1"/>
  <c r="AW75" i="1"/>
  <c r="AX18" i="1"/>
  <c r="AW18" i="1"/>
  <c r="AW43" i="1"/>
  <c r="AX43" i="1"/>
  <c r="AY12" i="1"/>
  <c r="AW12" i="1"/>
  <c r="AX12" i="1"/>
  <c r="AW60" i="1"/>
  <c r="AX60" i="1"/>
  <c r="AX73" i="1"/>
  <c r="AW73" i="1"/>
  <c r="AY37" i="1"/>
  <c r="AW37" i="1"/>
  <c r="AX37" i="1"/>
  <c r="AW19" i="1"/>
  <c r="AX19" i="1"/>
  <c r="AW35" i="1"/>
  <c r="AX35" i="1"/>
  <c r="AW29" i="1"/>
  <c r="AX29" i="1"/>
  <c r="AY29" i="1"/>
  <c r="BC29" i="1"/>
  <c r="BC37" i="1"/>
  <c r="BC71" i="1"/>
  <c r="BC60" i="1"/>
  <c r="AY18" i="1"/>
  <c r="AY60" i="1"/>
  <c r="BC10" i="1"/>
  <c r="AY61" i="1"/>
  <c r="BC45" i="1"/>
  <c r="BC73" i="1"/>
  <c r="AY45" i="1"/>
  <c r="BC18" i="1"/>
  <c r="BC80" i="1"/>
  <c r="BC52" i="1"/>
  <c r="AY39" i="1"/>
  <c r="BC47" i="1"/>
  <c r="AY23" i="1"/>
  <c r="BC30" i="1"/>
  <c r="AY47" i="1"/>
  <c r="BC76" i="1"/>
  <c r="BC12" i="1"/>
  <c r="AY73" i="1"/>
  <c r="AY80" i="1"/>
  <c r="AY64" i="1"/>
  <c r="BJ11" i="1"/>
  <c r="AY52" i="1"/>
  <c r="BC69" i="1"/>
  <c r="AY31" i="1"/>
  <c r="BC31" i="1"/>
  <c r="AY51" i="1"/>
  <c r="BC51" i="1"/>
  <c r="AR41" i="1"/>
  <c r="AV41" i="1"/>
  <c r="BA41" i="1" s="1"/>
  <c r="AR42" i="1"/>
  <c r="AV42" i="1"/>
  <c r="BA42" i="1" s="1"/>
  <c r="AR34" i="1"/>
  <c r="AV34" i="1"/>
  <c r="BA34" i="1" s="1"/>
  <c r="AR82" i="1"/>
  <c r="AV82" i="1"/>
  <c r="BA82" i="1" s="1"/>
  <c r="AV53" i="1"/>
  <c r="BA53" i="1" s="1"/>
  <c r="AR53" i="1"/>
  <c r="AV62" i="1"/>
  <c r="BA62" i="1" s="1"/>
  <c r="AR62" i="1"/>
  <c r="AV22" i="1"/>
  <c r="BA22" i="1" s="1"/>
  <c r="AR22" i="1"/>
  <c r="AR20" i="1"/>
  <c r="AV20" i="1"/>
  <c r="BA20" i="1" s="1"/>
  <c r="AG5" i="1"/>
  <c r="AH5" i="1" s="1"/>
  <c r="BC43" i="1"/>
  <c r="AY43" i="1"/>
  <c r="AR33" i="1"/>
  <c r="AV33" i="1"/>
  <c r="BA33" i="1" s="1"/>
  <c r="AR54" i="1"/>
  <c r="AV54" i="1"/>
  <c r="BA54" i="1" s="1"/>
  <c r="AR44" i="1"/>
  <c r="AV44" i="1"/>
  <c r="BA44" i="1" s="1"/>
  <c r="BC19" i="1"/>
  <c r="AY19" i="1"/>
  <c r="AR40" i="1"/>
  <c r="AV40" i="1"/>
  <c r="BA40" i="1" s="1"/>
  <c r="AR63" i="1"/>
  <c r="AV63" i="1"/>
  <c r="BA63" i="1" s="1"/>
  <c r="AN2" i="1"/>
  <c r="AV32" i="1"/>
  <c r="BA32" i="1" s="1"/>
  <c r="AR32" i="1"/>
  <c r="AR68" i="1"/>
  <c r="AV68" i="1"/>
  <c r="BA68" i="1" s="1"/>
  <c r="AR13" i="1"/>
  <c r="AV13" i="1"/>
  <c r="BA13" i="1" s="1"/>
  <c r="AR67" i="1"/>
  <c r="AV67" i="1"/>
  <c r="BA67" i="1" s="1"/>
  <c r="AV7" i="1"/>
  <c r="BA7" i="1" s="1"/>
  <c r="AR7" i="1"/>
  <c r="AR17" i="1"/>
  <c r="AV17" i="1"/>
  <c r="BA17" i="1" s="1"/>
  <c r="BJ81" i="1"/>
  <c r="BF81" i="1"/>
  <c r="AR55" i="1"/>
  <c r="AV55" i="1"/>
  <c r="BA55" i="1" s="1"/>
  <c r="AN4" i="1"/>
  <c r="AR15" i="1"/>
  <c r="AV15" i="1"/>
  <c r="BA15" i="1" s="1"/>
  <c r="AR50" i="1"/>
  <c r="AV50" i="1"/>
  <c r="BA50" i="1" s="1"/>
  <c r="AV36" i="1"/>
  <c r="BA36" i="1" s="1"/>
  <c r="AR36" i="1"/>
  <c r="BC27" i="1"/>
  <c r="AY27" i="1"/>
  <c r="AV58" i="1"/>
  <c r="BA58" i="1" s="1"/>
  <c r="AR58" i="1"/>
  <c r="AV26" i="1"/>
  <c r="BA26" i="1" s="1"/>
  <c r="AR26" i="1"/>
  <c r="AR79" i="1"/>
  <c r="AV79" i="1"/>
  <c r="BA79" i="1" s="1"/>
  <c r="AR59" i="1"/>
  <c r="AV59" i="1"/>
  <c r="BA59" i="1" s="1"/>
  <c r="AR65" i="1"/>
  <c r="AV65" i="1"/>
  <c r="BA65" i="1" s="1"/>
  <c r="AR28" i="1"/>
  <c r="AV28" i="1"/>
  <c r="BA28" i="1" s="1"/>
  <c r="AR16" i="1"/>
  <c r="AV16" i="1"/>
  <c r="BA16" i="1" s="1"/>
  <c r="AV74" i="1"/>
  <c r="BA74" i="1" s="1"/>
  <c r="AR74" i="1"/>
  <c r="BC75" i="1"/>
  <c r="AY75" i="1"/>
  <c r="AY35" i="1"/>
  <c r="BC35" i="1"/>
  <c r="AR21" i="1"/>
  <c r="AV21" i="1"/>
  <c r="BA21" i="1" s="1"/>
  <c r="AR77" i="1"/>
  <c r="AV77" i="1"/>
  <c r="BA77" i="1" s="1"/>
  <c r="AR66" i="1"/>
  <c r="AV66" i="1"/>
  <c r="BA66" i="1" s="1"/>
  <c r="BF56" i="1"/>
  <c r="BJ56" i="1"/>
  <c r="BJ57" i="1"/>
  <c r="BF57" i="1"/>
  <c r="BJ9" i="1"/>
  <c r="BF9" i="1"/>
  <c r="BF38" i="1"/>
  <c r="BJ38" i="1"/>
  <c r="BF14" i="1"/>
  <c r="BJ14" i="1"/>
  <c r="BF48" i="1"/>
  <c r="BJ48" i="1"/>
  <c r="BF78" i="1"/>
  <c r="BJ78" i="1"/>
  <c r="BF46" i="1"/>
  <c r="BJ46" i="1"/>
  <c r="BF70" i="1"/>
  <c r="BJ70" i="1"/>
  <c r="BF72" i="1"/>
  <c r="BF8" i="1"/>
  <c r="BJ8" i="1"/>
  <c r="BJ72" i="1" l="1"/>
  <c r="BH72" i="1"/>
  <c r="AW76" i="1"/>
  <c r="AY76" i="1"/>
  <c r="BJ23" i="1"/>
  <c r="BM23" i="1" s="1"/>
  <c r="BF71" i="1"/>
  <c r="BE71" i="1"/>
  <c r="BH71" i="1"/>
  <c r="BD71" i="1"/>
  <c r="BL46" i="1"/>
  <c r="BO46" i="1"/>
  <c r="BK46" i="1"/>
  <c r="BL38" i="1"/>
  <c r="BO38" i="1"/>
  <c r="BK38" i="1"/>
  <c r="BH75" i="1"/>
  <c r="BD75" i="1"/>
  <c r="BE75" i="1"/>
  <c r="BH19" i="1"/>
  <c r="BD19" i="1"/>
  <c r="BE19" i="1"/>
  <c r="BH43" i="1"/>
  <c r="BD43" i="1"/>
  <c r="BE43" i="1"/>
  <c r="BH30" i="1"/>
  <c r="BD30" i="1"/>
  <c r="BE30" i="1"/>
  <c r="BE73" i="1"/>
  <c r="BH73" i="1"/>
  <c r="BD73" i="1"/>
  <c r="BH37" i="1"/>
  <c r="BD37" i="1"/>
  <c r="BE37" i="1"/>
  <c r="BE23" i="1"/>
  <c r="BH23" i="1"/>
  <c r="BD23" i="1"/>
  <c r="BO57" i="1"/>
  <c r="BL57" i="1"/>
  <c r="BK57" i="1"/>
  <c r="BQ11" i="1"/>
  <c r="BT11" i="1" s="1"/>
  <c r="BO11" i="1"/>
  <c r="BL11" i="1"/>
  <c r="BK11" i="1"/>
  <c r="BH45" i="1"/>
  <c r="BD45" i="1"/>
  <c r="BE45" i="1"/>
  <c r="BF29" i="1"/>
  <c r="BH29" i="1"/>
  <c r="BD29" i="1"/>
  <c r="BE29" i="1"/>
  <c r="BA24" i="1"/>
  <c r="BC24" i="1"/>
  <c r="AX24" i="1"/>
  <c r="AW24" i="1"/>
  <c r="AY24" i="1"/>
  <c r="BH27" i="1"/>
  <c r="BD27" i="1"/>
  <c r="BE27" i="1"/>
  <c r="BH51" i="1"/>
  <c r="BD51" i="1"/>
  <c r="BE51" i="1"/>
  <c r="BF47" i="1"/>
  <c r="BE47" i="1"/>
  <c r="BH47" i="1"/>
  <c r="BD47" i="1"/>
  <c r="BE64" i="1"/>
  <c r="BH64" i="1"/>
  <c r="BD64" i="1"/>
  <c r="BO78" i="1"/>
  <c r="BL78" i="1"/>
  <c r="BK78" i="1"/>
  <c r="BF10" i="1"/>
  <c r="BE10" i="1"/>
  <c r="BH10" i="1"/>
  <c r="BD10" i="1"/>
  <c r="BL48" i="1"/>
  <c r="BK48" i="1"/>
  <c r="BO48" i="1"/>
  <c r="BF52" i="1"/>
  <c r="BH52" i="1"/>
  <c r="BD52" i="1"/>
  <c r="BE52" i="1"/>
  <c r="BO49" i="1"/>
  <c r="BL49" i="1"/>
  <c r="BK49" i="1"/>
  <c r="BQ49" i="1"/>
  <c r="BM49" i="1"/>
  <c r="BA25" i="1"/>
  <c r="AX25" i="1"/>
  <c r="AY25" i="1"/>
  <c r="BC25" i="1"/>
  <c r="AW25" i="1"/>
  <c r="BO9" i="1"/>
  <c r="BL9" i="1"/>
  <c r="BK9" i="1"/>
  <c r="BL72" i="1"/>
  <c r="BK72" i="1"/>
  <c r="BO72" i="1"/>
  <c r="BL56" i="1"/>
  <c r="BO56" i="1"/>
  <c r="BK56" i="1"/>
  <c r="BH35" i="1"/>
  <c r="BD35" i="1"/>
  <c r="BE35" i="1"/>
  <c r="BF31" i="1"/>
  <c r="BE31" i="1"/>
  <c r="BH31" i="1"/>
  <c r="BD31" i="1"/>
  <c r="BH12" i="1"/>
  <c r="BD12" i="1"/>
  <c r="BE12" i="1"/>
  <c r="BE80" i="1"/>
  <c r="BH80" i="1"/>
  <c r="BD80" i="1"/>
  <c r="BF61" i="1"/>
  <c r="BH61" i="1"/>
  <c r="BD61" i="1"/>
  <c r="BE61" i="1"/>
  <c r="BE39" i="1"/>
  <c r="BH39" i="1"/>
  <c r="BD39" i="1"/>
  <c r="BF69" i="1"/>
  <c r="BH69" i="1"/>
  <c r="BD69" i="1"/>
  <c r="BE69" i="1"/>
  <c r="BL8" i="1"/>
  <c r="BK8" i="1"/>
  <c r="BO8" i="1"/>
  <c r="BO81" i="1"/>
  <c r="BK81" i="1"/>
  <c r="BL81" i="1"/>
  <c r="BL70" i="1"/>
  <c r="BO70" i="1"/>
  <c r="BK70" i="1"/>
  <c r="BL14" i="1"/>
  <c r="BO14" i="1"/>
  <c r="BK14" i="1"/>
  <c r="BJ76" i="1"/>
  <c r="BM76" i="1" s="1"/>
  <c r="BH76" i="1"/>
  <c r="BD76" i="1"/>
  <c r="BE76" i="1"/>
  <c r="BF18" i="1"/>
  <c r="BE18" i="1"/>
  <c r="BH18" i="1"/>
  <c r="BD18" i="1"/>
  <c r="BF60" i="1"/>
  <c r="BH60" i="1"/>
  <c r="BD60" i="1"/>
  <c r="BE60" i="1"/>
  <c r="BJ64" i="1"/>
  <c r="BF80" i="1"/>
  <c r="BF64" i="1"/>
  <c r="AW59" i="1"/>
  <c r="AX59" i="1"/>
  <c r="BF37" i="1"/>
  <c r="AX74" i="1"/>
  <c r="AW74" i="1"/>
  <c r="AX17" i="1"/>
  <c r="AW17" i="1"/>
  <c r="AW68" i="1"/>
  <c r="AX68" i="1"/>
  <c r="AX33" i="1"/>
  <c r="AW33" i="1"/>
  <c r="AX34" i="1"/>
  <c r="AW34" i="1"/>
  <c r="AX16" i="1"/>
  <c r="AW16" i="1"/>
  <c r="BJ61" i="1"/>
  <c r="AW22" i="1"/>
  <c r="AX22" i="1"/>
  <c r="AX42" i="1"/>
  <c r="AW42" i="1"/>
  <c r="AW7" i="1"/>
  <c r="AX7" i="1"/>
  <c r="BF39" i="1"/>
  <c r="BJ29" i="1"/>
  <c r="AX26" i="1"/>
  <c r="AW26" i="1"/>
  <c r="AX50" i="1"/>
  <c r="AW50" i="1"/>
  <c r="AW67" i="1"/>
  <c r="AX67" i="1"/>
  <c r="AW44" i="1"/>
  <c r="AX44" i="1"/>
  <c r="AX41" i="1"/>
  <c r="AW41" i="1"/>
  <c r="AW21" i="1"/>
  <c r="AX21" i="1"/>
  <c r="AW79" i="1"/>
  <c r="AX79" i="1"/>
  <c r="BJ39" i="1"/>
  <c r="AW36" i="1"/>
  <c r="AX36" i="1"/>
  <c r="AW62" i="1"/>
  <c r="AX62" i="1"/>
  <c r="AW77" i="1"/>
  <c r="AX77" i="1"/>
  <c r="AX65" i="1"/>
  <c r="AW65" i="1"/>
  <c r="AW63" i="1"/>
  <c r="AX63" i="1"/>
  <c r="AW53" i="1"/>
  <c r="AX53" i="1"/>
  <c r="AX40" i="1"/>
  <c r="AW40" i="1"/>
  <c r="AX55" i="1"/>
  <c r="AW55" i="1"/>
  <c r="AX66" i="1"/>
  <c r="AW66" i="1"/>
  <c r="AW28" i="1"/>
  <c r="AX28" i="1"/>
  <c r="AX32" i="1"/>
  <c r="AW32" i="1"/>
  <c r="BJ37" i="1"/>
  <c r="AX58" i="1"/>
  <c r="AW58" i="1"/>
  <c r="AX15" i="1"/>
  <c r="AW15" i="1"/>
  <c r="AW13" i="1"/>
  <c r="AX13" i="1"/>
  <c r="AW54" i="1"/>
  <c r="AX54" i="1"/>
  <c r="AW20" i="1"/>
  <c r="AX20" i="1"/>
  <c r="AX82" i="1"/>
  <c r="AW82" i="1"/>
  <c r="BJ10" i="1"/>
  <c r="BJ60" i="1"/>
  <c r="BJ80" i="1"/>
  <c r="BJ71" i="1"/>
  <c r="BF73" i="1"/>
  <c r="BJ52" i="1"/>
  <c r="BF45" i="1"/>
  <c r="BJ45" i="1"/>
  <c r="BJ47" i="1"/>
  <c r="BJ18" i="1"/>
  <c r="BJ73" i="1"/>
  <c r="BJ69" i="1"/>
  <c r="BF30" i="1"/>
  <c r="BF12" i="1"/>
  <c r="BJ30" i="1"/>
  <c r="BF76" i="1"/>
  <c r="BJ12" i="1"/>
  <c r="BM11" i="1"/>
  <c r="BJ31" i="1"/>
  <c r="BJ35" i="1"/>
  <c r="BF35" i="1"/>
  <c r="BJ75" i="1"/>
  <c r="BF75" i="1"/>
  <c r="AY36" i="1"/>
  <c r="BC36" i="1"/>
  <c r="BC17" i="1"/>
  <c r="AY17" i="1"/>
  <c r="AU2" i="1"/>
  <c r="BJ43" i="1"/>
  <c r="BF43" i="1"/>
  <c r="BC66" i="1"/>
  <c r="AY66" i="1"/>
  <c r="AY65" i="1"/>
  <c r="BC65" i="1"/>
  <c r="AY26" i="1"/>
  <c r="BC26" i="1"/>
  <c r="BC7" i="1"/>
  <c r="AY7" i="1"/>
  <c r="BC13" i="1"/>
  <c r="AY13" i="1"/>
  <c r="AY79" i="1"/>
  <c r="BC79" i="1"/>
  <c r="BC15" i="1"/>
  <c r="AY15" i="1"/>
  <c r="AY42" i="1"/>
  <c r="BC42" i="1"/>
  <c r="BC74" i="1"/>
  <c r="AY74" i="1"/>
  <c r="AY50" i="1"/>
  <c r="BC50" i="1"/>
  <c r="AY32" i="1"/>
  <c r="BC32" i="1"/>
  <c r="AY20" i="1"/>
  <c r="BC20" i="1"/>
  <c r="AY22" i="1"/>
  <c r="BC22" i="1"/>
  <c r="BF51" i="1"/>
  <c r="BJ51" i="1"/>
  <c r="BC33" i="1"/>
  <c r="AY33" i="1"/>
  <c r="AY21" i="1"/>
  <c r="BC21" i="1"/>
  <c r="AY28" i="1"/>
  <c r="BC28" i="1"/>
  <c r="AY67" i="1"/>
  <c r="BC67" i="1"/>
  <c r="AY77" i="1"/>
  <c r="BC77" i="1"/>
  <c r="BF27" i="1"/>
  <c r="BJ27" i="1"/>
  <c r="AU4" i="1"/>
  <c r="BF19" i="1"/>
  <c r="BJ19" i="1"/>
  <c r="BC53" i="1"/>
  <c r="AY53" i="1"/>
  <c r="BC16" i="1"/>
  <c r="AY16" i="1"/>
  <c r="BC55" i="1"/>
  <c r="AY55" i="1"/>
  <c r="BQ81" i="1"/>
  <c r="BM81" i="1"/>
  <c r="BC40" i="1"/>
  <c r="AY40" i="1"/>
  <c r="BC54" i="1"/>
  <c r="AY54" i="1"/>
  <c r="AY34" i="1"/>
  <c r="BC34" i="1"/>
  <c r="AY59" i="1"/>
  <c r="BC59" i="1"/>
  <c r="AY58" i="1"/>
  <c r="BC58" i="1"/>
  <c r="AN5" i="1"/>
  <c r="AO5" i="1" s="1"/>
  <c r="AY68" i="1"/>
  <c r="BC68" i="1"/>
  <c r="BC63" i="1"/>
  <c r="AY63" i="1"/>
  <c r="BC44" i="1"/>
  <c r="AY44" i="1"/>
  <c r="AY62" i="1"/>
  <c r="BC62" i="1"/>
  <c r="AY82" i="1"/>
  <c r="BC82" i="1"/>
  <c r="AY41" i="1"/>
  <c r="BC41" i="1"/>
  <c r="BQ46" i="1"/>
  <c r="BQ72" i="1"/>
  <c r="BQ78" i="1"/>
  <c r="BQ56" i="1"/>
  <c r="BQ14" i="1"/>
  <c r="BQ8" i="1"/>
  <c r="BQ48" i="1"/>
  <c r="BQ38" i="1"/>
  <c r="BQ9" i="1"/>
  <c r="BQ70" i="1"/>
  <c r="BQ57" i="1"/>
  <c r="BM78" i="1"/>
  <c r="BM72" i="1"/>
  <c r="BM8" i="1"/>
  <c r="BM70" i="1"/>
  <c r="BM14" i="1"/>
  <c r="BM56" i="1"/>
  <c r="BM57" i="1"/>
  <c r="BM46" i="1"/>
  <c r="BM48" i="1"/>
  <c r="BM38" i="1"/>
  <c r="BM9" i="1"/>
  <c r="BX11" i="1" l="1"/>
  <c r="CC11" i="1" s="1"/>
  <c r="BO23" i="1"/>
  <c r="BQ23" i="1"/>
  <c r="BV23" i="1" s="1"/>
  <c r="BL23" i="1"/>
  <c r="BK23" i="1"/>
  <c r="BV72" i="1"/>
  <c r="BR72" i="1"/>
  <c r="BS72" i="1"/>
  <c r="BE33" i="1"/>
  <c r="BH33" i="1"/>
  <c r="BD33" i="1"/>
  <c r="BO51" i="1"/>
  <c r="BL51" i="1"/>
  <c r="BK51" i="1"/>
  <c r="BM39" i="1"/>
  <c r="BL39" i="1"/>
  <c r="BK39" i="1"/>
  <c r="BO39" i="1"/>
  <c r="BV8" i="1"/>
  <c r="BR8" i="1"/>
  <c r="BS8" i="1"/>
  <c r="BV46" i="1"/>
  <c r="BR46" i="1"/>
  <c r="BS46" i="1"/>
  <c r="BH44" i="1"/>
  <c r="BD44" i="1"/>
  <c r="BE44" i="1"/>
  <c r="BH59" i="1"/>
  <c r="BD59" i="1"/>
  <c r="BE59" i="1"/>
  <c r="BO19" i="1"/>
  <c r="BL19" i="1"/>
  <c r="BK19" i="1"/>
  <c r="BH36" i="1"/>
  <c r="BD36" i="1"/>
  <c r="BE36" i="1"/>
  <c r="BL69" i="1"/>
  <c r="BO69" i="1"/>
  <c r="BK69" i="1"/>
  <c r="BQ71" i="1"/>
  <c r="BX71" i="1" s="1"/>
  <c r="CC71" i="1" s="1"/>
  <c r="BL71" i="1"/>
  <c r="BK71" i="1"/>
  <c r="BO71" i="1"/>
  <c r="BL37" i="1"/>
  <c r="BO37" i="1"/>
  <c r="BK37" i="1"/>
  <c r="BL64" i="1"/>
  <c r="BK64" i="1"/>
  <c r="BO64" i="1"/>
  <c r="BE25" i="1"/>
  <c r="BH25" i="1"/>
  <c r="BD25" i="1"/>
  <c r="BJ25" i="1"/>
  <c r="BF25" i="1"/>
  <c r="BO52" i="1"/>
  <c r="BL52" i="1"/>
  <c r="BK52" i="1"/>
  <c r="BE50" i="1"/>
  <c r="BH50" i="1"/>
  <c r="BD50" i="1"/>
  <c r="BS57" i="1"/>
  <c r="BV57" i="1"/>
  <c r="BR57" i="1"/>
  <c r="BS81" i="1"/>
  <c r="BV81" i="1"/>
  <c r="BR81" i="1"/>
  <c r="BH22" i="1"/>
  <c r="BD22" i="1"/>
  <c r="BE22" i="1"/>
  <c r="BL31" i="1"/>
  <c r="BK31" i="1"/>
  <c r="BO31" i="1"/>
  <c r="BQ73" i="1"/>
  <c r="BT73" i="1" s="1"/>
  <c r="BO73" i="1"/>
  <c r="BL73" i="1"/>
  <c r="BK73" i="1"/>
  <c r="BK80" i="1"/>
  <c r="BL80" i="1"/>
  <c r="BO80" i="1"/>
  <c r="BH53" i="1"/>
  <c r="BD53" i="1"/>
  <c r="BE53" i="1"/>
  <c r="BE17" i="1"/>
  <c r="BH17" i="1"/>
  <c r="BD17" i="1"/>
  <c r="BE74" i="1"/>
  <c r="BD74" i="1"/>
  <c r="BH74" i="1"/>
  <c r="BH13" i="1"/>
  <c r="BD13" i="1"/>
  <c r="BE13" i="1"/>
  <c r="BM18" i="1"/>
  <c r="BO18" i="1"/>
  <c r="BL18" i="1"/>
  <c r="BK18" i="1"/>
  <c r="BO60" i="1"/>
  <c r="BL60" i="1"/>
  <c r="BK60" i="1"/>
  <c r="BL29" i="1"/>
  <c r="BO29" i="1"/>
  <c r="BK29" i="1"/>
  <c r="BE40" i="1"/>
  <c r="BH40" i="1"/>
  <c r="BD40" i="1"/>
  <c r="BE65" i="1"/>
  <c r="BH65" i="1"/>
  <c r="BD65" i="1"/>
  <c r="BE41" i="1"/>
  <c r="BH41" i="1"/>
  <c r="BD41" i="1"/>
  <c r="BH28" i="1"/>
  <c r="BD28" i="1"/>
  <c r="BE28" i="1"/>
  <c r="BV70" i="1"/>
  <c r="BR70" i="1"/>
  <c r="BS70" i="1"/>
  <c r="BV56" i="1"/>
  <c r="BR56" i="1"/>
  <c r="BS56" i="1"/>
  <c r="BE63" i="1"/>
  <c r="BH63" i="1"/>
  <c r="BD63" i="1"/>
  <c r="BE34" i="1"/>
  <c r="BD34" i="1"/>
  <c r="BH34" i="1"/>
  <c r="BE66" i="1"/>
  <c r="BD66" i="1"/>
  <c r="BH66" i="1"/>
  <c r="BS9" i="1"/>
  <c r="BV9" i="1"/>
  <c r="BR9" i="1"/>
  <c r="BE82" i="1"/>
  <c r="BH82" i="1"/>
  <c r="BD82" i="1"/>
  <c r="BH68" i="1"/>
  <c r="BD68" i="1"/>
  <c r="BE68" i="1"/>
  <c r="BE55" i="1"/>
  <c r="BH55" i="1"/>
  <c r="BD55" i="1"/>
  <c r="BO27" i="1"/>
  <c r="BL27" i="1"/>
  <c r="BK27" i="1"/>
  <c r="BH21" i="1"/>
  <c r="BD21" i="1"/>
  <c r="BE21" i="1"/>
  <c r="BH20" i="1"/>
  <c r="BD20" i="1"/>
  <c r="BE20" i="1"/>
  <c r="BE42" i="1"/>
  <c r="BD42" i="1"/>
  <c r="BH42" i="1"/>
  <c r="BO75" i="1"/>
  <c r="BL75" i="1"/>
  <c r="BK75" i="1"/>
  <c r="BO12" i="1"/>
  <c r="BL12" i="1"/>
  <c r="BK12" i="1"/>
  <c r="BL47" i="1"/>
  <c r="BK47" i="1"/>
  <c r="BO47" i="1"/>
  <c r="BQ10" i="1"/>
  <c r="BO10" i="1"/>
  <c r="BL10" i="1"/>
  <c r="BK10" i="1"/>
  <c r="BS11" i="1"/>
  <c r="BR11" i="1"/>
  <c r="BV11" i="1"/>
  <c r="BE58" i="1"/>
  <c r="BH58" i="1"/>
  <c r="BD58" i="1"/>
  <c r="BE15" i="1"/>
  <c r="BH15" i="1"/>
  <c r="BD15" i="1"/>
  <c r="BQ61" i="1"/>
  <c r="BX61" i="1" s="1"/>
  <c r="CC61" i="1" s="1"/>
  <c r="BL61" i="1"/>
  <c r="BO61" i="1"/>
  <c r="BK61" i="1"/>
  <c r="BV48" i="1"/>
  <c r="BR48" i="1"/>
  <c r="BS48" i="1"/>
  <c r="BH67" i="1"/>
  <c r="BD67" i="1"/>
  <c r="BE67" i="1"/>
  <c r="BM52" i="1"/>
  <c r="BV78" i="1"/>
  <c r="BR78" i="1"/>
  <c r="BS78" i="1"/>
  <c r="BH7" i="1"/>
  <c r="BD7" i="1"/>
  <c r="BE7" i="1"/>
  <c r="BO43" i="1"/>
  <c r="BL43" i="1"/>
  <c r="BK43" i="1"/>
  <c r="BL45" i="1"/>
  <c r="BO45" i="1"/>
  <c r="BK45" i="1"/>
  <c r="BO76" i="1"/>
  <c r="BL76" i="1"/>
  <c r="BK76" i="1"/>
  <c r="BE79" i="1"/>
  <c r="BH79" i="1"/>
  <c r="BD79" i="1"/>
  <c r="BE24" i="1"/>
  <c r="BH24" i="1"/>
  <c r="BD24" i="1"/>
  <c r="BJ24" i="1"/>
  <c r="BF24" i="1"/>
  <c r="BV14" i="1"/>
  <c r="BR14" i="1"/>
  <c r="BS14" i="1"/>
  <c r="BV38" i="1"/>
  <c r="BR38" i="1"/>
  <c r="BS38" i="1"/>
  <c r="BQ76" i="1"/>
  <c r="BT76" i="1" s="1"/>
  <c r="BH62" i="1"/>
  <c r="BD62" i="1"/>
  <c r="BE62" i="1"/>
  <c r="BH54" i="1"/>
  <c r="BD54" i="1"/>
  <c r="BE54" i="1"/>
  <c r="BE16" i="1"/>
  <c r="BH16" i="1"/>
  <c r="BD16" i="1"/>
  <c r="BH77" i="1"/>
  <c r="BD77" i="1"/>
  <c r="BE77" i="1"/>
  <c r="BE32" i="1"/>
  <c r="BH32" i="1"/>
  <c r="BD32" i="1"/>
  <c r="BE26" i="1"/>
  <c r="BH26" i="1"/>
  <c r="BD26" i="1"/>
  <c r="BO35" i="1"/>
  <c r="BK35" i="1"/>
  <c r="BL35" i="1"/>
  <c r="BQ30" i="1"/>
  <c r="BT30" i="1" s="1"/>
  <c r="BL30" i="1"/>
  <c r="BO30" i="1"/>
  <c r="BK30" i="1"/>
  <c r="BS49" i="1"/>
  <c r="BV49" i="1"/>
  <c r="BR49" i="1"/>
  <c r="BT49" i="1"/>
  <c r="BX49" i="1"/>
  <c r="BY11" i="1"/>
  <c r="BZ11" i="1"/>
  <c r="BQ64" i="1"/>
  <c r="BM64" i="1"/>
  <c r="BM60" i="1"/>
  <c r="BM73" i="1"/>
  <c r="BQ52" i="1"/>
  <c r="BQ60" i="1"/>
  <c r="BQ37" i="1"/>
  <c r="BM37" i="1"/>
  <c r="BM29" i="1"/>
  <c r="BQ29" i="1"/>
  <c r="BQ39" i="1"/>
  <c r="BM10" i="1"/>
  <c r="BM61" i="1"/>
  <c r="BQ45" i="1"/>
  <c r="BM45" i="1"/>
  <c r="BM71" i="1"/>
  <c r="BQ80" i="1"/>
  <c r="BM80" i="1"/>
  <c r="BM69" i="1"/>
  <c r="BQ69" i="1"/>
  <c r="BM47" i="1"/>
  <c r="BQ47" i="1"/>
  <c r="BQ12" i="1"/>
  <c r="BQ18" i="1"/>
  <c r="BM12" i="1"/>
  <c r="BM30" i="1"/>
  <c r="BQ31" i="1"/>
  <c r="BM31" i="1"/>
  <c r="CE11" i="1"/>
  <c r="BX81" i="1"/>
  <c r="CC81" i="1" s="1"/>
  <c r="CA11" i="1"/>
  <c r="BX70" i="1"/>
  <c r="CC70" i="1" s="1"/>
  <c r="BX8" i="1"/>
  <c r="CC8" i="1" s="1"/>
  <c r="BX46" i="1"/>
  <c r="CC46" i="1" s="1"/>
  <c r="BX57" i="1"/>
  <c r="CC57" i="1" s="1"/>
  <c r="BX9" i="1"/>
  <c r="CC9" i="1" s="1"/>
  <c r="BX48" i="1"/>
  <c r="CC48" i="1" s="1"/>
  <c r="BX14" i="1"/>
  <c r="CC14" i="1" s="1"/>
  <c r="BX78" i="1"/>
  <c r="CC78" i="1" s="1"/>
  <c r="BX38" i="1"/>
  <c r="CC38" i="1" s="1"/>
  <c r="BX56" i="1"/>
  <c r="CC56" i="1" s="1"/>
  <c r="BX72" i="1"/>
  <c r="CC72" i="1" s="1"/>
  <c r="BJ41" i="1"/>
  <c r="BF41" i="1"/>
  <c r="BF82" i="1"/>
  <c r="BJ82" i="1"/>
  <c r="BJ63" i="1"/>
  <c r="BF63" i="1"/>
  <c r="BJ79" i="1"/>
  <c r="BF79" i="1"/>
  <c r="BF26" i="1"/>
  <c r="BJ26" i="1"/>
  <c r="BQ75" i="1"/>
  <c r="BM75" i="1"/>
  <c r="BJ58" i="1"/>
  <c r="BF58" i="1"/>
  <c r="BJ34" i="1"/>
  <c r="BF34" i="1"/>
  <c r="BT81" i="1"/>
  <c r="BF55" i="1"/>
  <c r="BJ55" i="1"/>
  <c r="BJ77" i="1"/>
  <c r="BF77" i="1"/>
  <c r="BF28" i="1"/>
  <c r="BJ28" i="1"/>
  <c r="BQ51" i="1"/>
  <c r="BM51" i="1"/>
  <c r="BJ32" i="1"/>
  <c r="BF32" i="1"/>
  <c r="BF13" i="1"/>
  <c r="BJ13" i="1"/>
  <c r="BJ68" i="1"/>
  <c r="BF68" i="1"/>
  <c r="BQ43" i="1"/>
  <c r="BM43" i="1"/>
  <c r="BJ44" i="1"/>
  <c r="BF44" i="1"/>
  <c r="BF53" i="1"/>
  <c r="BJ53" i="1"/>
  <c r="BQ27" i="1"/>
  <c r="BM27" i="1"/>
  <c r="AU5" i="1"/>
  <c r="AV5" i="1" s="1"/>
  <c r="BJ54" i="1"/>
  <c r="BF54" i="1"/>
  <c r="BJ20" i="1"/>
  <c r="BF20" i="1"/>
  <c r="BF36" i="1"/>
  <c r="BJ36" i="1"/>
  <c r="BJ62" i="1"/>
  <c r="BF62" i="1"/>
  <c r="BF16" i="1"/>
  <c r="BJ16" i="1"/>
  <c r="BM19" i="1"/>
  <c r="BQ19" i="1"/>
  <c r="BJ67" i="1"/>
  <c r="BF67" i="1"/>
  <c r="BF50" i="1"/>
  <c r="BJ50" i="1"/>
  <c r="BJ15" i="1"/>
  <c r="BF15" i="1"/>
  <c r="BB4" i="1"/>
  <c r="BB2" i="1"/>
  <c r="BF66" i="1"/>
  <c r="BJ66" i="1"/>
  <c r="BJ17" i="1"/>
  <c r="BF17" i="1"/>
  <c r="BJ59" i="1"/>
  <c r="BF59" i="1"/>
  <c r="BJ74" i="1"/>
  <c r="BF74" i="1"/>
  <c r="BJ40" i="1"/>
  <c r="BF40" i="1"/>
  <c r="BF21" i="1"/>
  <c r="BJ21" i="1"/>
  <c r="BJ33" i="1"/>
  <c r="BF33" i="1"/>
  <c r="BJ22" i="1"/>
  <c r="BF22" i="1"/>
  <c r="BJ42" i="1"/>
  <c r="BF42" i="1"/>
  <c r="BJ7" i="1"/>
  <c r="BF7" i="1"/>
  <c r="BF65" i="1"/>
  <c r="BJ65" i="1"/>
  <c r="BM35" i="1"/>
  <c r="BQ35" i="1"/>
  <c r="BT57" i="1"/>
  <c r="BT14" i="1"/>
  <c r="BT72" i="1"/>
  <c r="BT46" i="1"/>
  <c r="BT48" i="1"/>
  <c r="BT70" i="1"/>
  <c r="BT9" i="1"/>
  <c r="BT8" i="1"/>
  <c r="BT56" i="1"/>
  <c r="BT78" i="1"/>
  <c r="BT38" i="1"/>
  <c r="BT71" i="1" l="1"/>
  <c r="BX30" i="1"/>
  <c r="CC30" i="1" s="1"/>
  <c r="BX73" i="1"/>
  <c r="CC73" i="1" s="1"/>
  <c r="BX23" i="1"/>
  <c r="CC23" i="1" s="1"/>
  <c r="BT61" i="1"/>
  <c r="BT23" i="1"/>
  <c r="BX76" i="1"/>
  <c r="CC76" i="1" s="1"/>
  <c r="BS23" i="1"/>
  <c r="BR23" i="1"/>
  <c r="BL53" i="1"/>
  <c r="BO53" i="1"/>
  <c r="BK53" i="1"/>
  <c r="BV31" i="1"/>
  <c r="BR31" i="1"/>
  <c r="BS31" i="1"/>
  <c r="BO25" i="1"/>
  <c r="BL25" i="1"/>
  <c r="BK25" i="1"/>
  <c r="BM25" i="1"/>
  <c r="BQ25" i="1"/>
  <c r="BS19" i="1"/>
  <c r="BR19" i="1"/>
  <c r="BV19" i="1"/>
  <c r="BO77" i="1"/>
  <c r="BL77" i="1"/>
  <c r="BK77" i="1"/>
  <c r="BO82" i="1"/>
  <c r="BK82" i="1"/>
  <c r="BL82" i="1"/>
  <c r="BV29" i="1"/>
  <c r="BR29" i="1"/>
  <c r="BS29" i="1"/>
  <c r="BV39" i="1"/>
  <c r="BR39" i="1"/>
  <c r="BS39" i="1"/>
  <c r="BS10" i="1"/>
  <c r="BV10" i="1"/>
  <c r="BR10" i="1"/>
  <c r="BL22" i="1"/>
  <c r="BO22" i="1"/>
  <c r="BK22" i="1"/>
  <c r="BO20" i="1"/>
  <c r="BL20" i="1"/>
  <c r="BK20" i="1"/>
  <c r="BL55" i="1"/>
  <c r="BO55" i="1"/>
  <c r="BK55" i="1"/>
  <c r="BS75" i="1"/>
  <c r="BR75" i="1"/>
  <c r="BV75" i="1"/>
  <c r="BX80" i="1"/>
  <c r="CC80" i="1" s="1"/>
  <c r="BV80" i="1"/>
  <c r="BR80" i="1"/>
  <c r="BS80" i="1"/>
  <c r="BX64" i="1"/>
  <c r="CC64" i="1" s="1"/>
  <c r="BV64" i="1"/>
  <c r="BR64" i="1"/>
  <c r="BS64" i="1"/>
  <c r="BL63" i="1"/>
  <c r="BK63" i="1"/>
  <c r="BO63" i="1"/>
  <c r="BO74" i="1"/>
  <c r="BL74" i="1"/>
  <c r="BK74" i="1"/>
  <c r="BO65" i="1"/>
  <c r="BL65" i="1"/>
  <c r="BK65" i="1"/>
  <c r="BL16" i="1"/>
  <c r="BK16" i="1"/>
  <c r="BO16" i="1"/>
  <c r="BO44" i="1"/>
  <c r="BL44" i="1"/>
  <c r="BK44" i="1"/>
  <c r="BL32" i="1"/>
  <c r="BK32" i="1"/>
  <c r="BO32" i="1"/>
  <c r="BO26" i="1"/>
  <c r="BL26" i="1"/>
  <c r="BK26" i="1"/>
  <c r="BS18" i="1"/>
  <c r="BV18" i="1"/>
  <c r="BR18" i="1"/>
  <c r="BS76" i="1"/>
  <c r="BR76" i="1"/>
  <c r="BV76" i="1"/>
  <c r="BL24" i="1"/>
  <c r="BO24" i="1"/>
  <c r="BK24" i="1"/>
  <c r="BM24" i="1"/>
  <c r="BQ24" i="1"/>
  <c r="BV61" i="1"/>
  <c r="BR61" i="1"/>
  <c r="BS61" i="1"/>
  <c r="BL40" i="1"/>
  <c r="BK40" i="1"/>
  <c r="BO40" i="1"/>
  <c r="BS35" i="1"/>
  <c r="BR35" i="1"/>
  <c r="BV35" i="1"/>
  <c r="BO33" i="1"/>
  <c r="BL33" i="1"/>
  <c r="BK33" i="1"/>
  <c r="BO59" i="1"/>
  <c r="BL59" i="1"/>
  <c r="BK59" i="1"/>
  <c r="BL15" i="1"/>
  <c r="BK15" i="1"/>
  <c r="BO15" i="1"/>
  <c r="BL54" i="1"/>
  <c r="BO54" i="1"/>
  <c r="BK54" i="1"/>
  <c r="BO41" i="1"/>
  <c r="BL41" i="1"/>
  <c r="BK41" i="1"/>
  <c r="BS12" i="1"/>
  <c r="BR12" i="1"/>
  <c r="BV12" i="1"/>
  <c r="BV37" i="1"/>
  <c r="BR37" i="1"/>
  <c r="BS37" i="1"/>
  <c r="BS73" i="1"/>
  <c r="BV73" i="1"/>
  <c r="BR73" i="1"/>
  <c r="BO42" i="1"/>
  <c r="BL42" i="1"/>
  <c r="BK42" i="1"/>
  <c r="BL13" i="1"/>
  <c r="BO13" i="1"/>
  <c r="BK13" i="1"/>
  <c r="BS43" i="1"/>
  <c r="BR43" i="1"/>
  <c r="BV43" i="1"/>
  <c r="BS51" i="1"/>
  <c r="BR51" i="1"/>
  <c r="BV51" i="1"/>
  <c r="BV47" i="1"/>
  <c r="BR47" i="1"/>
  <c r="BS47" i="1"/>
  <c r="BT45" i="1"/>
  <c r="BV45" i="1"/>
  <c r="BR45" i="1"/>
  <c r="BS45" i="1"/>
  <c r="BS60" i="1"/>
  <c r="BV60" i="1"/>
  <c r="BR60" i="1"/>
  <c r="CC49" i="1"/>
  <c r="CA49" i="1"/>
  <c r="BZ49" i="1"/>
  <c r="BY49" i="1"/>
  <c r="CE49" i="1"/>
  <c r="BV30" i="1"/>
  <c r="BR30" i="1"/>
  <c r="BS30" i="1"/>
  <c r="BV71" i="1"/>
  <c r="BR71" i="1"/>
  <c r="BS71" i="1"/>
  <c r="BO67" i="1"/>
  <c r="BK67" i="1"/>
  <c r="BL67" i="1"/>
  <c r="BO58" i="1"/>
  <c r="BL58" i="1"/>
  <c r="BK58" i="1"/>
  <c r="BO7" i="1"/>
  <c r="BL7" i="1"/>
  <c r="BK7" i="1"/>
  <c r="BO17" i="1"/>
  <c r="BL17" i="1"/>
  <c r="BK17" i="1"/>
  <c r="BO28" i="1"/>
  <c r="BL28" i="1"/>
  <c r="BK28" i="1"/>
  <c r="BO34" i="1"/>
  <c r="BL34" i="1"/>
  <c r="BK34" i="1"/>
  <c r="BK79" i="1"/>
  <c r="BL79" i="1"/>
  <c r="BO79" i="1"/>
  <c r="BX10" i="1"/>
  <c r="CC10" i="1" s="1"/>
  <c r="CG11" i="1"/>
  <c r="CJ11" i="1"/>
  <c r="GN11" i="1" s="1"/>
  <c r="CF11" i="1"/>
  <c r="BS52" i="1"/>
  <c r="BR52" i="1"/>
  <c r="BV52" i="1"/>
  <c r="BT10" i="1"/>
  <c r="BL21" i="1"/>
  <c r="BO21" i="1"/>
  <c r="BK21" i="1"/>
  <c r="BO50" i="1"/>
  <c r="BL50" i="1"/>
  <c r="BK50" i="1"/>
  <c r="BL62" i="1"/>
  <c r="BO62" i="1"/>
  <c r="BK62" i="1"/>
  <c r="BO66" i="1"/>
  <c r="BL66" i="1"/>
  <c r="BK66" i="1"/>
  <c r="BO36" i="1"/>
  <c r="BK36" i="1"/>
  <c r="BL36" i="1"/>
  <c r="BS27" i="1"/>
  <c r="BV27" i="1"/>
  <c r="BR27" i="1"/>
  <c r="BO68" i="1"/>
  <c r="BK68" i="1"/>
  <c r="BL68" i="1"/>
  <c r="BV69" i="1"/>
  <c r="BR69" i="1"/>
  <c r="BS69" i="1"/>
  <c r="BY38" i="1"/>
  <c r="BZ38" i="1"/>
  <c r="BZ73" i="1"/>
  <c r="BY73" i="1"/>
  <c r="BZ46" i="1"/>
  <c r="BY46" i="1"/>
  <c r="BZ81" i="1"/>
  <c r="BY81" i="1"/>
  <c r="BZ78" i="1"/>
  <c r="BY78" i="1"/>
  <c r="BZ23" i="1"/>
  <c r="BY23" i="1"/>
  <c r="BZ48" i="1"/>
  <c r="BY48" i="1"/>
  <c r="BY30" i="1"/>
  <c r="BZ8" i="1"/>
  <c r="BY8" i="1"/>
  <c r="BY14" i="1"/>
  <c r="BZ14" i="1"/>
  <c r="BZ72" i="1"/>
  <c r="BY72" i="1"/>
  <c r="BZ9" i="1"/>
  <c r="BY9" i="1"/>
  <c r="BY61" i="1"/>
  <c r="BZ61" i="1"/>
  <c r="BZ80" i="1"/>
  <c r="BY80" i="1"/>
  <c r="BZ64" i="1"/>
  <c r="BY64" i="1"/>
  <c r="BZ56" i="1"/>
  <c r="BY56" i="1"/>
  <c r="BY10" i="1"/>
  <c r="BZ57" i="1"/>
  <c r="BY57" i="1"/>
  <c r="BZ71" i="1"/>
  <c r="BY71" i="1"/>
  <c r="BY70" i="1"/>
  <c r="BZ70" i="1"/>
  <c r="BT64" i="1"/>
  <c r="BT52" i="1"/>
  <c r="BX37" i="1"/>
  <c r="CC37" i="1" s="1"/>
  <c r="BX52" i="1"/>
  <c r="CC52" i="1" s="1"/>
  <c r="BT37" i="1"/>
  <c r="BT60" i="1"/>
  <c r="BX60" i="1"/>
  <c r="CC60" i="1" s="1"/>
  <c r="BT29" i="1"/>
  <c r="BX29" i="1"/>
  <c r="CC29" i="1" s="1"/>
  <c r="BT39" i="1"/>
  <c r="BX39" i="1"/>
  <c r="CC39" i="1" s="1"/>
  <c r="BX69" i="1"/>
  <c r="CC69" i="1" s="1"/>
  <c r="BX45" i="1"/>
  <c r="CC45" i="1" s="1"/>
  <c r="BT69" i="1"/>
  <c r="BT80" i="1"/>
  <c r="BX47" i="1"/>
  <c r="CC47" i="1" s="1"/>
  <c r="BT47" i="1"/>
  <c r="BT18" i="1"/>
  <c r="BX18" i="1"/>
  <c r="CC18" i="1" s="1"/>
  <c r="BT12" i="1"/>
  <c r="BT31" i="1"/>
  <c r="BX31" i="1"/>
  <c r="CC31" i="1" s="1"/>
  <c r="BX12" i="1"/>
  <c r="CC12" i="1" s="1"/>
  <c r="CE57" i="1"/>
  <c r="CE73" i="1"/>
  <c r="CE8" i="1"/>
  <c r="CE81" i="1"/>
  <c r="CE56" i="1"/>
  <c r="CE70" i="1"/>
  <c r="CE78" i="1"/>
  <c r="CE48" i="1"/>
  <c r="CE80" i="1"/>
  <c r="CE46" i="1"/>
  <c r="CE61" i="1"/>
  <c r="CE72" i="1"/>
  <c r="CE14" i="1"/>
  <c r="CE9" i="1"/>
  <c r="CE71" i="1"/>
  <c r="CE23" i="1"/>
  <c r="CE38" i="1"/>
  <c r="CL11" i="1"/>
  <c r="CH11" i="1"/>
  <c r="CA38" i="1"/>
  <c r="CA78" i="1"/>
  <c r="CA71" i="1"/>
  <c r="CA10" i="1"/>
  <c r="CA9" i="1"/>
  <c r="BX75" i="1"/>
  <c r="CC75" i="1" s="1"/>
  <c r="CA57" i="1"/>
  <c r="CA23" i="1"/>
  <c r="BX35" i="1"/>
  <c r="CC35" i="1" s="1"/>
  <c r="CA8" i="1"/>
  <c r="CA64" i="1"/>
  <c r="BX27" i="1"/>
  <c r="CC27" i="1" s="1"/>
  <c r="BX43" i="1"/>
  <c r="CC43" i="1" s="1"/>
  <c r="CA14" i="1"/>
  <c r="CA46" i="1"/>
  <c r="CA61" i="1"/>
  <c r="CA70" i="1"/>
  <c r="BX51" i="1"/>
  <c r="CC51" i="1" s="1"/>
  <c r="CA56" i="1"/>
  <c r="CA80" i="1"/>
  <c r="BX19" i="1"/>
  <c r="CC19" i="1" s="1"/>
  <c r="CA72" i="1"/>
  <c r="CA48" i="1"/>
  <c r="CA73" i="1"/>
  <c r="CA81" i="1"/>
  <c r="BM65" i="1"/>
  <c r="BQ65" i="1"/>
  <c r="BM41" i="1"/>
  <c r="BQ41" i="1"/>
  <c r="BQ22" i="1"/>
  <c r="BM22" i="1"/>
  <c r="BQ21" i="1"/>
  <c r="BM21" i="1"/>
  <c r="BM40" i="1"/>
  <c r="BQ40" i="1"/>
  <c r="BQ66" i="1"/>
  <c r="BM66" i="1"/>
  <c r="BT27" i="1"/>
  <c r="BT43" i="1"/>
  <c r="BQ28" i="1"/>
  <c r="BM28" i="1"/>
  <c r="BQ79" i="1"/>
  <c r="BM79" i="1"/>
  <c r="BM59" i="1"/>
  <c r="BQ59" i="1"/>
  <c r="BM13" i="1"/>
  <c r="BQ13" i="1"/>
  <c r="BQ58" i="1"/>
  <c r="BM58" i="1"/>
  <c r="BQ82" i="1"/>
  <c r="BM82" i="1"/>
  <c r="BQ67" i="1"/>
  <c r="BM67" i="1"/>
  <c r="BQ62" i="1"/>
  <c r="BM62" i="1"/>
  <c r="BM54" i="1"/>
  <c r="BQ54" i="1"/>
  <c r="BQ44" i="1"/>
  <c r="BM44" i="1"/>
  <c r="BQ15" i="1"/>
  <c r="BM15" i="1"/>
  <c r="BT51" i="1"/>
  <c r="BM34" i="1"/>
  <c r="BQ34" i="1"/>
  <c r="BQ42" i="1"/>
  <c r="BM42" i="1"/>
  <c r="BM50" i="1"/>
  <c r="BQ50" i="1"/>
  <c r="BM16" i="1"/>
  <c r="BQ16" i="1"/>
  <c r="BM53" i="1"/>
  <c r="BQ53" i="1"/>
  <c r="BM68" i="1"/>
  <c r="BQ68" i="1"/>
  <c r="BT35" i="1"/>
  <c r="BI2" i="1"/>
  <c r="BB5" i="1"/>
  <c r="BC5" i="1" s="1"/>
  <c r="BM33" i="1"/>
  <c r="BQ33" i="1"/>
  <c r="BM74" i="1"/>
  <c r="BQ74" i="1"/>
  <c r="BM17" i="1"/>
  <c r="BQ17" i="1"/>
  <c r="BM20" i="1"/>
  <c r="BQ20" i="1"/>
  <c r="BQ77" i="1"/>
  <c r="BM77" i="1"/>
  <c r="BM63" i="1"/>
  <c r="BQ63" i="1"/>
  <c r="BM7" i="1"/>
  <c r="BQ7" i="1"/>
  <c r="BT19" i="1"/>
  <c r="BM36" i="1"/>
  <c r="BQ36" i="1"/>
  <c r="BQ32" i="1"/>
  <c r="BM32" i="1"/>
  <c r="BT75" i="1"/>
  <c r="BI4" i="1"/>
  <c r="BM55" i="1"/>
  <c r="BQ55" i="1"/>
  <c r="BM26" i="1"/>
  <c r="BQ26" i="1"/>
  <c r="CA76" i="1" l="1"/>
  <c r="BZ76" i="1"/>
  <c r="BY76" i="1"/>
  <c r="CE64" i="1"/>
  <c r="CE76" i="1"/>
  <c r="CA30" i="1"/>
  <c r="CE10" i="1"/>
  <c r="CH10" i="1" s="1"/>
  <c r="BZ30" i="1"/>
  <c r="BZ10" i="1"/>
  <c r="CE30" i="1"/>
  <c r="CQ11" i="1"/>
  <c r="CM11" i="1"/>
  <c r="CS11" i="1"/>
  <c r="CN11" i="1"/>
  <c r="BV63" i="1"/>
  <c r="BR63" i="1"/>
  <c r="BS63" i="1"/>
  <c r="BS28" i="1"/>
  <c r="BV28" i="1"/>
  <c r="BR28" i="1"/>
  <c r="BS26" i="1"/>
  <c r="BV26" i="1"/>
  <c r="BR26" i="1"/>
  <c r="BS68" i="1"/>
  <c r="BR68" i="1"/>
  <c r="BV68" i="1"/>
  <c r="BS44" i="1"/>
  <c r="BR44" i="1"/>
  <c r="BV44" i="1"/>
  <c r="BS82" i="1"/>
  <c r="BV82" i="1"/>
  <c r="BR82" i="1"/>
  <c r="BV79" i="1"/>
  <c r="BR79" i="1"/>
  <c r="BS79" i="1"/>
  <c r="CJ46" i="1"/>
  <c r="GN46" i="1" s="1"/>
  <c r="CF46" i="1"/>
  <c r="CG46" i="1"/>
  <c r="CG73" i="1"/>
  <c r="CJ73" i="1"/>
  <c r="GN73" i="1" s="1"/>
  <c r="CF73" i="1"/>
  <c r="BS74" i="1"/>
  <c r="BV74" i="1"/>
  <c r="BR74" i="1"/>
  <c r="BV54" i="1"/>
  <c r="BR54" i="1"/>
  <c r="BS54" i="1"/>
  <c r="CJ38" i="1"/>
  <c r="GN38" i="1" s="1"/>
  <c r="CF38" i="1"/>
  <c r="CG38" i="1"/>
  <c r="CJ80" i="1"/>
  <c r="GN80" i="1" s="1"/>
  <c r="CF80" i="1"/>
  <c r="CG80" i="1"/>
  <c r="CG57" i="1"/>
  <c r="CJ57" i="1"/>
  <c r="GN57" i="1" s="1"/>
  <c r="CF57" i="1"/>
  <c r="CJ23" i="1"/>
  <c r="CF23" i="1"/>
  <c r="CG23" i="1"/>
  <c r="CJ64" i="1"/>
  <c r="CF64" i="1"/>
  <c r="CG64" i="1"/>
  <c r="CJ70" i="1"/>
  <c r="GN70" i="1" s="1"/>
  <c r="CF70" i="1"/>
  <c r="CG70" i="1"/>
  <c r="CJ30" i="1"/>
  <c r="GN30" i="1" s="1"/>
  <c r="CF30" i="1"/>
  <c r="CG30" i="1"/>
  <c r="CJ71" i="1"/>
  <c r="GN71" i="1" s="1"/>
  <c r="CF71" i="1"/>
  <c r="CG71" i="1"/>
  <c r="CG76" i="1"/>
  <c r="CJ76" i="1"/>
  <c r="CF76" i="1"/>
  <c r="CG49" i="1"/>
  <c r="CJ49" i="1"/>
  <c r="GN49" i="1" s="1"/>
  <c r="CF49" i="1"/>
  <c r="CL49" i="1"/>
  <c r="CH49" i="1"/>
  <c r="BV53" i="1"/>
  <c r="BR53" i="1"/>
  <c r="BS53" i="1"/>
  <c r="BV32" i="1"/>
  <c r="BR32" i="1"/>
  <c r="BS32" i="1"/>
  <c r="BV21" i="1"/>
  <c r="BR21" i="1"/>
  <c r="BS21" i="1"/>
  <c r="BS36" i="1"/>
  <c r="BR36" i="1"/>
  <c r="BV36" i="1"/>
  <c r="BV62" i="1"/>
  <c r="BR62" i="1"/>
  <c r="BS62" i="1"/>
  <c r="CG9" i="1"/>
  <c r="CJ9" i="1"/>
  <c r="GN9" i="1" s="1"/>
  <c r="CF9" i="1"/>
  <c r="BS59" i="1"/>
  <c r="BV59" i="1"/>
  <c r="BR59" i="1"/>
  <c r="BS41" i="1"/>
  <c r="BV41" i="1"/>
  <c r="BR41" i="1"/>
  <c r="CJ14" i="1"/>
  <c r="GN14" i="1" s="1"/>
  <c r="CF14" i="1"/>
  <c r="CG14" i="1"/>
  <c r="CJ78" i="1"/>
  <c r="GN78" i="1" s="1"/>
  <c r="CF78" i="1"/>
  <c r="CG78" i="1"/>
  <c r="CJ56" i="1"/>
  <c r="GN56" i="1" s="1"/>
  <c r="CF56" i="1"/>
  <c r="CG56" i="1"/>
  <c r="BS25" i="1"/>
  <c r="BV25" i="1"/>
  <c r="BR25" i="1"/>
  <c r="BT25" i="1"/>
  <c r="BX25" i="1"/>
  <c r="BS42" i="1"/>
  <c r="BV42" i="1"/>
  <c r="BR42" i="1"/>
  <c r="BS34" i="1"/>
  <c r="BV34" i="1"/>
  <c r="BR34" i="1"/>
  <c r="BV13" i="1"/>
  <c r="BR13" i="1"/>
  <c r="BS13" i="1"/>
  <c r="BV16" i="1"/>
  <c r="BR16" i="1"/>
  <c r="BS16" i="1"/>
  <c r="BV22" i="1"/>
  <c r="BR22" i="1"/>
  <c r="BS22" i="1"/>
  <c r="CJ48" i="1"/>
  <c r="GN48" i="1" s="1"/>
  <c r="CF48" i="1"/>
  <c r="CG48" i="1"/>
  <c r="BS20" i="1"/>
  <c r="BR20" i="1"/>
  <c r="BV20" i="1"/>
  <c r="BV55" i="1"/>
  <c r="BR55" i="1"/>
  <c r="BS55" i="1"/>
  <c r="BS50" i="1"/>
  <c r="BV50" i="1"/>
  <c r="BR50" i="1"/>
  <c r="BV15" i="1"/>
  <c r="BR15" i="1"/>
  <c r="BS15" i="1"/>
  <c r="BS67" i="1"/>
  <c r="BR67" i="1"/>
  <c r="BV67" i="1"/>
  <c r="BS66" i="1"/>
  <c r="BV66" i="1"/>
  <c r="BR66" i="1"/>
  <c r="CJ72" i="1"/>
  <c r="GN72" i="1" s="1"/>
  <c r="CF72" i="1"/>
  <c r="CG72" i="1"/>
  <c r="CG81" i="1"/>
  <c r="CJ81" i="1"/>
  <c r="CF81" i="1"/>
  <c r="BS58" i="1"/>
  <c r="BV58" i="1"/>
  <c r="BR58" i="1"/>
  <c r="BS33" i="1"/>
  <c r="BV33" i="1"/>
  <c r="BR33" i="1"/>
  <c r="BV77" i="1"/>
  <c r="BR77" i="1"/>
  <c r="BS77" i="1"/>
  <c r="BS7" i="1"/>
  <c r="BR7" i="1"/>
  <c r="BV7" i="1"/>
  <c r="BS17" i="1"/>
  <c r="BV17" i="1"/>
  <c r="BR17" i="1"/>
  <c r="BV40" i="1"/>
  <c r="BR40" i="1"/>
  <c r="BS40" i="1"/>
  <c r="BS65" i="1"/>
  <c r="BV65" i="1"/>
  <c r="BR65" i="1"/>
  <c r="CJ61" i="1"/>
  <c r="GN61" i="1" s="1"/>
  <c r="CF61" i="1"/>
  <c r="CG61" i="1"/>
  <c r="CJ8" i="1"/>
  <c r="GN8" i="1" s="1"/>
  <c r="CF8" i="1"/>
  <c r="CG8" i="1"/>
  <c r="BV24" i="1"/>
  <c r="BR24" i="1"/>
  <c r="BS24" i="1"/>
  <c r="BX24" i="1"/>
  <c r="BT24" i="1"/>
  <c r="BY51" i="1"/>
  <c r="BZ51" i="1"/>
  <c r="BY29" i="1"/>
  <c r="BZ29" i="1"/>
  <c r="BY12" i="1"/>
  <c r="BZ12" i="1"/>
  <c r="CA60" i="1"/>
  <c r="BY60" i="1"/>
  <c r="BZ60" i="1"/>
  <c r="CA31" i="1"/>
  <c r="BY31" i="1"/>
  <c r="BZ31" i="1"/>
  <c r="BZ35" i="1"/>
  <c r="BY35" i="1"/>
  <c r="BZ19" i="1"/>
  <c r="BY19" i="1"/>
  <c r="CE45" i="1"/>
  <c r="CL45" i="1" s="1"/>
  <c r="BY45" i="1"/>
  <c r="BZ45" i="1"/>
  <c r="BY47" i="1"/>
  <c r="BZ47" i="1"/>
  <c r="BY43" i="1"/>
  <c r="BZ43" i="1"/>
  <c r="BY75" i="1"/>
  <c r="BZ75" i="1"/>
  <c r="CE69" i="1"/>
  <c r="BY69" i="1"/>
  <c r="BZ69" i="1"/>
  <c r="BY52" i="1"/>
  <c r="BZ52" i="1"/>
  <c r="BY27" i="1"/>
  <c r="BZ27" i="1"/>
  <c r="BY18" i="1"/>
  <c r="BZ18" i="1"/>
  <c r="BZ39" i="1"/>
  <c r="BY39" i="1"/>
  <c r="CE37" i="1"/>
  <c r="BY37" i="1"/>
  <c r="BZ37" i="1"/>
  <c r="CE60" i="1"/>
  <c r="CH60" i="1" s="1"/>
  <c r="CE52" i="1"/>
  <c r="CA37" i="1"/>
  <c r="CA52" i="1"/>
  <c r="CA45" i="1"/>
  <c r="CA29" i="1"/>
  <c r="CE29" i="1"/>
  <c r="CA39" i="1"/>
  <c r="CE39" i="1"/>
  <c r="CA69" i="1"/>
  <c r="CA47" i="1"/>
  <c r="CE47" i="1"/>
  <c r="CA18" i="1"/>
  <c r="CE18" i="1"/>
  <c r="CE31" i="1"/>
  <c r="CE12" i="1"/>
  <c r="CA12" i="1"/>
  <c r="CL9" i="1"/>
  <c r="CH9" i="1"/>
  <c r="CL46" i="1"/>
  <c r="CH46" i="1"/>
  <c r="CE27" i="1"/>
  <c r="CL38" i="1"/>
  <c r="CH38" i="1"/>
  <c r="CL72" i="1"/>
  <c r="CH72" i="1"/>
  <c r="CL80" i="1"/>
  <c r="CH80" i="1"/>
  <c r="CL70" i="1"/>
  <c r="CH70" i="1"/>
  <c r="CE75" i="1"/>
  <c r="CL48" i="1"/>
  <c r="CH48" i="1"/>
  <c r="GN81" i="1"/>
  <c r="CL81" i="1"/>
  <c r="CH81" i="1"/>
  <c r="CH57" i="1"/>
  <c r="CL57" i="1"/>
  <c r="CE51" i="1"/>
  <c r="GN23" i="1"/>
  <c r="CL23" i="1"/>
  <c r="CH23" i="1"/>
  <c r="CL14" i="1"/>
  <c r="CH14" i="1"/>
  <c r="CL78" i="1"/>
  <c r="CH78" i="1"/>
  <c r="CL10" i="1"/>
  <c r="CE19" i="1"/>
  <c r="CE43" i="1"/>
  <c r="GO11" i="1"/>
  <c r="GP11" i="1" s="1"/>
  <c r="GQ11" i="1" s="1"/>
  <c r="CO11" i="1"/>
  <c r="CL30" i="1"/>
  <c r="CH30" i="1"/>
  <c r="CL61" i="1"/>
  <c r="CH61" i="1"/>
  <c r="GN64" i="1"/>
  <c r="CL64" i="1"/>
  <c r="CH64" i="1"/>
  <c r="CL8" i="1"/>
  <c r="CH8" i="1"/>
  <c r="CL71" i="1"/>
  <c r="CH71" i="1"/>
  <c r="CE35" i="1"/>
  <c r="CL76" i="1"/>
  <c r="GN76" i="1"/>
  <c r="CH76" i="1"/>
  <c r="CL56" i="1"/>
  <c r="CH56" i="1"/>
  <c r="CL73" i="1"/>
  <c r="CH73" i="1"/>
  <c r="BX13" i="1"/>
  <c r="CC13" i="1" s="1"/>
  <c r="BX28" i="1"/>
  <c r="CC28" i="1" s="1"/>
  <c r="BX21" i="1"/>
  <c r="CC21" i="1" s="1"/>
  <c r="BX42" i="1"/>
  <c r="CC42" i="1" s="1"/>
  <c r="BX44" i="1"/>
  <c r="CC44" i="1" s="1"/>
  <c r="CA19" i="1"/>
  <c r="BX40" i="1"/>
  <c r="CC40" i="1" s="1"/>
  <c r="BX55" i="1"/>
  <c r="CC55" i="1" s="1"/>
  <c r="BX36" i="1"/>
  <c r="CC36" i="1" s="1"/>
  <c r="BX7" i="1"/>
  <c r="CC7" i="1" s="1"/>
  <c r="BX68" i="1"/>
  <c r="CC68" i="1" s="1"/>
  <c r="BX50" i="1"/>
  <c r="CC50" i="1" s="1"/>
  <c r="BX79" i="1"/>
  <c r="CC79" i="1" s="1"/>
  <c r="CA51" i="1"/>
  <c r="CA43" i="1"/>
  <c r="BX34" i="1"/>
  <c r="CC34" i="1" s="1"/>
  <c r="BX67" i="1"/>
  <c r="CC67" i="1" s="1"/>
  <c r="BX59" i="1"/>
  <c r="CC59" i="1" s="1"/>
  <c r="BX26" i="1"/>
  <c r="CC26" i="1" s="1"/>
  <c r="BX16" i="1"/>
  <c r="CC16" i="1" s="1"/>
  <c r="BX58" i="1"/>
  <c r="CC58" i="1" s="1"/>
  <c r="BX74" i="1"/>
  <c r="CC74" i="1" s="1"/>
  <c r="BX32" i="1"/>
  <c r="CC32" i="1" s="1"/>
  <c r="BX17" i="1"/>
  <c r="CC17" i="1" s="1"/>
  <c r="BX15" i="1"/>
  <c r="CC15" i="1" s="1"/>
  <c r="BX22" i="1"/>
  <c r="CC22" i="1" s="1"/>
  <c r="BX65" i="1"/>
  <c r="CC65" i="1" s="1"/>
  <c r="BX63" i="1"/>
  <c r="CC63" i="1" s="1"/>
  <c r="BX77" i="1"/>
  <c r="CC77" i="1" s="1"/>
  <c r="CA27" i="1"/>
  <c r="CA75" i="1"/>
  <c r="BX33" i="1"/>
  <c r="CC33" i="1" s="1"/>
  <c r="BX53" i="1"/>
  <c r="CC53" i="1" s="1"/>
  <c r="BX54" i="1"/>
  <c r="CC54" i="1" s="1"/>
  <c r="BX62" i="1"/>
  <c r="CC62" i="1" s="1"/>
  <c r="BX82" i="1"/>
  <c r="CC82" i="1" s="1"/>
  <c r="BX66" i="1"/>
  <c r="CC66" i="1" s="1"/>
  <c r="BX41" i="1"/>
  <c r="CC41" i="1" s="1"/>
  <c r="CA35" i="1"/>
  <c r="BX20" i="1"/>
  <c r="CC20" i="1" s="1"/>
  <c r="BT44" i="1"/>
  <c r="BT7" i="1"/>
  <c r="BT68" i="1"/>
  <c r="BT50" i="1"/>
  <c r="BT79" i="1"/>
  <c r="BT26" i="1"/>
  <c r="BT67" i="1"/>
  <c r="BT59" i="1"/>
  <c r="BT28" i="1"/>
  <c r="BP4" i="1"/>
  <c r="BT34" i="1"/>
  <c r="BT17" i="1"/>
  <c r="BT16" i="1"/>
  <c r="BT15" i="1"/>
  <c r="BT58" i="1"/>
  <c r="BT22" i="1"/>
  <c r="BT65" i="1"/>
  <c r="BT36" i="1"/>
  <c r="BT42" i="1"/>
  <c r="BT63" i="1"/>
  <c r="BT77" i="1"/>
  <c r="BT55" i="1"/>
  <c r="BT32" i="1"/>
  <c r="BT74" i="1"/>
  <c r="BI5" i="1"/>
  <c r="BJ5" i="1" s="1"/>
  <c r="BT33" i="1"/>
  <c r="BT53" i="1"/>
  <c r="BT54" i="1"/>
  <c r="BT62" i="1"/>
  <c r="BT82" i="1"/>
  <c r="BT66" i="1"/>
  <c r="BT41" i="1"/>
  <c r="BT21" i="1"/>
  <c r="BP2" i="1"/>
  <c r="BT20" i="1"/>
  <c r="BT13" i="1"/>
  <c r="BT40" i="1"/>
  <c r="CF10" i="1" l="1"/>
  <c r="CJ10" i="1"/>
  <c r="GN10" i="1" s="1"/>
  <c r="CG10" i="1"/>
  <c r="CS81" i="1"/>
  <c r="CN81" i="1"/>
  <c r="CQ81" i="1"/>
  <c r="CM81" i="1"/>
  <c r="CS71" i="1"/>
  <c r="CN71" i="1"/>
  <c r="CQ71" i="1"/>
  <c r="CM71" i="1"/>
  <c r="CS23" i="1"/>
  <c r="CN23" i="1"/>
  <c r="CQ23" i="1"/>
  <c r="CM23" i="1"/>
  <c r="CS61" i="1"/>
  <c r="CQ61" i="1"/>
  <c r="CM61" i="1"/>
  <c r="CN61" i="1"/>
  <c r="CS80" i="1"/>
  <c r="CN80" i="1"/>
  <c r="CM80" i="1"/>
  <c r="CQ80" i="1"/>
  <c r="CS38" i="1"/>
  <c r="CN38" i="1"/>
  <c r="CQ38" i="1"/>
  <c r="CM38" i="1"/>
  <c r="CS56" i="1"/>
  <c r="CN56" i="1"/>
  <c r="CQ56" i="1"/>
  <c r="CM56" i="1"/>
  <c r="CS8" i="1"/>
  <c r="CN8" i="1"/>
  <c r="CQ8" i="1"/>
  <c r="CM8" i="1"/>
  <c r="CM10" i="1"/>
  <c r="CS10" i="1"/>
  <c r="CN10" i="1"/>
  <c r="CQ10" i="1"/>
  <c r="CS48" i="1"/>
  <c r="CN48" i="1"/>
  <c r="CQ48" i="1"/>
  <c r="CM48" i="1"/>
  <c r="CS57" i="1"/>
  <c r="CN57" i="1"/>
  <c r="CQ57" i="1"/>
  <c r="CM57" i="1"/>
  <c r="CS72" i="1"/>
  <c r="CN72" i="1"/>
  <c r="CQ72" i="1"/>
  <c r="CM72" i="1"/>
  <c r="CS46" i="1"/>
  <c r="CN46" i="1"/>
  <c r="CQ46" i="1"/>
  <c r="CM46" i="1"/>
  <c r="CS49" i="1"/>
  <c r="CN49" i="1"/>
  <c r="CQ49" i="1"/>
  <c r="CM49" i="1"/>
  <c r="CS30" i="1"/>
  <c r="CN30" i="1"/>
  <c r="CQ30" i="1"/>
  <c r="CM30" i="1"/>
  <c r="CS78" i="1"/>
  <c r="CN78" i="1"/>
  <c r="CQ78" i="1"/>
  <c r="CM78" i="1"/>
  <c r="CZ11" i="1"/>
  <c r="CX11" i="1"/>
  <c r="CS70" i="1"/>
  <c r="CN70" i="1"/>
  <c r="CQ70" i="1"/>
  <c r="CM70" i="1"/>
  <c r="CQ76" i="1"/>
  <c r="CM76" i="1"/>
  <c r="CS76" i="1"/>
  <c r="CN76" i="1"/>
  <c r="CS64" i="1"/>
  <c r="CN64" i="1"/>
  <c r="CQ64" i="1"/>
  <c r="CM64" i="1"/>
  <c r="CS9" i="1"/>
  <c r="CN9" i="1"/>
  <c r="CQ9" i="1"/>
  <c r="CM9" i="1"/>
  <c r="CS73" i="1"/>
  <c r="CN73" i="1"/>
  <c r="CQ73" i="1"/>
  <c r="CM73" i="1"/>
  <c r="CS14" i="1"/>
  <c r="CN14" i="1"/>
  <c r="CQ14" i="1"/>
  <c r="CM14" i="1"/>
  <c r="CQ45" i="1"/>
  <c r="CM45" i="1"/>
  <c r="CS45" i="1"/>
  <c r="CN45" i="1"/>
  <c r="CU11" i="1"/>
  <c r="CT11" i="1"/>
  <c r="CL60" i="1"/>
  <c r="GO60" i="1" s="1"/>
  <c r="GP60" i="1" s="1"/>
  <c r="GQ60" i="1" s="1"/>
  <c r="CV11" i="1"/>
  <c r="CG19" i="1"/>
  <c r="CF19" i="1"/>
  <c r="CJ19" i="1"/>
  <c r="GN19" i="1" s="1"/>
  <c r="GO49" i="1"/>
  <c r="GP49" i="1" s="1"/>
  <c r="GQ49" i="1" s="1"/>
  <c r="CO49" i="1"/>
  <c r="CJ47" i="1"/>
  <c r="GN47" i="1" s="1"/>
  <c r="CF47" i="1"/>
  <c r="CG47" i="1"/>
  <c r="CJ69" i="1"/>
  <c r="GN69" i="1" s="1"/>
  <c r="CF69" i="1"/>
  <c r="CG69" i="1"/>
  <c r="CG52" i="1"/>
  <c r="CF52" i="1"/>
  <c r="CJ52" i="1"/>
  <c r="GN52" i="1" s="1"/>
  <c r="CJ45" i="1"/>
  <c r="GN45" i="1" s="1"/>
  <c r="CF45" i="1"/>
  <c r="CG45" i="1"/>
  <c r="CJ39" i="1"/>
  <c r="GN39" i="1" s="1"/>
  <c r="CF39" i="1"/>
  <c r="CG39" i="1"/>
  <c r="CG60" i="1"/>
  <c r="CF60" i="1"/>
  <c r="CJ60" i="1"/>
  <c r="GN60" i="1" s="1"/>
  <c r="CG51" i="1"/>
  <c r="CF51" i="1"/>
  <c r="CJ51" i="1"/>
  <c r="GN51" i="1" s="1"/>
  <c r="CG27" i="1"/>
  <c r="CF27" i="1"/>
  <c r="CJ27" i="1"/>
  <c r="GN27" i="1" s="1"/>
  <c r="CH12" i="1"/>
  <c r="CG12" i="1"/>
  <c r="CJ12" i="1"/>
  <c r="CF12" i="1"/>
  <c r="CC24" i="1"/>
  <c r="BZ24" i="1"/>
  <c r="BY24" i="1"/>
  <c r="CE24" i="1"/>
  <c r="CA24" i="1"/>
  <c r="CH31" i="1"/>
  <c r="CJ31" i="1"/>
  <c r="GN31" i="1" s="1"/>
  <c r="CF31" i="1"/>
  <c r="CG31" i="1"/>
  <c r="CJ29" i="1"/>
  <c r="GN29" i="1" s="1"/>
  <c r="CF29" i="1"/>
  <c r="CG29" i="1"/>
  <c r="CC25" i="1"/>
  <c r="CA25" i="1"/>
  <c r="BZ25" i="1"/>
  <c r="CE25" i="1"/>
  <c r="BY25" i="1"/>
  <c r="CG35" i="1"/>
  <c r="CF35" i="1"/>
  <c r="CJ35" i="1"/>
  <c r="GN35" i="1" s="1"/>
  <c r="CG43" i="1"/>
  <c r="CJ43" i="1"/>
  <c r="GN43" i="1" s="1"/>
  <c r="CF43" i="1"/>
  <c r="CG75" i="1"/>
  <c r="CJ75" i="1"/>
  <c r="GN75" i="1" s="1"/>
  <c r="CF75" i="1"/>
  <c r="CL18" i="1"/>
  <c r="CG18" i="1"/>
  <c r="CJ18" i="1"/>
  <c r="GN18" i="1" s="1"/>
  <c r="CF18" i="1"/>
  <c r="CL37" i="1"/>
  <c r="CJ37" i="1"/>
  <c r="GN37" i="1" s="1"/>
  <c r="CF37" i="1"/>
  <c r="CG37" i="1"/>
  <c r="CL52" i="1"/>
  <c r="CL69" i="1"/>
  <c r="CH45" i="1"/>
  <c r="CH69" i="1"/>
  <c r="CH37" i="1"/>
  <c r="CH52" i="1"/>
  <c r="BY54" i="1"/>
  <c r="BZ54" i="1"/>
  <c r="BZ22" i="1"/>
  <c r="BY22" i="1"/>
  <c r="BY59" i="1"/>
  <c r="BZ59" i="1"/>
  <c r="BY7" i="1"/>
  <c r="BZ7" i="1"/>
  <c r="BY28" i="1"/>
  <c r="BZ28" i="1"/>
  <c r="BY34" i="1"/>
  <c r="BZ34" i="1"/>
  <c r="BY53" i="1"/>
  <c r="BZ53" i="1"/>
  <c r="BZ15" i="1"/>
  <c r="BY15" i="1"/>
  <c r="BZ67" i="1"/>
  <c r="BY67" i="1"/>
  <c r="BY36" i="1"/>
  <c r="BZ36" i="1"/>
  <c r="BY13" i="1"/>
  <c r="BZ13" i="1"/>
  <c r="BY20" i="1"/>
  <c r="BZ20" i="1"/>
  <c r="BZ41" i="1"/>
  <c r="BY41" i="1"/>
  <c r="BZ74" i="1"/>
  <c r="BY74" i="1"/>
  <c r="BZ33" i="1"/>
  <c r="BY33" i="1"/>
  <c r="BY55" i="1"/>
  <c r="BZ55" i="1"/>
  <c r="BZ32" i="1"/>
  <c r="BY32" i="1"/>
  <c r="BZ66" i="1"/>
  <c r="BY66" i="1"/>
  <c r="BY77" i="1"/>
  <c r="BZ77" i="1"/>
  <c r="BY58" i="1"/>
  <c r="BZ58" i="1"/>
  <c r="BZ79" i="1"/>
  <c r="BY79" i="1"/>
  <c r="BY44" i="1"/>
  <c r="BZ44" i="1"/>
  <c r="BZ17" i="1"/>
  <c r="BY17" i="1"/>
  <c r="BZ82" i="1"/>
  <c r="BY82" i="1"/>
  <c r="BY63" i="1"/>
  <c r="BZ63" i="1"/>
  <c r="BZ16" i="1"/>
  <c r="BY16" i="1"/>
  <c r="BY50" i="1"/>
  <c r="BZ50" i="1"/>
  <c r="BZ42" i="1"/>
  <c r="BY42" i="1"/>
  <c r="BZ40" i="1"/>
  <c r="BY40" i="1"/>
  <c r="BZ62" i="1"/>
  <c r="BY62" i="1"/>
  <c r="BZ65" i="1"/>
  <c r="BY65" i="1"/>
  <c r="BZ26" i="1"/>
  <c r="BY26" i="1"/>
  <c r="BY68" i="1"/>
  <c r="BZ68" i="1"/>
  <c r="BY21" i="1"/>
  <c r="BZ21" i="1"/>
  <c r="CL29" i="1"/>
  <c r="CH29" i="1"/>
  <c r="CL47" i="1"/>
  <c r="CH39" i="1"/>
  <c r="CL39" i="1"/>
  <c r="CH47" i="1"/>
  <c r="CH18" i="1"/>
  <c r="CL31" i="1"/>
  <c r="CL12" i="1"/>
  <c r="GN12" i="1"/>
  <c r="CE66" i="1"/>
  <c r="CO46" i="1"/>
  <c r="GO46" i="1"/>
  <c r="GP46" i="1" s="1"/>
  <c r="GQ46" i="1" s="1"/>
  <c r="CE15" i="1"/>
  <c r="CE32" i="1"/>
  <c r="CE21" i="1"/>
  <c r="CO56" i="1"/>
  <c r="GO56" i="1"/>
  <c r="GP56" i="1" s="1"/>
  <c r="GQ56" i="1" s="1"/>
  <c r="CO8" i="1"/>
  <c r="GO8" i="1"/>
  <c r="GP8" i="1" s="1"/>
  <c r="GQ8" i="1" s="1"/>
  <c r="CO45" i="1"/>
  <c r="GO45" i="1"/>
  <c r="GP45" i="1" s="1"/>
  <c r="GQ45" i="1" s="1"/>
  <c r="CL19" i="1"/>
  <c r="CH19" i="1"/>
  <c r="GO57" i="1"/>
  <c r="GP57" i="1" s="1"/>
  <c r="GQ57" i="1" s="1"/>
  <c r="CO57" i="1"/>
  <c r="CE16" i="1"/>
  <c r="CE67" i="1"/>
  <c r="CE68" i="1"/>
  <c r="CO30" i="1"/>
  <c r="GO30" i="1"/>
  <c r="GP30" i="1" s="1"/>
  <c r="GQ30" i="1" s="1"/>
  <c r="CE54" i="1"/>
  <c r="CE82" i="1"/>
  <c r="CE74" i="1"/>
  <c r="CE79" i="1"/>
  <c r="CE55" i="1"/>
  <c r="CE44" i="1"/>
  <c r="CE28" i="1"/>
  <c r="GO73" i="1"/>
  <c r="GP73" i="1" s="1"/>
  <c r="GQ73" i="1" s="1"/>
  <c r="CO73" i="1"/>
  <c r="CL27" i="1"/>
  <c r="CH27" i="1"/>
  <c r="GO9" i="1"/>
  <c r="GP9" i="1" s="1"/>
  <c r="GQ9" i="1" s="1"/>
  <c r="CO9" i="1"/>
  <c r="CE33" i="1"/>
  <c r="CO38" i="1"/>
  <c r="GO38" i="1"/>
  <c r="GP38" i="1" s="1"/>
  <c r="GQ38" i="1" s="1"/>
  <c r="CE53" i="1"/>
  <c r="CE26" i="1"/>
  <c r="CO61" i="1"/>
  <c r="GO61" i="1"/>
  <c r="GP61" i="1" s="1"/>
  <c r="GQ61" i="1" s="1"/>
  <c r="CO14" i="1"/>
  <c r="GO14" i="1"/>
  <c r="GP14" i="1" s="1"/>
  <c r="GQ14" i="1" s="1"/>
  <c r="CL51" i="1"/>
  <c r="CH51" i="1"/>
  <c r="CO70" i="1"/>
  <c r="GO70" i="1"/>
  <c r="GP70" i="1" s="1"/>
  <c r="GQ70" i="1" s="1"/>
  <c r="CO72" i="1"/>
  <c r="GO72" i="1"/>
  <c r="GP72" i="1" s="1"/>
  <c r="GQ72" i="1" s="1"/>
  <c r="CE63" i="1"/>
  <c r="CE62" i="1"/>
  <c r="CE77" i="1"/>
  <c r="CE65" i="1"/>
  <c r="CE17" i="1"/>
  <c r="CE34" i="1"/>
  <c r="CE7" i="1"/>
  <c r="CO71" i="1"/>
  <c r="GO71" i="1"/>
  <c r="GP71" i="1" s="1"/>
  <c r="GQ71" i="1" s="1"/>
  <c r="CL43" i="1"/>
  <c r="CH43" i="1"/>
  <c r="GO10" i="1"/>
  <c r="GP10" i="1" s="1"/>
  <c r="GQ10" i="1" s="1"/>
  <c r="CO10" i="1"/>
  <c r="CO48" i="1"/>
  <c r="GO48" i="1"/>
  <c r="GP48" i="1" s="1"/>
  <c r="GQ48" i="1" s="1"/>
  <c r="CE36" i="1"/>
  <c r="CE41" i="1"/>
  <c r="CE22" i="1"/>
  <c r="CE58" i="1"/>
  <c r="CE42" i="1"/>
  <c r="CE13" i="1"/>
  <c r="GO76" i="1"/>
  <c r="GP76" i="1" s="1"/>
  <c r="GQ76" i="1" s="1"/>
  <c r="CO76" i="1"/>
  <c r="CO64" i="1"/>
  <c r="GO64" i="1"/>
  <c r="GP64" i="1" s="1"/>
  <c r="GQ64" i="1" s="1"/>
  <c r="CO78" i="1"/>
  <c r="GO78" i="1"/>
  <c r="GP78" i="1" s="1"/>
  <c r="GQ78" i="1" s="1"/>
  <c r="CO23" i="1"/>
  <c r="GO23" i="1"/>
  <c r="GP23" i="1" s="1"/>
  <c r="GQ23" i="1" s="1"/>
  <c r="GO81" i="1"/>
  <c r="GP81" i="1" s="1"/>
  <c r="GQ81" i="1" s="1"/>
  <c r="CO81" i="1"/>
  <c r="CE20" i="1"/>
  <c r="CE59" i="1"/>
  <c r="CE50" i="1"/>
  <c r="CE40" i="1"/>
  <c r="CL35" i="1"/>
  <c r="CH35" i="1"/>
  <c r="GO37" i="1"/>
  <c r="GP37" i="1" s="1"/>
  <c r="GQ37" i="1" s="1"/>
  <c r="CL75" i="1"/>
  <c r="CH75" i="1"/>
  <c r="CO80" i="1"/>
  <c r="GO80" i="1"/>
  <c r="GP80" i="1" s="1"/>
  <c r="GQ80" i="1" s="1"/>
  <c r="BW2" i="1"/>
  <c r="CA77" i="1"/>
  <c r="CA65" i="1"/>
  <c r="CA17" i="1"/>
  <c r="CA34" i="1"/>
  <c r="CA68" i="1"/>
  <c r="CA21" i="1"/>
  <c r="CA66" i="1"/>
  <c r="CA54" i="1"/>
  <c r="CA33" i="1"/>
  <c r="CA22" i="1"/>
  <c r="CA58" i="1"/>
  <c r="CA79" i="1"/>
  <c r="CA55" i="1"/>
  <c r="CA59" i="1"/>
  <c r="CA44" i="1"/>
  <c r="CA28" i="1"/>
  <c r="CA63" i="1"/>
  <c r="CA7" i="1"/>
  <c r="CA82" i="1"/>
  <c r="CA15" i="1"/>
  <c r="CA32" i="1"/>
  <c r="BW4" i="1"/>
  <c r="CA53" i="1"/>
  <c r="CA16" i="1"/>
  <c r="CA67" i="1"/>
  <c r="CA50" i="1"/>
  <c r="CA40" i="1"/>
  <c r="CA42" i="1"/>
  <c r="CA13" i="1"/>
  <c r="CA62" i="1"/>
  <c r="CA74" i="1"/>
  <c r="CA36" i="1"/>
  <c r="CA20" i="1"/>
  <c r="CA41" i="1"/>
  <c r="CA26" i="1"/>
  <c r="BP5" i="1"/>
  <c r="CO60" i="1" l="1"/>
  <c r="CQ29" i="1"/>
  <c r="CN29" i="1"/>
  <c r="CM29" i="1"/>
  <c r="CS29" i="1"/>
  <c r="CQ19" i="1"/>
  <c r="CM19" i="1"/>
  <c r="CS19" i="1"/>
  <c r="CN19" i="1"/>
  <c r="CS31" i="1"/>
  <c r="CN31" i="1"/>
  <c r="CQ31" i="1"/>
  <c r="CM31" i="1"/>
  <c r="CQ69" i="1"/>
  <c r="CS69" i="1"/>
  <c r="CM69" i="1"/>
  <c r="CN69" i="1"/>
  <c r="CZ14" i="1"/>
  <c r="CX14" i="1"/>
  <c r="CZ9" i="1"/>
  <c r="CX9" i="1"/>
  <c r="CM52" i="1"/>
  <c r="CQ52" i="1"/>
  <c r="CS52" i="1"/>
  <c r="CN52" i="1"/>
  <c r="CM18" i="1"/>
  <c r="CQ18" i="1"/>
  <c r="CS18" i="1"/>
  <c r="CN18" i="1"/>
  <c r="CQ27" i="1"/>
  <c r="CM27" i="1"/>
  <c r="CS27" i="1"/>
  <c r="CN27" i="1"/>
  <c r="CZ45" i="1"/>
  <c r="CX45" i="1"/>
  <c r="CZ78" i="1"/>
  <c r="CX78" i="1"/>
  <c r="CZ49" i="1"/>
  <c r="CX49" i="1"/>
  <c r="CZ72" i="1"/>
  <c r="CX72" i="1"/>
  <c r="CZ48" i="1"/>
  <c r="CX48" i="1"/>
  <c r="CZ8" i="1"/>
  <c r="CX8" i="1"/>
  <c r="CZ38" i="1"/>
  <c r="CX38" i="1"/>
  <c r="CZ61" i="1"/>
  <c r="CX61" i="1"/>
  <c r="CZ71" i="1"/>
  <c r="CX71" i="1"/>
  <c r="CS39" i="1"/>
  <c r="CN39" i="1"/>
  <c r="CQ39" i="1"/>
  <c r="CM39" i="1"/>
  <c r="CQ12" i="1"/>
  <c r="CM12" i="1"/>
  <c r="CS12" i="1"/>
  <c r="CN12" i="1"/>
  <c r="CQ75" i="1"/>
  <c r="CM75" i="1"/>
  <c r="CS75" i="1"/>
  <c r="CN75" i="1"/>
  <c r="CO18" i="1"/>
  <c r="CZ73" i="1"/>
  <c r="CX73" i="1"/>
  <c r="CZ64" i="1"/>
  <c r="CX64" i="1"/>
  <c r="CZ70" i="1"/>
  <c r="CX70" i="1"/>
  <c r="CQ51" i="1"/>
  <c r="CM51" i="1"/>
  <c r="CS51" i="1"/>
  <c r="CN51" i="1"/>
  <c r="GO18" i="1"/>
  <c r="GP18" i="1" s="1"/>
  <c r="GQ18" i="1" s="1"/>
  <c r="CS47" i="1"/>
  <c r="CN47" i="1"/>
  <c r="CQ47" i="1"/>
  <c r="CM47" i="1"/>
  <c r="CQ37" i="1"/>
  <c r="CM37" i="1"/>
  <c r="CS37" i="1"/>
  <c r="CN37" i="1"/>
  <c r="CZ10" i="1"/>
  <c r="CX10" i="1"/>
  <c r="CQ35" i="1"/>
  <c r="CM35" i="1"/>
  <c r="CS35" i="1"/>
  <c r="CN35" i="1"/>
  <c r="CQ43" i="1"/>
  <c r="CM43" i="1"/>
  <c r="CS43" i="1"/>
  <c r="CN43" i="1"/>
  <c r="CQ60" i="1"/>
  <c r="CM60" i="1"/>
  <c r="CS60" i="1"/>
  <c r="CN60" i="1"/>
  <c r="CZ76" i="1"/>
  <c r="CX76" i="1"/>
  <c r="DB11" i="1"/>
  <c r="DG11" i="1"/>
  <c r="DN11" i="1" s="1"/>
  <c r="DA11" i="1"/>
  <c r="DE11" i="1"/>
  <c r="CZ30" i="1"/>
  <c r="CX30" i="1"/>
  <c r="CZ46" i="1"/>
  <c r="CX46" i="1"/>
  <c r="CZ57" i="1"/>
  <c r="CX57" i="1"/>
  <c r="CZ56" i="1"/>
  <c r="CX56" i="1"/>
  <c r="CZ80" i="1"/>
  <c r="CX80" i="1"/>
  <c r="CZ23" i="1"/>
  <c r="CX23" i="1"/>
  <c r="CZ81" i="1"/>
  <c r="CX81" i="1"/>
  <c r="CU71" i="1"/>
  <c r="CT71" i="1"/>
  <c r="CT14" i="1"/>
  <c r="CU14" i="1"/>
  <c r="CT61" i="1"/>
  <c r="CU61" i="1"/>
  <c r="CT76" i="1"/>
  <c r="CU76" i="1"/>
  <c r="CU57" i="1"/>
  <c r="CT57" i="1"/>
  <c r="CT38" i="1"/>
  <c r="CU38" i="1"/>
  <c r="CU73" i="1"/>
  <c r="CT73" i="1"/>
  <c r="CT30" i="1"/>
  <c r="CU30" i="1"/>
  <c r="CU9" i="1"/>
  <c r="CT9" i="1"/>
  <c r="CT78" i="1"/>
  <c r="CU78" i="1"/>
  <c r="CT45" i="1"/>
  <c r="CU45" i="1"/>
  <c r="CU8" i="1"/>
  <c r="CT8" i="1"/>
  <c r="CU72" i="1"/>
  <c r="CT72" i="1"/>
  <c r="CT23" i="1"/>
  <c r="CU23" i="1"/>
  <c r="CT70" i="1"/>
  <c r="CU70" i="1"/>
  <c r="CU49" i="1"/>
  <c r="CT49" i="1"/>
  <c r="CU80" i="1"/>
  <c r="CT80" i="1"/>
  <c r="DC11" i="1"/>
  <c r="CU64" i="1"/>
  <c r="CT64" i="1"/>
  <c r="CU10" i="1"/>
  <c r="CT10" i="1"/>
  <c r="CU56" i="1"/>
  <c r="CT56" i="1"/>
  <c r="CU81" i="1"/>
  <c r="CT81" i="1"/>
  <c r="CT46" i="1"/>
  <c r="CU46" i="1"/>
  <c r="CU48" i="1"/>
  <c r="CT48" i="1"/>
  <c r="CV8" i="1"/>
  <c r="CV56" i="1"/>
  <c r="CV71" i="1"/>
  <c r="CV70" i="1"/>
  <c r="CV49" i="1"/>
  <c r="CV23" i="1"/>
  <c r="CV80" i="1"/>
  <c r="CV64" i="1"/>
  <c r="CV38" i="1"/>
  <c r="CV73" i="1"/>
  <c r="CV76" i="1"/>
  <c r="CV57" i="1"/>
  <c r="CV14" i="1"/>
  <c r="CV10" i="1"/>
  <c r="CV81" i="1"/>
  <c r="CV46" i="1"/>
  <c r="CV72" i="1"/>
  <c r="CV48" i="1"/>
  <c r="CV45" i="1"/>
  <c r="CV9" i="1"/>
  <c r="CV61" i="1"/>
  <c r="CV78" i="1"/>
  <c r="CV30" i="1"/>
  <c r="CO29" i="1"/>
  <c r="CO69" i="1"/>
  <c r="CO52" i="1"/>
  <c r="CO39" i="1"/>
  <c r="CO37" i="1"/>
  <c r="CG59" i="1"/>
  <c r="CF59" i="1"/>
  <c r="CJ59" i="1"/>
  <c r="GN59" i="1" s="1"/>
  <c r="CJ55" i="1"/>
  <c r="CF55" i="1"/>
  <c r="CG55" i="1"/>
  <c r="CJ13" i="1"/>
  <c r="CF13" i="1"/>
  <c r="CG13" i="1"/>
  <c r="CG33" i="1"/>
  <c r="CJ33" i="1"/>
  <c r="GN33" i="1" s="1"/>
  <c r="CF33" i="1"/>
  <c r="CG42" i="1"/>
  <c r="CJ42" i="1"/>
  <c r="GN42" i="1" s="1"/>
  <c r="CF42" i="1"/>
  <c r="CJ77" i="1"/>
  <c r="GN77" i="1" s="1"/>
  <c r="CF77" i="1"/>
  <c r="CG77" i="1"/>
  <c r="CG74" i="1"/>
  <c r="CJ74" i="1"/>
  <c r="CF74" i="1"/>
  <c r="CJ15" i="1"/>
  <c r="GN15" i="1" s="1"/>
  <c r="CF15" i="1"/>
  <c r="CG15" i="1"/>
  <c r="CG17" i="1"/>
  <c r="CJ17" i="1"/>
  <c r="GN17" i="1" s="1"/>
  <c r="CF17" i="1"/>
  <c r="CJ21" i="1"/>
  <c r="CF21" i="1"/>
  <c r="CG21" i="1"/>
  <c r="CG58" i="1"/>
  <c r="CJ58" i="1"/>
  <c r="GN58" i="1" s="1"/>
  <c r="CF58" i="1"/>
  <c r="CJ62" i="1"/>
  <c r="CF62" i="1"/>
  <c r="CG62" i="1"/>
  <c r="CG82" i="1"/>
  <c r="CJ82" i="1"/>
  <c r="GN82" i="1" s="1"/>
  <c r="CF82" i="1"/>
  <c r="CG25" i="1"/>
  <c r="CJ25" i="1"/>
  <c r="GN25" i="1" s="1"/>
  <c r="CF25" i="1"/>
  <c r="CH25" i="1"/>
  <c r="CL25" i="1"/>
  <c r="CJ22" i="1"/>
  <c r="GN22" i="1" s="1"/>
  <c r="CF22" i="1"/>
  <c r="CG22" i="1"/>
  <c r="CJ63" i="1"/>
  <c r="GN63" i="1" s="1"/>
  <c r="CF63" i="1"/>
  <c r="CG63" i="1"/>
  <c r="CG26" i="1"/>
  <c r="CJ26" i="1"/>
  <c r="CF26" i="1"/>
  <c r="CJ54" i="1"/>
  <c r="CF54" i="1"/>
  <c r="CG54" i="1"/>
  <c r="CJ16" i="1"/>
  <c r="GN16" i="1" s="1"/>
  <c r="CF16" i="1"/>
  <c r="CG16" i="1"/>
  <c r="CG20" i="1"/>
  <c r="CF20" i="1"/>
  <c r="CJ20" i="1"/>
  <c r="GN20" i="1" s="1"/>
  <c r="CG65" i="1"/>
  <c r="CJ65" i="1"/>
  <c r="GN65" i="1" s="1"/>
  <c r="CF65" i="1"/>
  <c r="CG41" i="1"/>
  <c r="CJ41" i="1"/>
  <c r="GN41" i="1" s="1"/>
  <c r="CF41" i="1"/>
  <c r="CJ53" i="1"/>
  <c r="GN53" i="1" s="1"/>
  <c r="CF53" i="1"/>
  <c r="CG53" i="1"/>
  <c r="CJ24" i="1"/>
  <c r="GN24" i="1" s="1"/>
  <c r="CF24" i="1"/>
  <c r="CG24" i="1"/>
  <c r="CL24" i="1"/>
  <c r="CH24" i="1"/>
  <c r="CJ79" i="1"/>
  <c r="GN79" i="1" s="1"/>
  <c r="CF79" i="1"/>
  <c r="CG79" i="1"/>
  <c r="CJ32" i="1"/>
  <c r="GN32" i="1" s="1"/>
  <c r="CF32" i="1"/>
  <c r="CG32" i="1"/>
  <c r="CJ40" i="1"/>
  <c r="GN40" i="1" s="1"/>
  <c r="CF40" i="1"/>
  <c r="CG40" i="1"/>
  <c r="CG36" i="1"/>
  <c r="CF36" i="1"/>
  <c r="CJ36" i="1"/>
  <c r="GN36" i="1" s="1"/>
  <c r="CF7" i="1"/>
  <c r="CG7" i="1"/>
  <c r="CJ7" i="1"/>
  <c r="GN7" i="1" s="1"/>
  <c r="CG28" i="1"/>
  <c r="CF28" i="1"/>
  <c r="CJ28" i="1"/>
  <c r="GN28" i="1" s="1"/>
  <c r="CG68" i="1"/>
  <c r="CF68" i="1"/>
  <c r="CJ68" i="1"/>
  <c r="GN68" i="1" s="1"/>
  <c r="CG66" i="1"/>
  <c r="CJ66" i="1"/>
  <c r="GN66" i="1" s="1"/>
  <c r="CF66" i="1"/>
  <c r="BW5" i="1"/>
  <c r="BX5" i="1" s="1"/>
  <c r="CG50" i="1"/>
  <c r="CJ50" i="1"/>
  <c r="GN50" i="1" s="1"/>
  <c r="CF50" i="1"/>
  <c r="CG34" i="1"/>
  <c r="CJ34" i="1"/>
  <c r="CF34" i="1"/>
  <c r="CG44" i="1"/>
  <c r="CJ44" i="1"/>
  <c r="GN44" i="1" s="1"/>
  <c r="CF44" i="1"/>
  <c r="CG67" i="1"/>
  <c r="CF67" i="1"/>
  <c r="CJ67" i="1"/>
  <c r="GN67" i="1" s="1"/>
  <c r="GO52" i="1"/>
  <c r="GP52" i="1" s="1"/>
  <c r="GQ52" i="1" s="1"/>
  <c r="GO69" i="1"/>
  <c r="GP69" i="1" s="1"/>
  <c r="GQ69" i="1" s="1"/>
  <c r="GO29" i="1"/>
  <c r="GP29" i="1" s="1"/>
  <c r="GQ29" i="1" s="1"/>
  <c r="GO47" i="1"/>
  <c r="GP47" i="1" s="1"/>
  <c r="GQ47" i="1" s="1"/>
  <c r="CO47" i="1"/>
  <c r="GO39" i="1"/>
  <c r="GP39" i="1" s="1"/>
  <c r="GQ39" i="1" s="1"/>
  <c r="CO31" i="1"/>
  <c r="GO31" i="1"/>
  <c r="GP31" i="1" s="1"/>
  <c r="GQ31" i="1" s="1"/>
  <c r="CO12" i="1"/>
  <c r="GO12" i="1"/>
  <c r="GP12" i="1" s="1"/>
  <c r="GQ12" i="1" s="1"/>
  <c r="CL63" i="1"/>
  <c r="CH63" i="1"/>
  <c r="CL33" i="1"/>
  <c r="CH33" i="1"/>
  <c r="CL59" i="1"/>
  <c r="CH59" i="1"/>
  <c r="CL41" i="1"/>
  <c r="CH41" i="1"/>
  <c r="CL67" i="1"/>
  <c r="CH67" i="1"/>
  <c r="CD2" i="1"/>
  <c r="CL40" i="1"/>
  <c r="CH40" i="1"/>
  <c r="CL58" i="1"/>
  <c r="CH58" i="1"/>
  <c r="GO43" i="1"/>
  <c r="GP43" i="1" s="1"/>
  <c r="GQ43" i="1" s="1"/>
  <c r="CO43" i="1"/>
  <c r="CL62" i="1"/>
  <c r="GN62" i="1"/>
  <c r="CH62" i="1"/>
  <c r="CL53" i="1"/>
  <c r="CH53" i="1"/>
  <c r="GN55" i="1"/>
  <c r="CL55" i="1"/>
  <c r="CH55" i="1"/>
  <c r="CL82" i="1"/>
  <c r="CH82" i="1"/>
  <c r="GO19" i="1"/>
  <c r="GP19" i="1" s="1"/>
  <c r="GQ19" i="1" s="1"/>
  <c r="CO19" i="1"/>
  <c r="GN21" i="1"/>
  <c r="CL21" i="1"/>
  <c r="CH21" i="1"/>
  <c r="CL17" i="1"/>
  <c r="CH17" i="1"/>
  <c r="CL15" i="1"/>
  <c r="CH15" i="1"/>
  <c r="CD4" i="1"/>
  <c r="CH65" i="1"/>
  <c r="CL65" i="1"/>
  <c r="GO75" i="1"/>
  <c r="GP75" i="1" s="1"/>
  <c r="GQ75" i="1" s="1"/>
  <c r="CO75" i="1"/>
  <c r="CL50" i="1"/>
  <c r="CH50" i="1"/>
  <c r="CL7" i="1"/>
  <c r="CH7" i="1"/>
  <c r="CL79" i="1"/>
  <c r="CH79" i="1"/>
  <c r="CL16" i="1"/>
  <c r="CH16" i="1"/>
  <c r="CL28" i="1"/>
  <c r="CH28" i="1"/>
  <c r="GN54" i="1"/>
  <c r="CL54" i="1"/>
  <c r="CH54" i="1"/>
  <c r="CL32" i="1"/>
  <c r="CH32" i="1"/>
  <c r="CL66" i="1"/>
  <c r="CH66" i="1"/>
  <c r="GO27" i="1"/>
  <c r="GP27" i="1" s="1"/>
  <c r="GQ27" i="1" s="1"/>
  <c r="CO27" i="1"/>
  <c r="GN13" i="1"/>
  <c r="CL13" i="1"/>
  <c r="CH13" i="1"/>
  <c r="CL36" i="1"/>
  <c r="CH36" i="1"/>
  <c r="CL34" i="1"/>
  <c r="CH34" i="1"/>
  <c r="GN34" i="1"/>
  <c r="CL22" i="1"/>
  <c r="CH22" i="1"/>
  <c r="GO51" i="1"/>
  <c r="GP51" i="1" s="1"/>
  <c r="GQ51" i="1" s="1"/>
  <c r="CO51" i="1"/>
  <c r="CL26" i="1"/>
  <c r="CH26" i="1"/>
  <c r="GN26" i="1"/>
  <c r="CL68" i="1"/>
  <c r="CH68" i="1"/>
  <c r="CL77" i="1"/>
  <c r="CH77" i="1"/>
  <c r="CL44" i="1"/>
  <c r="CH44" i="1"/>
  <c r="CL20" i="1"/>
  <c r="CH20" i="1"/>
  <c r="GO35" i="1"/>
  <c r="GP35" i="1" s="1"/>
  <c r="GQ35" i="1" s="1"/>
  <c r="CO35" i="1"/>
  <c r="CL42" i="1"/>
  <c r="CH42" i="1"/>
  <c r="CL74" i="1"/>
  <c r="GN74" i="1"/>
  <c r="CH74" i="1"/>
  <c r="BQ5" i="1"/>
  <c r="GL3" i="1"/>
  <c r="GM3" i="1" s="1"/>
  <c r="DP11" i="1" l="1"/>
  <c r="DU11" i="1"/>
  <c r="DS11" i="1"/>
  <c r="DO11" i="1"/>
  <c r="CQ20" i="1"/>
  <c r="CM20" i="1"/>
  <c r="CS20" i="1"/>
  <c r="CN20" i="1"/>
  <c r="CM34" i="1"/>
  <c r="CQ34" i="1"/>
  <c r="CS34" i="1"/>
  <c r="CN34" i="1"/>
  <c r="CQ77" i="1"/>
  <c r="CM77" i="1"/>
  <c r="CS77" i="1"/>
  <c r="CN77" i="1"/>
  <c r="CS22" i="1"/>
  <c r="CN22" i="1"/>
  <c r="CQ22" i="1"/>
  <c r="CM22" i="1"/>
  <c r="CN13" i="1"/>
  <c r="CS13" i="1"/>
  <c r="CQ13" i="1"/>
  <c r="CM13" i="1"/>
  <c r="CZ51" i="1"/>
  <c r="CX51" i="1"/>
  <c r="DB73" i="1"/>
  <c r="DG73" i="1"/>
  <c r="DN73" i="1" s="1"/>
  <c r="DE73" i="1"/>
  <c r="DA73" i="1"/>
  <c r="CS17" i="1"/>
  <c r="CN17" i="1"/>
  <c r="CQ17" i="1"/>
  <c r="CM17" i="1"/>
  <c r="CS40" i="1"/>
  <c r="CN40" i="1"/>
  <c r="CQ40" i="1"/>
  <c r="CM40" i="1"/>
  <c r="CQ59" i="1"/>
  <c r="CM59" i="1"/>
  <c r="CS59" i="1"/>
  <c r="CN59" i="1"/>
  <c r="DB80" i="1"/>
  <c r="DG80" i="1"/>
  <c r="DN80" i="1" s="1"/>
  <c r="DA80" i="1"/>
  <c r="DE80" i="1"/>
  <c r="DA30" i="1"/>
  <c r="DG30" i="1"/>
  <c r="DN30" i="1" s="1"/>
  <c r="DE30" i="1"/>
  <c r="DB30" i="1"/>
  <c r="CZ60" i="1"/>
  <c r="CX60" i="1"/>
  <c r="CZ35" i="1"/>
  <c r="CX35" i="1"/>
  <c r="DA61" i="1"/>
  <c r="DG61" i="1"/>
  <c r="DN61" i="1" s="1"/>
  <c r="DE61" i="1"/>
  <c r="DB61" i="1"/>
  <c r="DB72" i="1"/>
  <c r="DG72" i="1"/>
  <c r="DN72" i="1" s="1"/>
  <c r="DA72" i="1"/>
  <c r="DE72" i="1"/>
  <c r="CZ27" i="1"/>
  <c r="CX27" i="1"/>
  <c r="CZ52" i="1"/>
  <c r="CX52" i="1"/>
  <c r="CZ19" i="1"/>
  <c r="CX19" i="1"/>
  <c r="CZ69" i="1"/>
  <c r="CX69" i="1"/>
  <c r="CM68" i="1"/>
  <c r="CQ68" i="1"/>
  <c r="CS68" i="1"/>
  <c r="CN68" i="1"/>
  <c r="CS79" i="1"/>
  <c r="CN79" i="1"/>
  <c r="CQ79" i="1"/>
  <c r="CM79" i="1"/>
  <c r="CS65" i="1"/>
  <c r="CN65" i="1"/>
  <c r="CQ65" i="1"/>
  <c r="CM65" i="1"/>
  <c r="CM82" i="1"/>
  <c r="CS82" i="1"/>
  <c r="CN82" i="1"/>
  <c r="CQ82" i="1"/>
  <c r="CS62" i="1"/>
  <c r="CN62" i="1"/>
  <c r="CQ62" i="1"/>
  <c r="CM62" i="1"/>
  <c r="CS33" i="1"/>
  <c r="CN33" i="1"/>
  <c r="CQ33" i="1"/>
  <c r="CM33" i="1"/>
  <c r="DB56" i="1"/>
  <c r="DG56" i="1"/>
  <c r="DN56" i="1" s="1"/>
  <c r="DA56" i="1"/>
  <c r="DE56" i="1"/>
  <c r="CZ75" i="1"/>
  <c r="CX75" i="1"/>
  <c r="DB38" i="1"/>
  <c r="DG38" i="1"/>
  <c r="DN38" i="1" s="1"/>
  <c r="DE38" i="1"/>
  <c r="DA38" i="1"/>
  <c r="DB49" i="1"/>
  <c r="DG49" i="1"/>
  <c r="DN49" i="1" s="1"/>
  <c r="DE49" i="1"/>
  <c r="DA49" i="1"/>
  <c r="DL11" i="1"/>
  <c r="DH11" i="1"/>
  <c r="DJ11" i="1"/>
  <c r="DI11" i="1"/>
  <c r="DA70" i="1"/>
  <c r="DG70" i="1"/>
  <c r="DN70" i="1" s="1"/>
  <c r="DE70" i="1"/>
  <c r="DB70" i="1"/>
  <c r="CZ29" i="1"/>
  <c r="CX29" i="1"/>
  <c r="CM74" i="1"/>
  <c r="CS74" i="1"/>
  <c r="CN74" i="1"/>
  <c r="CQ74" i="1"/>
  <c r="CM42" i="1"/>
  <c r="CQ42" i="1"/>
  <c r="CS42" i="1"/>
  <c r="CN42" i="1"/>
  <c r="CS55" i="1"/>
  <c r="CN55" i="1"/>
  <c r="CQ55" i="1"/>
  <c r="CM55" i="1"/>
  <c r="CM66" i="1"/>
  <c r="CN66" i="1"/>
  <c r="CQ66" i="1"/>
  <c r="CS66" i="1"/>
  <c r="CQ7" i="1"/>
  <c r="CM7" i="1"/>
  <c r="CS7" i="1"/>
  <c r="CN7" i="1"/>
  <c r="CS63" i="1"/>
  <c r="CN63" i="1"/>
  <c r="CQ63" i="1"/>
  <c r="CM63" i="1"/>
  <c r="CS25" i="1"/>
  <c r="CN25" i="1"/>
  <c r="CQ25" i="1"/>
  <c r="CM25" i="1"/>
  <c r="DB81" i="1"/>
  <c r="DG81" i="1"/>
  <c r="DN81" i="1" s="1"/>
  <c r="DE81" i="1"/>
  <c r="DA81" i="1"/>
  <c r="DB57" i="1"/>
  <c r="DG57" i="1"/>
  <c r="DN57" i="1" s="1"/>
  <c r="DE57" i="1"/>
  <c r="DA57" i="1"/>
  <c r="CZ43" i="1"/>
  <c r="CX43" i="1"/>
  <c r="DB10" i="1"/>
  <c r="DG10" i="1"/>
  <c r="DN10" i="1" s="1"/>
  <c r="DE10" i="1"/>
  <c r="DA10" i="1"/>
  <c r="CZ47" i="1"/>
  <c r="CX47" i="1"/>
  <c r="CZ39" i="1"/>
  <c r="CX39" i="1"/>
  <c r="DB8" i="1"/>
  <c r="DG8" i="1"/>
  <c r="DN8" i="1" s="1"/>
  <c r="DA8" i="1"/>
  <c r="DE8" i="1"/>
  <c r="DB78" i="1"/>
  <c r="DG78" i="1"/>
  <c r="DN78" i="1" s="1"/>
  <c r="DA78" i="1"/>
  <c r="DE78" i="1"/>
  <c r="CZ18" i="1"/>
  <c r="CX18" i="1"/>
  <c r="DB9" i="1"/>
  <c r="DG9" i="1"/>
  <c r="DN9" i="1" s="1"/>
  <c r="DA9" i="1"/>
  <c r="DE9" i="1"/>
  <c r="CS54" i="1"/>
  <c r="CN54" i="1"/>
  <c r="CQ54" i="1"/>
  <c r="CM54" i="1"/>
  <c r="CQ44" i="1"/>
  <c r="CM44" i="1"/>
  <c r="CN44" i="1"/>
  <c r="CS44" i="1"/>
  <c r="CQ36" i="1"/>
  <c r="CM36" i="1"/>
  <c r="CS36" i="1"/>
  <c r="CN36" i="1"/>
  <c r="CS15" i="1"/>
  <c r="CN15" i="1"/>
  <c r="CQ15" i="1"/>
  <c r="CM15" i="1"/>
  <c r="CS24" i="1"/>
  <c r="CN24" i="1"/>
  <c r="CQ24" i="1"/>
  <c r="CM24" i="1"/>
  <c r="DB64" i="1"/>
  <c r="DG64" i="1"/>
  <c r="DN64" i="1" s="1"/>
  <c r="DE64" i="1"/>
  <c r="DA64" i="1"/>
  <c r="CM26" i="1"/>
  <c r="CS26" i="1"/>
  <c r="CN26" i="1"/>
  <c r="CQ26" i="1"/>
  <c r="CQ28" i="1"/>
  <c r="CM28" i="1"/>
  <c r="CS28" i="1"/>
  <c r="CN28" i="1"/>
  <c r="CN21" i="1"/>
  <c r="CQ21" i="1"/>
  <c r="CS21" i="1"/>
  <c r="CM21" i="1"/>
  <c r="CQ67" i="1"/>
  <c r="CM67" i="1"/>
  <c r="CS67" i="1"/>
  <c r="CN67" i="1"/>
  <c r="CS32" i="1"/>
  <c r="CN32" i="1"/>
  <c r="CQ32" i="1"/>
  <c r="CM32" i="1"/>
  <c r="CS16" i="1"/>
  <c r="CN16" i="1"/>
  <c r="CQ16" i="1"/>
  <c r="CM16" i="1"/>
  <c r="CM50" i="1"/>
  <c r="CQ50" i="1"/>
  <c r="CS50" i="1"/>
  <c r="CN50" i="1"/>
  <c r="CS53" i="1"/>
  <c r="CQ53" i="1"/>
  <c r="CM53" i="1"/>
  <c r="CN53" i="1"/>
  <c r="CM58" i="1"/>
  <c r="CS58" i="1"/>
  <c r="CN58" i="1"/>
  <c r="CQ58" i="1"/>
  <c r="CS41" i="1"/>
  <c r="CN41" i="1"/>
  <c r="CQ41" i="1"/>
  <c r="CM41" i="1"/>
  <c r="DA23" i="1"/>
  <c r="DG23" i="1"/>
  <c r="DN23" i="1" s="1"/>
  <c r="DE23" i="1"/>
  <c r="DB23" i="1"/>
  <c r="DA46" i="1"/>
  <c r="DG46" i="1"/>
  <c r="DN46" i="1" s="1"/>
  <c r="DB46" i="1"/>
  <c r="DE46" i="1"/>
  <c r="DA76" i="1"/>
  <c r="DG76" i="1"/>
  <c r="DN76" i="1" s="1"/>
  <c r="DB76" i="1"/>
  <c r="DE76" i="1"/>
  <c r="CZ37" i="1"/>
  <c r="CX37" i="1"/>
  <c r="CZ12" i="1"/>
  <c r="CX12" i="1"/>
  <c r="DB71" i="1"/>
  <c r="DG71" i="1"/>
  <c r="DN71" i="1" s="1"/>
  <c r="DE71" i="1"/>
  <c r="DA71" i="1"/>
  <c r="DB48" i="1"/>
  <c r="DG48" i="1"/>
  <c r="DN48" i="1" s="1"/>
  <c r="DE48" i="1"/>
  <c r="DA48" i="1"/>
  <c r="DA45" i="1"/>
  <c r="DG45" i="1"/>
  <c r="DN45" i="1" s="1"/>
  <c r="DB45" i="1"/>
  <c r="DE45" i="1"/>
  <c r="DA14" i="1"/>
  <c r="DG14" i="1"/>
  <c r="DN14" i="1" s="1"/>
  <c r="DB14" i="1"/>
  <c r="DE14" i="1"/>
  <c r="CZ31" i="1"/>
  <c r="CX31" i="1"/>
  <c r="CT37" i="1"/>
  <c r="CU37" i="1"/>
  <c r="DC56" i="1"/>
  <c r="CU75" i="1"/>
  <c r="CT75" i="1"/>
  <c r="CT31" i="1"/>
  <c r="CU31" i="1"/>
  <c r="CU35" i="1"/>
  <c r="CT35" i="1"/>
  <c r="CU27" i="1"/>
  <c r="CT27" i="1"/>
  <c r="CT29" i="1"/>
  <c r="CU29" i="1"/>
  <c r="CT60" i="1"/>
  <c r="CU60" i="1"/>
  <c r="CU52" i="1"/>
  <c r="CT52" i="1"/>
  <c r="DC48" i="1"/>
  <c r="DC49" i="1"/>
  <c r="DC23" i="1"/>
  <c r="DC78" i="1"/>
  <c r="DC30" i="1"/>
  <c r="DC76" i="1"/>
  <c r="DC14" i="1"/>
  <c r="CU51" i="1"/>
  <c r="CT51" i="1"/>
  <c r="CT69" i="1"/>
  <c r="CU69" i="1"/>
  <c r="DC81" i="1"/>
  <c r="CU43" i="1"/>
  <c r="CT43" i="1"/>
  <c r="CU18" i="1"/>
  <c r="CT18" i="1"/>
  <c r="DC8" i="1"/>
  <c r="CT12" i="1"/>
  <c r="CU12" i="1"/>
  <c r="DC10" i="1"/>
  <c r="DC72" i="1"/>
  <c r="DC61" i="1"/>
  <c r="CT47" i="1"/>
  <c r="CU47" i="1"/>
  <c r="DC46" i="1"/>
  <c r="CU39" i="1"/>
  <c r="CT39" i="1"/>
  <c r="DC38" i="1"/>
  <c r="CU19" i="1"/>
  <c r="CT19" i="1"/>
  <c r="DC80" i="1"/>
  <c r="DC70" i="1"/>
  <c r="DC45" i="1"/>
  <c r="DC9" i="1"/>
  <c r="DC73" i="1"/>
  <c r="DC57" i="1"/>
  <c r="DC71" i="1"/>
  <c r="DC64" i="1"/>
  <c r="CV47" i="1"/>
  <c r="CV29" i="1"/>
  <c r="CV60" i="1"/>
  <c r="CV75" i="1"/>
  <c r="CV19" i="1"/>
  <c r="CV69" i="1"/>
  <c r="CV39" i="1"/>
  <c r="CV18" i="1"/>
  <c r="CV31" i="1"/>
  <c r="CV43" i="1"/>
  <c r="CV27" i="1"/>
  <c r="CV35" i="1"/>
  <c r="CV12" i="1"/>
  <c r="CV51" i="1"/>
  <c r="CV37" i="1"/>
  <c r="CV52" i="1"/>
  <c r="CO25" i="1"/>
  <c r="GO25" i="1"/>
  <c r="GP25" i="1" s="1"/>
  <c r="GQ25" i="1" s="1"/>
  <c r="CO24" i="1"/>
  <c r="GO24" i="1"/>
  <c r="GP24" i="1" s="1"/>
  <c r="GQ24" i="1" s="1"/>
  <c r="CD5" i="1"/>
  <c r="CE5" i="1" s="1"/>
  <c r="GO50" i="1"/>
  <c r="GP50" i="1" s="1"/>
  <c r="GQ50" i="1" s="1"/>
  <c r="CO50" i="1"/>
  <c r="GO82" i="1"/>
  <c r="GP82" i="1" s="1"/>
  <c r="GQ82" i="1" s="1"/>
  <c r="CO82" i="1"/>
  <c r="CO53" i="1"/>
  <c r="GO53" i="1"/>
  <c r="GP53" i="1" s="1"/>
  <c r="GQ53" i="1" s="1"/>
  <c r="GO67" i="1"/>
  <c r="GP67" i="1" s="1"/>
  <c r="GQ67" i="1" s="1"/>
  <c r="CO67" i="1"/>
  <c r="GO36" i="1"/>
  <c r="GP36" i="1" s="1"/>
  <c r="GQ36" i="1" s="1"/>
  <c r="CO36" i="1"/>
  <c r="GO58" i="1"/>
  <c r="GP58" i="1" s="1"/>
  <c r="GQ58" i="1" s="1"/>
  <c r="CO58" i="1"/>
  <c r="CO32" i="1"/>
  <c r="GO32" i="1"/>
  <c r="GP32" i="1" s="1"/>
  <c r="GQ32" i="1" s="1"/>
  <c r="GO20" i="1"/>
  <c r="GP20" i="1" s="1"/>
  <c r="GQ20" i="1" s="1"/>
  <c r="CO20" i="1"/>
  <c r="GO17" i="1"/>
  <c r="GP17" i="1" s="1"/>
  <c r="GQ17" i="1" s="1"/>
  <c r="CO17" i="1"/>
  <c r="GO33" i="1"/>
  <c r="GP33" i="1" s="1"/>
  <c r="GQ33" i="1" s="1"/>
  <c r="CO33" i="1"/>
  <c r="CK2" i="1"/>
  <c r="GO42" i="1"/>
  <c r="GP42" i="1" s="1"/>
  <c r="GQ42" i="1" s="1"/>
  <c r="CO42" i="1"/>
  <c r="GO28" i="1"/>
  <c r="GP28" i="1" s="1"/>
  <c r="GQ28" i="1" s="1"/>
  <c r="CO28" i="1"/>
  <c r="GO7" i="1"/>
  <c r="GP7" i="1" s="1"/>
  <c r="GQ7" i="1" s="1"/>
  <c r="CO7" i="1"/>
  <c r="CO62" i="1"/>
  <c r="GO62" i="1"/>
  <c r="GP62" i="1" s="1"/>
  <c r="GQ62" i="1" s="1"/>
  <c r="GO34" i="1"/>
  <c r="GP34" i="1" s="1"/>
  <c r="GQ34" i="1" s="1"/>
  <c r="CO34" i="1"/>
  <c r="CO13" i="1"/>
  <c r="GO13" i="1"/>
  <c r="GP13" i="1" s="1"/>
  <c r="GQ13" i="1" s="1"/>
  <c r="CK4" i="1"/>
  <c r="CO55" i="1"/>
  <c r="GO55" i="1"/>
  <c r="GP55" i="1" s="1"/>
  <c r="GQ55" i="1" s="1"/>
  <c r="CO40" i="1"/>
  <c r="GO40" i="1"/>
  <c r="GP40" i="1" s="1"/>
  <c r="GQ40" i="1" s="1"/>
  <c r="GO59" i="1"/>
  <c r="GP59" i="1" s="1"/>
  <c r="GQ59" i="1" s="1"/>
  <c r="CO59" i="1"/>
  <c r="GO68" i="1"/>
  <c r="GP68" i="1" s="1"/>
  <c r="GQ68" i="1" s="1"/>
  <c r="CO68" i="1"/>
  <c r="CO77" i="1"/>
  <c r="GO77" i="1"/>
  <c r="GP77" i="1" s="1"/>
  <c r="GQ77" i="1" s="1"/>
  <c r="CO79" i="1"/>
  <c r="GO79" i="1"/>
  <c r="GP79" i="1" s="1"/>
  <c r="GQ79" i="1" s="1"/>
  <c r="CO15" i="1"/>
  <c r="GO15" i="1"/>
  <c r="GP15" i="1" s="1"/>
  <c r="GQ15" i="1" s="1"/>
  <c r="CO63" i="1"/>
  <c r="GO63" i="1"/>
  <c r="GP63" i="1" s="1"/>
  <c r="GQ63" i="1" s="1"/>
  <c r="GO74" i="1"/>
  <c r="GP74" i="1" s="1"/>
  <c r="GQ74" i="1" s="1"/>
  <c r="CO74" i="1"/>
  <c r="CO22" i="1"/>
  <c r="GO22" i="1"/>
  <c r="GP22" i="1" s="1"/>
  <c r="GQ22" i="1" s="1"/>
  <c r="GO66" i="1"/>
  <c r="GP66" i="1" s="1"/>
  <c r="GQ66" i="1" s="1"/>
  <c r="CO66" i="1"/>
  <c r="GO41" i="1"/>
  <c r="GP41" i="1" s="1"/>
  <c r="GQ41" i="1" s="1"/>
  <c r="CO41" i="1"/>
  <c r="CO16" i="1"/>
  <c r="GO16" i="1"/>
  <c r="GP16" i="1" s="1"/>
  <c r="GQ16" i="1" s="1"/>
  <c r="GO44" i="1"/>
  <c r="GP44" i="1" s="1"/>
  <c r="GQ44" i="1" s="1"/>
  <c r="CO44" i="1"/>
  <c r="GO26" i="1"/>
  <c r="GP26" i="1" s="1"/>
  <c r="GQ26" i="1" s="1"/>
  <c r="CO26" i="1"/>
  <c r="CO54" i="1"/>
  <c r="GO54" i="1"/>
  <c r="GP54" i="1" s="1"/>
  <c r="GQ54" i="1" s="1"/>
  <c r="GO65" i="1"/>
  <c r="GP65" i="1" s="1"/>
  <c r="GQ65" i="1" s="1"/>
  <c r="CO65" i="1"/>
  <c r="CO21" i="1"/>
  <c r="GO21" i="1"/>
  <c r="GP21" i="1" s="1"/>
  <c r="GQ21" i="1" s="1"/>
  <c r="DP46" i="1" l="1"/>
  <c r="DS46" i="1"/>
  <c r="DU46" i="1"/>
  <c r="DO46" i="1"/>
  <c r="DP57" i="1"/>
  <c r="DS57" i="1"/>
  <c r="DU57" i="1"/>
  <c r="DO57" i="1"/>
  <c r="DP48" i="1"/>
  <c r="DS48" i="1"/>
  <c r="DU48" i="1"/>
  <c r="DO48" i="1"/>
  <c r="DP56" i="1"/>
  <c r="DU56" i="1"/>
  <c r="DS56" i="1"/>
  <c r="DO56" i="1"/>
  <c r="DP8" i="1"/>
  <c r="DS8" i="1"/>
  <c r="DU8" i="1"/>
  <c r="DO8" i="1"/>
  <c r="DP10" i="1"/>
  <c r="DS10" i="1"/>
  <c r="DU10" i="1"/>
  <c r="DO10" i="1"/>
  <c r="DO38" i="1"/>
  <c r="DS38" i="1"/>
  <c r="DU38" i="1"/>
  <c r="DP38" i="1"/>
  <c r="DO14" i="1"/>
  <c r="DS14" i="1"/>
  <c r="DU14" i="1"/>
  <c r="DP14" i="1"/>
  <c r="DP64" i="1"/>
  <c r="DS64" i="1"/>
  <c r="DU64" i="1"/>
  <c r="DO64" i="1"/>
  <c r="DO30" i="1"/>
  <c r="DS30" i="1"/>
  <c r="DU30" i="1"/>
  <c r="DP30" i="1"/>
  <c r="DO45" i="1"/>
  <c r="DS45" i="1"/>
  <c r="DU45" i="1"/>
  <c r="DP45" i="1"/>
  <c r="DO71" i="1"/>
  <c r="DS71" i="1"/>
  <c r="DU71" i="1"/>
  <c r="DP71" i="1"/>
  <c r="DO76" i="1"/>
  <c r="DU76" i="1"/>
  <c r="DS76" i="1"/>
  <c r="DP76" i="1"/>
  <c r="DP23" i="1"/>
  <c r="DU23" i="1"/>
  <c r="DS23" i="1"/>
  <c r="DO23" i="1"/>
  <c r="DP81" i="1"/>
  <c r="DS81" i="1"/>
  <c r="DU81" i="1"/>
  <c r="DO81" i="1"/>
  <c r="DP72" i="1"/>
  <c r="DS72" i="1"/>
  <c r="DU72" i="1"/>
  <c r="DO72" i="1"/>
  <c r="DP80" i="1"/>
  <c r="DS80" i="1"/>
  <c r="DU80" i="1"/>
  <c r="DO80" i="1"/>
  <c r="DP73" i="1"/>
  <c r="DS73" i="1"/>
  <c r="DU73" i="1"/>
  <c r="DO73" i="1"/>
  <c r="CR4" i="1"/>
  <c r="DP9" i="1"/>
  <c r="DS9" i="1"/>
  <c r="DU9" i="1"/>
  <c r="DO9" i="1"/>
  <c r="DO78" i="1"/>
  <c r="DS78" i="1"/>
  <c r="DU78" i="1"/>
  <c r="DP78" i="1"/>
  <c r="DO70" i="1"/>
  <c r="DS70" i="1"/>
  <c r="DU70" i="1"/>
  <c r="DP70" i="1"/>
  <c r="DP49" i="1"/>
  <c r="DS49" i="1"/>
  <c r="DU49" i="1"/>
  <c r="DO49" i="1"/>
  <c r="DW11" i="1"/>
  <c r="DZ11" i="1"/>
  <c r="EB11" i="1"/>
  <c r="DV11" i="1"/>
  <c r="DO61" i="1"/>
  <c r="DS61" i="1"/>
  <c r="DU61" i="1"/>
  <c r="DP61" i="1"/>
  <c r="CZ54" i="1"/>
  <c r="CX54" i="1"/>
  <c r="DB43" i="1"/>
  <c r="DG43" i="1"/>
  <c r="DN43" i="1" s="1"/>
  <c r="DA43" i="1"/>
  <c r="DE43" i="1"/>
  <c r="CZ44" i="1"/>
  <c r="CX44" i="1"/>
  <c r="DL78" i="1"/>
  <c r="DH78" i="1"/>
  <c r="DI78" i="1"/>
  <c r="DJ78" i="1"/>
  <c r="CR2" i="1"/>
  <c r="DL70" i="1"/>
  <c r="DH70" i="1"/>
  <c r="DJ70" i="1"/>
  <c r="DI70" i="1"/>
  <c r="DB75" i="1"/>
  <c r="DG75" i="1"/>
  <c r="DN75" i="1" s="1"/>
  <c r="DE75" i="1"/>
  <c r="DA75" i="1"/>
  <c r="CZ33" i="1"/>
  <c r="CX33" i="1"/>
  <c r="CZ79" i="1"/>
  <c r="CX79" i="1"/>
  <c r="DB19" i="1"/>
  <c r="DG19" i="1"/>
  <c r="DN19" i="1" s="1"/>
  <c r="DE19" i="1"/>
  <c r="DA19" i="1"/>
  <c r="DA60" i="1"/>
  <c r="DG60" i="1"/>
  <c r="DN60" i="1" s="1"/>
  <c r="DB60" i="1"/>
  <c r="DE60" i="1"/>
  <c r="CZ40" i="1"/>
  <c r="CX40" i="1"/>
  <c r="CZ34" i="1"/>
  <c r="CX34" i="1"/>
  <c r="CZ63" i="1"/>
  <c r="CX63" i="1"/>
  <c r="DA12" i="1"/>
  <c r="DG12" i="1"/>
  <c r="DN12" i="1" s="1"/>
  <c r="DB12" i="1"/>
  <c r="DE12" i="1"/>
  <c r="CZ28" i="1"/>
  <c r="CX28" i="1"/>
  <c r="DA47" i="1"/>
  <c r="DG47" i="1"/>
  <c r="DN47" i="1" s="1"/>
  <c r="DE47" i="1"/>
  <c r="DB47" i="1"/>
  <c r="CZ7" i="1"/>
  <c r="DG7" i="1" s="1"/>
  <c r="DN7" i="1" s="1"/>
  <c r="CT7" i="1"/>
  <c r="DL49" i="1"/>
  <c r="DH49" i="1"/>
  <c r="DJ49" i="1"/>
  <c r="DI49" i="1"/>
  <c r="DB31" i="1"/>
  <c r="DG31" i="1"/>
  <c r="DN31" i="1" s="1"/>
  <c r="DE31" i="1"/>
  <c r="DA31" i="1"/>
  <c r="CZ24" i="1"/>
  <c r="CX24" i="1"/>
  <c r="DA39" i="1"/>
  <c r="DG39" i="1"/>
  <c r="DN39" i="1" s="1"/>
  <c r="DE39" i="1"/>
  <c r="DB39" i="1"/>
  <c r="DL72" i="1"/>
  <c r="DH72" i="1"/>
  <c r="DJ72" i="1"/>
  <c r="DI72" i="1"/>
  <c r="CZ67" i="1"/>
  <c r="CX67" i="1"/>
  <c r="DH14" i="1"/>
  <c r="DL14" i="1"/>
  <c r="DI14" i="1"/>
  <c r="DJ14" i="1"/>
  <c r="DL48" i="1"/>
  <c r="DH48" i="1"/>
  <c r="DJ48" i="1"/>
  <c r="DI48" i="1"/>
  <c r="DL46" i="1"/>
  <c r="DH46" i="1"/>
  <c r="DJ46" i="1"/>
  <c r="DI46" i="1"/>
  <c r="DL64" i="1"/>
  <c r="DH64" i="1"/>
  <c r="DJ64" i="1"/>
  <c r="DI64" i="1"/>
  <c r="DL9" i="1"/>
  <c r="DH9" i="1"/>
  <c r="DJ9" i="1"/>
  <c r="DI9" i="1"/>
  <c r="DL57" i="1"/>
  <c r="DH57" i="1"/>
  <c r="DJ57" i="1"/>
  <c r="DI57" i="1"/>
  <c r="CZ74" i="1"/>
  <c r="CX74" i="1"/>
  <c r="CZ68" i="1"/>
  <c r="CX68" i="1"/>
  <c r="DA52" i="1"/>
  <c r="DG52" i="1"/>
  <c r="DN52" i="1" s="1"/>
  <c r="DE52" i="1"/>
  <c r="DB52" i="1"/>
  <c r="CZ59" i="1"/>
  <c r="CX59" i="1"/>
  <c r="DB51" i="1"/>
  <c r="DG51" i="1"/>
  <c r="DN51" i="1" s="1"/>
  <c r="DA51" i="1"/>
  <c r="DE51" i="1"/>
  <c r="CZ22" i="1"/>
  <c r="CX22" i="1"/>
  <c r="DH73" i="1"/>
  <c r="DL73" i="1"/>
  <c r="DJ73" i="1"/>
  <c r="DI73" i="1"/>
  <c r="DA37" i="1"/>
  <c r="DG37" i="1"/>
  <c r="DN37" i="1" s="1"/>
  <c r="DB37" i="1"/>
  <c r="DE37" i="1"/>
  <c r="CZ41" i="1"/>
  <c r="CX41" i="1"/>
  <c r="CZ53" i="1"/>
  <c r="CX53" i="1"/>
  <c r="CZ16" i="1"/>
  <c r="CX16" i="1"/>
  <c r="CZ15" i="1"/>
  <c r="CX15" i="1"/>
  <c r="CZ25" i="1"/>
  <c r="CX25" i="1"/>
  <c r="CZ55" i="1"/>
  <c r="CX55" i="1"/>
  <c r="DL56" i="1"/>
  <c r="DH56" i="1"/>
  <c r="DJ56" i="1"/>
  <c r="DI56" i="1"/>
  <c r="DL61" i="1"/>
  <c r="DH61" i="1"/>
  <c r="DJ61" i="1"/>
  <c r="DI61" i="1"/>
  <c r="DH30" i="1"/>
  <c r="DL30" i="1"/>
  <c r="DI30" i="1"/>
  <c r="DJ30" i="1"/>
  <c r="CZ32" i="1"/>
  <c r="CX32" i="1"/>
  <c r="DL80" i="1"/>
  <c r="DH80" i="1"/>
  <c r="DI80" i="1"/>
  <c r="DJ80" i="1"/>
  <c r="DH8" i="1"/>
  <c r="DL8" i="1"/>
  <c r="DJ8" i="1"/>
  <c r="DI8" i="1"/>
  <c r="DL10" i="1"/>
  <c r="DH10" i="1"/>
  <c r="DJ10" i="1"/>
  <c r="DI10" i="1"/>
  <c r="CZ66" i="1"/>
  <c r="CX66" i="1"/>
  <c r="DQ11" i="1"/>
  <c r="CZ62" i="1"/>
  <c r="CX62" i="1"/>
  <c r="CZ65" i="1"/>
  <c r="CX65" i="1"/>
  <c r="DB27" i="1"/>
  <c r="DG27" i="1"/>
  <c r="DN27" i="1" s="1"/>
  <c r="DA27" i="1"/>
  <c r="DE27" i="1"/>
  <c r="CZ17" i="1"/>
  <c r="CX17" i="1"/>
  <c r="CZ77" i="1"/>
  <c r="CX77" i="1"/>
  <c r="CZ20" i="1"/>
  <c r="CX20" i="1"/>
  <c r="CZ82" i="1"/>
  <c r="CX82" i="1"/>
  <c r="CZ50" i="1"/>
  <c r="CX50" i="1"/>
  <c r="CZ21" i="1"/>
  <c r="CX21" i="1"/>
  <c r="CZ36" i="1"/>
  <c r="CX36" i="1"/>
  <c r="DB18" i="1"/>
  <c r="DG18" i="1"/>
  <c r="DN18" i="1" s="1"/>
  <c r="DE18" i="1"/>
  <c r="DA18" i="1"/>
  <c r="CZ42" i="1"/>
  <c r="CX42" i="1"/>
  <c r="DA29" i="1"/>
  <c r="DG29" i="1"/>
  <c r="DN29" i="1" s="1"/>
  <c r="DB29" i="1"/>
  <c r="DE29" i="1"/>
  <c r="DH38" i="1"/>
  <c r="DL38" i="1"/>
  <c r="DJ38" i="1"/>
  <c r="DI38" i="1"/>
  <c r="CZ13" i="1"/>
  <c r="CX13" i="1"/>
  <c r="DL45" i="1"/>
  <c r="DH45" i="1"/>
  <c r="DJ45" i="1"/>
  <c r="DI45" i="1"/>
  <c r="DL71" i="1"/>
  <c r="DH71" i="1"/>
  <c r="DI71" i="1"/>
  <c r="DJ71" i="1"/>
  <c r="DL76" i="1"/>
  <c r="DH76" i="1"/>
  <c r="DI76" i="1"/>
  <c r="DJ76" i="1"/>
  <c r="DH23" i="1"/>
  <c r="DL23" i="1"/>
  <c r="DJ23" i="1"/>
  <c r="DI23" i="1"/>
  <c r="CZ58" i="1"/>
  <c r="CX58" i="1"/>
  <c r="CZ26" i="1"/>
  <c r="CX26" i="1"/>
  <c r="DL81" i="1"/>
  <c r="DH81" i="1"/>
  <c r="DJ81" i="1"/>
  <c r="DI81" i="1"/>
  <c r="DA69" i="1"/>
  <c r="DG69" i="1"/>
  <c r="DN69" i="1" s="1"/>
  <c r="DB69" i="1"/>
  <c r="DE69" i="1"/>
  <c r="DB35" i="1"/>
  <c r="DG35" i="1"/>
  <c r="DN35" i="1" s="1"/>
  <c r="DA35" i="1"/>
  <c r="DE35" i="1"/>
  <c r="CT13" i="1"/>
  <c r="CU13" i="1"/>
  <c r="CT77" i="1"/>
  <c r="CU77" i="1"/>
  <c r="CU36" i="1"/>
  <c r="CT36" i="1"/>
  <c r="DC39" i="1"/>
  <c r="DC69" i="1"/>
  <c r="DC27" i="1"/>
  <c r="CU16" i="1"/>
  <c r="CT16" i="1"/>
  <c r="DC35" i="1"/>
  <c r="CU67" i="1"/>
  <c r="CT67" i="1"/>
  <c r="CU32" i="1"/>
  <c r="CT32" i="1"/>
  <c r="CU58" i="1"/>
  <c r="CT58" i="1"/>
  <c r="CT15" i="1"/>
  <c r="CU15" i="1"/>
  <c r="CU66" i="1"/>
  <c r="CT66" i="1"/>
  <c r="CU26" i="1"/>
  <c r="CT26" i="1"/>
  <c r="CU50" i="1"/>
  <c r="CT50" i="1"/>
  <c r="CU40" i="1"/>
  <c r="CT40" i="1"/>
  <c r="CU20" i="1"/>
  <c r="CT20" i="1"/>
  <c r="CU24" i="1"/>
  <c r="CT24" i="1"/>
  <c r="CU17" i="1"/>
  <c r="CT17" i="1"/>
  <c r="DC60" i="1"/>
  <c r="DC31" i="1"/>
  <c r="CU59" i="1"/>
  <c r="CT59" i="1"/>
  <c r="CT28" i="1"/>
  <c r="CU28" i="1"/>
  <c r="DC43" i="1"/>
  <c r="CT54" i="1"/>
  <c r="CU54" i="1"/>
  <c r="CU68" i="1"/>
  <c r="CT68" i="1"/>
  <c r="CT44" i="1"/>
  <c r="CU44" i="1"/>
  <c r="CU34" i="1"/>
  <c r="CT34" i="1"/>
  <c r="CT62" i="1"/>
  <c r="CU62" i="1"/>
  <c r="CU74" i="1"/>
  <c r="CT74" i="1"/>
  <c r="CT63" i="1"/>
  <c r="CU63" i="1"/>
  <c r="CT22" i="1"/>
  <c r="CU22" i="1"/>
  <c r="CU42" i="1"/>
  <c r="CT42" i="1"/>
  <c r="CT21" i="1"/>
  <c r="CU21" i="1"/>
  <c r="CT53" i="1"/>
  <c r="CU53" i="1"/>
  <c r="DC19" i="1"/>
  <c r="DC52" i="1"/>
  <c r="DC75" i="1"/>
  <c r="CU25" i="1"/>
  <c r="CT25" i="1"/>
  <c r="CU65" i="1"/>
  <c r="CT65" i="1"/>
  <c r="DC47" i="1"/>
  <c r="CU33" i="1"/>
  <c r="CT33" i="1"/>
  <c r="CX7" i="1"/>
  <c r="CT79" i="1"/>
  <c r="CU79" i="1"/>
  <c r="DC18" i="1"/>
  <c r="DC29" i="1"/>
  <c r="DC37" i="1"/>
  <c r="CU82" i="1"/>
  <c r="CT82" i="1"/>
  <c r="CU55" i="1"/>
  <c r="CT55" i="1"/>
  <c r="CU41" i="1"/>
  <c r="CT41" i="1"/>
  <c r="DC12" i="1"/>
  <c r="DC51" i="1"/>
  <c r="CV41" i="1"/>
  <c r="CV53" i="1"/>
  <c r="CV34" i="1"/>
  <c r="CV62" i="1"/>
  <c r="CV13" i="1"/>
  <c r="CV63" i="1"/>
  <c r="CV68" i="1"/>
  <c r="CV66" i="1"/>
  <c r="CV54" i="1"/>
  <c r="CV55" i="1"/>
  <c r="CV65" i="1"/>
  <c r="CV59" i="1"/>
  <c r="CV32" i="1"/>
  <c r="CV42" i="1"/>
  <c r="CV15" i="1"/>
  <c r="CV77" i="1"/>
  <c r="CV20" i="1"/>
  <c r="CV24" i="1"/>
  <c r="CV17" i="1"/>
  <c r="CV44" i="1"/>
  <c r="CV36" i="1"/>
  <c r="CV25" i="1"/>
  <c r="CV21" i="1"/>
  <c r="CV79" i="1"/>
  <c r="CV58" i="1"/>
  <c r="CU7" i="1"/>
  <c r="CV7" i="1"/>
  <c r="CV26" i="1"/>
  <c r="CV16" i="1"/>
  <c r="CV40" i="1"/>
  <c r="CV22" i="1"/>
  <c r="CV82" i="1"/>
  <c r="CV28" i="1"/>
  <c r="CV67" i="1"/>
  <c r="CV33" i="1"/>
  <c r="CV50" i="1"/>
  <c r="CV74" i="1"/>
  <c r="CK5" i="1"/>
  <c r="CL5" i="1" s="1"/>
  <c r="GL2" i="1"/>
  <c r="DW73" i="1" l="1"/>
  <c r="DV73" i="1"/>
  <c r="EB73" i="1"/>
  <c r="DZ73" i="1"/>
  <c r="DV57" i="1"/>
  <c r="DZ57" i="1"/>
  <c r="EB57" i="1"/>
  <c r="DW57" i="1"/>
  <c r="DO29" i="1"/>
  <c r="DS29" i="1"/>
  <c r="DU29" i="1"/>
  <c r="DP29" i="1"/>
  <c r="DP27" i="1"/>
  <c r="DU27" i="1"/>
  <c r="DS27" i="1"/>
  <c r="DO27" i="1"/>
  <c r="EB23" i="1"/>
  <c r="DZ23" i="1"/>
  <c r="DV23" i="1"/>
  <c r="DW23" i="1"/>
  <c r="DV56" i="1"/>
  <c r="EB56" i="1"/>
  <c r="DZ56" i="1"/>
  <c r="DW56" i="1"/>
  <c r="DP18" i="1"/>
  <c r="DU18" i="1"/>
  <c r="DS18" i="1"/>
  <c r="DO18" i="1"/>
  <c r="DZ61" i="1"/>
  <c r="DW61" i="1"/>
  <c r="DV61" i="1"/>
  <c r="EB61" i="1"/>
  <c r="EB78" i="1"/>
  <c r="DV78" i="1"/>
  <c r="DW78" i="1"/>
  <c r="DZ78" i="1"/>
  <c r="DW72" i="1"/>
  <c r="EB72" i="1"/>
  <c r="DZ72" i="1"/>
  <c r="DV72" i="1"/>
  <c r="EB71" i="1"/>
  <c r="DZ71" i="1"/>
  <c r="DV71" i="1"/>
  <c r="DW71" i="1"/>
  <c r="DZ10" i="1"/>
  <c r="DW10" i="1"/>
  <c r="EB10" i="1"/>
  <c r="DV10" i="1"/>
  <c r="DO37" i="1"/>
  <c r="DS37" i="1"/>
  <c r="DU37" i="1"/>
  <c r="DP37" i="1"/>
  <c r="DO52" i="1"/>
  <c r="DU52" i="1"/>
  <c r="DS52" i="1"/>
  <c r="DP52" i="1"/>
  <c r="DP47" i="1"/>
  <c r="DU47" i="1"/>
  <c r="DS47" i="1"/>
  <c r="DO47" i="1"/>
  <c r="DP35" i="1"/>
  <c r="DU35" i="1"/>
  <c r="DS35" i="1"/>
  <c r="DO35" i="1"/>
  <c r="DP43" i="1"/>
  <c r="DU43" i="1"/>
  <c r="DS43" i="1"/>
  <c r="DO43" i="1"/>
  <c r="EI11" i="1"/>
  <c r="EE11" i="1"/>
  <c r="EG11" i="1"/>
  <c r="EC11" i="1"/>
  <c r="EB70" i="1"/>
  <c r="DW70" i="1"/>
  <c r="DZ70" i="1"/>
  <c r="DV70" i="1"/>
  <c r="DZ9" i="1"/>
  <c r="DV9" i="1"/>
  <c r="DW9" i="1"/>
  <c r="EB9" i="1"/>
  <c r="DO60" i="1"/>
  <c r="DU60" i="1"/>
  <c r="DS60" i="1"/>
  <c r="DP60" i="1"/>
  <c r="DP51" i="1"/>
  <c r="DU51" i="1"/>
  <c r="DS51" i="1"/>
  <c r="DO51" i="1"/>
  <c r="DP19" i="1"/>
  <c r="DU19" i="1"/>
  <c r="DS19" i="1"/>
  <c r="DO19" i="1"/>
  <c r="DP75" i="1"/>
  <c r="DU75" i="1"/>
  <c r="DS75" i="1"/>
  <c r="DO75" i="1"/>
  <c r="DW80" i="1"/>
  <c r="DV80" i="1"/>
  <c r="EB80" i="1"/>
  <c r="DZ80" i="1"/>
  <c r="DZ81" i="1"/>
  <c r="DW81" i="1"/>
  <c r="DV81" i="1"/>
  <c r="EB81" i="1"/>
  <c r="DZ45" i="1"/>
  <c r="DW45" i="1"/>
  <c r="DV45" i="1"/>
  <c r="EB45" i="1"/>
  <c r="EB64" i="1"/>
  <c r="DW64" i="1"/>
  <c r="DZ64" i="1"/>
  <c r="DV64" i="1"/>
  <c r="EB38" i="1"/>
  <c r="DW38" i="1"/>
  <c r="DV38" i="1"/>
  <c r="DZ38" i="1"/>
  <c r="DZ8" i="1"/>
  <c r="DW8" i="1"/>
  <c r="EB8" i="1"/>
  <c r="DV8" i="1"/>
  <c r="DV48" i="1"/>
  <c r="EB48" i="1"/>
  <c r="DZ48" i="1"/>
  <c r="DW48" i="1"/>
  <c r="EB46" i="1"/>
  <c r="DV46" i="1"/>
  <c r="DZ46" i="1"/>
  <c r="DW46" i="1"/>
  <c r="DZ49" i="1"/>
  <c r="DV49" i="1"/>
  <c r="EB49" i="1"/>
  <c r="DW49" i="1"/>
  <c r="DO39" i="1"/>
  <c r="DS39" i="1"/>
  <c r="DU39" i="1"/>
  <c r="DP39" i="1"/>
  <c r="DZ14" i="1"/>
  <c r="EB14" i="1"/>
  <c r="DV14" i="1"/>
  <c r="DW14" i="1"/>
  <c r="DP7" i="1"/>
  <c r="DU7" i="1"/>
  <c r="DS7" i="1"/>
  <c r="DQ7" i="1"/>
  <c r="DO7" i="1"/>
  <c r="DV76" i="1"/>
  <c r="DW76" i="1"/>
  <c r="EB76" i="1"/>
  <c r="DZ76" i="1"/>
  <c r="DO69" i="1"/>
  <c r="DS69" i="1"/>
  <c r="DU69" i="1"/>
  <c r="DP69" i="1"/>
  <c r="EB30" i="1"/>
  <c r="DV30" i="1"/>
  <c r="DZ30" i="1"/>
  <c r="DW30" i="1"/>
  <c r="DO31" i="1"/>
  <c r="DS31" i="1"/>
  <c r="DU31" i="1"/>
  <c r="DP31" i="1"/>
  <c r="DO12" i="1"/>
  <c r="DU12" i="1"/>
  <c r="DS12" i="1"/>
  <c r="DP12" i="1"/>
  <c r="ED11" i="1"/>
  <c r="DX11" i="1"/>
  <c r="DB66" i="1"/>
  <c r="DG66" i="1"/>
  <c r="DN66" i="1" s="1"/>
  <c r="DA66" i="1"/>
  <c r="DE66" i="1"/>
  <c r="DQ56" i="1"/>
  <c r="DB16" i="1"/>
  <c r="DG16" i="1"/>
  <c r="DN16" i="1" s="1"/>
  <c r="DE16" i="1"/>
  <c r="DA16" i="1"/>
  <c r="DL52" i="1"/>
  <c r="DH52" i="1"/>
  <c r="DJ52" i="1"/>
  <c r="DI52" i="1"/>
  <c r="DB24" i="1"/>
  <c r="DG24" i="1"/>
  <c r="DN24" i="1" s="1"/>
  <c r="DE24" i="1"/>
  <c r="DA24" i="1"/>
  <c r="DQ70" i="1"/>
  <c r="DA44" i="1"/>
  <c r="DG44" i="1"/>
  <c r="DN44" i="1" s="1"/>
  <c r="DE44" i="1"/>
  <c r="DB44" i="1"/>
  <c r="DB32" i="1"/>
  <c r="DG32" i="1"/>
  <c r="DN32" i="1" s="1"/>
  <c r="DE32" i="1"/>
  <c r="DA32" i="1"/>
  <c r="DQ46" i="1"/>
  <c r="DQ49" i="1"/>
  <c r="DA28" i="1"/>
  <c r="DG28" i="1"/>
  <c r="DN28" i="1" s="1"/>
  <c r="DB28" i="1"/>
  <c r="DE28" i="1"/>
  <c r="DB34" i="1"/>
  <c r="DG34" i="1"/>
  <c r="DN34" i="1" s="1"/>
  <c r="DE34" i="1"/>
  <c r="DA34" i="1"/>
  <c r="DB50" i="1"/>
  <c r="DG50" i="1"/>
  <c r="DN50" i="1" s="1"/>
  <c r="DA50" i="1"/>
  <c r="DE50" i="1"/>
  <c r="DB22" i="1"/>
  <c r="DG22" i="1"/>
  <c r="DN22" i="1" s="1"/>
  <c r="DA22" i="1"/>
  <c r="DE22" i="1"/>
  <c r="DA63" i="1"/>
  <c r="DG63" i="1"/>
  <c r="DN63" i="1" s="1"/>
  <c r="DE63" i="1"/>
  <c r="DB63" i="1"/>
  <c r="DQ23" i="1"/>
  <c r="DB82" i="1"/>
  <c r="DG82" i="1"/>
  <c r="DN82" i="1" s="1"/>
  <c r="DA82" i="1"/>
  <c r="DE82" i="1"/>
  <c r="DL69" i="1"/>
  <c r="DH69" i="1"/>
  <c r="DJ69" i="1"/>
  <c r="DI69" i="1"/>
  <c r="DB26" i="1"/>
  <c r="DG26" i="1"/>
  <c r="DN26" i="1" s="1"/>
  <c r="DA26" i="1"/>
  <c r="DE26" i="1"/>
  <c r="DA13" i="1"/>
  <c r="DG13" i="1"/>
  <c r="DN13" i="1" s="1"/>
  <c r="DB13" i="1"/>
  <c r="DE13" i="1"/>
  <c r="DL29" i="1"/>
  <c r="DH29" i="1"/>
  <c r="DJ29" i="1"/>
  <c r="DI29" i="1"/>
  <c r="DL27" i="1"/>
  <c r="DH27" i="1"/>
  <c r="DJ27" i="1"/>
  <c r="DI27" i="1"/>
  <c r="DQ8" i="1"/>
  <c r="DB55" i="1"/>
  <c r="DG55" i="1"/>
  <c r="DN55" i="1" s="1"/>
  <c r="DA55" i="1"/>
  <c r="DE55" i="1"/>
  <c r="DA53" i="1"/>
  <c r="DG53" i="1"/>
  <c r="DN53" i="1" s="1"/>
  <c r="DE53" i="1"/>
  <c r="DB53" i="1"/>
  <c r="DL51" i="1"/>
  <c r="DH51" i="1"/>
  <c r="DJ51" i="1"/>
  <c r="DI51" i="1"/>
  <c r="DQ57" i="1"/>
  <c r="DQ14" i="1"/>
  <c r="DQ72" i="1"/>
  <c r="DL19" i="1"/>
  <c r="DH19" i="1"/>
  <c r="DJ19" i="1"/>
  <c r="DI19" i="1"/>
  <c r="DL75" i="1"/>
  <c r="DH75" i="1"/>
  <c r="DJ75" i="1"/>
  <c r="DI75" i="1"/>
  <c r="DB17" i="1"/>
  <c r="DG17" i="1"/>
  <c r="DN17" i="1" s="1"/>
  <c r="DA17" i="1"/>
  <c r="DE17" i="1"/>
  <c r="DH18" i="1"/>
  <c r="DL18" i="1"/>
  <c r="DJ18" i="1"/>
  <c r="DI18" i="1"/>
  <c r="DQ71" i="1"/>
  <c r="DA36" i="1"/>
  <c r="DG36" i="1"/>
  <c r="DN36" i="1" s="1"/>
  <c r="DE36" i="1"/>
  <c r="DB36" i="1"/>
  <c r="DA20" i="1"/>
  <c r="DG20" i="1"/>
  <c r="DN20" i="1" s="1"/>
  <c r="DB20" i="1"/>
  <c r="DE20" i="1"/>
  <c r="DQ61" i="1"/>
  <c r="DA68" i="1"/>
  <c r="DG68" i="1"/>
  <c r="DN68" i="1" s="1"/>
  <c r="DE68" i="1"/>
  <c r="DB68" i="1"/>
  <c r="DL31" i="1"/>
  <c r="DH31" i="1"/>
  <c r="DJ31" i="1"/>
  <c r="DI31" i="1"/>
  <c r="DB7" i="1"/>
  <c r="DA7" i="1"/>
  <c r="DE7" i="1"/>
  <c r="DB40" i="1"/>
  <c r="DG40" i="1"/>
  <c r="DN40" i="1" s="1"/>
  <c r="DE40" i="1"/>
  <c r="DA40" i="1"/>
  <c r="DL43" i="1"/>
  <c r="DH43" i="1"/>
  <c r="DJ43" i="1"/>
  <c r="DI43" i="1"/>
  <c r="DB33" i="1"/>
  <c r="DG33" i="1"/>
  <c r="DN33" i="1" s="1"/>
  <c r="DE33" i="1"/>
  <c r="DA33" i="1"/>
  <c r="DQ45" i="1"/>
  <c r="DB58" i="1"/>
  <c r="DG58" i="1"/>
  <c r="DN58" i="1" s="1"/>
  <c r="DE58" i="1"/>
  <c r="DA58" i="1"/>
  <c r="DB25" i="1"/>
  <c r="DG25" i="1"/>
  <c r="DN25" i="1" s="1"/>
  <c r="DA25" i="1"/>
  <c r="DE25" i="1"/>
  <c r="DB41" i="1"/>
  <c r="DG41" i="1"/>
  <c r="DN41" i="1" s="1"/>
  <c r="DE41" i="1"/>
  <c r="DA41" i="1"/>
  <c r="DQ64" i="1"/>
  <c r="DL12" i="1"/>
  <c r="DH12" i="1"/>
  <c r="DJ12" i="1"/>
  <c r="DI12" i="1"/>
  <c r="DA62" i="1"/>
  <c r="DG62" i="1"/>
  <c r="DN62" i="1" s="1"/>
  <c r="DB62" i="1"/>
  <c r="DE62" i="1"/>
  <c r="DL37" i="1"/>
  <c r="DH37" i="1"/>
  <c r="DJ37" i="1"/>
  <c r="DI37" i="1"/>
  <c r="DB42" i="1"/>
  <c r="DG42" i="1"/>
  <c r="DN42" i="1" s="1"/>
  <c r="DA42" i="1"/>
  <c r="DE42" i="1"/>
  <c r="DA21" i="1"/>
  <c r="DG21" i="1"/>
  <c r="DN21" i="1" s="1"/>
  <c r="DB21" i="1"/>
  <c r="DE21" i="1"/>
  <c r="DA77" i="1"/>
  <c r="DG77" i="1"/>
  <c r="DN77" i="1" s="1"/>
  <c r="DB77" i="1"/>
  <c r="DE77" i="1"/>
  <c r="DB65" i="1"/>
  <c r="DG65" i="1"/>
  <c r="DN65" i="1" s="1"/>
  <c r="DA65" i="1"/>
  <c r="DE65" i="1"/>
  <c r="DQ10" i="1"/>
  <c r="DQ80" i="1"/>
  <c r="DQ30" i="1"/>
  <c r="DQ73" i="1"/>
  <c r="DB59" i="1"/>
  <c r="DG59" i="1"/>
  <c r="DN59" i="1" s="1"/>
  <c r="DE59" i="1"/>
  <c r="DA59" i="1"/>
  <c r="DB74" i="1"/>
  <c r="DG74" i="1"/>
  <c r="DN74" i="1" s="1"/>
  <c r="DA74" i="1"/>
  <c r="DE74" i="1"/>
  <c r="DQ9" i="1"/>
  <c r="DB67" i="1"/>
  <c r="DG67" i="1"/>
  <c r="DN67" i="1" s="1"/>
  <c r="DE67" i="1"/>
  <c r="DA67" i="1"/>
  <c r="DH39" i="1"/>
  <c r="DL39" i="1"/>
  <c r="DJ39" i="1"/>
  <c r="DI39" i="1"/>
  <c r="DA79" i="1"/>
  <c r="DG79" i="1"/>
  <c r="DN79" i="1" s="1"/>
  <c r="DE79" i="1"/>
  <c r="DB79" i="1"/>
  <c r="DQ81" i="1"/>
  <c r="DL35" i="1"/>
  <c r="DH35" i="1"/>
  <c r="DJ35" i="1"/>
  <c r="DI35" i="1"/>
  <c r="DQ76" i="1"/>
  <c r="DQ38" i="1"/>
  <c r="DB15" i="1"/>
  <c r="DG15" i="1"/>
  <c r="DN15" i="1" s="1"/>
  <c r="DE15" i="1"/>
  <c r="DA15" i="1"/>
  <c r="DQ48" i="1"/>
  <c r="DL47" i="1"/>
  <c r="DH47" i="1"/>
  <c r="DJ47" i="1"/>
  <c r="DI47" i="1"/>
  <c r="DL60" i="1"/>
  <c r="DH60" i="1"/>
  <c r="DJ60" i="1"/>
  <c r="DI60" i="1"/>
  <c r="DQ78" i="1"/>
  <c r="DA54" i="1"/>
  <c r="DG54" i="1"/>
  <c r="DN54" i="1" s="1"/>
  <c r="DE54" i="1"/>
  <c r="DB54" i="1"/>
  <c r="CY4" i="1"/>
  <c r="DC41" i="1"/>
  <c r="DC7" i="1"/>
  <c r="DC74" i="1"/>
  <c r="DC17" i="1"/>
  <c r="DC50" i="1"/>
  <c r="DC66" i="1"/>
  <c r="DC77" i="1"/>
  <c r="DC21" i="1"/>
  <c r="DC63" i="1"/>
  <c r="DC54" i="1"/>
  <c r="DC58" i="1"/>
  <c r="DC67" i="1"/>
  <c r="DC34" i="1"/>
  <c r="DC55" i="1"/>
  <c r="DC65" i="1"/>
  <c r="DC28" i="1"/>
  <c r="DC24" i="1"/>
  <c r="DC40" i="1"/>
  <c r="DC36" i="1"/>
  <c r="DC33" i="1"/>
  <c r="DC53" i="1"/>
  <c r="DC62" i="1"/>
  <c r="DC32" i="1"/>
  <c r="DC13" i="1"/>
  <c r="DC68" i="1"/>
  <c r="DC42" i="1"/>
  <c r="DC44" i="1"/>
  <c r="DC59" i="1"/>
  <c r="DC15" i="1"/>
  <c r="DC20" i="1"/>
  <c r="DC16" i="1"/>
  <c r="DC82" i="1"/>
  <c r="CY2" i="1"/>
  <c r="DC79" i="1"/>
  <c r="DC25" i="1"/>
  <c r="DC22" i="1"/>
  <c r="DC26" i="1"/>
  <c r="CR5" i="1"/>
  <c r="CS5" i="1" s="1"/>
  <c r="DP65" i="1" l="1"/>
  <c r="DS65" i="1"/>
  <c r="DU65" i="1"/>
  <c r="DO65" i="1"/>
  <c r="EB39" i="1"/>
  <c r="DZ39" i="1"/>
  <c r="DV39" i="1"/>
  <c r="DW39" i="1"/>
  <c r="DP33" i="1"/>
  <c r="DS33" i="1"/>
  <c r="DU33" i="1"/>
  <c r="DO33" i="1"/>
  <c r="DP40" i="1"/>
  <c r="DS40" i="1"/>
  <c r="DU40" i="1"/>
  <c r="DO40" i="1"/>
  <c r="DO20" i="1"/>
  <c r="DS20" i="1"/>
  <c r="DU20" i="1"/>
  <c r="DP20" i="1"/>
  <c r="DO53" i="1"/>
  <c r="DS53" i="1"/>
  <c r="DU53" i="1"/>
  <c r="DP53" i="1"/>
  <c r="DF2" i="1"/>
  <c r="DP32" i="1"/>
  <c r="DS32" i="1"/>
  <c r="DU32" i="1"/>
  <c r="DO32" i="1"/>
  <c r="EB7" i="1"/>
  <c r="DV7" i="1"/>
  <c r="DZ7" i="1"/>
  <c r="DX7" i="1"/>
  <c r="DW7" i="1"/>
  <c r="DW75" i="1"/>
  <c r="EB75" i="1"/>
  <c r="DZ75" i="1"/>
  <c r="DV75" i="1"/>
  <c r="DV51" i="1"/>
  <c r="DW51" i="1"/>
  <c r="EB51" i="1"/>
  <c r="DZ51" i="1"/>
  <c r="DV35" i="1"/>
  <c r="DW35" i="1"/>
  <c r="EB35" i="1"/>
  <c r="DZ35" i="1"/>
  <c r="DV52" i="1"/>
  <c r="DW52" i="1"/>
  <c r="DZ52" i="1"/>
  <c r="EB52" i="1"/>
  <c r="EG72" i="1"/>
  <c r="EI72" i="1"/>
  <c r="EE72" i="1"/>
  <c r="EC72" i="1"/>
  <c r="EG56" i="1"/>
  <c r="EI56" i="1"/>
  <c r="EE56" i="1"/>
  <c r="EC56" i="1"/>
  <c r="DZ27" i="1"/>
  <c r="DW27" i="1"/>
  <c r="DV27" i="1"/>
  <c r="EB27" i="1"/>
  <c r="DP59" i="1"/>
  <c r="DU59" i="1"/>
  <c r="DS59" i="1"/>
  <c r="DO59" i="1"/>
  <c r="DP66" i="1"/>
  <c r="DS66" i="1"/>
  <c r="DU66" i="1"/>
  <c r="DO66" i="1"/>
  <c r="DP25" i="1"/>
  <c r="DS25" i="1"/>
  <c r="DU25" i="1"/>
  <c r="DO25" i="1"/>
  <c r="EE10" i="1"/>
  <c r="EG10" i="1"/>
  <c r="EC10" i="1"/>
  <c r="EI10" i="1"/>
  <c r="DO13" i="1"/>
  <c r="DS13" i="1"/>
  <c r="DU13" i="1"/>
  <c r="DP13" i="1"/>
  <c r="DP24" i="1"/>
  <c r="DU24" i="1"/>
  <c r="DS24" i="1"/>
  <c r="DO24" i="1"/>
  <c r="DP16" i="1"/>
  <c r="DS16" i="1"/>
  <c r="DU16" i="1"/>
  <c r="DO16" i="1"/>
  <c r="EC46" i="1"/>
  <c r="EE46" i="1"/>
  <c r="EI46" i="1"/>
  <c r="EG46" i="1"/>
  <c r="EG64" i="1"/>
  <c r="EI64" i="1"/>
  <c r="EE64" i="1"/>
  <c r="EC64" i="1"/>
  <c r="EN11" i="1"/>
  <c r="EP11" i="1"/>
  <c r="EJ11" i="1"/>
  <c r="EL11" i="1"/>
  <c r="EK11" i="1"/>
  <c r="DP34" i="1"/>
  <c r="DU34" i="1"/>
  <c r="DS34" i="1"/>
  <c r="DO34" i="1"/>
  <c r="EG9" i="1"/>
  <c r="EE9" i="1"/>
  <c r="EI9" i="1"/>
  <c r="EC9" i="1"/>
  <c r="EG61" i="1"/>
  <c r="EC61" i="1"/>
  <c r="EE61" i="1"/>
  <c r="EI61" i="1"/>
  <c r="EG8" i="1"/>
  <c r="EI8" i="1"/>
  <c r="EE8" i="1"/>
  <c r="EC8" i="1"/>
  <c r="EG57" i="1"/>
  <c r="EC57" i="1"/>
  <c r="EE57" i="1"/>
  <c r="EI57" i="1"/>
  <c r="DO15" i="1"/>
  <c r="DU15" i="1"/>
  <c r="DS15" i="1"/>
  <c r="DP15" i="1"/>
  <c r="DP74" i="1"/>
  <c r="DU74" i="1"/>
  <c r="DS74" i="1"/>
  <c r="DO74" i="1"/>
  <c r="DO77" i="1"/>
  <c r="DS77" i="1"/>
  <c r="DU77" i="1"/>
  <c r="DP77" i="1"/>
  <c r="DP42" i="1"/>
  <c r="DU42" i="1"/>
  <c r="DS42" i="1"/>
  <c r="DO42" i="1"/>
  <c r="DP62" i="1"/>
  <c r="DS62" i="1"/>
  <c r="DU62" i="1"/>
  <c r="DO62" i="1"/>
  <c r="DO63" i="1"/>
  <c r="DS63" i="1"/>
  <c r="DU63" i="1"/>
  <c r="DP63" i="1"/>
  <c r="DP50" i="1"/>
  <c r="DS50" i="1"/>
  <c r="DU50" i="1"/>
  <c r="DO50" i="1"/>
  <c r="DO28" i="1"/>
  <c r="DU28" i="1"/>
  <c r="DS28" i="1"/>
  <c r="DP28" i="1"/>
  <c r="EI76" i="1"/>
  <c r="EE76" i="1"/>
  <c r="EG76" i="1"/>
  <c r="EC76" i="1"/>
  <c r="EG45" i="1"/>
  <c r="EC45" i="1"/>
  <c r="EE45" i="1"/>
  <c r="EI45" i="1"/>
  <c r="DP22" i="1"/>
  <c r="DS22" i="1"/>
  <c r="DU22" i="1"/>
  <c r="DO22" i="1"/>
  <c r="DP41" i="1"/>
  <c r="DS41" i="1"/>
  <c r="DU41" i="1"/>
  <c r="DO41" i="1"/>
  <c r="DP58" i="1"/>
  <c r="DS58" i="1"/>
  <c r="DU58" i="1"/>
  <c r="DO58" i="1"/>
  <c r="DO68" i="1"/>
  <c r="DS68" i="1"/>
  <c r="DU68" i="1"/>
  <c r="DP68" i="1"/>
  <c r="DV12" i="1"/>
  <c r="DW12" i="1"/>
  <c r="DZ12" i="1"/>
  <c r="EB12" i="1"/>
  <c r="EG49" i="1"/>
  <c r="EI49" i="1"/>
  <c r="EE49" i="1"/>
  <c r="EC49" i="1"/>
  <c r="EG80" i="1"/>
  <c r="EI80" i="1"/>
  <c r="EE80" i="1"/>
  <c r="EC80" i="1"/>
  <c r="DZ37" i="1"/>
  <c r="DV37" i="1"/>
  <c r="EB37" i="1"/>
  <c r="DW37" i="1"/>
  <c r="DW29" i="1"/>
  <c r="DZ29" i="1"/>
  <c r="DV29" i="1"/>
  <c r="EB29" i="1"/>
  <c r="EG73" i="1"/>
  <c r="EE73" i="1"/>
  <c r="EC73" i="1"/>
  <c r="EI73" i="1"/>
  <c r="DO21" i="1"/>
  <c r="DS21" i="1"/>
  <c r="DU21" i="1"/>
  <c r="DP21" i="1"/>
  <c r="DZ69" i="1"/>
  <c r="DV69" i="1"/>
  <c r="EB69" i="1"/>
  <c r="DW69" i="1"/>
  <c r="EG81" i="1"/>
  <c r="EC81" i="1"/>
  <c r="EI81" i="1"/>
  <c r="EE81" i="1"/>
  <c r="DO54" i="1"/>
  <c r="DS54" i="1"/>
  <c r="DU54" i="1"/>
  <c r="DP54" i="1"/>
  <c r="DO36" i="1"/>
  <c r="DS36" i="1"/>
  <c r="DU36" i="1"/>
  <c r="DP36" i="1"/>
  <c r="DP55" i="1"/>
  <c r="DU55" i="1"/>
  <c r="DS55" i="1"/>
  <c r="DO55" i="1"/>
  <c r="DO44" i="1"/>
  <c r="DU44" i="1"/>
  <c r="DS44" i="1"/>
  <c r="DP44" i="1"/>
  <c r="EC30" i="1"/>
  <c r="EE30" i="1"/>
  <c r="EI30" i="1"/>
  <c r="EG30" i="1"/>
  <c r="EC14" i="1"/>
  <c r="EE14" i="1"/>
  <c r="EG14" i="1"/>
  <c r="EI14" i="1"/>
  <c r="EG48" i="1"/>
  <c r="EI48" i="1"/>
  <c r="EE48" i="1"/>
  <c r="EC48" i="1"/>
  <c r="DZ19" i="1"/>
  <c r="DW19" i="1"/>
  <c r="DV19" i="1"/>
  <c r="EB19" i="1"/>
  <c r="DV60" i="1"/>
  <c r="DW60" i="1"/>
  <c r="EB60" i="1"/>
  <c r="DZ60" i="1"/>
  <c r="DW43" i="1"/>
  <c r="EB43" i="1"/>
  <c r="DZ43" i="1"/>
  <c r="DV43" i="1"/>
  <c r="EB47" i="1"/>
  <c r="DZ47" i="1"/>
  <c r="DV47" i="1"/>
  <c r="DW47" i="1"/>
  <c r="DZ18" i="1"/>
  <c r="EB18" i="1"/>
  <c r="DW18" i="1"/>
  <c r="DV18" i="1"/>
  <c r="EB31" i="1"/>
  <c r="DZ31" i="1"/>
  <c r="DV31" i="1"/>
  <c r="DW31" i="1"/>
  <c r="DO79" i="1"/>
  <c r="DU79" i="1"/>
  <c r="DS79" i="1"/>
  <c r="DP79" i="1"/>
  <c r="DP67" i="1"/>
  <c r="DU67" i="1"/>
  <c r="DS67" i="1"/>
  <c r="DO67" i="1"/>
  <c r="DP17" i="1"/>
  <c r="DS17" i="1"/>
  <c r="DU17" i="1"/>
  <c r="DO17" i="1"/>
  <c r="DP26" i="1"/>
  <c r="DS26" i="1"/>
  <c r="DU26" i="1"/>
  <c r="DO26" i="1"/>
  <c r="DP82" i="1"/>
  <c r="DS82" i="1"/>
  <c r="DU82" i="1"/>
  <c r="DO82" i="1"/>
  <c r="EC38" i="1"/>
  <c r="EE38" i="1"/>
  <c r="EI38" i="1"/>
  <c r="EG38" i="1"/>
  <c r="EC70" i="1"/>
  <c r="EE70" i="1"/>
  <c r="EI70" i="1"/>
  <c r="EG70" i="1"/>
  <c r="EG71" i="1"/>
  <c r="EI71" i="1"/>
  <c r="EE71" i="1"/>
  <c r="EC71" i="1"/>
  <c r="EE78" i="1"/>
  <c r="EG78" i="1"/>
  <c r="EI78" i="1"/>
  <c r="EC78" i="1"/>
  <c r="EG23" i="1"/>
  <c r="EC23" i="1"/>
  <c r="EI23" i="1"/>
  <c r="EE23" i="1"/>
  <c r="DX72" i="1"/>
  <c r="DX45" i="1"/>
  <c r="ED49" i="1"/>
  <c r="ED76" i="1"/>
  <c r="ED73" i="1"/>
  <c r="DX80" i="1"/>
  <c r="ED8" i="1"/>
  <c r="DX81" i="1"/>
  <c r="DX71" i="1"/>
  <c r="DX57" i="1"/>
  <c r="ED56" i="1"/>
  <c r="ED61" i="1"/>
  <c r="ED57" i="1"/>
  <c r="DX23" i="1"/>
  <c r="DX56" i="1"/>
  <c r="ED48" i="1"/>
  <c r="DX76" i="1"/>
  <c r="DX61" i="1"/>
  <c r="DX73" i="1"/>
  <c r="ED80" i="1"/>
  <c r="DX48" i="1"/>
  <c r="ED72" i="1"/>
  <c r="ED45" i="1"/>
  <c r="ED23" i="1"/>
  <c r="DX78" i="1"/>
  <c r="ED30" i="1"/>
  <c r="ED14" i="1"/>
  <c r="ED46" i="1"/>
  <c r="ED71" i="1"/>
  <c r="DX70" i="1"/>
  <c r="ED78" i="1"/>
  <c r="ED64" i="1"/>
  <c r="DX9" i="1"/>
  <c r="DX30" i="1"/>
  <c r="DX14" i="1"/>
  <c r="ED81" i="1"/>
  <c r="DX38" i="1"/>
  <c r="ED9" i="1"/>
  <c r="DX10" i="1"/>
  <c r="DX49" i="1"/>
  <c r="DX8" i="1"/>
  <c r="DX46" i="1"/>
  <c r="ED70" i="1"/>
  <c r="ED38" i="1"/>
  <c r="DX64" i="1"/>
  <c r="ED10" i="1"/>
  <c r="DQ35" i="1"/>
  <c r="DL74" i="1"/>
  <c r="DH74" i="1"/>
  <c r="DI74" i="1"/>
  <c r="DJ74" i="1"/>
  <c r="DQ37" i="1"/>
  <c r="DH25" i="1"/>
  <c r="DL25" i="1"/>
  <c r="DJ25" i="1"/>
  <c r="DI25" i="1"/>
  <c r="DH40" i="1"/>
  <c r="DL40" i="1"/>
  <c r="DJ40" i="1"/>
  <c r="DI40" i="1"/>
  <c r="DQ31" i="1"/>
  <c r="DL13" i="1"/>
  <c r="DH13" i="1"/>
  <c r="DJ13" i="1"/>
  <c r="DI13" i="1"/>
  <c r="DL63" i="1"/>
  <c r="DH63" i="1"/>
  <c r="DI63" i="1"/>
  <c r="DJ63" i="1"/>
  <c r="DL50" i="1"/>
  <c r="DH50" i="1"/>
  <c r="DI50" i="1"/>
  <c r="DJ50" i="1"/>
  <c r="DL28" i="1"/>
  <c r="DH28" i="1"/>
  <c r="DJ28" i="1"/>
  <c r="DI28" i="1"/>
  <c r="DQ60" i="1"/>
  <c r="DL65" i="1"/>
  <c r="DH65" i="1"/>
  <c r="DJ65" i="1"/>
  <c r="DI65" i="1"/>
  <c r="DH33" i="1"/>
  <c r="DL33" i="1"/>
  <c r="DJ33" i="1"/>
  <c r="DI33" i="1"/>
  <c r="DQ39" i="1"/>
  <c r="DL24" i="1"/>
  <c r="DH24" i="1"/>
  <c r="DJ24" i="1"/>
  <c r="DI24" i="1"/>
  <c r="DQ12" i="1"/>
  <c r="DQ19" i="1"/>
  <c r="DQ69" i="1"/>
  <c r="DH32" i="1"/>
  <c r="DL32" i="1"/>
  <c r="DJ32" i="1"/>
  <c r="DI32" i="1"/>
  <c r="DH16" i="1"/>
  <c r="DL16" i="1"/>
  <c r="DJ16" i="1"/>
  <c r="DI16" i="1"/>
  <c r="DL17" i="1"/>
  <c r="DH17" i="1"/>
  <c r="DJ17" i="1"/>
  <c r="DI17" i="1"/>
  <c r="DL53" i="1"/>
  <c r="DH53" i="1"/>
  <c r="DJ53" i="1"/>
  <c r="DI53" i="1"/>
  <c r="DH54" i="1"/>
  <c r="DL54" i="1"/>
  <c r="DI54" i="1"/>
  <c r="DJ54" i="1"/>
  <c r="DL77" i="1"/>
  <c r="DH77" i="1"/>
  <c r="DJ77" i="1"/>
  <c r="DI77" i="1"/>
  <c r="DL42" i="1"/>
  <c r="DH42" i="1"/>
  <c r="DJ42" i="1"/>
  <c r="DI42" i="1"/>
  <c r="DF4" i="1"/>
  <c r="DL20" i="1"/>
  <c r="DH20" i="1"/>
  <c r="DJ20" i="1"/>
  <c r="DI20" i="1"/>
  <c r="DQ18" i="1"/>
  <c r="DL55" i="1"/>
  <c r="DH55" i="1"/>
  <c r="DJ55" i="1"/>
  <c r="DI55" i="1"/>
  <c r="DH36" i="1"/>
  <c r="DL36" i="1"/>
  <c r="DJ36" i="1"/>
  <c r="DI36" i="1"/>
  <c r="DQ47" i="1"/>
  <c r="DL79" i="1"/>
  <c r="DH79" i="1"/>
  <c r="DJ79" i="1"/>
  <c r="DI79" i="1"/>
  <c r="DL59" i="1"/>
  <c r="DH59" i="1"/>
  <c r="DJ59" i="1"/>
  <c r="DI59" i="1"/>
  <c r="DL62" i="1"/>
  <c r="DH62" i="1"/>
  <c r="DJ62" i="1"/>
  <c r="DI62" i="1"/>
  <c r="DL41" i="1"/>
  <c r="DH41" i="1"/>
  <c r="DJ41" i="1"/>
  <c r="DI41" i="1"/>
  <c r="DL58" i="1"/>
  <c r="DH58" i="1"/>
  <c r="DJ58" i="1"/>
  <c r="DI58" i="1"/>
  <c r="DI7" i="1"/>
  <c r="DH7" i="1"/>
  <c r="DL7" i="1"/>
  <c r="DJ7" i="1"/>
  <c r="DQ51" i="1"/>
  <c r="DQ29" i="1"/>
  <c r="DL26" i="1"/>
  <c r="DH26" i="1"/>
  <c r="DI26" i="1"/>
  <c r="DJ26" i="1"/>
  <c r="DH22" i="1"/>
  <c r="DL22" i="1"/>
  <c r="DI22" i="1"/>
  <c r="DJ22" i="1"/>
  <c r="DL34" i="1"/>
  <c r="DH34" i="1"/>
  <c r="DJ34" i="1"/>
  <c r="DI34" i="1"/>
  <c r="DQ27" i="1"/>
  <c r="DL67" i="1"/>
  <c r="DH67" i="1"/>
  <c r="DJ67" i="1"/>
  <c r="DI67" i="1"/>
  <c r="DQ43" i="1"/>
  <c r="DL68" i="1"/>
  <c r="DH68" i="1"/>
  <c r="DJ68" i="1"/>
  <c r="DI68" i="1"/>
  <c r="DQ75" i="1"/>
  <c r="DL82" i="1"/>
  <c r="DH82" i="1"/>
  <c r="DI82" i="1"/>
  <c r="DJ82" i="1"/>
  <c r="DL66" i="1"/>
  <c r="DH66" i="1"/>
  <c r="DJ66" i="1"/>
  <c r="DI66" i="1"/>
  <c r="DL21" i="1"/>
  <c r="DH21" i="1"/>
  <c r="DJ21" i="1"/>
  <c r="DI21" i="1"/>
  <c r="DH15" i="1"/>
  <c r="DL15" i="1"/>
  <c r="DJ15" i="1"/>
  <c r="DI15" i="1"/>
  <c r="DL44" i="1"/>
  <c r="DH44" i="1"/>
  <c r="DJ44" i="1"/>
  <c r="DI44" i="1"/>
  <c r="DQ52" i="1"/>
  <c r="CY5" i="1"/>
  <c r="CZ5" i="1" s="1"/>
  <c r="EP64" i="1" l="1"/>
  <c r="EJ64" i="1"/>
  <c r="EL64" i="1"/>
  <c r="EK64" i="1"/>
  <c r="EN64" i="1"/>
  <c r="EP78" i="1"/>
  <c r="EJ78" i="1"/>
  <c r="EL78" i="1"/>
  <c r="EN78" i="1"/>
  <c r="EK78" i="1"/>
  <c r="EP70" i="1"/>
  <c r="EJ70" i="1"/>
  <c r="EL70" i="1"/>
  <c r="EN70" i="1"/>
  <c r="EK70" i="1"/>
  <c r="DW82" i="1"/>
  <c r="DV82" i="1"/>
  <c r="EB82" i="1"/>
  <c r="DZ82" i="1"/>
  <c r="DZ17" i="1"/>
  <c r="DW17" i="1"/>
  <c r="DV17" i="1"/>
  <c r="EB17" i="1"/>
  <c r="DV36" i="1"/>
  <c r="DZ36" i="1"/>
  <c r="DW36" i="1"/>
  <c r="EB36" i="1"/>
  <c r="EN81" i="1"/>
  <c r="EP81" i="1"/>
  <c r="EL81" i="1"/>
  <c r="EJ81" i="1"/>
  <c r="EK81" i="1"/>
  <c r="EB21" i="1"/>
  <c r="DZ21" i="1"/>
  <c r="DW21" i="1"/>
  <c r="DV21" i="1"/>
  <c r="DV58" i="1"/>
  <c r="EB58" i="1"/>
  <c r="DZ58" i="1"/>
  <c r="DW58" i="1"/>
  <c r="EB22" i="1"/>
  <c r="DZ22" i="1"/>
  <c r="DW22" i="1"/>
  <c r="DV22" i="1"/>
  <c r="EB50" i="1"/>
  <c r="DV50" i="1"/>
  <c r="DZ50" i="1"/>
  <c r="DW50" i="1"/>
  <c r="EB62" i="1"/>
  <c r="DZ62" i="1"/>
  <c r="DW62" i="1"/>
  <c r="DV62" i="1"/>
  <c r="DZ77" i="1"/>
  <c r="DV77" i="1"/>
  <c r="EB77" i="1"/>
  <c r="DW77" i="1"/>
  <c r="EN9" i="1"/>
  <c r="EP9" i="1"/>
  <c r="EL9" i="1"/>
  <c r="EJ9" i="1"/>
  <c r="EK9" i="1"/>
  <c r="DZ53" i="1"/>
  <c r="DW53" i="1"/>
  <c r="DV53" i="1"/>
  <c r="EB53" i="1"/>
  <c r="EB40" i="1"/>
  <c r="DZ40" i="1"/>
  <c r="DV40" i="1"/>
  <c r="DW40" i="1"/>
  <c r="EI19" i="1"/>
  <c r="EE19" i="1"/>
  <c r="EG19" i="1"/>
  <c r="EC19" i="1"/>
  <c r="EP56" i="1"/>
  <c r="EJ56" i="1"/>
  <c r="EL56" i="1"/>
  <c r="EN56" i="1"/>
  <c r="EK56" i="1"/>
  <c r="EB79" i="1"/>
  <c r="DZ79" i="1"/>
  <c r="DV79" i="1"/>
  <c r="DW79" i="1"/>
  <c r="EE18" i="1"/>
  <c r="EG18" i="1"/>
  <c r="EC18" i="1"/>
  <c r="EI18" i="1"/>
  <c r="EI43" i="1"/>
  <c r="EE43" i="1"/>
  <c r="EG43" i="1"/>
  <c r="EC43" i="1"/>
  <c r="DV44" i="1"/>
  <c r="DW44" i="1"/>
  <c r="DZ44" i="1"/>
  <c r="EB44" i="1"/>
  <c r="EP80" i="1"/>
  <c r="EJ80" i="1"/>
  <c r="EL80" i="1"/>
  <c r="EN80" i="1"/>
  <c r="EK80" i="1"/>
  <c r="DZ15" i="1"/>
  <c r="EB15" i="1"/>
  <c r="DV15" i="1"/>
  <c r="DW15" i="1"/>
  <c r="EP8" i="1"/>
  <c r="EJ8" i="1"/>
  <c r="EL8" i="1"/>
  <c r="EN8" i="1"/>
  <c r="EK8" i="1"/>
  <c r="EN10" i="1"/>
  <c r="EP10" i="1"/>
  <c r="EJ10" i="1"/>
  <c r="EL10" i="1"/>
  <c r="EK10" i="1"/>
  <c r="EI27" i="1"/>
  <c r="EE27" i="1"/>
  <c r="EG27" i="1"/>
  <c r="EC27" i="1"/>
  <c r="EE7" i="1"/>
  <c r="ED7" i="1"/>
  <c r="EG7" i="1"/>
  <c r="EI7" i="1"/>
  <c r="EC7" i="1"/>
  <c r="EL76" i="1"/>
  <c r="EP76" i="1"/>
  <c r="EN76" i="1"/>
  <c r="EJ76" i="1"/>
  <c r="EK76" i="1"/>
  <c r="EP46" i="1"/>
  <c r="EJ46" i="1"/>
  <c r="EL46" i="1"/>
  <c r="EN46" i="1"/>
  <c r="EK46" i="1"/>
  <c r="DW66" i="1"/>
  <c r="EB66" i="1"/>
  <c r="DZ66" i="1"/>
  <c r="DV66" i="1"/>
  <c r="EI35" i="1"/>
  <c r="EE35" i="1"/>
  <c r="EG35" i="1"/>
  <c r="EC35" i="1"/>
  <c r="EG39" i="1"/>
  <c r="EI39" i="1"/>
  <c r="EE39" i="1"/>
  <c r="EC39" i="1"/>
  <c r="DV59" i="1"/>
  <c r="EB59" i="1"/>
  <c r="DZ59" i="1"/>
  <c r="DW59" i="1"/>
  <c r="EN73" i="1"/>
  <c r="EP73" i="1"/>
  <c r="EL73" i="1"/>
  <c r="EJ73" i="1"/>
  <c r="EK73" i="1"/>
  <c r="EL45" i="1"/>
  <c r="EN45" i="1"/>
  <c r="EJ45" i="1"/>
  <c r="EP45" i="1"/>
  <c r="EK45" i="1"/>
  <c r="EN57" i="1"/>
  <c r="EP57" i="1"/>
  <c r="EL57" i="1"/>
  <c r="EJ57" i="1"/>
  <c r="EK57" i="1"/>
  <c r="EL61" i="1"/>
  <c r="EN61" i="1"/>
  <c r="EP61" i="1"/>
  <c r="EJ61" i="1"/>
  <c r="EK61" i="1"/>
  <c r="EU11" i="1"/>
  <c r="K97" i="1" s="1"/>
  <c r="EW11" i="1"/>
  <c r="EQ11" i="1"/>
  <c r="ES11" i="1"/>
  <c r="ER11" i="1"/>
  <c r="DZ24" i="1"/>
  <c r="DW24" i="1"/>
  <c r="EB24" i="1"/>
  <c r="DV24" i="1"/>
  <c r="EP72" i="1"/>
  <c r="EJ72" i="1"/>
  <c r="EL72" i="1"/>
  <c r="EN72" i="1"/>
  <c r="EK72" i="1"/>
  <c r="EI75" i="1"/>
  <c r="EE75" i="1"/>
  <c r="EG75" i="1"/>
  <c r="EC75" i="1"/>
  <c r="EB32" i="1"/>
  <c r="DV32" i="1"/>
  <c r="DZ32" i="1"/>
  <c r="DW32" i="1"/>
  <c r="EP23" i="1"/>
  <c r="EJ23" i="1"/>
  <c r="EL23" i="1"/>
  <c r="EN23" i="1"/>
  <c r="EK23" i="1"/>
  <c r="EP38" i="1"/>
  <c r="EJ38" i="1"/>
  <c r="EL38" i="1"/>
  <c r="EN38" i="1"/>
  <c r="EK38" i="1"/>
  <c r="DZ26" i="1"/>
  <c r="EB26" i="1"/>
  <c r="DW26" i="1"/>
  <c r="DV26" i="1"/>
  <c r="EI60" i="1"/>
  <c r="EE60" i="1"/>
  <c r="EG60" i="1"/>
  <c r="EC60" i="1"/>
  <c r="EP30" i="1"/>
  <c r="EJ30" i="1"/>
  <c r="EL30" i="1"/>
  <c r="EN30" i="1"/>
  <c r="EK30" i="1"/>
  <c r="EB54" i="1"/>
  <c r="DZ54" i="1"/>
  <c r="DW54" i="1"/>
  <c r="DV54" i="1"/>
  <c r="EG69" i="1"/>
  <c r="EI69" i="1"/>
  <c r="EE69" i="1"/>
  <c r="EC69" i="1"/>
  <c r="EI37" i="1"/>
  <c r="EG37" i="1"/>
  <c r="EC37" i="1"/>
  <c r="EE37" i="1"/>
  <c r="DV68" i="1"/>
  <c r="DZ68" i="1"/>
  <c r="EB68" i="1"/>
  <c r="DW68" i="1"/>
  <c r="EB41" i="1"/>
  <c r="DV41" i="1"/>
  <c r="DZ41" i="1"/>
  <c r="DW41" i="1"/>
  <c r="EB63" i="1"/>
  <c r="DZ63" i="1"/>
  <c r="DV63" i="1"/>
  <c r="DW63" i="1"/>
  <c r="DV20" i="1"/>
  <c r="DW20" i="1"/>
  <c r="DZ20" i="1"/>
  <c r="EB20" i="1"/>
  <c r="DZ33" i="1"/>
  <c r="EB33" i="1"/>
  <c r="DV33" i="1"/>
  <c r="DW33" i="1"/>
  <c r="EB65" i="1"/>
  <c r="DW65" i="1"/>
  <c r="DZ65" i="1"/>
  <c r="DV65" i="1"/>
  <c r="EI29" i="1"/>
  <c r="EG29" i="1"/>
  <c r="EE29" i="1"/>
  <c r="EC29" i="1"/>
  <c r="EI12" i="1"/>
  <c r="EE12" i="1"/>
  <c r="EG12" i="1"/>
  <c r="EC12" i="1"/>
  <c r="EP71" i="1"/>
  <c r="EJ71" i="1"/>
  <c r="EN71" i="1"/>
  <c r="EL71" i="1"/>
  <c r="EK71" i="1"/>
  <c r="DV67" i="1"/>
  <c r="EB67" i="1"/>
  <c r="DW67" i="1"/>
  <c r="DZ67" i="1"/>
  <c r="EP48" i="1"/>
  <c r="EJ48" i="1"/>
  <c r="EL48" i="1"/>
  <c r="EN48" i="1"/>
  <c r="EK48" i="1"/>
  <c r="EB55" i="1"/>
  <c r="DZ55" i="1"/>
  <c r="DW55" i="1"/>
  <c r="DV55" i="1"/>
  <c r="EN49" i="1"/>
  <c r="EP49" i="1"/>
  <c r="EL49" i="1"/>
  <c r="EJ49" i="1"/>
  <c r="EK49" i="1"/>
  <c r="DV28" i="1"/>
  <c r="DZ28" i="1"/>
  <c r="DW28" i="1"/>
  <c r="EB28" i="1"/>
  <c r="DZ42" i="1"/>
  <c r="EB42" i="1"/>
  <c r="DV42" i="1"/>
  <c r="DW42" i="1"/>
  <c r="EB74" i="1"/>
  <c r="DW74" i="1"/>
  <c r="DZ74" i="1"/>
  <c r="DV74" i="1"/>
  <c r="EI52" i="1"/>
  <c r="EE52" i="1"/>
  <c r="EG52" i="1"/>
  <c r="EC52" i="1"/>
  <c r="EP14" i="1"/>
  <c r="EJ14" i="1"/>
  <c r="EL14" i="1"/>
  <c r="EN14" i="1"/>
  <c r="EK14" i="1"/>
  <c r="EG31" i="1"/>
  <c r="EI31" i="1"/>
  <c r="EE31" i="1"/>
  <c r="EC31" i="1"/>
  <c r="EG47" i="1"/>
  <c r="EI47" i="1"/>
  <c r="EE47" i="1"/>
  <c r="EC47" i="1"/>
  <c r="DZ34" i="1"/>
  <c r="DW34" i="1"/>
  <c r="EB34" i="1"/>
  <c r="DV34" i="1"/>
  <c r="DW16" i="1"/>
  <c r="DV16" i="1"/>
  <c r="DZ16" i="1"/>
  <c r="EB16" i="1"/>
  <c r="DZ13" i="1"/>
  <c r="EB13" i="1"/>
  <c r="DW13" i="1"/>
  <c r="DV13" i="1"/>
  <c r="DZ25" i="1"/>
  <c r="DW25" i="1"/>
  <c r="DV25" i="1"/>
  <c r="EB25" i="1"/>
  <c r="EI51" i="1"/>
  <c r="EE51" i="1"/>
  <c r="EG51" i="1"/>
  <c r="EC51" i="1"/>
  <c r="ED35" i="1"/>
  <c r="ED27" i="1"/>
  <c r="ED29" i="1"/>
  <c r="DX35" i="1"/>
  <c r="ED19" i="1"/>
  <c r="DX18" i="1"/>
  <c r="DX47" i="1"/>
  <c r="ED31" i="1"/>
  <c r="ED47" i="1"/>
  <c r="DX31" i="1"/>
  <c r="DX29" i="1"/>
  <c r="DX19" i="1"/>
  <c r="ED18" i="1"/>
  <c r="DX60" i="1"/>
  <c r="DX43" i="1"/>
  <c r="DX75" i="1"/>
  <c r="ED12" i="1"/>
  <c r="ED37" i="1"/>
  <c r="ED75" i="1"/>
  <c r="ED51" i="1"/>
  <c r="DX69" i="1"/>
  <c r="DX12" i="1"/>
  <c r="ED43" i="1"/>
  <c r="DX52" i="1"/>
  <c r="ED39" i="1"/>
  <c r="ED52" i="1"/>
  <c r="DX37" i="1"/>
  <c r="ED60" i="1"/>
  <c r="DX27" i="1"/>
  <c r="DX39" i="1"/>
  <c r="DX51" i="1"/>
  <c r="ED69" i="1"/>
  <c r="DQ55" i="1"/>
  <c r="DQ26" i="1"/>
  <c r="DQ41" i="1"/>
  <c r="DQ36" i="1"/>
  <c r="DQ28" i="1"/>
  <c r="DQ74" i="1"/>
  <c r="DQ66" i="1"/>
  <c r="DQ54" i="1"/>
  <c r="DQ32" i="1"/>
  <c r="DQ22" i="1"/>
  <c r="DF5" i="1"/>
  <c r="DG5" i="1" s="1"/>
  <c r="DQ59" i="1"/>
  <c r="DQ79" i="1"/>
  <c r="DQ63" i="1"/>
  <c r="DQ44" i="1"/>
  <c r="DQ21" i="1"/>
  <c r="DQ67" i="1"/>
  <c r="DQ58" i="1"/>
  <c r="DQ77" i="1"/>
  <c r="DQ17" i="1"/>
  <c r="DQ25" i="1"/>
  <c r="DM4" i="1"/>
  <c r="DQ20" i="1"/>
  <c r="DQ24" i="1"/>
  <c r="DQ65" i="1"/>
  <c r="DQ40" i="1"/>
  <c r="DQ15" i="1"/>
  <c r="DQ62" i="1"/>
  <c r="DQ42" i="1"/>
  <c r="DQ50" i="1"/>
  <c r="DQ82" i="1"/>
  <c r="DQ68" i="1"/>
  <c r="DQ34" i="1"/>
  <c r="DM2" i="1"/>
  <c r="DQ53" i="1"/>
  <c r="DQ16" i="1"/>
  <c r="DQ33" i="1"/>
  <c r="DQ13" i="1"/>
  <c r="DM5" i="1" l="1"/>
  <c r="EA4" i="1"/>
  <c r="EL12" i="1"/>
  <c r="EP12" i="1"/>
  <c r="EN12" i="1"/>
  <c r="EK12" i="1"/>
  <c r="EJ12" i="1"/>
  <c r="EG41" i="1"/>
  <c r="EE41" i="1"/>
  <c r="EI41" i="1"/>
  <c r="EC41" i="1"/>
  <c r="EN19" i="1"/>
  <c r="EP19" i="1"/>
  <c r="EJ19" i="1"/>
  <c r="EL19" i="1"/>
  <c r="EK19" i="1"/>
  <c r="EG25" i="1"/>
  <c r="EE25" i="1"/>
  <c r="EC25" i="1"/>
  <c r="EI25" i="1"/>
  <c r="EG16" i="1"/>
  <c r="EI16" i="1"/>
  <c r="EE16" i="1"/>
  <c r="EC16" i="1"/>
  <c r="EL52" i="1"/>
  <c r="EP52" i="1"/>
  <c r="EN52" i="1"/>
  <c r="EK52" i="1"/>
  <c r="EJ52" i="1"/>
  <c r="EU49" i="1"/>
  <c r="K135" i="1" s="1"/>
  <c r="EW49" i="1"/>
  <c r="ER49" i="1"/>
  <c r="EQ49" i="1"/>
  <c r="ES49" i="1"/>
  <c r="EL60" i="1"/>
  <c r="EP60" i="1"/>
  <c r="EJ60" i="1"/>
  <c r="EK60" i="1"/>
  <c r="EN60" i="1"/>
  <c r="ER45" i="1"/>
  <c r="EW45" i="1"/>
  <c r="EQ45" i="1"/>
  <c r="EU45" i="1"/>
  <c r="K131" i="1" s="1"/>
  <c r="ES45" i="1"/>
  <c r="EG15" i="1"/>
  <c r="EC15" i="1"/>
  <c r="EI15" i="1"/>
  <c r="EE15" i="1"/>
  <c r="EE58" i="1"/>
  <c r="EG58" i="1"/>
  <c r="EC58" i="1"/>
  <c r="EI58" i="1"/>
  <c r="EW78" i="1"/>
  <c r="EU78" i="1"/>
  <c r="K164" i="1" s="1"/>
  <c r="EQ78" i="1"/>
  <c r="ES78" i="1"/>
  <c r="ER78" i="1"/>
  <c r="EN51" i="1"/>
  <c r="EP51" i="1"/>
  <c r="EJ51" i="1"/>
  <c r="EL51" i="1"/>
  <c r="EK51" i="1"/>
  <c r="EC54" i="1"/>
  <c r="EE54" i="1"/>
  <c r="EI54" i="1"/>
  <c r="EG54" i="1"/>
  <c r="EU73" i="1"/>
  <c r="K159" i="1" s="1"/>
  <c r="EW73" i="1"/>
  <c r="EQ73" i="1"/>
  <c r="ER73" i="1"/>
  <c r="ES73" i="1"/>
  <c r="EU10" i="1"/>
  <c r="K96" i="1" s="1"/>
  <c r="EW10" i="1"/>
  <c r="EQ10" i="1"/>
  <c r="ER10" i="1"/>
  <c r="ES10" i="1"/>
  <c r="EN18" i="1"/>
  <c r="EP18" i="1"/>
  <c r="EJ18" i="1"/>
  <c r="EL18" i="1"/>
  <c r="EK18" i="1"/>
  <c r="EI28" i="1"/>
  <c r="EE28" i="1"/>
  <c r="EG28" i="1"/>
  <c r="EC28" i="1"/>
  <c r="EI68" i="1"/>
  <c r="EE68" i="1"/>
  <c r="EG68" i="1"/>
  <c r="EC68" i="1"/>
  <c r="EW38" i="1"/>
  <c r="EU38" i="1"/>
  <c r="K124" i="1" s="1"/>
  <c r="ES38" i="1"/>
  <c r="EQ38" i="1"/>
  <c r="ER38" i="1"/>
  <c r="EW76" i="1"/>
  <c r="EU76" i="1"/>
  <c r="K162" i="1" s="1"/>
  <c r="EQ76" i="1"/>
  <c r="ES76" i="1"/>
  <c r="ER76" i="1"/>
  <c r="EE50" i="1"/>
  <c r="EG50" i="1"/>
  <c r="EC50" i="1"/>
  <c r="EI50" i="1"/>
  <c r="EU81" i="1"/>
  <c r="K167" i="1" s="1"/>
  <c r="EW81" i="1"/>
  <c r="ER81" i="1"/>
  <c r="EQ81" i="1"/>
  <c r="ES81" i="1"/>
  <c r="EG77" i="1"/>
  <c r="EE77" i="1"/>
  <c r="EC77" i="1"/>
  <c r="EI77" i="1"/>
  <c r="EG17" i="1"/>
  <c r="EC17" i="1"/>
  <c r="EI17" i="1"/>
  <c r="EE17" i="1"/>
  <c r="EP47" i="1"/>
  <c r="EJ47" i="1"/>
  <c r="EL47" i="1"/>
  <c r="EN47" i="1"/>
  <c r="EK47" i="1"/>
  <c r="EU48" i="1"/>
  <c r="K134" i="1" s="1"/>
  <c r="EW48" i="1"/>
  <c r="EQ48" i="1"/>
  <c r="ES48" i="1"/>
  <c r="ER48" i="1"/>
  <c r="EG33" i="1"/>
  <c r="EC33" i="1"/>
  <c r="EI33" i="1"/>
  <c r="EE33" i="1"/>
  <c r="EL69" i="1"/>
  <c r="EN69" i="1"/>
  <c r="EP69" i="1"/>
  <c r="EJ69" i="1"/>
  <c r="EK69" i="1"/>
  <c r="EG32" i="1"/>
  <c r="EI32" i="1"/>
  <c r="EE32" i="1"/>
  <c r="EC32" i="1"/>
  <c r="EG65" i="1"/>
  <c r="EI65" i="1"/>
  <c r="EC65" i="1"/>
  <c r="EE65" i="1"/>
  <c r="EL37" i="1"/>
  <c r="EN37" i="1"/>
  <c r="EJ37" i="1"/>
  <c r="EP37" i="1"/>
  <c r="EK37" i="1"/>
  <c r="EI44" i="1"/>
  <c r="EE44" i="1"/>
  <c r="EG44" i="1"/>
  <c r="EC44" i="1"/>
  <c r="EW71" i="1"/>
  <c r="ES71" i="1"/>
  <c r="EU71" i="1"/>
  <c r="K157" i="1" s="1"/>
  <c r="EQ71" i="1"/>
  <c r="ER71" i="1"/>
  <c r="EL29" i="1"/>
  <c r="EN29" i="1"/>
  <c r="EP29" i="1"/>
  <c r="EJ29" i="1"/>
  <c r="EK29" i="1"/>
  <c r="EG63" i="1"/>
  <c r="EI63" i="1"/>
  <c r="EE63" i="1"/>
  <c r="EC63" i="1"/>
  <c r="EE26" i="1"/>
  <c r="EG26" i="1"/>
  <c r="EC26" i="1"/>
  <c r="EI26" i="1"/>
  <c r="EU72" i="1"/>
  <c r="K158" i="1" s="1"/>
  <c r="EW72" i="1"/>
  <c r="EQ72" i="1"/>
  <c r="ES72" i="1"/>
  <c r="ER72" i="1"/>
  <c r="M97" i="1"/>
  <c r="FD11" i="1"/>
  <c r="EY11" i="1"/>
  <c r="O97" i="1" s="1"/>
  <c r="EZ11" i="1"/>
  <c r="P97" i="1" s="1"/>
  <c r="FB11" i="1"/>
  <c r="EX11" i="1"/>
  <c r="N97" i="1" s="1"/>
  <c r="EI59" i="1"/>
  <c r="EE59" i="1"/>
  <c r="EG59" i="1"/>
  <c r="EC59" i="1"/>
  <c r="EN27" i="1"/>
  <c r="EP27" i="1"/>
  <c r="EJ27" i="1"/>
  <c r="EL27" i="1"/>
  <c r="EK27" i="1"/>
  <c r="EU56" i="1"/>
  <c r="K142" i="1" s="1"/>
  <c r="EW56" i="1"/>
  <c r="EQ56" i="1"/>
  <c r="ES56" i="1"/>
  <c r="ER56" i="1"/>
  <c r="EG40" i="1"/>
  <c r="EI40" i="1"/>
  <c r="EE40" i="1"/>
  <c r="EC40" i="1"/>
  <c r="EI36" i="1"/>
  <c r="EE36" i="1"/>
  <c r="EG36" i="1"/>
  <c r="EC36" i="1"/>
  <c r="EW70" i="1"/>
  <c r="ES70" i="1"/>
  <c r="EU70" i="1"/>
  <c r="K156" i="1" s="1"/>
  <c r="EQ70" i="1"/>
  <c r="ER70" i="1"/>
  <c r="ER61" i="1"/>
  <c r="EW61" i="1"/>
  <c r="EQ61" i="1"/>
  <c r="EU61" i="1"/>
  <c r="K147" i="1" s="1"/>
  <c r="ES61" i="1"/>
  <c r="EW14" i="1"/>
  <c r="EQ14" i="1"/>
  <c r="ER14" i="1"/>
  <c r="EU14" i="1"/>
  <c r="K100" i="1" s="1"/>
  <c r="ES14" i="1"/>
  <c r="EE74" i="1"/>
  <c r="EG74" i="1"/>
  <c r="EC74" i="1"/>
  <c r="EI74" i="1"/>
  <c r="EI20" i="1"/>
  <c r="EE20" i="1"/>
  <c r="EG20" i="1"/>
  <c r="EC20" i="1"/>
  <c r="EW30" i="1"/>
  <c r="ES30" i="1"/>
  <c r="EQ30" i="1"/>
  <c r="EU30" i="1"/>
  <c r="K116" i="1" s="1"/>
  <c r="ER30" i="1"/>
  <c r="EN35" i="1"/>
  <c r="EP35" i="1"/>
  <c r="EJ35" i="1"/>
  <c r="EL35" i="1"/>
  <c r="EK35" i="1"/>
  <c r="EP7" i="1"/>
  <c r="EJ7" i="1"/>
  <c r="EN7" i="1"/>
  <c r="EL7" i="1"/>
  <c r="EK7" i="1"/>
  <c r="EG53" i="1"/>
  <c r="EE53" i="1"/>
  <c r="EI53" i="1"/>
  <c r="EC53" i="1"/>
  <c r="EW9" i="1"/>
  <c r="EU9" i="1"/>
  <c r="K95" i="1" s="1"/>
  <c r="ER9" i="1"/>
  <c r="EQ9" i="1"/>
  <c r="ES9" i="1"/>
  <c r="EE82" i="1"/>
  <c r="EG82" i="1"/>
  <c r="EC82" i="1"/>
  <c r="EI82" i="1"/>
  <c r="EE66" i="1"/>
  <c r="EG66" i="1"/>
  <c r="EC66" i="1"/>
  <c r="EI66" i="1"/>
  <c r="EE34" i="1"/>
  <c r="EG34" i="1"/>
  <c r="EC34" i="1"/>
  <c r="EI34" i="1"/>
  <c r="EG55" i="1"/>
  <c r="EI55" i="1"/>
  <c r="EE55" i="1"/>
  <c r="EC55" i="1"/>
  <c r="EI67" i="1"/>
  <c r="EE67" i="1"/>
  <c r="EG67" i="1"/>
  <c r="EC67" i="1"/>
  <c r="EG24" i="1"/>
  <c r="EI24" i="1"/>
  <c r="EE24" i="1"/>
  <c r="EC24" i="1"/>
  <c r="EU57" i="1"/>
  <c r="K143" i="1" s="1"/>
  <c r="EW57" i="1"/>
  <c r="ER57" i="1"/>
  <c r="EQ57" i="1"/>
  <c r="ES57" i="1"/>
  <c r="EW46" i="1"/>
  <c r="EQ46" i="1"/>
  <c r="ES46" i="1"/>
  <c r="EU46" i="1"/>
  <c r="K132" i="1" s="1"/>
  <c r="ER46" i="1"/>
  <c r="EU8" i="1"/>
  <c r="K94" i="1" s="1"/>
  <c r="EW8" i="1"/>
  <c r="EQ8" i="1"/>
  <c r="ES8" i="1"/>
  <c r="ER8" i="1"/>
  <c r="EC62" i="1"/>
  <c r="EE62" i="1"/>
  <c r="EI62" i="1"/>
  <c r="EG62" i="1"/>
  <c r="EC22" i="1"/>
  <c r="EE22" i="1"/>
  <c r="EG22" i="1"/>
  <c r="EI22" i="1"/>
  <c r="EI21" i="1"/>
  <c r="EG21" i="1"/>
  <c r="EC21" i="1"/>
  <c r="EE21" i="1"/>
  <c r="EU64" i="1"/>
  <c r="K150" i="1" s="1"/>
  <c r="EW64" i="1"/>
  <c r="ES64" i="1"/>
  <c r="EQ64" i="1"/>
  <c r="ER64" i="1"/>
  <c r="EE42" i="1"/>
  <c r="EG42" i="1"/>
  <c r="EC42" i="1"/>
  <c r="EI42" i="1"/>
  <c r="EP39" i="1"/>
  <c r="EJ39" i="1"/>
  <c r="EN39" i="1"/>
  <c r="EL39" i="1"/>
  <c r="EK39" i="1"/>
  <c r="EI13" i="1"/>
  <c r="EE13" i="1"/>
  <c r="EG13" i="1"/>
  <c r="EC13" i="1"/>
  <c r="EP31" i="1"/>
  <c r="EJ31" i="1"/>
  <c r="EL31" i="1"/>
  <c r="EN31" i="1"/>
  <c r="EK31" i="1"/>
  <c r="EW23" i="1"/>
  <c r="EU23" i="1"/>
  <c r="K109" i="1" s="1"/>
  <c r="EQ23" i="1"/>
  <c r="ER23" i="1"/>
  <c r="ES23" i="1"/>
  <c r="EN75" i="1"/>
  <c r="EP75" i="1"/>
  <c r="EJ75" i="1"/>
  <c r="EL75" i="1"/>
  <c r="EK75" i="1"/>
  <c r="EA2" i="1"/>
  <c r="EU80" i="1"/>
  <c r="K166" i="1" s="1"/>
  <c r="EW80" i="1"/>
  <c r="EQ80" i="1"/>
  <c r="ES80" i="1"/>
  <c r="ER80" i="1"/>
  <c r="EN43" i="1"/>
  <c r="EP43" i="1"/>
  <c r="EJ43" i="1"/>
  <c r="EL43" i="1"/>
  <c r="EK43" i="1"/>
  <c r="EG79" i="1"/>
  <c r="EI79" i="1"/>
  <c r="EE79" i="1"/>
  <c r="EC79" i="1"/>
  <c r="DX15" i="1"/>
  <c r="ED65" i="1"/>
  <c r="ED41" i="1"/>
  <c r="ED55" i="1"/>
  <c r="DX79" i="1"/>
  <c r="DX63" i="1"/>
  <c r="ED26" i="1"/>
  <c r="DX50" i="1"/>
  <c r="DX53" i="1"/>
  <c r="DX68" i="1"/>
  <c r="ED24" i="1"/>
  <c r="DX17" i="1"/>
  <c r="ED58" i="1"/>
  <c r="DX21" i="1"/>
  <c r="DX13" i="1"/>
  <c r="DX16" i="1"/>
  <c r="ED34" i="1"/>
  <c r="DX20" i="1"/>
  <c r="DX58" i="1"/>
  <c r="DT4" i="1"/>
  <c r="DX28" i="1"/>
  <c r="DX42" i="1"/>
  <c r="ED54" i="1"/>
  <c r="DX40" i="1"/>
  <c r="DT2" i="1"/>
  <c r="ED36" i="1"/>
  <c r="DX62" i="1"/>
  <c r="DX82" i="1"/>
  <c r="ED32" i="1"/>
  <c r="ED66" i="1"/>
  <c r="ED33" i="1"/>
  <c r="ED40" i="1"/>
  <c r="DX25" i="1"/>
  <c r="DX67" i="1"/>
  <c r="ED63" i="1"/>
  <c r="ED21" i="1"/>
  <c r="DX33" i="1"/>
  <c r="ED53" i="1"/>
  <c r="ED68" i="1"/>
  <c r="DX54" i="1"/>
  <c r="DX24" i="1"/>
  <c r="ED74" i="1"/>
  <c r="DX36" i="1"/>
  <c r="DX26" i="1"/>
  <c r="ED62" i="1"/>
  <c r="ED82" i="1"/>
  <c r="DX32" i="1"/>
  <c r="DX66" i="1"/>
  <c r="ED13" i="1"/>
  <c r="DX22" i="1"/>
  <c r="DX77" i="1"/>
  <c r="ED59" i="1"/>
  <c r="ED44" i="1"/>
  <c r="ED15" i="1"/>
  <c r="DX55" i="1"/>
  <c r="ED16" i="1"/>
  <c r="DX65" i="1"/>
  <c r="ED22" i="1"/>
  <c r="ED25" i="1"/>
  <c r="ED77" i="1"/>
  <c r="ED67" i="1"/>
  <c r="DX74" i="1"/>
  <c r="ED50" i="1"/>
  <c r="ED28" i="1"/>
  <c r="DX41" i="1"/>
  <c r="ED42" i="1"/>
  <c r="DX34" i="1"/>
  <c r="ED20" i="1"/>
  <c r="ED79" i="1"/>
  <c r="ED17" i="1"/>
  <c r="DX59" i="1"/>
  <c r="DX44" i="1"/>
  <c r="DN5" i="1"/>
  <c r="EH4" i="1" l="1"/>
  <c r="EA5" i="1"/>
  <c r="EB5" i="1" s="1"/>
  <c r="EH2" i="1"/>
  <c r="DT5" i="1"/>
  <c r="T97" i="1"/>
  <c r="R97" i="1"/>
  <c r="EN33" i="1"/>
  <c r="EP33" i="1"/>
  <c r="EL33" i="1"/>
  <c r="EJ33" i="1"/>
  <c r="EK33" i="1"/>
  <c r="EN42" i="1"/>
  <c r="EP42" i="1"/>
  <c r="EJ42" i="1"/>
  <c r="EL42" i="1"/>
  <c r="EK42" i="1"/>
  <c r="FD8" i="1"/>
  <c r="M94" i="1"/>
  <c r="EY8" i="1"/>
  <c r="O94" i="1" s="1"/>
  <c r="FB8" i="1"/>
  <c r="EX8" i="1"/>
  <c r="N94" i="1" s="1"/>
  <c r="EZ8" i="1"/>
  <c r="P94" i="1" s="1"/>
  <c r="EN34" i="1"/>
  <c r="EP34" i="1"/>
  <c r="EJ34" i="1"/>
  <c r="EL34" i="1"/>
  <c r="EK34" i="1"/>
  <c r="EN82" i="1"/>
  <c r="EP82" i="1"/>
  <c r="EJ82" i="1"/>
  <c r="EL82" i="1"/>
  <c r="EK82" i="1"/>
  <c r="M95" i="1"/>
  <c r="EY9" i="1"/>
  <c r="O95" i="1" s="1"/>
  <c r="FD9" i="1"/>
  <c r="EX9" i="1"/>
  <c r="N95" i="1" s="1"/>
  <c r="FB9" i="1"/>
  <c r="EZ9" i="1"/>
  <c r="P95" i="1" s="1"/>
  <c r="EN74" i="1"/>
  <c r="EP74" i="1"/>
  <c r="EJ74" i="1"/>
  <c r="EL74" i="1"/>
  <c r="EK74" i="1"/>
  <c r="FD14" i="1"/>
  <c r="M100" i="1"/>
  <c r="EY14" i="1"/>
  <c r="FB14" i="1"/>
  <c r="EX14" i="1"/>
  <c r="N100" i="1" s="1"/>
  <c r="EZ14" i="1"/>
  <c r="P100" i="1" s="1"/>
  <c r="EL77" i="1"/>
  <c r="EN77" i="1"/>
  <c r="EP77" i="1"/>
  <c r="EJ77" i="1"/>
  <c r="EK77" i="1"/>
  <c r="EP32" i="1"/>
  <c r="EJ32" i="1"/>
  <c r="EL32" i="1"/>
  <c r="EN32" i="1"/>
  <c r="EK32" i="1"/>
  <c r="M167" i="1"/>
  <c r="EY81" i="1"/>
  <c r="O167" i="1" s="1"/>
  <c r="FD81" i="1"/>
  <c r="EX81" i="1"/>
  <c r="N167" i="1" s="1"/>
  <c r="FB81" i="1"/>
  <c r="EZ81" i="1"/>
  <c r="P167" i="1" s="1"/>
  <c r="FD23" i="1"/>
  <c r="M109" i="1"/>
  <c r="EY23" i="1"/>
  <c r="O109" i="1" s="1"/>
  <c r="EX23" i="1"/>
  <c r="N109" i="1" s="1"/>
  <c r="FB23" i="1"/>
  <c r="EZ23" i="1"/>
  <c r="P109" i="1" s="1"/>
  <c r="ES7" i="1"/>
  <c r="EQ7" i="1"/>
  <c r="EW7" i="1"/>
  <c r="EU7" i="1"/>
  <c r="K93" i="1" s="1"/>
  <c r="ER7" i="1"/>
  <c r="EP40" i="1"/>
  <c r="EJ40" i="1"/>
  <c r="EL40" i="1"/>
  <c r="EN40" i="1"/>
  <c r="EK40" i="1"/>
  <c r="EN59" i="1"/>
  <c r="EP59" i="1"/>
  <c r="EJ59" i="1"/>
  <c r="EL59" i="1"/>
  <c r="EK59" i="1"/>
  <c r="EN50" i="1"/>
  <c r="EP50" i="1"/>
  <c r="EJ50" i="1"/>
  <c r="EL50" i="1"/>
  <c r="EK50" i="1"/>
  <c r="M162" i="1"/>
  <c r="EY76" i="1"/>
  <c r="O162" i="1" s="1"/>
  <c r="FD76" i="1"/>
  <c r="FB76" i="1"/>
  <c r="EZ76" i="1"/>
  <c r="P162" i="1" s="1"/>
  <c r="EX76" i="1"/>
  <c r="N162" i="1" s="1"/>
  <c r="EP15" i="1"/>
  <c r="EJ15" i="1"/>
  <c r="EN15" i="1"/>
  <c r="EL15" i="1"/>
  <c r="EK15" i="1"/>
  <c r="M135" i="1"/>
  <c r="EY49" i="1"/>
  <c r="O135" i="1" s="1"/>
  <c r="EX49" i="1"/>
  <c r="N135" i="1" s="1"/>
  <c r="FD49" i="1"/>
  <c r="FB49" i="1"/>
  <c r="EZ49" i="1"/>
  <c r="P135" i="1" s="1"/>
  <c r="FD64" i="1"/>
  <c r="EY64" i="1"/>
  <c r="O150" i="1" s="1"/>
  <c r="M150" i="1"/>
  <c r="FB64" i="1"/>
  <c r="EX64" i="1"/>
  <c r="N150" i="1" s="1"/>
  <c r="EZ64" i="1"/>
  <c r="P150" i="1" s="1"/>
  <c r="EP79" i="1"/>
  <c r="EJ79" i="1"/>
  <c r="EN79" i="1"/>
  <c r="EL79" i="1"/>
  <c r="EK79" i="1"/>
  <c r="EL13" i="1"/>
  <c r="EN13" i="1"/>
  <c r="EP13" i="1"/>
  <c r="EJ13" i="1"/>
  <c r="EK13" i="1"/>
  <c r="EP62" i="1"/>
  <c r="EJ62" i="1"/>
  <c r="EL62" i="1"/>
  <c r="EN62" i="1"/>
  <c r="EK62" i="1"/>
  <c r="M143" i="1"/>
  <c r="FD57" i="1"/>
  <c r="FB57" i="1"/>
  <c r="EX57" i="1"/>
  <c r="N143" i="1" s="1"/>
  <c r="EY57" i="1"/>
  <c r="O143" i="1" s="1"/>
  <c r="EZ57" i="1"/>
  <c r="P143" i="1" s="1"/>
  <c r="EL53" i="1"/>
  <c r="EN53" i="1"/>
  <c r="EP53" i="1"/>
  <c r="EJ53" i="1"/>
  <c r="EK53" i="1"/>
  <c r="FD70" i="1"/>
  <c r="M156" i="1"/>
  <c r="EY70" i="1"/>
  <c r="O156" i="1" s="1"/>
  <c r="EX70" i="1"/>
  <c r="N156" i="1" s="1"/>
  <c r="FB70" i="1"/>
  <c r="EZ70" i="1"/>
  <c r="P156" i="1" s="1"/>
  <c r="EL44" i="1"/>
  <c r="EP44" i="1"/>
  <c r="EJ44" i="1"/>
  <c r="EK44" i="1"/>
  <c r="EN44" i="1"/>
  <c r="EL68" i="1"/>
  <c r="EP68" i="1"/>
  <c r="EJ68" i="1"/>
  <c r="EN68" i="1"/>
  <c r="EK68" i="1"/>
  <c r="EU18" i="1"/>
  <c r="K104" i="1" s="1"/>
  <c r="EW18" i="1"/>
  <c r="EQ18" i="1"/>
  <c r="ER18" i="1"/>
  <c r="ES18" i="1"/>
  <c r="EP16" i="1"/>
  <c r="EJ16" i="1"/>
  <c r="EL16" i="1"/>
  <c r="EN16" i="1"/>
  <c r="EK16" i="1"/>
  <c r="EW39" i="1"/>
  <c r="EU39" i="1"/>
  <c r="K125" i="1" s="1"/>
  <c r="EQ39" i="1"/>
  <c r="ER39" i="1"/>
  <c r="ES39" i="1"/>
  <c r="EL20" i="1"/>
  <c r="EP20" i="1"/>
  <c r="EJ20" i="1"/>
  <c r="EK20" i="1"/>
  <c r="EN20" i="1"/>
  <c r="EP54" i="1"/>
  <c r="EJ54" i="1"/>
  <c r="EL54" i="1"/>
  <c r="EN54" i="1"/>
  <c r="EK54" i="1"/>
  <c r="EW75" i="1"/>
  <c r="EQ75" i="1"/>
  <c r="ES75" i="1"/>
  <c r="EU75" i="1"/>
  <c r="K161" i="1" s="1"/>
  <c r="ER75" i="1"/>
  <c r="EN67" i="1"/>
  <c r="EP67" i="1"/>
  <c r="EJ67" i="1"/>
  <c r="EL67" i="1"/>
  <c r="EK67" i="1"/>
  <c r="FD30" i="1"/>
  <c r="M116" i="1"/>
  <c r="EY30" i="1"/>
  <c r="O116" i="1" s="1"/>
  <c r="FB30" i="1"/>
  <c r="EX30" i="1"/>
  <c r="N116" i="1" s="1"/>
  <c r="EZ30" i="1"/>
  <c r="P116" i="1" s="1"/>
  <c r="EU27" i="1"/>
  <c r="K113" i="1" s="1"/>
  <c r="EQ27" i="1"/>
  <c r="EW27" i="1"/>
  <c r="ER27" i="1"/>
  <c r="ES27" i="1"/>
  <c r="FD72" i="1"/>
  <c r="EY72" i="1"/>
  <c r="O158" i="1" s="1"/>
  <c r="M158" i="1"/>
  <c r="FB72" i="1"/>
  <c r="EX72" i="1"/>
  <c r="N158" i="1" s="1"/>
  <c r="EZ72" i="1"/>
  <c r="P158" i="1" s="1"/>
  <c r="EK63" i="1"/>
  <c r="EP63" i="1"/>
  <c r="EJ63" i="1"/>
  <c r="EL63" i="1"/>
  <c r="EN63" i="1"/>
  <c r="EN65" i="1"/>
  <c r="EP65" i="1"/>
  <c r="EL65" i="1"/>
  <c r="EJ65" i="1"/>
  <c r="EK65" i="1"/>
  <c r="EW69" i="1"/>
  <c r="EU69" i="1"/>
  <c r="K155" i="1" s="1"/>
  <c r="EQ69" i="1"/>
  <c r="ER69" i="1"/>
  <c r="ES69" i="1"/>
  <c r="EW47" i="1"/>
  <c r="EQ47" i="1"/>
  <c r="ES47" i="1"/>
  <c r="EU47" i="1"/>
  <c r="K133" i="1" s="1"/>
  <c r="ER47" i="1"/>
  <c r="FD78" i="1"/>
  <c r="M164" i="1"/>
  <c r="EY78" i="1"/>
  <c r="O164" i="1" s="1"/>
  <c r="EX78" i="1"/>
  <c r="N164" i="1" s="1"/>
  <c r="FB78" i="1"/>
  <c r="EZ78" i="1"/>
  <c r="P164" i="1" s="1"/>
  <c r="EU19" i="1"/>
  <c r="K105" i="1" s="1"/>
  <c r="EQ19" i="1"/>
  <c r="EW19" i="1"/>
  <c r="ES19" i="1"/>
  <c r="ER19" i="1"/>
  <c r="EY45" i="1"/>
  <c r="O131" i="1" s="1"/>
  <c r="FB45" i="1"/>
  <c r="EZ45" i="1"/>
  <c r="P131" i="1" s="1"/>
  <c r="M131" i="1"/>
  <c r="FD45" i="1"/>
  <c r="EX45" i="1"/>
  <c r="N131" i="1" s="1"/>
  <c r="FD80" i="1"/>
  <c r="EY80" i="1"/>
  <c r="O166" i="1" s="1"/>
  <c r="M166" i="1"/>
  <c r="FB80" i="1"/>
  <c r="EX80" i="1"/>
  <c r="N166" i="1" s="1"/>
  <c r="EZ80" i="1"/>
  <c r="P166" i="1" s="1"/>
  <c r="EL21" i="1"/>
  <c r="EN21" i="1"/>
  <c r="EJ21" i="1"/>
  <c r="EP21" i="1"/>
  <c r="EK21" i="1"/>
  <c r="EN66" i="1"/>
  <c r="EP66" i="1"/>
  <c r="EJ66" i="1"/>
  <c r="EL66" i="1"/>
  <c r="EK66" i="1"/>
  <c r="EY61" i="1"/>
  <c r="O147" i="1" s="1"/>
  <c r="FD61" i="1"/>
  <c r="M147" i="1"/>
  <c r="FB61" i="1"/>
  <c r="EZ61" i="1"/>
  <c r="P147" i="1" s="1"/>
  <c r="EX61" i="1"/>
  <c r="N147" i="1" s="1"/>
  <c r="M159" i="1"/>
  <c r="FD73" i="1"/>
  <c r="EY73" i="1"/>
  <c r="O159" i="1" s="1"/>
  <c r="EX73" i="1"/>
  <c r="N159" i="1" s="1"/>
  <c r="FB73" i="1"/>
  <c r="EZ73" i="1"/>
  <c r="P159" i="1" s="1"/>
  <c r="EN58" i="1"/>
  <c r="EP58" i="1"/>
  <c r="EJ58" i="1"/>
  <c r="EL58" i="1"/>
  <c r="EK58" i="1"/>
  <c r="EW60" i="1"/>
  <c r="EU60" i="1"/>
  <c r="K146" i="1" s="1"/>
  <c r="EQ60" i="1"/>
  <c r="ER60" i="1"/>
  <c r="ES60" i="1"/>
  <c r="EN25" i="1"/>
  <c r="EP25" i="1"/>
  <c r="EL25" i="1"/>
  <c r="EJ25" i="1"/>
  <c r="EK25" i="1"/>
  <c r="EW12" i="1"/>
  <c r="EU12" i="1"/>
  <c r="K98" i="1" s="1"/>
  <c r="EQ12" i="1"/>
  <c r="ES12" i="1"/>
  <c r="ER12" i="1"/>
  <c r="ER29" i="1"/>
  <c r="EW29" i="1"/>
  <c r="EQ29" i="1"/>
  <c r="EU29" i="1"/>
  <c r="K115" i="1" s="1"/>
  <c r="ES29" i="1"/>
  <c r="EP22" i="1"/>
  <c r="EJ22" i="1"/>
  <c r="EL22" i="1"/>
  <c r="EN22" i="1"/>
  <c r="EK22" i="1"/>
  <c r="EU35" i="1"/>
  <c r="K121" i="1" s="1"/>
  <c r="EQ35" i="1"/>
  <c r="EW35" i="1"/>
  <c r="ES35" i="1"/>
  <c r="ER35" i="1"/>
  <c r="EN26" i="1"/>
  <c r="EP26" i="1"/>
  <c r="EJ26" i="1"/>
  <c r="EL26" i="1"/>
  <c r="EK26" i="1"/>
  <c r="ER37" i="1"/>
  <c r="EW37" i="1"/>
  <c r="EQ37" i="1"/>
  <c r="EU37" i="1"/>
  <c r="K123" i="1" s="1"/>
  <c r="ES37" i="1"/>
  <c r="FD48" i="1"/>
  <c r="M134" i="1"/>
  <c r="EY48" i="1"/>
  <c r="O134" i="1" s="1"/>
  <c r="FB48" i="1"/>
  <c r="EX48" i="1"/>
  <c r="N134" i="1" s="1"/>
  <c r="EZ48" i="1"/>
  <c r="P134" i="1" s="1"/>
  <c r="EN17" i="1"/>
  <c r="EP17" i="1"/>
  <c r="EL17" i="1"/>
  <c r="EJ17" i="1"/>
  <c r="EK17" i="1"/>
  <c r="EU51" i="1"/>
  <c r="K137" i="1" s="1"/>
  <c r="EQ51" i="1"/>
  <c r="EW51" i="1"/>
  <c r="ES51" i="1"/>
  <c r="ER51" i="1"/>
  <c r="EQ43" i="1"/>
  <c r="EU43" i="1"/>
  <c r="K129" i="1" s="1"/>
  <c r="EW43" i="1"/>
  <c r="ER43" i="1"/>
  <c r="ES43" i="1"/>
  <c r="M96" i="1"/>
  <c r="EY10" i="1"/>
  <c r="O96" i="1" s="1"/>
  <c r="FD10" i="1"/>
  <c r="EZ10" i="1"/>
  <c r="P96" i="1" s="1"/>
  <c r="FB10" i="1"/>
  <c r="EX10" i="1"/>
  <c r="N96" i="1" s="1"/>
  <c r="EW31" i="1"/>
  <c r="ES31" i="1"/>
  <c r="EQ31" i="1"/>
  <c r="EU31" i="1"/>
  <c r="K117" i="1" s="1"/>
  <c r="ER31" i="1"/>
  <c r="FD46" i="1"/>
  <c r="M132" i="1"/>
  <c r="EY46" i="1"/>
  <c r="O132" i="1" s="1"/>
  <c r="FB46" i="1"/>
  <c r="EX46" i="1"/>
  <c r="N132" i="1" s="1"/>
  <c r="EZ46" i="1"/>
  <c r="P132" i="1" s="1"/>
  <c r="EP24" i="1"/>
  <c r="EJ24" i="1"/>
  <c r="EL24" i="1"/>
  <c r="EN24" i="1"/>
  <c r="EK24" i="1"/>
  <c r="EP55" i="1"/>
  <c r="EJ55" i="1"/>
  <c r="EN55" i="1"/>
  <c r="EL55" i="1"/>
  <c r="EK55" i="1"/>
  <c r="EL36" i="1"/>
  <c r="EP36" i="1"/>
  <c r="EN36" i="1"/>
  <c r="EJ36" i="1"/>
  <c r="EK36" i="1"/>
  <c r="FD56" i="1"/>
  <c r="EY56" i="1"/>
  <c r="O142" i="1" s="1"/>
  <c r="M142" i="1"/>
  <c r="FB56" i="1"/>
  <c r="EX56" i="1"/>
  <c r="N142" i="1" s="1"/>
  <c r="EZ56" i="1"/>
  <c r="P142" i="1" s="1"/>
  <c r="FF11" i="1"/>
  <c r="FK11" i="1"/>
  <c r="FP11" i="1"/>
  <c r="FW11" i="1"/>
  <c r="GD11" i="1"/>
  <c r="FY11" i="1"/>
  <c r="GF11" i="1"/>
  <c r="FR11" i="1"/>
  <c r="FG11" i="1"/>
  <c r="FE11" i="1"/>
  <c r="FI11" i="1"/>
  <c r="FD71" i="1"/>
  <c r="M157" i="1"/>
  <c r="EY71" i="1"/>
  <c r="O157" i="1" s="1"/>
  <c r="EX71" i="1"/>
  <c r="N157" i="1" s="1"/>
  <c r="FB71" i="1"/>
  <c r="EZ71" i="1"/>
  <c r="P157" i="1" s="1"/>
  <c r="FD38" i="1"/>
  <c r="M124" i="1"/>
  <c r="EY38" i="1"/>
  <c r="O124" i="1" s="1"/>
  <c r="EX38" i="1"/>
  <c r="N124" i="1" s="1"/>
  <c r="FB38" i="1"/>
  <c r="EZ38" i="1"/>
  <c r="P124" i="1" s="1"/>
  <c r="EL28" i="1"/>
  <c r="EP28" i="1"/>
  <c r="EN28" i="1"/>
  <c r="EK28" i="1"/>
  <c r="EJ28" i="1"/>
  <c r="EW52" i="1"/>
  <c r="EU52" i="1"/>
  <c r="K138" i="1" s="1"/>
  <c r="EQ52" i="1"/>
  <c r="ES52" i="1"/>
  <c r="ER52" i="1"/>
  <c r="EN41" i="1"/>
  <c r="EP41" i="1"/>
  <c r="EL41" i="1"/>
  <c r="EJ41" i="1"/>
  <c r="EK41" i="1"/>
  <c r="DU5" i="1"/>
  <c r="EH5" i="1" l="1"/>
  <c r="EI5" i="1" s="1"/>
  <c r="EO4" i="1"/>
  <c r="EO2" i="1"/>
  <c r="T131" i="1"/>
  <c r="R131" i="1"/>
  <c r="EW79" i="1"/>
  <c r="EU79" i="1"/>
  <c r="K165" i="1" s="1"/>
  <c r="EQ79" i="1"/>
  <c r="ES79" i="1"/>
  <c r="ER79" i="1"/>
  <c r="GI11" i="1"/>
  <c r="GH11" i="1"/>
  <c r="GG11" i="1"/>
  <c r="EW36" i="1"/>
  <c r="EU36" i="1"/>
  <c r="K122" i="1" s="1"/>
  <c r="EQ36" i="1"/>
  <c r="ES36" i="1"/>
  <c r="ER36" i="1"/>
  <c r="M129" i="1"/>
  <c r="EY43" i="1"/>
  <c r="O129" i="1" s="1"/>
  <c r="FD43" i="1"/>
  <c r="FB43" i="1"/>
  <c r="EZ43" i="1"/>
  <c r="P129" i="1" s="1"/>
  <c r="EX43" i="1"/>
  <c r="N129" i="1" s="1"/>
  <c r="EW66" i="1"/>
  <c r="EQ66" i="1"/>
  <c r="EU66" i="1"/>
  <c r="K152" i="1" s="1"/>
  <c r="ER66" i="1"/>
  <c r="ES66" i="1"/>
  <c r="EW63" i="1"/>
  <c r="EU63" i="1"/>
  <c r="K149" i="1" s="1"/>
  <c r="ER63" i="1"/>
  <c r="ES63" i="1"/>
  <c r="EQ63" i="1"/>
  <c r="EU16" i="1"/>
  <c r="K102" i="1" s="1"/>
  <c r="EW16" i="1"/>
  <c r="EQ16" i="1"/>
  <c r="ES16" i="1"/>
  <c r="ER16" i="1"/>
  <c r="ER53" i="1"/>
  <c r="EW53" i="1"/>
  <c r="EU53" i="1"/>
  <c r="K139" i="1" s="1"/>
  <c r="EQ53" i="1"/>
  <c r="ES53" i="1"/>
  <c r="T143" i="1"/>
  <c r="R143" i="1"/>
  <c r="ER13" i="1"/>
  <c r="EW13" i="1"/>
  <c r="EQ13" i="1"/>
  <c r="EU13" i="1"/>
  <c r="K99" i="1" s="1"/>
  <c r="ES13" i="1"/>
  <c r="FF49" i="1"/>
  <c r="FK49" i="1"/>
  <c r="FY49" i="1"/>
  <c r="GF49" i="1"/>
  <c r="FR49" i="1"/>
  <c r="FP49" i="1"/>
  <c r="GD49" i="1"/>
  <c r="FI49" i="1"/>
  <c r="FW49" i="1"/>
  <c r="FE49" i="1"/>
  <c r="FG49" i="1"/>
  <c r="EW15" i="1"/>
  <c r="EU15" i="1"/>
  <c r="K101" i="1" s="1"/>
  <c r="EQ15" i="1"/>
  <c r="ER15" i="1"/>
  <c r="ES15" i="1"/>
  <c r="M93" i="1"/>
  <c r="EZ7" i="1"/>
  <c r="EY7" i="1"/>
  <c r="O93" i="1" s="1"/>
  <c r="FD7" i="1"/>
  <c r="FB7" i="1"/>
  <c r="EX7" i="1"/>
  <c r="FK23" i="1"/>
  <c r="FG23" i="1"/>
  <c r="FE23" i="1"/>
  <c r="FW23" i="1"/>
  <c r="FF23" i="1"/>
  <c r="GD23" i="1"/>
  <c r="FI23" i="1"/>
  <c r="FR23" i="1"/>
  <c r="FY23" i="1"/>
  <c r="GF23" i="1"/>
  <c r="FP23" i="1"/>
  <c r="FG9" i="1"/>
  <c r="FK9" i="1"/>
  <c r="FI9" i="1"/>
  <c r="FR9" i="1"/>
  <c r="FY9" i="1"/>
  <c r="GF9" i="1"/>
  <c r="FW9" i="1"/>
  <c r="GD9" i="1"/>
  <c r="FF9" i="1"/>
  <c r="FE9" i="1"/>
  <c r="FP9" i="1"/>
  <c r="GB11" i="1"/>
  <c r="FZ11" i="1"/>
  <c r="GA11" i="1"/>
  <c r="T132" i="1"/>
  <c r="R132" i="1"/>
  <c r="T134" i="1"/>
  <c r="R134" i="1"/>
  <c r="M98" i="1"/>
  <c r="FB12" i="1"/>
  <c r="FD12" i="1"/>
  <c r="EY12" i="1"/>
  <c r="O98" i="1" s="1"/>
  <c r="EZ12" i="1"/>
  <c r="P98" i="1" s="1"/>
  <c r="EX12" i="1"/>
  <c r="N98" i="1" s="1"/>
  <c r="T116" i="1"/>
  <c r="R116" i="1"/>
  <c r="EW54" i="1"/>
  <c r="EU54" i="1"/>
  <c r="K140" i="1" s="1"/>
  <c r="EQ54" i="1"/>
  <c r="ES54" i="1"/>
  <c r="ER54" i="1"/>
  <c r="EW68" i="1"/>
  <c r="EU68" i="1"/>
  <c r="K154" i="1" s="1"/>
  <c r="EQ68" i="1"/>
  <c r="ER68" i="1"/>
  <c r="ES68" i="1"/>
  <c r="T94" i="1"/>
  <c r="R94" i="1"/>
  <c r="EW58" i="1"/>
  <c r="EQ58" i="1"/>
  <c r="EU58" i="1"/>
  <c r="K144" i="1" s="1"/>
  <c r="ES58" i="1"/>
  <c r="ER58" i="1"/>
  <c r="M138" i="1"/>
  <c r="FB52" i="1"/>
  <c r="FD52" i="1"/>
  <c r="EY52" i="1"/>
  <c r="O138" i="1" s="1"/>
  <c r="EZ52" i="1"/>
  <c r="P138" i="1" s="1"/>
  <c r="EX52" i="1"/>
  <c r="N138" i="1" s="1"/>
  <c r="T157" i="1"/>
  <c r="R157" i="1"/>
  <c r="T142" i="1"/>
  <c r="R142" i="1"/>
  <c r="FG46" i="1"/>
  <c r="FK46" i="1"/>
  <c r="GF46" i="1"/>
  <c r="FP46" i="1"/>
  <c r="FW46" i="1"/>
  <c r="FF46" i="1"/>
  <c r="GD46" i="1"/>
  <c r="FI46" i="1"/>
  <c r="FR46" i="1"/>
  <c r="FE46" i="1"/>
  <c r="FY46" i="1"/>
  <c r="FG48" i="1"/>
  <c r="FK48" i="1"/>
  <c r="FP48" i="1"/>
  <c r="FY48" i="1"/>
  <c r="GF48" i="1"/>
  <c r="FW48" i="1"/>
  <c r="GD48" i="1"/>
  <c r="FR48" i="1"/>
  <c r="FI48" i="1"/>
  <c r="FE48" i="1"/>
  <c r="FF48" i="1"/>
  <c r="T147" i="1"/>
  <c r="R147" i="1"/>
  <c r="T166" i="1"/>
  <c r="R166" i="1"/>
  <c r="FD47" i="1"/>
  <c r="EY47" i="1"/>
  <c r="O133" i="1" s="1"/>
  <c r="M133" i="1"/>
  <c r="FB47" i="1"/>
  <c r="EX47" i="1"/>
  <c r="N133" i="1" s="1"/>
  <c r="EZ47" i="1"/>
  <c r="P133" i="1" s="1"/>
  <c r="M113" i="1"/>
  <c r="EY27" i="1"/>
  <c r="O113" i="1" s="1"/>
  <c r="FD27" i="1"/>
  <c r="EZ27" i="1"/>
  <c r="P113" i="1" s="1"/>
  <c r="FB27" i="1"/>
  <c r="EX27" i="1"/>
  <c r="N113" i="1" s="1"/>
  <c r="FG30" i="1"/>
  <c r="FK30" i="1"/>
  <c r="FR30" i="1"/>
  <c r="FY30" i="1"/>
  <c r="FE30" i="1"/>
  <c r="GF30" i="1"/>
  <c r="FF30" i="1"/>
  <c r="FW30" i="1"/>
  <c r="FP30" i="1"/>
  <c r="GD30" i="1"/>
  <c r="FI30" i="1"/>
  <c r="EW50" i="1"/>
  <c r="EQ50" i="1"/>
  <c r="EU50" i="1"/>
  <c r="K136" i="1" s="1"/>
  <c r="ES50" i="1"/>
  <c r="ER50" i="1"/>
  <c r="EW74" i="1"/>
  <c r="EQ74" i="1"/>
  <c r="EU74" i="1"/>
  <c r="K160" i="1" s="1"/>
  <c r="ER74" i="1"/>
  <c r="ES74" i="1"/>
  <c r="T95" i="1"/>
  <c r="R95" i="1"/>
  <c r="FG8" i="1"/>
  <c r="FK8" i="1"/>
  <c r="FI8" i="1"/>
  <c r="FR8" i="1"/>
  <c r="FY8" i="1"/>
  <c r="FW8" i="1"/>
  <c r="GF8" i="1"/>
  <c r="GD8" i="1"/>
  <c r="FE8" i="1"/>
  <c r="FF8" i="1"/>
  <c r="FP8" i="1"/>
  <c r="M121" i="1"/>
  <c r="EY35" i="1"/>
  <c r="O121" i="1" s="1"/>
  <c r="FD35" i="1"/>
  <c r="FB35" i="1"/>
  <c r="EZ35" i="1"/>
  <c r="P121" i="1" s="1"/>
  <c r="EX35" i="1"/>
  <c r="N121" i="1" s="1"/>
  <c r="FG71" i="1"/>
  <c r="FK71" i="1"/>
  <c r="FW71" i="1"/>
  <c r="FP71" i="1"/>
  <c r="FE71" i="1"/>
  <c r="GF71" i="1"/>
  <c r="FF71" i="1"/>
  <c r="GD71" i="1"/>
  <c r="FI71" i="1"/>
  <c r="FY71" i="1"/>
  <c r="FR71" i="1"/>
  <c r="FR10" i="1"/>
  <c r="FK10" i="1"/>
  <c r="FI10" i="1"/>
  <c r="FW10" i="1"/>
  <c r="GF10" i="1"/>
  <c r="FE10" i="1"/>
  <c r="FF10" i="1"/>
  <c r="GD10" i="1"/>
  <c r="FP10" i="1"/>
  <c r="FY10" i="1"/>
  <c r="FG10" i="1"/>
  <c r="EU17" i="1"/>
  <c r="K103" i="1" s="1"/>
  <c r="EW17" i="1"/>
  <c r="EQ17" i="1"/>
  <c r="ER17" i="1"/>
  <c r="ES17" i="1"/>
  <c r="EU26" i="1"/>
  <c r="K112" i="1" s="1"/>
  <c r="EW26" i="1"/>
  <c r="EQ26" i="1"/>
  <c r="ER26" i="1"/>
  <c r="ES26" i="1"/>
  <c r="EY29" i="1"/>
  <c r="O115" i="1" s="1"/>
  <c r="FB29" i="1"/>
  <c r="EZ29" i="1"/>
  <c r="P115" i="1" s="1"/>
  <c r="FD29" i="1"/>
  <c r="M115" i="1"/>
  <c r="EX29" i="1"/>
  <c r="N115" i="1" s="1"/>
  <c r="M146" i="1"/>
  <c r="FB60" i="1"/>
  <c r="EY60" i="1"/>
  <c r="O146" i="1" s="1"/>
  <c r="EZ60" i="1"/>
  <c r="P146" i="1" s="1"/>
  <c r="FD60" i="1"/>
  <c r="EX60" i="1"/>
  <c r="N146" i="1" s="1"/>
  <c r="FF61" i="1"/>
  <c r="FK61" i="1"/>
  <c r="FR61" i="1"/>
  <c r="FY61" i="1"/>
  <c r="FP61" i="1"/>
  <c r="FW61" i="1"/>
  <c r="GF61" i="1"/>
  <c r="FI61" i="1"/>
  <c r="GD61" i="1"/>
  <c r="FG61" i="1"/>
  <c r="FE61" i="1"/>
  <c r="ER21" i="1"/>
  <c r="EW21" i="1"/>
  <c r="EU21" i="1"/>
  <c r="K107" i="1" s="1"/>
  <c r="EQ21" i="1"/>
  <c r="ES21" i="1"/>
  <c r="EU65" i="1"/>
  <c r="K151" i="1" s="1"/>
  <c r="EW65" i="1"/>
  <c r="EQ65" i="1"/>
  <c r="ER65" i="1"/>
  <c r="ES65" i="1"/>
  <c r="FD39" i="1"/>
  <c r="M125" i="1"/>
  <c r="EY39" i="1"/>
  <c r="O125" i="1" s="1"/>
  <c r="FB39" i="1"/>
  <c r="EX39" i="1"/>
  <c r="N125" i="1" s="1"/>
  <c r="EZ39" i="1"/>
  <c r="P125" i="1" s="1"/>
  <c r="T150" i="1"/>
  <c r="R150" i="1"/>
  <c r="T135" i="1"/>
  <c r="R135" i="1"/>
  <c r="EU32" i="1"/>
  <c r="K118" i="1" s="1"/>
  <c r="EW32" i="1"/>
  <c r="ES32" i="1"/>
  <c r="EQ32" i="1"/>
  <c r="ER32" i="1"/>
  <c r="EU34" i="1"/>
  <c r="K120" i="1" s="1"/>
  <c r="EW34" i="1"/>
  <c r="EQ34" i="1"/>
  <c r="ER34" i="1"/>
  <c r="ES34" i="1"/>
  <c r="EU33" i="1"/>
  <c r="K119" i="1" s="1"/>
  <c r="EW33" i="1"/>
  <c r="ER33" i="1"/>
  <c r="EQ33" i="1"/>
  <c r="ES33" i="1"/>
  <c r="EW55" i="1"/>
  <c r="EU55" i="1"/>
  <c r="K141" i="1" s="1"/>
  <c r="EQ55" i="1"/>
  <c r="ER55" i="1"/>
  <c r="ES55" i="1"/>
  <c r="EW22" i="1"/>
  <c r="ER22" i="1"/>
  <c r="EU22" i="1"/>
  <c r="K108" i="1" s="1"/>
  <c r="EQ22" i="1"/>
  <c r="ES22" i="1"/>
  <c r="FG72" i="1"/>
  <c r="FK72" i="1"/>
  <c r="FW72" i="1"/>
  <c r="GF72" i="1"/>
  <c r="FI72" i="1"/>
  <c r="GD72" i="1"/>
  <c r="FY72" i="1"/>
  <c r="FP72" i="1"/>
  <c r="FF72" i="1"/>
  <c r="FE72" i="1"/>
  <c r="FR72" i="1"/>
  <c r="EU41" i="1"/>
  <c r="K127" i="1" s="1"/>
  <c r="EW41" i="1"/>
  <c r="ER41" i="1"/>
  <c r="EQ41" i="1"/>
  <c r="ES41" i="1"/>
  <c r="T124" i="1"/>
  <c r="R124" i="1"/>
  <c r="FG56" i="1"/>
  <c r="FK56" i="1"/>
  <c r="FY56" i="1"/>
  <c r="FW56" i="1"/>
  <c r="GF56" i="1"/>
  <c r="GD56" i="1"/>
  <c r="FP56" i="1"/>
  <c r="FI56" i="1"/>
  <c r="FF56" i="1"/>
  <c r="FE56" i="1"/>
  <c r="FR56" i="1"/>
  <c r="EU24" i="1"/>
  <c r="K110" i="1" s="1"/>
  <c r="EW24" i="1"/>
  <c r="EQ24" i="1"/>
  <c r="ES24" i="1"/>
  <c r="ER24" i="1"/>
  <c r="FG80" i="1"/>
  <c r="FK80" i="1"/>
  <c r="GF80" i="1"/>
  <c r="FI80" i="1"/>
  <c r="FP80" i="1"/>
  <c r="FY80" i="1"/>
  <c r="FW80" i="1"/>
  <c r="GD80" i="1"/>
  <c r="FE80" i="1"/>
  <c r="FR80" i="1"/>
  <c r="FF80" i="1"/>
  <c r="T164" i="1"/>
  <c r="R164" i="1"/>
  <c r="EY75" i="1"/>
  <c r="O161" i="1" s="1"/>
  <c r="FD75" i="1"/>
  <c r="M161" i="1"/>
  <c r="FB75" i="1"/>
  <c r="EZ75" i="1"/>
  <c r="P161" i="1" s="1"/>
  <c r="EX75" i="1"/>
  <c r="N161" i="1" s="1"/>
  <c r="M104" i="1"/>
  <c r="EY18" i="1"/>
  <c r="O104" i="1" s="1"/>
  <c r="FD18" i="1"/>
  <c r="EX18" i="1"/>
  <c r="N104" i="1" s="1"/>
  <c r="FB18" i="1"/>
  <c r="EZ18" i="1"/>
  <c r="P104" i="1" s="1"/>
  <c r="T156" i="1"/>
  <c r="R156" i="1"/>
  <c r="FF76" i="1"/>
  <c r="FK76" i="1"/>
  <c r="GF76" i="1"/>
  <c r="FR76" i="1"/>
  <c r="GD76" i="1"/>
  <c r="FY76" i="1"/>
  <c r="FW76" i="1"/>
  <c r="FG76" i="1"/>
  <c r="FI76" i="1"/>
  <c r="FE76" i="1"/>
  <c r="FP76" i="1"/>
  <c r="FG81" i="1"/>
  <c r="FK81" i="1"/>
  <c r="GD81" i="1"/>
  <c r="FR81" i="1"/>
  <c r="FP81" i="1"/>
  <c r="FW81" i="1"/>
  <c r="FF81" i="1"/>
  <c r="GF81" i="1"/>
  <c r="FE81" i="1"/>
  <c r="FI81" i="1"/>
  <c r="FY81" i="1"/>
  <c r="O100" i="1"/>
  <c r="FS11" i="1"/>
  <c r="FT11" i="1"/>
  <c r="FU11" i="1"/>
  <c r="FD31" i="1"/>
  <c r="EY31" i="1"/>
  <c r="O117" i="1" s="1"/>
  <c r="M117" i="1"/>
  <c r="FB31" i="1"/>
  <c r="EX31" i="1"/>
  <c r="N117" i="1" s="1"/>
  <c r="EZ31" i="1"/>
  <c r="P117" i="1" s="1"/>
  <c r="FG57" i="1"/>
  <c r="FK57" i="1"/>
  <c r="GF57" i="1"/>
  <c r="GD57" i="1"/>
  <c r="FF57" i="1"/>
  <c r="FE57" i="1"/>
  <c r="FI57" i="1"/>
  <c r="FW57" i="1"/>
  <c r="FP57" i="1"/>
  <c r="FR57" i="1"/>
  <c r="FY57" i="1"/>
  <c r="EQ59" i="1"/>
  <c r="EU59" i="1"/>
  <c r="K145" i="1" s="1"/>
  <c r="EW59" i="1"/>
  <c r="ES59" i="1"/>
  <c r="ER59" i="1"/>
  <c r="T109" i="1"/>
  <c r="R109" i="1"/>
  <c r="FG38" i="1"/>
  <c r="FK38" i="1"/>
  <c r="FE38" i="1"/>
  <c r="FY38" i="1"/>
  <c r="GF38" i="1"/>
  <c r="FI38" i="1"/>
  <c r="FP38" i="1"/>
  <c r="FW38" i="1"/>
  <c r="GD38" i="1"/>
  <c r="FF38" i="1"/>
  <c r="FR38" i="1"/>
  <c r="FN11" i="1"/>
  <c r="FM11" i="1"/>
  <c r="FL11" i="1"/>
  <c r="T96" i="1"/>
  <c r="R96" i="1"/>
  <c r="FD51" i="1"/>
  <c r="M137" i="1"/>
  <c r="EY51" i="1"/>
  <c r="O137" i="1" s="1"/>
  <c r="FB51" i="1"/>
  <c r="EZ51" i="1"/>
  <c r="P137" i="1" s="1"/>
  <c r="EX51" i="1"/>
  <c r="N137" i="1" s="1"/>
  <c r="EU25" i="1"/>
  <c r="K111" i="1" s="1"/>
  <c r="EW25" i="1"/>
  <c r="EQ25" i="1"/>
  <c r="ER25" i="1"/>
  <c r="ES25" i="1"/>
  <c r="FG73" i="1"/>
  <c r="FK73" i="1"/>
  <c r="GF73" i="1"/>
  <c r="FR73" i="1"/>
  <c r="FP73" i="1"/>
  <c r="FY73" i="1"/>
  <c r="FW73" i="1"/>
  <c r="GD73" i="1"/>
  <c r="FI73" i="1"/>
  <c r="FE73" i="1"/>
  <c r="FF73" i="1"/>
  <c r="M105" i="1"/>
  <c r="EY19" i="1"/>
  <c r="O105" i="1" s="1"/>
  <c r="FD19" i="1"/>
  <c r="EZ19" i="1"/>
  <c r="P105" i="1" s="1"/>
  <c r="FB19" i="1"/>
  <c r="EX19" i="1"/>
  <c r="N105" i="1" s="1"/>
  <c r="FG78" i="1"/>
  <c r="FK78" i="1"/>
  <c r="FE78" i="1"/>
  <c r="FF78" i="1"/>
  <c r="FY78" i="1"/>
  <c r="FR78" i="1"/>
  <c r="GF78" i="1"/>
  <c r="FW78" i="1"/>
  <c r="GD78" i="1"/>
  <c r="FP78" i="1"/>
  <c r="FI78" i="1"/>
  <c r="T158" i="1"/>
  <c r="R158" i="1"/>
  <c r="EW20" i="1"/>
  <c r="EU20" i="1"/>
  <c r="K106" i="1" s="1"/>
  <c r="EQ20" i="1"/>
  <c r="ES20" i="1"/>
  <c r="ER20" i="1"/>
  <c r="FG70" i="1"/>
  <c r="FY70" i="1"/>
  <c r="FE70" i="1"/>
  <c r="FK70" i="1"/>
  <c r="GF70" i="1"/>
  <c r="FW70" i="1"/>
  <c r="GD70" i="1"/>
  <c r="FI70" i="1"/>
  <c r="FF70" i="1"/>
  <c r="FP70" i="1"/>
  <c r="FR70" i="1"/>
  <c r="EW62" i="1"/>
  <c r="ES62" i="1"/>
  <c r="EQ62" i="1"/>
  <c r="EU62" i="1"/>
  <c r="K148" i="1" s="1"/>
  <c r="ER62" i="1"/>
  <c r="FG64" i="1"/>
  <c r="FK64" i="1"/>
  <c r="GF64" i="1"/>
  <c r="FP64" i="1"/>
  <c r="FY64" i="1"/>
  <c r="GD64" i="1"/>
  <c r="FE64" i="1"/>
  <c r="FR64" i="1"/>
  <c r="FF64" i="1"/>
  <c r="FI64" i="1"/>
  <c r="FW64" i="1"/>
  <c r="EU40" i="1"/>
  <c r="K126" i="1" s="1"/>
  <c r="EW40" i="1"/>
  <c r="EQ40" i="1"/>
  <c r="ES40" i="1"/>
  <c r="ER40" i="1"/>
  <c r="T100" i="1"/>
  <c r="R100" i="1"/>
  <c r="EY69" i="1"/>
  <c r="O155" i="1" s="1"/>
  <c r="M155" i="1"/>
  <c r="FB69" i="1"/>
  <c r="EZ69" i="1"/>
  <c r="P155" i="1" s="1"/>
  <c r="FD69" i="1"/>
  <c r="EX69" i="1"/>
  <c r="N155" i="1" s="1"/>
  <c r="EW28" i="1"/>
  <c r="EU28" i="1"/>
  <c r="K114" i="1" s="1"/>
  <c r="EQ28" i="1"/>
  <c r="ES28" i="1"/>
  <c r="ER28" i="1"/>
  <c r="M123" i="1"/>
  <c r="EY37" i="1"/>
  <c r="O123" i="1" s="1"/>
  <c r="FD37" i="1"/>
  <c r="FB37" i="1"/>
  <c r="EZ37" i="1"/>
  <c r="P123" i="1" s="1"/>
  <c r="EX37" i="1"/>
  <c r="N123" i="1" s="1"/>
  <c r="T159" i="1"/>
  <c r="R159" i="1"/>
  <c r="FF45" i="1"/>
  <c r="FK45" i="1"/>
  <c r="FR45" i="1"/>
  <c r="FP45" i="1"/>
  <c r="FY45" i="1"/>
  <c r="GF45" i="1"/>
  <c r="FI45" i="1"/>
  <c r="GD45" i="1"/>
  <c r="FW45" i="1"/>
  <c r="FE45" i="1"/>
  <c r="FG45" i="1"/>
  <c r="EW67" i="1"/>
  <c r="EQ67" i="1"/>
  <c r="EU67" i="1"/>
  <c r="K153" i="1" s="1"/>
  <c r="ES67" i="1"/>
  <c r="ER67" i="1"/>
  <c r="EW44" i="1"/>
  <c r="EU44" i="1"/>
  <c r="K130" i="1" s="1"/>
  <c r="EQ44" i="1"/>
  <c r="ES44" i="1"/>
  <c r="ER44" i="1"/>
  <c r="T162" i="1"/>
  <c r="R162" i="1"/>
  <c r="T167" i="1"/>
  <c r="R167" i="1"/>
  <c r="ER77" i="1"/>
  <c r="EW77" i="1"/>
  <c r="EU77" i="1"/>
  <c r="K163" i="1" s="1"/>
  <c r="EQ77" i="1"/>
  <c r="ES77" i="1"/>
  <c r="FG14" i="1"/>
  <c r="FK14" i="1"/>
  <c r="FE14" i="1"/>
  <c r="GF14" i="1"/>
  <c r="GD14" i="1"/>
  <c r="FR14" i="1"/>
  <c r="FP14" i="1"/>
  <c r="FY14" i="1"/>
  <c r="FW14" i="1"/>
  <c r="FF14" i="1"/>
  <c r="FI14" i="1"/>
  <c r="EW82" i="1"/>
  <c r="EQ82" i="1"/>
  <c r="EU82" i="1"/>
  <c r="K168" i="1" s="1"/>
  <c r="ER82" i="1"/>
  <c r="ES82" i="1"/>
  <c r="EW42" i="1"/>
  <c r="EQ42" i="1"/>
  <c r="EU42" i="1"/>
  <c r="K128" i="1" s="1"/>
  <c r="ER42" i="1"/>
  <c r="ES42" i="1"/>
  <c r="AA97" i="1"/>
  <c r="U97" i="1"/>
  <c r="Y97" i="1"/>
  <c r="W97" i="1"/>
  <c r="V97" i="1"/>
  <c r="EV2" i="1" l="1"/>
  <c r="L88" i="1" s="1"/>
  <c r="EV4" i="1"/>
  <c r="L90" i="1" s="1"/>
  <c r="EO5" i="1"/>
  <c r="EP5" i="1" s="1"/>
  <c r="FT45" i="1"/>
  <c r="FU45" i="1"/>
  <c r="FS45" i="1"/>
  <c r="FN45" i="1"/>
  <c r="FL45" i="1"/>
  <c r="FM45" i="1"/>
  <c r="FF69" i="1"/>
  <c r="FK69" i="1"/>
  <c r="GF69" i="1"/>
  <c r="FR69" i="1"/>
  <c r="GD69" i="1"/>
  <c r="FI69" i="1"/>
  <c r="FP69" i="1"/>
  <c r="FY69" i="1"/>
  <c r="FW69" i="1"/>
  <c r="FG69" i="1"/>
  <c r="FE69" i="1"/>
  <c r="FN73" i="1"/>
  <c r="FL73" i="1"/>
  <c r="FM73" i="1"/>
  <c r="GI38" i="1"/>
  <c r="GH38" i="1"/>
  <c r="GG38" i="1"/>
  <c r="GI80" i="1"/>
  <c r="GH80" i="1"/>
  <c r="GG80" i="1"/>
  <c r="FU56" i="1"/>
  <c r="FS56" i="1"/>
  <c r="FT56" i="1"/>
  <c r="GB56" i="1"/>
  <c r="GA56" i="1"/>
  <c r="FZ56" i="1"/>
  <c r="M127" i="1"/>
  <c r="FD41" i="1"/>
  <c r="FB41" i="1"/>
  <c r="EX41" i="1"/>
  <c r="N127" i="1" s="1"/>
  <c r="EY41" i="1"/>
  <c r="O127" i="1" s="1"/>
  <c r="EZ41" i="1"/>
  <c r="P127" i="1" s="1"/>
  <c r="M107" i="1"/>
  <c r="EY21" i="1"/>
  <c r="O107" i="1" s="1"/>
  <c r="FB21" i="1"/>
  <c r="EZ21" i="1"/>
  <c r="P107" i="1" s="1"/>
  <c r="FD21" i="1"/>
  <c r="EX21" i="1"/>
  <c r="N107" i="1" s="1"/>
  <c r="FN8" i="1"/>
  <c r="FL8" i="1"/>
  <c r="FM8" i="1"/>
  <c r="M160" i="1"/>
  <c r="EY74" i="1"/>
  <c r="O160" i="1" s="1"/>
  <c r="FD74" i="1"/>
  <c r="EZ74" i="1"/>
  <c r="P160" i="1" s="1"/>
  <c r="FB74" i="1"/>
  <c r="EX74" i="1"/>
  <c r="N160" i="1" s="1"/>
  <c r="FN30" i="1"/>
  <c r="FL30" i="1"/>
  <c r="FM30" i="1"/>
  <c r="GI48" i="1"/>
  <c r="GH48" i="1"/>
  <c r="GG48" i="1"/>
  <c r="AA94" i="1"/>
  <c r="U94" i="1"/>
  <c r="V94" i="1"/>
  <c r="W94" i="1"/>
  <c r="Y94" i="1"/>
  <c r="GI9" i="1"/>
  <c r="GH9" i="1"/>
  <c r="GG9" i="1"/>
  <c r="FZ23" i="1"/>
  <c r="GB23" i="1"/>
  <c r="GA23" i="1"/>
  <c r="FN23" i="1"/>
  <c r="FM23" i="1"/>
  <c r="FL23" i="1"/>
  <c r="M168" i="1"/>
  <c r="EY82" i="1"/>
  <c r="O168" i="1" s="1"/>
  <c r="FD82" i="1"/>
  <c r="EX82" i="1"/>
  <c r="N168" i="1" s="1"/>
  <c r="FB82" i="1"/>
  <c r="EZ82" i="1"/>
  <c r="P168" i="1" s="1"/>
  <c r="FF37" i="1"/>
  <c r="FK37" i="1"/>
  <c r="FI37" i="1"/>
  <c r="GD37" i="1"/>
  <c r="FR37" i="1"/>
  <c r="FP37" i="1"/>
  <c r="FY37" i="1"/>
  <c r="GF37" i="1"/>
  <c r="FW37" i="1"/>
  <c r="FG37" i="1"/>
  <c r="FE37" i="1"/>
  <c r="EY34" i="1"/>
  <c r="O120" i="1" s="1"/>
  <c r="FD34" i="1"/>
  <c r="M120" i="1"/>
  <c r="FB34" i="1"/>
  <c r="EZ34" i="1"/>
  <c r="P120" i="1" s="1"/>
  <c r="EX34" i="1"/>
  <c r="N120" i="1" s="1"/>
  <c r="U166" i="1"/>
  <c r="AA166" i="1"/>
  <c r="V166" i="1"/>
  <c r="Y166" i="1"/>
  <c r="W166" i="1"/>
  <c r="FN14" i="1"/>
  <c r="FM14" i="1"/>
  <c r="FL14" i="1"/>
  <c r="U167" i="1"/>
  <c r="AA167" i="1"/>
  <c r="W167" i="1"/>
  <c r="V167" i="1"/>
  <c r="Y167" i="1"/>
  <c r="M130" i="1"/>
  <c r="FB44" i="1"/>
  <c r="EY44" i="1"/>
  <c r="O130" i="1" s="1"/>
  <c r="FD44" i="1"/>
  <c r="EZ44" i="1"/>
  <c r="P130" i="1" s="1"/>
  <c r="EX44" i="1"/>
  <c r="N130" i="1" s="1"/>
  <c r="T123" i="1"/>
  <c r="R123" i="1"/>
  <c r="GB38" i="1"/>
  <c r="GA38" i="1"/>
  <c r="FZ38" i="1"/>
  <c r="EY59" i="1"/>
  <c r="O145" i="1" s="1"/>
  <c r="M145" i="1"/>
  <c r="FD59" i="1"/>
  <c r="EZ59" i="1"/>
  <c r="P145" i="1" s="1"/>
  <c r="FB59" i="1"/>
  <c r="EX59" i="1"/>
  <c r="N145" i="1" s="1"/>
  <c r="FU81" i="1"/>
  <c r="FS81" i="1"/>
  <c r="FT81" i="1"/>
  <c r="Y156" i="1"/>
  <c r="AA156" i="1"/>
  <c r="W156" i="1"/>
  <c r="V156" i="1"/>
  <c r="U156" i="1"/>
  <c r="FU80" i="1"/>
  <c r="FT80" i="1"/>
  <c r="FS80" i="1"/>
  <c r="FN80" i="1"/>
  <c r="FM80" i="1"/>
  <c r="FL80" i="1"/>
  <c r="FN56" i="1"/>
  <c r="FL56" i="1"/>
  <c r="FM56" i="1"/>
  <c r="GI72" i="1"/>
  <c r="GH72" i="1"/>
  <c r="GG72" i="1"/>
  <c r="FD22" i="1"/>
  <c r="M108" i="1"/>
  <c r="EY22" i="1"/>
  <c r="O108" i="1" s="1"/>
  <c r="EX22" i="1"/>
  <c r="N108" i="1" s="1"/>
  <c r="FB22" i="1"/>
  <c r="EZ22" i="1"/>
  <c r="P108" i="1" s="1"/>
  <c r="AA150" i="1"/>
  <c r="U150" i="1"/>
  <c r="Y150" i="1"/>
  <c r="W150" i="1"/>
  <c r="V150" i="1"/>
  <c r="GA61" i="1"/>
  <c r="GB61" i="1"/>
  <c r="FZ61" i="1"/>
  <c r="M103" i="1"/>
  <c r="FD17" i="1"/>
  <c r="EY17" i="1"/>
  <c r="O103" i="1" s="1"/>
  <c r="EX17" i="1"/>
  <c r="N103" i="1" s="1"/>
  <c r="FB17" i="1"/>
  <c r="EZ17" i="1"/>
  <c r="P103" i="1" s="1"/>
  <c r="GH10" i="1"/>
  <c r="GG10" i="1"/>
  <c r="GI10" i="1"/>
  <c r="U147" i="1"/>
  <c r="AA147" i="1"/>
  <c r="W147" i="1"/>
  <c r="Y147" i="1"/>
  <c r="V147" i="1"/>
  <c r="GB48" i="1"/>
  <c r="FZ48" i="1"/>
  <c r="GA48" i="1"/>
  <c r="AA142" i="1"/>
  <c r="U142" i="1"/>
  <c r="W142" i="1"/>
  <c r="V142" i="1"/>
  <c r="Y142" i="1"/>
  <c r="T138" i="1"/>
  <c r="R138" i="1"/>
  <c r="FF12" i="1"/>
  <c r="FK12" i="1"/>
  <c r="FI12" i="1"/>
  <c r="FY12" i="1"/>
  <c r="GF12" i="1"/>
  <c r="GD12" i="1"/>
  <c r="FR12" i="1"/>
  <c r="FW12" i="1"/>
  <c r="FP12" i="1"/>
  <c r="FG12" i="1"/>
  <c r="FE12" i="1"/>
  <c r="GB9" i="1"/>
  <c r="FZ9" i="1"/>
  <c r="GA9" i="1"/>
  <c r="FU23" i="1"/>
  <c r="FT23" i="1"/>
  <c r="FS23" i="1"/>
  <c r="N93" i="1"/>
  <c r="EY53" i="1"/>
  <c r="O139" i="1" s="1"/>
  <c r="M139" i="1"/>
  <c r="FB53" i="1"/>
  <c r="EZ53" i="1"/>
  <c r="P139" i="1" s="1"/>
  <c r="FD53" i="1"/>
  <c r="EX53" i="1"/>
  <c r="N139" i="1" s="1"/>
  <c r="M152" i="1"/>
  <c r="EY66" i="1"/>
  <c r="O152" i="1" s="1"/>
  <c r="FD66" i="1"/>
  <c r="FB66" i="1"/>
  <c r="EZ66" i="1"/>
  <c r="P152" i="1" s="1"/>
  <c r="EX66" i="1"/>
  <c r="N152" i="1" s="1"/>
  <c r="GI73" i="1"/>
  <c r="GH73" i="1"/>
  <c r="GG73" i="1"/>
  <c r="T104" i="1"/>
  <c r="R104" i="1"/>
  <c r="GB71" i="1"/>
  <c r="GA71" i="1"/>
  <c r="FZ71" i="1"/>
  <c r="FU30" i="1"/>
  <c r="FS30" i="1"/>
  <c r="FT30" i="1"/>
  <c r="T129" i="1"/>
  <c r="R129" i="1"/>
  <c r="M128" i="1"/>
  <c r="EY42" i="1"/>
  <c r="O128" i="1" s="1"/>
  <c r="FD42" i="1"/>
  <c r="FB42" i="1"/>
  <c r="EZ42" i="1"/>
  <c r="P128" i="1" s="1"/>
  <c r="EX42" i="1"/>
  <c r="N128" i="1" s="1"/>
  <c r="FD40" i="1"/>
  <c r="M126" i="1"/>
  <c r="EY40" i="1"/>
  <c r="O126" i="1" s="1"/>
  <c r="FB40" i="1"/>
  <c r="EX40" i="1"/>
  <c r="N126" i="1" s="1"/>
  <c r="EZ40" i="1"/>
  <c r="P126" i="1" s="1"/>
  <c r="GB64" i="1"/>
  <c r="GA64" i="1"/>
  <c r="FZ64" i="1"/>
  <c r="GI70" i="1"/>
  <c r="GH70" i="1"/>
  <c r="GG70" i="1"/>
  <c r="GI78" i="1"/>
  <c r="GH78" i="1"/>
  <c r="GG78" i="1"/>
  <c r="FU38" i="1"/>
  <c r="FT38" i="1"/>
  <c r="FS38" i="1"/>
  <c r="T117" i="1"/>
  <c r="R117" i="1"/>
  <c r="GA81" i="1"/>
  <c r="GB81" i="1"/>
  <c r="FZ81" i="1"/>
  <c r="FZ76" i="1"/>
  <c r="GB76" i="1"/>
  <c r="GA76" i="1"/>
  <c r="FU72" i="1"/>
  <c r="FT72" i="1"/>
  <c r="FS72" i="1"/>
  <c r="M119" i="1"/>
  <c r="EY33" i="1"/>
  <c r="O119" i="1" s="1"/>
  <c r="FD33" i="1"/>
  <c r="FB33" i="1"/>
  <c r="EX33" i="1"/>
  <c r="N119" i="1" s="1"/>
  <c r="EZ33" i="1"/>
  <c r="P119" i="1" s="1"/>
  <c r="FU61" i="1"/>
  <c r="FT61" i="1"/>
  <c r="FS61" i="1"/>
  <c r="T146" i="1"/>
  <c r="R146" i="1"/>
  <c r="FU9" i="1"/>
  <c r="FS9" i="1"/>
  <c r="FT9" i="1"/>
  <c r="FU49" i="1"/>
  <c r="FS49" i="1"/>
  <c r="FT49" i="1"/>
  <c r="M99" i="1"/>
  <c r="EY13" i="1"/>
  <c r="FB13" i="1"/>
  <c r="EZ13" i="1"/>
  <c r="P99" i="1" s="1"/>
  <c r="FD13" i="1"/>
  <c r="EX13" i="1"/>
  <c r="N99" i="1" s="1"/>
  <c r="FU46" i="1"/>
  <c r="FS46" i="1"/>
  <c r="FT46" i="1"/>
  <c r="AA132" i="1"/>
  <c r="U132" i="1"/>
  <c r="Y132" i="1"/>
  <c r="W132" i="1"/>
  <c r="V132" i="1"/>
  <c r="GB14" i="1"/>
  <c r="FZ14" i="1"/>
  <c r="GA14" i="1"/>
  <c r="AA159" i="1"/>
  <c r="U159" i="1"/>
  <c r="V159" i="1"/>
  <c r="Y159" i="1"/>
  <c r="W159" i="1"/>
  <c r="T155" i="1"/>
  <c r="R155" i="1"/>
  <c r="FD62" i="1"/>
  <c r="M148" i="1"/>
  <c r="EY62" i="1"/>
  <c r="O148" i="1" s="1"/>
  <c r="EX62" i="1"/>
  <c r="N148" i="1" s="1"/>
  <c r="FB62" i="1"/>
  <c r="EZ62" i="1"/>
  <c r="P148" i="1" s="1"/>
  <c r="FN70" i="1"/>
  <c r="FM70" i="1"/>
  <c r="FL70" i="1"/>
  <c r="M106" i="1"/>
  <c r="FB20" i="1"/>
  <c r="EY20" i="1"/>
  <c r="O106" i="1" s="1"/>
  <c r="FD20" i="1"/>
  <c r="EZ20" i="1"/>
  <c r="P106" i="1" s="1"/>
  <c r="EX20" i="1"/>
  <c r="N106" i="1" s="1"/>
  <c r="FU78" i="1"/>
  <c r="FS78" i="1"/>
  <c r="FT78" i="1"/>
  <c r="T137" i="1"/>
  <c r="R137" i="1"/>
  <c r="FN38" i="1"/>
  <c r="FM38" i="1"/>
  <c r="FL38" i="1"/>
  <c r="FN81" i="1"/>
  <c r="FL81" i="1"/>
  <c r="FM81" i="1"/>
  <c r="T161" i="1"/>
  <c r="R161" i="1"/>
  <c r="FN72" i="1"/>
  <c r="FL72" i="1"/>
  <c r="FM72" i="1"/>
  <c r="M151" i="1"/>
  <c r="FD65" i="1"/>
  <c r="EY65" i="1"/>
  <c r="O151" i="1" s="1"/>
  <c r="FB65" i="1"/>
  <c r="EX65" i="1"/>
  <c r="N151" i="1" s="1"/>
  <c r="EZ65" i="1"/>
  <c r="P151" i="1" s="1"/>
  <c r="FL61" i="1"/>
  <c r="FN61" i="1"/>
  <c r="FM61" i="1"/>
  <c r="GH71" i="1"/>
  <c r="GG71" i="1"/>
  <c r="GI71" i="1"/>
  <c r="GH8" i="1"/>
  <c r="GI8" i="1"/>
  <c r="GG8" i="1"/>
  <c r="AA95" i="1"/>
  <c r="U95" i="1"/>
  <c r="V95" i="1"/>
  <c r="Y95" i="1"/>
  <c r="W95" i="1"/>
  <c r="T133" i="1"/>
  <c r="R133" i="1"/>
  <c r="FN48" i="1"/>
  <c r="FL48" i="1"/>
  <c r="FM48" i="1"/>
  <c r="U157" i="1"/>
  <c r="AA157" i="1"/>
  <c r="V157" i="1"/>
  <c r="Y157" i="1"/>
  <c r="W157" i="1"/>
  <c r="FD54" i="1"/>
  <c r="M140" i="1"/>
  <c r="EY54" i="1"/>
  <c r="O140" i="1" s="1"/>
  <c r="FB54" i="1"/>
  <c r="EX54" i="1"/>
  <c r="N140" i="1" s="1"/>
  <c r="EZ54" i="1"/>
  <c r="P140" i="1" s="1"/>
  <c r="T98" i="1"/>
  <c r="R98" i="1"/>
  <c r="FK7" i="1"/>
  <c r="FE7" i="1"/>
  <c r="FW7" i="1"/>
  <c r="FI7" i="1"/>
  <c r="FR7" i="1"/>
  <c r="FG7" i="1"/>
  <c r="FP7" i="1"/>
  <c r="FY7" i="1"/>
  <c r="GF7" i="1"/>
  <c r="GD7" i="1"/>
  <c r="FF7" i="1"/>
  <c r="FD15" i="1"/>
  <c r="M101" i="1"/>
  <c r="EY15" i="1"/>
  <c r="O101" i="1" s="1"/>
  <c r="FB15" i="1"/>
  <c r="EX15" i="1"/>
  <c r="N101" i="1" s="1"/>
  <c r="EZ15" i="1"/>
  <c r="GH49" i="1"/>
  <c r="GI49" i="1"/>
  <c r="GG49" i="1"/>
  <c r="GI14" i="1"/>
  <c r="GH14" i="1"/>
  <c r="GG14" i="1"/>
  <c r="AA135" i="1"/>
  <c r="U135" i="1"/>
  <c r="V135" i="1"/>
  <c r="Y135" i="1"/>
  <c r="W135" i="1"/>
  <c r="U162" i="1"/>
  <c r="AA162" i="1"/>
  <c r="Y162" i="1"/>
  <c r="V162" i="1"/>
  <c r="W162" i="1"/>
  <c r="GI45" i="1"/>
  <c r="GH45" i="1"/>
  <c r="GG45" i="1"/>
  <c r="GI64" i="1"/>
  <c r="GH64" i="1"/>
  <c r="GG64" i="1"/>
  <c r="FU70" i="1"/>
  <c r="FS70" i="1"/>
  <c r="FT70" i="1"/>
  <c r="GB78" i="1"/>
  <c r="GA78" i="1"/>
  <c r="FZ78" i="1"/>
  <c r="FF19" i="1"/>
  <c r="FK19" i="1"/>
  <c r="GF19" i="1"/>
  <c r="GD19" i="1"/>
  <c r="FY19" i="1"/>
  <c r="FI19" i="1"/>
  <c r="FR19" i="1"/>
  <c r="FW19" i="1"/>
  <c r="FP19" i="1"/>
  <c r="FG19" i="1"/>
  <c r="FE19" i="1"/>
  <c r="GB73" i="1"/>
  <c r="GA73" i="1"/>
  <c r="FZ73" i="1"/>
  <c r="FK51" i="1"/>
  <c r="FI51" i="1"/>
  <c r="FR51" i="1"/>
  <c r="FP51" i="1"/>
  <c r="GF51" i="1"/>
  <c r="GD51" i="1"/>
  <c r="FY51" i="1"/>
  <c r="FW51" i="1"/>
  <c r="FE51" i="1"/>
  <c r="FF51" i="1"/>
  <c r="FG51" i="1"/>
  <c r="GA57" i="1"/>
  <c r="GB57" i="1"/>
  <c r="FZ57" i="1"/>
  <c r="GI57" i="1"/>
  <c r="GH57" i="1"/>
  <c r="GG57" i="1"/>
  <c r="FG31" i="1"/>
  <c r="FK31" i="1"/>
  <c r="GD31" i="1"/>
  <c r="FI31" i="1"/>
  <c r="FR31" i="1"/>
  <c r="FY31" i="1"/>
  <c r="FF31" i="1"/>
  <c r="FP31" i="1"/>
  <c r="FE31" i="1"/>
  <c r="FW31" i="1"/>
  <c r="GF31" i="1"/>
  <c r="FU76" i="1"/>
  <c r="FS76" i="1"/>
  <c r="FT76" i="1"/>
  <c r="FF75" i="1"/>
  <c r="FK75" i="1"/>
  <c r="FR75" i="1"/>
  <c r="GF75" i="1"/>
  <c r="FP75" i="1"/>
  <c r="GD75" i="1"/>
  <c r="FY75" i="1"/>
  <c r="FG75" i="1"/>
  <c r="FI75" i="1"/>
  <c r="FE75" i="1"/>
  <c r="FW75" i="1"/>
  <c r="U124" i="1"/>
  <c r="AA124" i="1"/>
  <c r="V124" i="1"/>
  <c r="Y124" i="1"/>
  <c r="W124" i="1"/>
  <c r="FD32" i="1"/>
  <c r="M118" i="1"/>
  <c r="EY32" i="1"/>
  <c r="O118" i="1" s="1"/>
  <c r="FB32" i="1"/>
  <c r="EX32" i="1"/>
  <c r="N118" i="1" s="1"/>
  <c r="EZ32" i="1"/>
  <c r="P118" i="1" s="1"/>
  <c r="T115" i="1"/>
  <c r="R115" i="1"/>
  <c r="EY26" i="1"/>
  <c r="O112" i="1" s="1"/>
  <c r="FD26" i="1"/>
  <c r="M112" i="1"/>
  <c r="FB26" i="1"/>
  <c r="EX26" i="1"/>
  <c r="N112" i="1" s="1"/>
  <c r="EZ26" i="1"/>
  <c r="P112" i="1" s="1"/>
  <c r="GA10" i="1"/>
  <c r="GB10" i="1"/>
  <c r="FZ10" i="1"/>
  <c r="FN10" i="1"/>
  <c r="FL10" i="1"/>
  <c r="FM10" i="1"/>
  <c r="FF35" i="1"/>
  <c r="FK35" i="1"/>
  <c r="GF35" i="1"/>
  <c r="FP35" i="1"/>
  <c r="GD35" i="1"/>
  <c r="FI35" i="1"/>
  <c r="FE35" i="1"/>
  <c r="FW35" i="1"/>
  <c r="FR35" i="1"/>
  <c r="FG35" i="1"/>
  <c r="FY35" i="1"/>
  <c r="GI30" i="1"/>
  <c r="GH30" i="1"/>
  <c r="GG30" i="1"/>
  <c r="FN9" i="1"/>
  <c r="FL9" i="1"/>
  <c r="FM9" i="1"/>
  <c r="GB49" i="1"/>
  <c r="FZ49" i="1"/>
  <c r="GA49" i="1"/>
  <c r="FD63" i="1"/>
  <c r="M149" i="1"/>
  <c r="EY63" i="1"/>
  <c r="O149" i="1" s="1"/>
  <c r="EX63" i="1"/>
  <c r="N149" i="1" s="1"/>
  <c r="FB63" i="1"/>
  <c r="EZ63" i="1"/>
  <c r="P149" i="1" s="1"/>
  <c r="FD36" i="1"/>
  <c r="FB36" i="1"/>
  <c r="M122" i="1"/>
  <c r="EY36" i="1"/>
  <c r="O122" i="1" s="1"/>
  <c r="EZ36" i="1"/>
  <c r="P122" i="1" s="1"/>
  <c r="EX36" i="1"/>
  <c r="N122" i="1" s="1"/>
  <c r="FD79" i="1"/>
  <c r="M165" i="1"/>
  <c r="EY79" i="1"/>
  <c r="O165" i="1" s="1"/>
  <c r="EX79" i="1"/>
  <c r="N165" i="1" s="1"/>
  <c r="FB79" i="1"/>
  <c r="EZ79" i="1"/>
  <c r="P165" i="1" s="1"/>
  <c r="FU64" i="1"/>
  <c r="FT64" i="1"/>
  <c r="FS64" i="1"/>
  <c r="FN78" i="1"/>
  <c r="FL78" i="1"/>
  <c r="FM78" i="1"/>
  <c r="FG39" i="1"/>
  <c r="FK39" i="1"/>
  <c r="FW39" i="1"/>
  <c r="FI39" i="1"/>
  <c r="FR39" i="1"/>
  <c r="FE39" i="1"/>
  <c r="GD39" i="1"/>
  <c r="FF39" i="1"/>
  <c r="FP39" i="1"/>
  <c r="FY39" i="1"/>
  <c r="GF39" i="1"/>
  <c r="T113" i="1"/>
  <c r="R113" i="1"/>
  <c r="FF52" i="1"/>
  <c r="FI52" i="1"/>
  <c r="FR52" i="1"/>
  <c r="GF52" i="1"/>
  <c r="FP52" i="1"/>
  <c r="GD52" i="1"/>
  <c r="FY52" i="1"/>
  <c r="FK52" i="1"/>
  <c r="FW52" i="1"/>
  <c r="FG52" i="1"/>
  <c r="FE52" i="1"/>
  <c r="GH23" i="1"/>
  <c r="GI23" i="1"/>
  <c r="GG23" i="1"/>
  <c r="AB97" i="1"/>
  <c r="AH97" i="1"/>
  <c r="AF97" i="1"/>
  <c r="AD97" i="1"/>
  <c r="AC97" i="1"/>
  <c r="FU14" i="1"/>
  <c r="FS14" i="1"/>
  <c r="FT14" i="1"/>
  <c r="FZ45" i="1"/>
  <c r="GA45" i="1"/>
  <c r="GB45" i="1"/>
  <c r="FN64" i="1"/>
  <c r="FL64" i="1"/>
  <c r="FM64" i="1"/>
  <c r="GB70" i="1"/>
  <c r="FZ70" i="1"/>
  <c r="GA70" i="1"/>
  <c r="AA158" i="1"/>
  <c r="U158" i="1"/>
  <c r="V158" i="1"/>
  <c r="Y158" i="1"/>
  <c r="W158" i="1"/>
  <c r="M111" i="1"/>
  <c r="FD25" i="1"/>
  <c r="EY25" i="1"/>
  <c r="O111" i="1" s="1"/>
  <c r="EX25" i="1"/>
  <c r="N111" i="1" s="1"/>
  <c r="FB25" i="1"/>
  <c r="EZ25" i="1"/>
  <c r="P111" i="1" s="1"/>
  <c r="FU57" i="1"/>
  <c r="FS57" i="1"/>
  <c r="FT57" i="1"/>
  <c r="FN57" i="1"/>
  <c r="FL57" i="1"/>
  <c r="FM57" i="1"/>
  <c r="GG81" i="1"/>
  <c r="GI81" i="1"/>
  <c r="GH81" i="1"/>
  <c r="GG76" i="1"/>
  <c r="GH76" i="1"/>
  <c r="GI76" i="1"/>
  <c r="FG18" i="1"/>
  <c r="FK18" i="1"/>
  <c r="FR18" i="1"/>
  <c r="GF18" i="1"/>
  <c r="GD18" i="1"/>
  <c r="FW18" i="1"/>
  <c r="FY18" i="1"/>
  <c r="FP18" i="1"/>
  <c r="FE18" i="1"/>
  <c r="FI18" i="1"/>
  <c r="FF18" i="1"/>
  <c r="FZ80" i="1"/>
  <c r="GA80" i="1"/>
  <c r="GB80" i="1"/>
  <c r="FF29" i="1"/>
  <c r="FK29" i="1"/>
  <c r="FR29" i="1"/>
  <c r="FP29" i="1"/>
  <c r="GF29" i="1"/>
  <c r="GD29" i="1"/>
  <c r="FI29" i="1"/>
  <c r="FY29" i="1"/>
  <c r="FW29" i="1"/>
  <c r="FG29" i="1"/>
  <c r="FE29" i="1"/>
  <c r="FU10" i="1"/>
  <c r="FT10" i="1"/>
  <c r="FS10" i="1"/>
  <c r="GB8" i="1"/>
  <c r="GA8" i="1"/>
  <c r="FZ8" i="1"/>
  <c r="FF27" i="1"/>
  <c r="FK27" i="1"/>
  <c r="FI27" i="1"/>
  <c r="FY27" i="1"/>
  <c r="FW27" i="1"/>
  <c r="FP27" i="1"/>
  <c r="GF27" i="1"/>
  <c r="GD27" i="1"/>
  <c r="FG27" i="1"/>
  <c r="FR27" i="1"/>
  <c r="FE27" i="1"/>
  <c r="FG47" i="1"/>
  <c r="FK47" i="1"/>
  <c r="GF47" i="1"/>
  <c r="FI47" i="1"/>
  <c r="FE47" i="1"/>
  <c r="FP47" i="1"/>
  <c r="FF47" i="1"/>
  <c r="GD47" i="1"/>
  <c r="FY47" i="1"/>
  <c r="FW47" i="1"/>
  <c r="FR47" i="1"/>
  <c r="FU48" i="1"/>
  <c r="FT48" i="1"/>
  <c r="FS48" i="1"/>
  <c r="GB46" i="1"/>
  <c r="GA46" i="1"/>
  <c r="FZ46" i="1"/>
  <c r="GI46" i="1"/>
  <c r="GH46" i="1"/>
  <c r="GG46" i="1"/>
  <c r="U116" i="1"/>
  <c r="AA116" i="1"/>
  <c r="V116" i="1"/>
  <c r="Y116" i="1"/>
  <c r="W116" i="1"/>
  <c r="U134" i="1"/>
  <c r="AA134" i="1"/>
  <c r="V134" i="1"/>
  <c r="Y134" i="1"/>
  <c r="W134" i="1"/>
  <c r="P93" i="1"/>
  <c r="FN49" i="1"/>
  <c r="FM49" i="1"/>
  <c r="FL49" i="1"/>
  <c r="AA143" i="1"/>
  <c r="U143" i="1"/>
  <c r="W143" i="1"/>
  <c r="V143" i="1"/>
  <c r="Y143" i="1"/>
  <c r="FI43" i="1"/>
  <c r="FK43" i="1"/>
  <c r="FP43" i="1"/>
  <c r="FY43" i="1"/>
  <c r="GF43" i="1"/>
  <c r="FW43" i="1"/>
  <c r="GD43" i="1"/>
  <c r="FR43" i="1"/>
  <c r="FE43" i="1"/>
  <c r="FF43" i="1"/>
  <c r="FG43" i="1"/>
  <c r="U164" i="1"/>
  <c r="AA164" i="1"/>
  <c r="Y164" i="1"/>
  <c r="W164" i="1"/>
  <c r="V164" i="1"/>
  <c r="FN71" i="1"/>
  <c r="FM71" i="1"/>
  <c r="FL71" i="1"/>
  <c r="EY77" i="1"/>
  <c r="O163" i="1" s="1"/>
  <c r="M163" i="1"/>
  <c r="FB77" i="1"/>
  <c r="FD77" i="1"/>
  <c r="EZ77" i="1"/>
  <c r="P163" i="1" s="1"/>
  <c r="EX77" i="1"/>
  <c r="N163" i="1" s="1"/>
  <c r="FD67" i="1"/>
  <c r="M153" i="1"/>
  <c r="EY67" i="1"/>
  <c r="O153" i="1" s="1"/>
  <c r="FB67" i="1"/>
  <c r="EZ67" i="1"/>
  <c r="P153" i="1" s="1"/>
  <c r="EX67" i="1"/>
  <c r="N153" i="1" s="1"/>
  <c r="M114" i="1"/>
  <c r="FB28" i="1"/>
  <c r="EY28" i="1"/>
  <c r="O114" i="1" s="1"/>
  <c r="FD28" i="1"/>
  <c r="EZ28" i="1"/>
  <c r="P114" i="1" s="1"/>
  <c r="EX28" i="1"/>
  <c r="N114" i="1" s="1"/>
  <c r="V100" i="1"/>
  <c r="AA100" i="1"/>
  <c r="W100" i="1"/>
  <c r="U100" i="1"/>
  <c r="Y100" i="1"/>
  <c r="T105" i="1"/>
  <c r="R105" i="1"/>
  <c r="FU73" i="1"/>
  <c r="FS73" i="1"/>
  <c r="FT73" i="1"/>
  <c r="U96" i="1"/>
  <c r="AA96" i="1"/>
  <c r="Y96" i="1"/>
  <c r="W96" i="1"/>
  <c r="V96" i="1"/>
  <c r="AA109" i="1"/>
  <c r="U109" i="1"/>
  <c r="Y109" i="1"/>
  <c r="V109" i="1"/>
  <c r="W109" i="1"/>
  <c r="FN76" i="1"/>
  <c r="FL76" i="1"/>
  <c r="FM76" i="1"/>
  <c r="FD24" i="1"/>
  <c r="M110" i="1"/>
  <c r="EY24" i="1"/>
  <c r="O110" i="1" s="1"/>
  <c r="FB24" i="1"/>
  <c r="EX24" i="1"/>
  <c r="N110" i="1" s="1"/>
  <c r="EZ24" i="1"/>
  <c r="P110" i="1" s="1"/>
  <c r="GI56" i="1"/>
  <c r="GH56" i="1"/>
  <c r="GG56" i="1"/>
  <c r="FZ72" i="1"/>
  <c r="GB72" i="1"/>
  <c r="GA72" i="1"/>
  <c r="FD55" i="1"/>
  <c r="M141" i="1"/>
  <c r="EY55" i="1"/>
  <c r="O141" i="1" s="1"/>
  <c r="FB55" i="1"/>
  <c r="EX55" i="1"/>
  <c r="N141" i="1" s="1"/>
  <c r="EZ55" i="1"/>
  <c r="P141" i="1" s="1"/>
  <c r="T125" i="1"/>
  <c r="R125" i="1"/>
  <c r="GI61" i="1"/>
  <c r="GH61" i="1"/>
  <c r="GG61" i="1"/>
  <c r="FF60" i="1"/>
  <c r="FK60" i="1"/>
  <c r="FI60" i="1"/>
  <c r="FP60" i="1"/>
  <c r="FR60" i="1"/>
  <c r="FY60" i="1"/>
  <c r="GF60" i="1"/>
  <c r="FG60" i="1"/>
  <c r="GD60" i="1"/>
  <c r="FE60" i="1"/>
  <c r="FW60" i="1"/>
  <c r="FU71" i="1"/>
  <c r="FT71" i="1"/>
  <c r="FS71" i="1"/>
  <c r="T121" i="1"/>
  <c r="R121" i="1"/>
  <c r="FT8" i="1"/>
  <c r="FS8" i="1"/>
  <c r="FU8" i="1"/>
  <c r="M136" i="1"/>
  <c r="EY50" i="1"/>
  <c r="O136" i="1" s="1"/>
  <c r="FD50" i="1"/>
  <c r="EX50" i="1"/>
  <c r="N136" i="1" s="1"/>
  <c r="FB50" i="1"/>
  <c r="EZ50" i="1"/>
  <c r="P136" i="1" s="1"/>
  <c r="GB30" i="1"/>
  <c r="FZ30" i="1"/>
  <c r="GA30" i="1"/>
  <c r="FN46" i="1"/>
  <c r="FL46" i="1"/>
  <c r="FM46" i="1"/>
  <c r="M144" i="1"/>
  <c r="EY58" i="1"/>
  <c r="O144" i="1" s="1"/>
  <c r="FD58" i="1"/>
  <c r="FB58" i="1"/>
  <c r="EX58" i="1"/>
  <c r="N144" i="1" s="1"/>
  <c r="EZ58" i="1"/>
  <c r="P144" i="1" s="1"/>
  <c r="M154" i="1"/>
  <c r="FD68" i="1"/>
  <c r="EY68" i="1"/>
  <c r="O154" i="1" s="1"/>
  <c r="FB68" i="1"/>
  <c r="EZ68" i="1"/>
  <c r="P154" i="1" s="1"/>
  <c r="EX68" i="1"/>
  <c r="N154" i="1" s="1"/>
  <c r="T93" i="1"/>
  <c r="R93" i="1"/>
  <c r="FD16" i="1"/>
  <c r="M102" i="1"/>
  <c r="EY16" i="1"/>
  <c r="O102" i="1" s="1"/>
  <c r="FB16" i="1"/>
  <c r="EX16" i="1"/>
  <c r="N102" i="1" s="1"/>
  <c r="EZ16" i="1"/>
  <c r="P102" i="1" s="1"/>
  <c r="AA131" i="1"/>
  <c r="U131" i="1"/>
  <c r="Y131" i="1"/>
  <c r="V131" i="1"/>
  <c r="W131" i="1"/>
  <c r="FL69" i="1" l="1"/>
  <c r="FN69" i="1"/>
  <c r="FM69" i="1"/>
  <c r="FS12" i="1"/>
  <c r="FU12" i="1"/>
  <c r="FT12" i="1"/>
  <c r="U138" i="1"/>
  <c r="AA138" i="1"/>
  <c r="Y138" i="1"/>
  <c r="W138" i="1"/>
  <c r="V138" i="1"/>
  <c r="U155" i="1"/>
  <c r="AA155" i="1"/>
  <c r="V155" i="1"/>
  <c r="Y155" i="1"/>
  <c r="W155" i="1"/>
  <c r="FG42" i="1"/>
  <c r="FK42" i="1"/>
  <c r="FR42" i="1"/>
  <c r="FP42" i="1"/>
  <c r="FY42" i="1"/>
  <c r="GF42" i="1"/>
  <c r="FW42" i="1"/>
  <c r="GD42" i="1"/>
  <c r="FE42" i="1"/>
  <c r="FF42" i="1"/>
  <c r="FI42" i="1"/>
  <c r="GA35" i="1"/>
  <c r="FZ35" i="1"/>
  <c r="GB35" i="1"/>
  <c r="U115" i="1"/>
  <c r="AA115" i="1"/>
  <c r="W115" i="1"/>
  <c r="V115" i="1"/>
  <c r="Y115" i="1"/>
  <c r="GB75" i="1"/>
  <c r="FZ75" i="1"/>
  <c r="GA75" i="1"/>
  <c r="P101" i="1"/>
  <c r="EV5" i="1"/>
  <c r="GH7" i="1"/>
  <c r="GI7" i="1"/>
  <c r="GG7" i="1"/>
  <c r="FN7" i="1"/>
  <c r="FM7" i="1"/>
  <c r="FL7" i="1"/>
  <c r="FG54" i="1"/>
  <c r="FK54" i="1"/>
  <c r="GF54" i="1"/>
  <c r="GD54" i="1"/>
  <c r="FW54" i="1"/>
  <c r="FR54" i="1"/>
  <c r="FE54" i="1"/>
  <c r="FP54" i="1"/>
  <c r="FY54" i="1"/>
  <c r="FI54" i="1"/>
  <c r="FF54" i="1"/>
  <c r="GA47" i="1"/>
  <c r="FZ47" i="1"/>
  <c r="GB47" i="1"/>
  <c r="GB27" i="1"/>
  <c r="FZ27" i="1"/>
  <c r="GA27" i="1"/>
  <c r="GI29" i="1"/>
  <c r="GH29" i="1"/>
  <c r="GG29" i="1"/>
  <c r="T165" i="1"/>
  <c r="R165" i="1"/>
  <c r="T160" i="1"/>
  <c r="R160" i="1"/>
  <c r="FS31" i="1"/>
  <c r="FT31" i="1"/>
  <c r="FU31" i="1"/>
  <c r="T154" i="1"/>
  <c r="R154" i="1"/>
  <c r="FF50" i="1"/>
  <c r="FK50" i="1"/>
  <c r="FW50" i="1"/>
  <c r="GD50" i="1"/>
  <c r="FI50" i="1"/>
  <c r="FR50" i="1"/>
  <c r="GF50" i="1"/>
  <c r="FE50" i="1"/>
  <c r="FP50" i="1"/>
  <c r="FY50" i="1"/>
  <c r="FG50" i="1"/>
  <c r="GI35" i="1"/>
  <c r="GH35" i="1"/>
  <c r="GG35" i="1"/>
  <c r="FU18" i="1"/>
  <c r="FS18" i="1"/>
  <c r="FT18" i="1"/>
  <c r="FG16" i="1"/>
  <c r="FK16" i="1"/>
  <c r="FW16" i="1"/>
  <c r="GD16" i="1"/>
  <c r="FR16" i="1"/>
  <c r="FP16" i="1"/>
  <c r="FY16" i="1"/>
  <c r="GF16" i="1"/>
  <c r="FE16" i="1"/>
  <c r="FI16" i="1"/>
  <c r="FF16" i="1"/>
  <c r="GB60" i="1"/>
  <c r="FZ60" i="1"/>
  <c r="GA60" i="1"/>
  <c r="FG55" i="1"/>
  <c r="FK55" i="1"/>
  <c r="FY55" i="1"/>
  <c r="FW55" i="1"/>
  <c r="GF55" i="1"/>
  <c r="FP55" i="1"/>
  <c r="FR55" i="1"/>
  <c r="FF55" i="1"/>
  <c r="FE55" i="1"/>
  <c r="FI55" i="1"/>
  <c r="GD55" i="1"/>
  <c r="AH96" i="1"/>
  <c r="AB96" i="1"/>
  <c r="AF96" i="1"/>
  <c r="AD96" i="1"/>
  <c r="AC96" i="1"/>
  <c r="AB158" i="1"/>
  <c r="AH158" i="1"/>
  <c r="AF158" i="1"/>
  <c r="AD158" i="1"/>
  <c r="AC158" i="1"/>
  <c r="FN52" i="1"/>
  <c r="FM52" i="1"/>
  <c r="FL52" i="1"/>
  <c r="FK79" i="1"/>
  <c r="FG79" i="1"/>
  <c r="FY79" i="1"/>
  <c r="GD79" i="1"/>
  <c r="FF79" i="1"/>
  <c r="FW79" i="1"/>
  <c r="FI79" i="1"/>
  <c r="FR79" i="1"/>
  <c r="FE79" i="1"/>
  <c r="GF79" i="1"/>
  <c r="FP79" i="1"/>
  <c r="GI51" i="1"/>
  <c r="GH51" i="1"/>
  <c r="GG51" i="1"/>
  <c r="GI37" i="1"/>
  <c r="GH37" i="1"/>
  <c r="GG37" i="1"/>
  <c r="T107" i="1"/>
  <c r="R107" i="1"/>
  <c r="AH131" i="1"/>
  <c r="AB131" i="1"/>
  <c r="AF131" i="1"/>
  <c r="AD131" i="1"/>
  <c r="AC131" i="1"/>
  <c r="V93" i="1"/>
  <c r="U93" i="1"/>
  <c r="AA93" i="1"/>
  <c r="Y93" i="1"/>
  <c r="W93" i="1"/>
  <c r="T136" i="1"/>
  <c r="R136" i="1"/>
  <c r="U125" i="1"/>
  <c r="AA125" i="1"/>
  <c r="Y125" i="1"/>
  <c r="W125" i="1"/>
  <c r="V125" i="1"/>
  <c r="AH100" i="1"/>
  <c r="AB100" i="1"/>
  <c r="AF100" i="1"/>
  <c r="AD100" i="1"/>
  <c r="AC100" i="1"/>
  <c r="FF77" i="1"/>
  <c r="FK77" i="1"/>
  <c r="FY77" i="1"/>
  <c r="FW77" i="1"/>
  <c r="GF77" i="1"/>
  <c r="FP77" i="1"/>
  <c r="GD77" i="1"/>
  <c r="FG77" i="1"/>
  <c r="FI77" i="1"/>
  <c r="FR77" i="1"/>
  <c r="FE77" i="1"/>
  <c r="FT27" i="1"/>
  <c r="FS27" i="1"/>
  <c r="FU27" i="1"/>
  <c r="FN27" i="1"/>
  <c r="FL27" i="1"/>
  <c r="FM27" i="1"/>
  <c r="FT29" i="1"/>
  <c r="FU29" i="1"/>
  <c r="FS29" i="1"/>
  <c r="FZ52" i="1"/>
  <c r="GB52" i="1"/>
  <c r="GA52" i="1"/>
  <c r="U113" i="1"/>
  <c r="AA113" i="1"/>
  <c r="V113" i="1"/>
  <c r="Y113" i="1"/>
  <c r="W113" i="1"/>
  <c r="FS35" i="1"/>
  <c r="FU35" i="1"/>
  <c r="FT35" i="1"/>
  <c r="AH124" i="1"/>
  <c r="AB124" i="1"/>
  <c r="AF124" i="1"/>
  <c r="AC124" i="1"/>
  <c r="AD124" i="1"/>
  <c r="GH31" i="1"/>
  <c r="GG31" i="1"/>
  <c r="GI31" i="1"/>
  <c r="FN19" i="1"/>
  <c r="FM19" i="1"/>
  <c r="FL19" i="1"/>
  <c r="AA98" i="1"/>
  <c r="U98" i="1"/>
  <c r="W98" i="1"/>
  <c r="V98" i="1"/>
  <c r="Y98" i="1"/>
  <c r="U133" i="1"/>
  <c r="AA133" i="1"/>
  <c r="Y133" i="1"/>
  <c r="W133" i="1"/>
  <c r="V133" i="1"/>
  <c r="FF20" i="1"/>
  <c r="GD20" i="1"/>
  <c r="FY20" i="1"/>
  <c r="FK20" i="1"/>
  <c r="FR20" i="1"/>
  <c r="FW20" i="1"/>
  <c r="FI20" i="1"/>
  <c r="FP20" i="1"/>
  <c r="GF20" i="1"/>
  <c r="FG20" i="1"/>
  <c r="FE20" i="1"/>
  <c r="FF13" i="1"/>
  <c r="FK13" i="1"/>
  <c r="FE13" i="1"/>
  <c r="FY13" i="1"/>
  <c r="FW13" i="1"/>
  <c r="GF13" i="1"/>
  <c r="FR13" i="1"/>
  <c r="GD13" i="1"/>
  <c r="FI13" i="1"/>
  <c r="FP13" i="1"/>
  <c r="FG13" i="1"/>
  <c r="U117" i="1"/>
  <c r="AA117" i="1"/>
  <c r="V117" i="1"/>
  <c r="Y117" i="1"/>
  <c r="W117" i="1"/>
  <c r="T128" i="1"/>
  <c r="R128" i="1"/>
  <c r="T139" i="1"/>
  <c r="R139" i="1"/>
  <c r="GG12" i="1"/>
  <c r="GI12" i="1"/>
  <c r="GH12" i="1"/>
  <c r="T130" i="1"/>
  <c r="R130" i="1"/>
  <c r="GA37" i="1"/>
  <c r="GB37" i="1"/>
  <c r="FZ37" i="1"/>
  <c r="GA69" i="1"/>
  <c r="GB69" i="1"/>
  <c r="FZ69" i="1"/>
  <c r="AI97" i="1"/>
  <c r="AO97" i="1"/>
  <c r="AK97" i="1"/>
  <c r="AJ97" i="1"/>
  <c r="AM97" i="1"/>
  <c r="AH135" i="1"/>
  <c r="AB135" i="1"/>
  <c r="AF135" i="1"/>
  <c r="AC135" i="1"/>
  <c r="AD135" i="1"/>
  <c r="T110" i="1"/>
  <c r="R110" i="1"/>
  <c r="AH116" i="1"/>
  <c r="AB116" i="1"/>
  <c r="AF116" i="1"/>
  <c r="AD116" i="1"/>
  <c r="AC116" i="1"/>
  <c r="FN29" i="1"/>
  <c r="FM29" i="1"/>
  <c r="FL29" i="1"/>
  <c r="FF25" i="1"/>
  <c r="FK25" i="1"/>
  <c r="GF25" i="1"/>
  <c r="GD25" i="1"/>
  <c r="FR25" i="1"/>
  <c r="FY25" i="1"/>
  <c r="FP25" i="1"/>
  <c r="FW25" i="1"/>
  <c r="FG25" i="1"/>
  <c r="FE25" i="1"/>
  <c r="FI25" i="1"/>
  <c r="GI39" i="1"/>
  <c r="GH39" i="1"/>
  <c r="GG39" i="1"/>
  <c r="GI75" i="1"/>
  <c r="GH75" i="1"/>
  <c r="GG75" i="1"/>
  <c r="FN31" i="1"/>
  <c r="FL31" i="1"/>
  <c r="FM31" i="1"/>
  <c r="FU51" i="1"/>
  <c r="FS51" i="1"/>
  <c r="FT51" i="1"/>
  <c r="AH162" i="1"/>
  <c r="AB162" i="1"/>
  <c r="AF162" i="1"/>
  <c r="AD162" i="1"/>
  <c r="AC162" i="1"/>
  <c r="T126" i="1"/>
  <c r="R126" i="1"/>
  <c r="FW66" i="1"/>
  <c r="FK66" i="1"/>
  <c r="FR66" i="1"/>
  <c r="FP66" i="1"/>
  <c r="GD66" i="1"/>
  <c r="FF66" i="1"/>
  <c r="GF66" i="1"/>
  <c r="FY66" i="1"/>
  <c r="FG66" i="1"/>
  <c r="FE66" i="1"/>
  <c r="FI66" i="1"/>
  <c r="FZ12" i="1"/>
  <c r="GB12" i="1"/>
  <c r="GA12" i="1"/>
  <c r="T120" i="1"/>
  <c r="R120" i="1"/>
  <c r="FT60" i="1"/>
  <c r="FU60" i="1"/>
  <c r="FS60" i="1"/>
  <c r="T114" i="1"/>
  <c r="R114" i="1"/>
  <c r="FS43" i="1"/>
  <c r="FT43" i="1"/>
  <c r="FU43" i="1"/>
  <c r="FN18" i="1"/>
  <c r="FL18" i="1"/>
  <c r="FM18" i="1"/>
  <c r="FT39" i="1"/>
  <c r="FS39" i="1"/>
  <c r="FU39" i="1"/>
  <c r="FN35" i="1"/>
  <c r="FL35" i="1"/>
  <c r="FM35" i="1"/>
  <c r="GI19" i="1"/>
  <c r="GH19" i="1"/>
  <c r="GG19" i="1"/>
  <c r="GB7" i="1"/>
  <c r="GA7" i="1"/>
  <c r="FZ7" i="1"/>
  <c r="FG58" i="1"/>
  <c r="FK58" i="1"/>
  <c r="GF58" i="1"/>
  <c r="GD58" i="1"/>
  <c r="FI58" i="1"/>
  <c r="FP58" i="1"/>
  <c r="FY58" i="1"/>
  <c r="FF58" i="1"/>
  <c r="FW58" i="1"/>
  <c r="FE58" i="1"/>
  <c r="FR58" i="1"/>
  <c r="FN60" i="1"/>
  <c r="FM60" i="1"/>
  <c r="FL60" i="1"/>
  <c r="FG24" i="1"/>
  <c r="FK24" i="1"/>
  <c r="FR24" i="1"/>
  <c r="FW24" i="1"/>
  <c r="FP24" i="1"/>
  <c r="FI24" i="1"/>
  <c r="GF24" i="1"/>
  <c r="FY24" i="1"/>
  <c r="GD24" i="1"/>
  <c r="FE24" i="1"/>
  <c r="FF24" i="1"/>
  <c r="AB109" i="1"/>
  <c r="AH109" i="1"/>
  <c r="AC109" i="1"/>
  <c r="AD109" i="1"/>
  <c r="AF109" i="1"/>
  <c r="T163" i="1"/>
  <c r="R163" i="1"/>
  <c r="AH164" i="1"/>
  <c r="AB164" i="1"/>
  <c r="AF164" i="1"/>
  <c r="AD164" i="1"/>
  <c r="AC164" i="1"/>
  <c r="GI43" i="1"/>
  <c r="GH43" i="1"/>
  <c r="GG43" i="1"/>
  <c r="FZ18" i="1"/>
  <c r="GA18" i="1"/>
  <c r="GB18" i="1"/>
  <c r="T111" i="1"/>
  <c r="R111" i="1"/>
  <c r="GB39" i="1"/>
  <c r="GA39" i="1"/>
  <c r="FZ39" i="1"/>
  <c r="FN39" i="1"/>
  <c r="FL39" i="1"/>
  <c r="FM39" i="1"/>
  <c r="T149" i="1"/>
  <c r="R149" i="1"/>
  <c r="T112" i="1"/>
  <c r="R112" i="1"/>
  <c r="FU75" i="1"/>
  <c r="FS75" i="1"/>
  <c r="FT75" i="1"/>
  <c r="T101" i="1"/>
  <c r="R101" i="1"/>
  <c r="FU7" i="1"/>
  <c r="FS7" i="1"/>
  <c r="FT7" i="1"/>
  <c r="AB157" i="1"/>
  <c r="AH157" i="1"/>
  <c r="AF157" i="1"/>
  <c r="AD157" i="1"/>
  <c r="AC157" i="1"/>
  <c r="U161" i="1"/>
  <c r="AA161" i="1"/>
  <c r="Y161" i="1"/>
  <c r="W161" i="1"/>
  <c r="V161" i="1"/>
  <c r="U137" i="1"/>
  <c r="AA137" i="1"/>
  <c r="W137" i="1"/>
  <c r="V137" i="1"/>
  <c r="Y137" i="1"/>
  <c r="FG40" i="1"/>
  <c r="FK40" i="1"/>
  <c r="FR40" i="1"/>
  <c r="FY40" i="1"/>
  <c r="GF40" i="1"/>
  <c r="GD40" i="1"/>
  <c r="FP40" i="1"/>
  <c r="FW40" i="1"/>
  <c r="FI40" i="1"/>
  <c r="FE40" i="1"/>
  <c r="FF40" i="1"/>
  <c r="U129" i="1"/>
  <c r="AA129" i="1"/>
  <c r="Y129" i="1"/>
  <c r="W129" i="1"/>
  <c r="V129" i="1"/>
  <c r="Y104" i="1"/>
  <c r="AA104" i="1"/>
  <c r="U104" i="1"/>
  <c r="V104" i="1"/>
  <c r="W104" i="1"/>
  <c r="FC4" i="1"/>
  <c r="AH147" i="1"/>
  <c r="AB147" i="1"/>
  <c r="AD147" i="1"/>
  <c r="AC147" i="1"/>
  <c r="AF147" i="1"/>
  <c r="T108" i="1"/>
  <c r="R108" i="1"/>
  <c r="U123" i="1"/>
  <c r="AA123" i="1"/>
  <c r="V123" i="1"/>
  <c r="W123" i="1"/>
  <c r="Y123" i="1"/>
  <c r="FG34" i="1"/>
  <c r="FK34" i="1"/>
  <c r="FR34" i="1"/>
  <c r="FW34" i="1"/>
  <c r="FI34" i="1"/>
  <c r="FP34" i="1"/>
  <c r="GF34" i="1"/>
  <c r="GD34" i="1"/>
  <c r="FY34" i="1"/>
  <c r="FE34" i="1"/>
  <c r="FF34" i="1"/>
  <c r="FT37" i="1"/>
  <c r="FU37" i="1"/>
  <c r="FS37" i="1"/>
  <c r="FG82" i="1"/>
  <c r="FK82" i="1"/>
  <c r="GF82" i="1"/>
  <c r="GD82" i="1"/>
  <c r="FP82" i="1"/>
  <c r="FY82" i="1"/>
  <c r="FF82" i="1"/>
  <c r="FI82" i="1"/>
  <c r="FE82" i="1"/>
  <c r="FR82" i="1"/>
  <c r="FW82" i="1"/>
  <c r="AB94" i="1"/>
  <c r="AH94" i="1"/>
  <c r="AC94" i="1"/>
  <c r="AF94" i="1"/>
  <c r="AD94" i="1"/>
  <c r="GB43" i="1"/>
  <c r="GA43" i="1"/>
  <c r="FZ43" i="1"/>
  <c r="AH143" i="1"/>
  <c r="AB143" i="1"/>
  <c r="AF143" i="1"/>
  <c r="AC143" i="1"/>
  <c r="AD143" i="1"/>
  <c r="GI27" i="1"/>
  <c r="GH27" i="1"/>
  <c r="GG27" i="1"/>
  <c r="GA29" i="1"/>
  <c r="GB29" i="1"/>
  <c r="FZ29" i="1"/>
  <c r="GG52" i="1"/>
  <c r="GH52" i="1"/>
  <c r="GI52" i="1"/>
  <c r="T122" i="1"/>
  <c r="R122" i="1"/>
  <c r="FK63" i="1"/>
  <c r="FG63" i="1"/>
  <c r="FR63" i="1"/>
  <c r="FP63" i="1"/>
  <c r="GF63" i="1"/>
  <c r="FI63" i="1"/>
  <c r="GD63" i="1"/>
  <c r="FE63" i="1"/>
  <c r="FF63" i="1"/>
  <c r="FY63" i="1"/>
  <c r="FW63" i="1"/>
  <c r="FF26" i="1"/>
  <c r="FK26" i="1"/>
  <c r="GF26" i="1"/>
  <c r="FI26" i="1"/>
  <c r="GD26" i="1"/>
  <c r="FY26" i="1"/>
  <c r="FR26" i="1"/>
  <c r="FE26" i="1"/>
  <c r="FP26" i="1"/>
  <c r="FW26" i="1"/>
  <c r="FG26" i="1"/>
  <c r="T118" i="1"/>
  <c r="R118" i="1"/>
  <c r="FN75" i="1"/>
  <c r="FL75" i="1"/>
  <c r="FM75" i="1"/>
  <c r="FN51" i="1"/>
  <c r="FL51" i="1"/>
  <c r="FM51" i="1"/>
  <c r="FT19" i="1"/>
  <c r="FU19" i="1"/>
  <c r="FS19" i="1"/>
  <c r="FY15" i="1"/>
  <c r="FK15" i="1"/>
  <c r="FG15" i="1"/>
  <c r="GF15" i="1"/>
  <c r="GD15" i="1"/>
  <c r="FE15" i="1"/>
  <c r="FF15" i="1"/>
  <c r="FI15" i="1"/>
  <c r="FR15" i="1"/>
  <c r="FW15" i="1"/>
  <c r="FP15" i="1"/>
  <c r="T106" i="1"/>
  <c r="R106" i="1"/>
  <c r="T148" i="1"/>
  <c r="R148" i="1"/>
  <c r="AH159" i="1"/>
  <c r="AB159" i="1"/>
  <c r="AD159" i="1"/>
  <c r="AC159" i="1"/>
  <c r="AF159" i="1"/>
  <c r="AH132" i="1"/>
  <c r="AB132" i="1"/>
  <c r="AD132" i="1"/>
  <c r="AC132" i="1"/>
  <c r="AF132" i="1"/>
  <c r="O99" i="1"/>
  <c r="S88" i="1" s="1"/>
  <c r="FC2" i="1"/>
  <c r="FG33" i="1"/>
  <c r="FK33" i="1"/>
  <c r="FW33" i="1"/>
  <c r="FR33" i="1"/>
  <c r="FP33" i="1"/>
  <c r="GF33" i="1"/>
  <c r="GD33" i="1"/>
  <c r="FY33" i="1"/>
  <c r="FI33" i="1"/>
  <c r="FF33" i="1"/>
  <c r="FE33" i="1"/>
  <c r="T152" i="1"/>
  <c r="R152" i="1"/>
  <c r="S90" i="1"/>
  <c r="FN12" i="1"/>
  <c r="FM12" i="1"/>
  <c r="FL12" i="1"/>
  <c r="AB142" i="1"/>
  <c r="AH142" i="1"/>
  <c r="AD142" i="1"/>
  <c r="AC142" i="1"/>
  <c r="AF142" i="1"/>
  <c r="FG22" i="1"/>
  <c r="FI22" i="1"/>
  <c r="FK22" i="1"/>
  <c r="GD22" i="1"/>
  <c r="FR22" i="1"/>
  <c r="GF22" i="1"/>
  <c r="FP22" i="1"/>
  <c r="FY22" i="1"/>
  <c r="FW22" i="1"/>
  <c r="FF22" i="1"/>
  <c r="FE22" i="1"/>
  <c r="AH156" i="1"/>
  <c r="AB156" i="1"/>
  <c r="AD156" i="1"/>
  <c r="AC156" i="1"/>
  <c r="AF156" i="1"/>
  <c r="FI59" i="1"/>
  <c r="FK59" i="1"/>
  <c r="FR59" i="1"/>
  <c r="FW59" i="1"/>
  <c r="FP59" i="1"/>
  <c r="GF59" i="1"/>
  <c r="GD59" i="1"/>
  <c r="FF59" i="1"/>
  <c r="FG59" i="1"/>
  <c r="FY59" i="1"/>
  <c r="FE59" i="1"/>
  <c r="FF21" i="1"/>
  <c r="FK21" i="1"/>
  <c r="FY21" i="1"/>
  <c r="FR21" i="1"/>
  <c r="FG21" i="1"/>
  <c r="FW21" i="1"/>
  <c r="GF21" i="1"/>
  <c r="FE21" i="1"/>
  <c r="FP21" i="1"/>
  <c r="FI21" i="1"/>
  <c r="GD21" i="1"/>
  <c r="T144" i="1"/>
  <c r="R144" i="1"/>
  <c r="U105" i="1"/>
  <c r="AA105" i="1"/>
  <c r="V105" i="1"/>
  <c r="W105" i="1"/>
  <c r="Y105" i="1"/>
  <c r="FF28" i="1"/>
  <c r="FY28" i="1"/>
  <c r="FW28" i="1"/>
  <c r="FR28" i="1"/>
  <c r="FP28" i="1"/>
  <c r="GF28" i="1"/>
  <c r="FK28" i="1"/>
  <c r="GD28" i="1"/>
  <c r="FG28" i="1"/>
  <c r="FI28" i="1"/>
  <c r="FE28" i="1"/>
  <c r="T153" i="1"/>
  <c r="R153" i="1"/>
  <c r="AB134" i="1"/>
  <c r="AH134" i="1"/>
  <c r="AF134" i="1"/>
  <c r="AD134" i="1"/>
  <c r="AC134" i="1"/>
  <c r="FS47" i="1"/>
  <c r="FT47" i="1"/>
  <c r="FU47" i="1"/>
  <c r="GG47" i="1"/>
  <c r="GI47" i="1"/>
  <c r="GH47" i="1"/>
  <c r="FT52" i="1"/>
  <c r="FS52" i="1"/>
  <c r="FU52" i="1"/>
  <c r="FG32" i="1"/>
  <c r="FK32" i="1"/>
  <c r="GF32" i="1"/>
  <c r="GD32" i="1"/>
  <c r="FY32" i="1"/>
  <c r="FI32" i="1"/>
  <c r="FW32" i="1"/>
  <c r="FR32" i="1"/>
  <c r="FE32" i="1"/>
  <c r="FP32" i="1"/>
  <c r="FF32" i="1"/>
  <c r="FG65" i="1"/>
  <c r="FK65" i="1"/>
  <c r="FP65" i="1"/>
  <c r="FY65" i="1"/>
  <c r="FR65" i="1"/>
  <c r="GF65" i="1"/>
  <c r="GD65" i="1"/>
  <c r="FW65" i="1"/>
  <c r="FF65" i="1"/>
  <c r="FI65" i="1"/>
  <c r="FE65" i="1"/>
  <c r="FG62" i="1"/>
  <c r="GF62" i="1"/>
  <c r="FK62" i="1"/>
  <c r="GD62" i="1"/>
  <c r="FI62" i="1"/>
  <c r="FW62" i="1"/>
  <c r="FF62" i="1"/>
  <c r="FP62" i="1"/>
  <c r="FE62" i="1"/>
  <c r="FR62" i="1"/>
  <c r="FY62" i="1"/>
  <c r="T99" i="1"/>
  <c r="R99" i="1"/>
  <c r="AA146" i="1"/>
  <c r="U146" i="1"/>
  <c r="Y146" i="1"/>
  <c r="W146" i="1"/>
  <c r="V146" i="1"/>
  <c r="FG17" i="1"/>
  <c r="FK17" i="1"/>
  <c r="FP17" i="1"/>
  <c r="GF17" i="1"/>
  <c r="GD17" i="1"/>
  <c r="FI17" i="1"/>
  <c r="FR17" i="1"/>
  <c r="FF17" i="1"/>
  <c r="FY17" i="1"/>
  <c r="FE17" i="1"/>
  <c r="FW17" i="1"/>
  <c r="T145" i="1"/>
  <c r="R145" i="1"/>
  <c r="AH167" i="1"/>
  <c r="AB167" i="1"/>
  <c r="AC167" i="1"/>
  <c r="AD167" i="1"/>
  <c r="AF167" i="1"/>
  <c r="AB166" i="1"/>
  <c r="AH166" i="1"/>
  <c r="AF166" i="1"/>
  <c r="AC166" i="1"/>
  <c r="AD166" i="1"/>
  <c r="T168" i="1"/>
  <c r="R168" i="1"/>
  <c r="FG74" i="1"/>
  <c r="FK74" i="1"/>
  <c r="FW74" i="1"/>
  <c r="FI74" i="1"/>
  <c r="GD74" i="1"/>
  <c r="FE74" i="1"/>
  <c r="FP74" i="1"/>
  <c r="FR74" i="1"/>
  <c r="FY74" i="1"/>
  <c r="FF74" i="1"/>
  <c r="GF74" i="1"/>
  <c r="FI41" i="1"/>
  <c r="FK41" i="1"/>
  <c r="GF41" i="1"/>
  <c r="FE41" i="1"/>
  <c r="FF41" i="1"/>
  <c r="FR41" i="1"/>
  <c r="FW41" i="1"/>
  <c r="FY41" i="1"/>
  <c r="GD41" i="1"/>
  <c r="FP41" i="1"/>
  <c r="FG41" i="1"/>
  <c r="FT69" i="1"/>
  <c r="FU69" i="1"/>
  <c r="FS69" i="1"/>
  <c r="T102" i="1"/>
  <c r="R102" i="1"/>
  <c r="FF68" i="1"/>
  <c r="GF68" i="1"/>
  <c r="FR68" i="1"/>
  <c r="GD68" i="1"/>
  <c r="FY68" i="1"/>
  <c r="FK68" i="1"/>
  <c r="FW68" i="1"/>
  <c r="FP68" i="1"/>
  <c r="FG68" i="1"/>
  <c r="FI68" i="1"/>
  <c r="FE68" i="1"/>
  <c r="U121" i="1"/>
  <c r="AA121" i="1"/>
  <c r="Y121" i="1"/>
  <c r="V121" i="1"/>
  <c r="W121" i="1"/>
  <c r="GG60" i="1"/>
  <c r="GI60" i="1"/>
  <c r="GH60" i="1"/>
  <c r="T141" i="1"/>
  <c r="R141" i="1"/>
  <c r="FI67" i="1"/>
  <c r="FK67" i="1"/>
  <c r="FR67" i="1"/>
  <c r="GF67" i="1"/>
  <c r="FP67" i="1"/>
  <c r="GD67" i="1"/>
  <c r="FW67" i="1"/>
  <c r="FY67" i="1"/>
  <c r="FG67" i="1"/>
  <c r="FE67" i="1"/>
  <c r="FF67" i="1"/>
  <c r="FN43" i="1"/>
  <c r="FL43" i="1"/>
  <c r="FM43" i="1"/>
  <c r="FN47" i="1"/>
  <c r="FL47" i="1"/>
  <c r="FM47" i="1"/>
  <c r="GH18" i="1"/>
  <c r="GI18" i="1"/>
  <c r="GG18" i="1"/>
  <c r="FF36" i="1"/>
  <c r="FP36" i="1"/>
  <c r="FW36" i="1"/>
  <c r="FK36" i="1"/>
  <c r="FI36" i="1"/>
  <c r="GF36" i="1"/>
  <c r="GD36" i="1"/>
  <c r="FR36" i="1"/>
  <c r="FG36" i="1"/>
  <c r="FE36" i="1"/>
  <c r="FY36" i="1"/>
  <c r="GB31" i="1"/>
  <c r="FZ31" i="1"/>
  <c r="GA31" i="1"/>
  <c r="GA51" i="1"/>
  <c r="FZ51" i="1"/>
  <c r="GB51" i="1"/>
  <c r="FZ19" i="1"/>
  <c r="GB19" i="1"/>
  <c r="GA19" i="1"/>
  <c r="T140" i="1"/>
  <c r="R140" i="1"/>
  <c r="AH95" i="1"/>
  <c r="AB95" i="1"/>
  <c r="AF95" i="1"/>
  <c r="AD95" i="1"/>
  <c r="AC95" i="1"/>
  <c r="T151" i="1"/>
  <c r="R151" i="1"/>
  <c r="T119" i="1"/>
  <c r="R119" i="1"/>
  <c r="FF53" i="1"/>
  <c r="FK53" i="1"/>
  <c r="FI53" i="1"/>
  <c r="FR53" i="1"/>
  <c r="GD53" i="1"/>
  <c r="FP53" i="1"/>
  <c r="FY53" i="1"/>
  <c r="FE53" i="1"/>
  <c r="FW53" i="1"/>
  <c r="GF53" i="1"/>
  <c r="FG53" i="1"/>
  <c r="T103" i="1"/>
  <c r="R103" i="1"/>
  <c r="AB150" i="1"/>
  <c r="AH150" i="1"/>
  <c r="AC150" i="1"/>
  <c r="AF150" i="1"/>
  <c r="AD150" i="1"/>
  <c r="FF44" i="1"/>
  <c r="FK44" i="1"/>
  <c r="FR44" i="1"/>
  <c r="FP44" i="1"/>
  <c r="FY44" i="1"/>
  <c r="GD44" i="1"/>
  <c r="FW44" i="1"/>
  <c r="FI44" i="1"/>
  <c r="GF44" i="1"/>
  <c r="FE44" i="1"/>
  <c r="FG44" i="1"/>
  <c r="FN37" i="1"/>
  <c r="FM37" i="1"/>
  <c r="FL37" i="1"/>
  <c r="T127" i="1"/>
  <c r="R127" i="1"/>
  <c r="GI69" i="1"/>
  <c r="GH69" i="1"/>
  <c r="GG69" i="1"/>
  <c r="FX4" i="1" l="1"/>
  <c r="FX2" i="1"/>
  <c r="FJ2" i="1"/>
  <c r="FU62" i="1"/>
  <c r="FT62" i="1"/>
  <c r="FS62" i="1"/>
  <c r="AH138" i="1"/>
  <c r="AB138" i="1"/>
  <c r="AF138" i="1"/>
  <c r="AD138" i="1"/>
  <c r="AC138" i="1"/>
  <c r="AI95" i="1"/>
  <c r="AO95" i="1"/>
  <c r="AM95" i="1"/>
  <c r="AK95" i="1"/>
  <c r="AJ95" i="1"/>
  <c r="FU68" i="1"/>
  <c r="FS68" i="1"/>
  <c r="FT68" i="1"/>
  <c r="GI41" i="1"/>
  <c r="GH41" i="1"/>
  <c r="GG41" i="1"/>
  <c r="FS17" i="1"/>
  <c r="FT17" i="1"/>
  <c r="FU17" i="1"/>
  <c r="GB65" i="1"/>
  <c r="FZ65" i="1"/>
  <c r="GA65" i="1"/>
  <c r="FN32" i="1"/>
  <c r="FL32" i="1"/>
  <c r="FM32" i="1"/>
  <c r="AH105" i="1"/>
  <c r="AB105" i="1"/>
  <c r="AD105" i="1"/>
  <c r="AF105" i="1"/>
  <c r="AC105" i="1"/>
  <c r="GI21" i="1"/>
  <c r="GH21" i="1"/>
  <c r="GG21" i="1"/>
  <c r="FZ59" i="1"/>
  <c r="GB59" i="1"/>
  <c r="GA59" i="1"/>
  <c r="FN59" i="1"/>
  <c r="FM59" i="1"/>
  <c r="FL59" i="1"/>
  <c r="GA33" i="1"/>
  <c r="FZ33" i="1"/>
  <c r="GB33" i="1"/>
  <c r="AH123" i="1"/>
  <c r="AB123" i="1"/>
  <c r="AF123" i="1"/>
  <c r="AC123" i="1"/>
  <c r="AD123" i="1"/>
  <c r="AI147" i="1"/>
  <c r="AO147" i="1"/>
  <c r="AM147" i="1"/>
  <c r="AJ147" i="1"/>
  <c r="AK147" i="1"/>
  <c r="GG24" i="1"/>
  <c r="GH24" i="1"/>
  <c r="GI24" i="1"/>
  <c r="AA114" i="1"/>
  <c r="U114" i="1"/>
  <c r="V114" i="1"/>
  <c r="W114" i="1"/>
  <c r="Y114" i="1"/>
  <c r="FN25" i="1"/>
  <c r="FM25" i="1"/>
  <c r="FL25" i="1"/>
  <c r="AI135" i="1"/>
  <c r="AO135" i="1"/>
  <c r="AK135" i="1"/>
  <c r="AM135" i="1"/>
  <c r="AJ135" i="1"/>
  <c r="AB117" i="1"/>
  <c r="AH117" i="1"/>
  <c r="AD117" i="1"/>
  <c r="AF117" i="1"/>
  <c r="AC117" i="1"/>
  <c r="AI100" i="1"/>
  <c r="AO100" i="1"/>
  <c r="AK100" i="1"/>
  <c r="AJ100" i="1"/>
  <c r="AM100" i="1"/>
  <c r="GI55" i="1"/>
  <c r="GG55" i="1"/>
  <c r="GH55" i="1"/>
  <c r="GB54" i="1"/>
  <c r="FZ54" i="1"/>
  <c r="GA54" i="1"/>
  <c r="GH32" i="1"/>
  <c r="GI32" i="1"/>
  <c r="GG32" i="1"/>
  <c r="GB24" i="1"/>
  <c r="FZ24" i="1"/>
  <c r="GA24" i="1"/>
  <c r="AH115" i="1"/>
  <c r="AB115" i="1"/>
  <c r="AF115" i="1"/>
  <c r="AD115" i="1"/>
  <c r="AC115" i="1"/>
  <c r="FZ44" i="1"/>
  <c r="GB44" i="1"/>
  <c r="GA44" i="1"/>
  <c r="AI150" i="1"/>
  <c r="AO150" i="1"/>
  <c r="AM150" i="1"/>
  <c r="AK150" i="1"/>
  <c r="AJ150" i="1"/>
  <c r="GA53" i="1"/>
  <c r="GB53" i="1"/>
  <c r="FZ53" i="1"/>
  <c r="U119" i="1"/>
  <c r="AA119" i="1"/>
  <c r="Y119" i="1"/>
  <c r="W119" i="1"/>
  <c r="V119" i="1"/>
  <c r="GG68" i="1"/>
  <c r="GI68" i="1"/>
  <c r="GH68" i="1"/>
  <c r="FN41" i="1"/>
  <c r="FM41" i="1"/>
  <c r="FL41" i="1"/>
  <c r="AI167" i="1"/>
  <c r="AO167" i="1"/>
  <c r="AM167" i="1"/>
  <c r="AK167" i="1"/>
  <c r="AJ167" i="1"/>
  <c r="U153" i="1"/>
  <c r="AA153" i="1"/>
  <c r="W153" i="1"/>
  <c r="V153" i="1"/>
  <c r="Y153" i="1"/>
  <c r="FU28" i="1"/>
  <c r="FS28" i="1"/>
  <c r="FT28" i="1"/>
  <c r="FN15" i="1"/>
  <c r="FL15" i="1"/>
  <c r="FM15" i="1"/>
  <c r="FU63" i="1"/>
  <c r="FT63" i="1"/>
  <c r="FS63" i="1"/>
  <c r="GB82" i="1"/>
  <c r="FZ82" i="1"/>
  <c r="GA82" i="1"/>
  <c r="U149" i="1"/>
  <c r="AA149" i="1"/>
  <c r="W149" i="1"/>
  <c r="V149" i="1"/>
  <c r="Y149" i="1"/>
  <c r="AA111" i="1"/>
  <c r="U111" i="1"/>
  <c r="V111" i="1"/>
  <c r="Y111" i="1"/>
  <c r="W111" i="1"/>
  <c r="FS66" i="1"/>
  <c r="FT66" i="1"/>
  <c r="FU66" i="1"/>
  <c r="AI116" i="1"/>
  <c r="AO116" i="1"/>
  <c r="AM116" i="1"/>
  <c r="AK116" i="1"/>
  <c r="AJ116" i="1"/>
  <c r="GA13" i="1"/>
  <c r="FZ13" i="1"/>
  <c r="GB13" i="1"/>
  <c r="AH98" i="1"/>
  <c r="AB98" i="1"/>
  <c r="AF98" i="1"/>
  <c r="AC98" i="1"/>
  <c r="AD98" i="1"/>
  <c r="GA77" i="1"/>
  <c r="GB77" i="1"/>
  <c r="FZ77" i="1"/>
  <c r="AO131" i="1"/>
  <c r="AI131" i="1"/>
  <c r="AJ131" i="1"/>
  <c r="AM131" i="1"/>
  <c r="AK131" i="1"/>
  <c r="AI96" i="1"/>
  <c r="AO96" i="1"/>
  <c r="AM96" i="1"/>
  <c r="AK96" i="1"/>
  <c r="AJ96" i="1"/>
  <c r="FN16" i="1"/>
  <c r="FL16" i="1"/>
  <c r="FM16" i="1"/>
  <c r="GG42" i="1"/>
  <c r="GH42" i="1"/>
  <c r="GI42" i="1"/>
  <c r="U168" i="1"/>
  <c r="AA168" i="1"/>
  <c r="Y168" i="1"/>
  <c r="W168" i="1"/>
  <c r="V168" i="1"/>
  <c r="GI62" i="1"/>
  <c r="GH62" i="1"/>
  <c r="GG62" i="1"/>
  <c r="GI77" i="1"/>
  <c r="GH77" i="1"/>
  <c r="GG77" i="1"/>
  <c r="AA140" i="1"/>
  <c r="U140" i="1"/>
  <c r="Y140" i="1"/>
  <c r="V140" i="1"/>
  <c r="W140" i="1"/>
  <c r="FT36" i="1"/>
  <c r="FU36" i="1"/>
  <c r="FS36" i="1"/>
  <c r="GI67" i="1"/>
  <c r="GH67" i="1"/>
  <c r="GG67" i="1"/>
  <c r="FN65" i="1"/>
  <c r="FM65" i="1"/>
  <c r="FL65" i="1"/>
  <c r="FU32" i="1"/>
  <c r="FS32" i="1"/>
  <c r="FT32" i="1"/>
  <c r="GB22" i="1"/>
  <c r="GA22" i="1"/>
  <c r="FZ22" i="1"/>
  <c r="GI33" i="1"/>
  <c r="GH33" i="1"/>
  <c r="GG33" i="1"/>
  <c r="FS15" i="1"/>
  <c r="FT15" i="1"/>
  <c r="FU15" i="1"/>
  <c r="GA15" i="1"/>
  <c r="FZ15" i="1"/>
  <c r="GB15" i="1"/>
  <c r="FU26" i="1"/>
  <c r="FT26" i="1"/>
  <c r="FS26" i="1"/>
  <c r="FZ63" i="1"/>
  <c r="GB63" i="1"/>
  <c r="GA63" i="1"/>
  <c r="AI94" i="1"/>
  <c r="AO94" i="1"/>
  <c r="AM94" i="1"/>
  <c r="AK94" i="1"/>
  <c r="AJ94" i="1"/>
  <c r="FU34" i="1"/>
  <c r="FS34" i="1"/>
  <c r="FT34" i="1"/>
  <c r="AB129" i="1"/>
  <c r="AH129" i="1"/>
  <c r="AF129" i="1"/>
  <c r="AD129" i="1"/>
  <c r="AC129" i="1"/>
  <c r="GI40" i="1"/>
  <c r="GH40" i="1"/>
  <c r="GG40" i="1"/>
  <c r="AB137" i="1"/>
  <c r="AH137" i="1"/>
  <c r="AF137" i="1"/>
  <c r="AC137" i="1"/>
  <c r="AD137" i="1"/>
  <c r="U101" i="1"/>
  <c r="AA101" i="1"/>
  <c r="W101" i="1"/>
  <c r="Y101" i="1"/>
  <c r="V101" i="1"/>
  <c r="AI109" i="1"/>
  <c r="AO109" i="1"/>
  <c r="AK109" i="1"/>
  <c r="AM109" i="1"/>
  <c r="AJ109" i="1"/>
  <c r="FS58" i="1"/>
  <c r="FU58" i="1"/>
  <c r="FT58" i="1"/>
  <c r="GG58" i="1"/>
  <c r="GH58" i="1"/>
  <c r="GI58" i="1"/>
  <c r="FN66" i="1"/>
  <c r="FL66" i="1"/>
  <c r="FM66" i="1"/>
  <c r="AI162" i="1"/>
  <c r="AO162" i="1"/>
  <c r="AK162" i="1"/>
  <c r="AJ162" i="1"/>
  <c r="AM162" i="1"/>
  <c r="U139" i="1"/>
  <c r="AA139" i="1"/>
  <c r="V139" i="1"/>
  <c r="W139" i="1"/>
  <c r="Y139" i="1"/>
  <c r="FC5" i="1"/>
  <c r="FD5" i="1" s="1"/>
  <c r="FJ4" i="1"/>
  <c r="FU77" i="1"/>
  <c r="FS77" i="1"/>
  <c r="FT77" i="1"/>
  <c r="FN77" i="1"/>
  <c r="FL77" i="1"/>
  <c r="FM77" i="1"/>
  <c r="AB93" i="1"/>
  <c r="AF93" i="1"/>
  <c r="AD93" i="1"/>
  <c r="AC93" i="1"/>
  <c r="AH93" i="1"/>
  <c r="GB79" i="1"/>
  <c r="GA79" i="1"/>
  <c r="FZ79" i="1"/>
  <c r="GB55" i="1"/>
  <c r="GA55" i="1"/>
  <c r="FZ55" i="1"/>
  <c r="GB50" i="1"/>
  <c r="FZ50" i="1"/>
  <c r="GA50" i="1"/>
  <c r="FN50" i="1"/>
  <c r="FM50" i="1"/>
  <c r="FL50" i="1"/>
  <c r="U160" i="1"/>
  <c r="AA160" i="1"/>
  <c r="W160" i="1"/>
  <c r="V160" i="1"/>
  <c r="Y160" i="1"/>
  <c r="GB42" i="1"/>
  <c r="FZ42" i="1"/>
  <c r="GA42" i="1"/>
  <c r="AH155" i="1"/>
  <c r="AB155" i="1"/>
  <c r="AD155" i="1"/>
  <c r="AC155" i="1"/>
  <c r="AF155" i="1"/>
  <c r="AA127" i="1"/>
  <c r="U127" i="1"/>
  <c r="V127" i="1"/>
  <c r="Y127" i="1"/>
  <c r="W127" i="1"/>
  <c r="GB36" i="1"/>
  <c r="FZ36" i="1"/>
  <c r="GA36" i="1"/>
  <c r="GH15" i="1"/>
  <c r="GI15" i="1"/>
  <c r="GG15" i="1"/>
  <c r="GG20" i="1"/>
  <c r="GI20" i="1"/>
  <c r="GH20" i="1"/>
  <c r="FU44" i="1"/>
  <c r="FS44" i="1"/>
  <c r="FT44" i="1"/>
  <c r="AA151" i="1"/>
  <c r="U151" i="1"/>
  <c r="V151" i="1"/>
  <c r="W151" i="1"/>
  <c r="Y151" i="1"/>
  <c r="FQ4" i="1"/>
  <c r="FU67" i="1"/>
  <c r="FS67" i="1"/>
  <c r="FT67" i="1"/>
  <c r="GA41" i="1"/>
  <c r="GB41" i="1"/>
  <c r="FZ41" i="1"/>
  <c r="GI74" i="1"/>
  <c r="GH74" i="1"/>
  <c r="GG74" i="1"/>
  <c r="AI166" i="1"/>
  <c r="AO166" i="1"/>
  <c r="AJ166" i="1"/>
  <c r="AM166" i="1"/>
  <c r="AK166" i="1"/>
  <c r="U145" i="1"/>
  <c r="AA145" i="1"/>
  <c r="Y145" i="1"/>
  <c r="W145" i="1"/>
  <c r="V145" i="1"/>
  <c r="GI17" i="1"/>
  <c r="GH17" i="1"/>
  <c r="GG17" i="1"/>
  <c r="AH146" i="1"/>
  <c r="AB146" i="1"/>
  <c r="AF146" i="1"/>
  <c r="AD146" i="1"/>
  <c r="AC146" i="1"/>
  <c r="FZ28" i="1"/>
  <c r="GA28" i="1"/>
  <c r="GB28" i="1"/>
  <c r="AA144" i="1"/>
  <c r="V144" i="1"/>
  <c r="U144" i="1"/>
  <c r="Y144" i="1"/>
  <c r="W144" i="1"/>
  <c r="FT21" i="1"/>
  <c r="FU21" i="1"/>
  <c r="FS21" i="1"/>
  <c r="AI159" i="1"/>
  <c r="AO159" i="1"/>
  <c r="AM159" i="1"/>
  <c r="AJ159" i="1"/>
  <c r="AK159" i="1"/>
  <c r="GA26" i="1"/>
  <c r="FZ26" i="1"/>
  <c r="GB26" i="1"/>
  <c r="FN63" i="1"/>
  <c r="FL63" i="1"/>
  <c r="FM63" i="1"/>
  <c r="AI143" i="1"/>
  <c r="AO143" i="1"/>
  <c r="AK143" i="1"/>
  <c r="AJ143" i="1"/>
  <c r="AM143" i="1"/>
  <c r="FN34" i="1"/>
  <c r="FL34" i="1"/>
  <c r="FM34" i="1"/>
  <c r="U108" i="1"/>
  <c r="AA108" i="1"/>
  <c r="Y108" i="1"/>
  <c r="W108" i="1"/>
  <c r="V108" i="1"/>
  <c r="GB40" i="1"/>
  <c r="GA40" i="1"/>
  <c r="FZ40" i="1"/>
  <c r="FN58" i="1"/>
  <c r="FM58" i="1"/>
  <c r="FL58" i="1"/>
  <c r="U110" i="1"/>
  <c r="AA110" i="1"/>
  <c r="Y110" i="1"/>
  <c r="V110" i="1"/>
  <c r="W110" i="1"/>
  <c r="FN13" i="1"/>
  <c r="FL13" i="1"/>
  <c r="FM13" i="1"/>
  <c r="FU20" i="1"/>
  <c r="FS20" i="1"/>
  <c r="FT20" i="1"/>
  <c r="AB133" i="1"/>
  <c r="AH133" i="1"/>
  <c r="AF133" i="1"/>
  <c r="AD133" i="1"/>
  <c r="AC133" i="1"/>
  <c r="AH113" i="1"/>
  <c r="AB113" i="1"/>
  <c r="AF113" i="1"/>
  <c r="AD113" i="1"/>
  <c r="AC113" i="1"/>
  <c r="AA107" i="1"/>
  <c r="U107" i="1"/>
  <c r="V107" i="1"/>
  <c r="W107" i="1"/>
  <c r="Y107" i="1"/>
  <c r="GH79" i="1"/>
  <c r="GI79" i="1"/>
  <c r="GG79" i="1"/>
  <c r="AI158" i="1"/>
  <c r="AO158" i="1"/>
  <c r="AM158" i="1"/>
  <c r="AK158" i="1"/>
  <c r="AJ158" i="1"/>
  <c r="FN55" i="1"/>
  <c r="FL55" i="1"/>
  <c r="FM55" i="1"/>
  <c r="GH16" i="1"/>
  <c r="GI16" i="1"/>
  <c r="GG16" i="1"/>
  <c r="FU54" i="1"/>
  <c r="FT54" i="1"/>
  <c r="FS54" i="1"/>
  <c r="GI63" i="1"/>
  <c r="GH63" i="1"/>
  <c r="GG63" i="1"/>
  <c r="FN54" i="1"/>
  <c r="FM54" i="1"/>
  <c r="FL54" i="1"/>
  <c r="FL44" i="1"/>
  <c r="FN44" i="1"/>
  <c r="FM44" i="1"/>
  <c r="AA103" i="1"/>
  <c r="U103" i="1"/>
  <c r="Y103" i="1"/>
  <c r="W103" i="1"/>
  <c r="V103" i="1"/>
  <c r="FT53" i="1"/>
  <c r="FU53" i="1"/>
  <c r="FS53" i="1"/>
  <c r="GE4" i="1"/>
  <c r="GI36" i="1"/>
  <c r="GH36" i="1"/>
  <c r="GG36" i="1"/>
  <c r="FN67" i="1"/>
  <c r="FM67" i="1"/>
  <c r="FL67" i="1"/>
  <c r="U102" i="1"/>
  <c r="AA102" i="1"/>
  <c r="V102" i="1"/>
  <c r="Y102" i="1"/>
  <c r="W102" i="1"/>
  <c r="FN74" i="1"/>
  <c r="FM74" i="1"/>
  <c r="FL74" i="1"/>
  <c r="GA21" i="1"/>
  <c r="GB21" i="1"/>
  <c r="FZ21" i="1"/>
  <c r="GI59" i="1"/>
  <c r="GH59" i="1"/>
  <c r="GG59" i="1"/>
  <c r="GI22" i="1"/>
  <c r="GH22" i="1"/>
  <c r="GG22" i="1"/>
  <c r="U152" i="1"/>
  <c r="AA152" i="1"/>
  <c r="Y152" i="1"/>
  <c r="W152" i="1"/>
  <c r="V152" i="1"/>
  <c r="FT33" i="1"/>
  <c r="FU33" i="1"/>
  <c r="FS33" i="1"/>
  <c r="GI82" i="1"/>
  <c r="GH82" i="1"/>
  <c r="GG82" i="1"/>
  <c r="GB34" i="1"/>
  <c r="GA34" i="1"/>
  <c r="FZ34" i="1"/>
  <c r="FU40" i="1"/>
  <c r="FS40" i="1"/>
  <c r="FT40" i="1"/>
  <c r="AI157" i="1"/>
  <c r="AO157" i="1"/>
  <c r="AK157" i="1"/>
  <c r="AJ157" i="1"/>
  <c r="AM157" i="1"/>
  <c r="AI164" i="1"/>
  <c r="AO164" i="1"/>
  <c r="AJ164" i="1"/>
  <c r="AM164" i="1"/>
  <c r="AK164" i="1"/>
  <c r="FT24" i="1"/>
  <c r="FU24" i="1"/>
  <c r="FS24" i="1"/>
  <c r="FZ66" i="1"/>
  <c r="GA66" i="1"/>
  <c r="GB66" i="1"/>
  <c r="GB25" i="1"/>
  <c r="GA25" i="1"/>
  <c r="FZ25" i="1"/>
  <c r="AP97" i="1"/>
  <c r="AV97" i="1"/>
  <c r="AR97" i="1"/>
  <c r="AQ97" i="1"/>
  <c r="AT97" i="1"/>
  <c r="U128" i="1"/>
  <c r="AA128" i="1"/>
  <c r="Y128" i="1"/>
  <c r="W128" i="1"/>
  <c r="V128" i="1"/>
  <c r="FN20" i="1"/>
  <c r="FL20" i="1"/>
  <c r="FM20" i="1"/>
  <c r="AI124" i="1"/>
  <c r="AO124" i="1"/>
  <c r="AM124" i="1"/>
  <c r="AK124" i="1"/>
  <c r="AJ124" i="1"/>
  <c r="AB125" i="1"/>
  <c r="AH125" i="1"/>
  <c r="AF125" i="1"/>
  <c r="AD125" i="1"/>
  <c r="AC125" i="1"/>
  <c r="FN79" i="1"/>
  <c r="FM79" i="1"/>
  <c r="FL79" i="1"/>
  <c r="GB16" i="1"/>
  <c r="GA16" i="1"/>
  <c r="FZ16" i="1"/>
  <c r="U165" i="1"/>
  <c r="AA165" i="1"/>
  <c r="V165" i="1"/>
  <c r="Y165" i="1"/>
  <c r="W165" i="1"/>
  <c r="FU42" i="1"/>
  <c r="FT42" i="1"/>
  <c r="FS42" i="1"/>
  <c r="FU59" i="1"/>
  <c r="FT59" i="1"/>
  <c r="FS59" i="1"/>
  <c r="FN26" i="1"/>
  <c r="FL26" i="1"/>
  <c r="FM26" i="1"/>
  <c r="AB161" i="1"/>
  <c r="AH161" i="1"/>
  <c r="AF161" i="1"/>
  <c r="AD161" i="1"/>
  <c r="AC161" i="1"/>
  <c r="GI13" i="1"/>
  <c r="GH13" i="1"/>
  <c r="GG13" i="1"/>
  <c r="L91" i="1"/>
  <c r="M91" i="1" s="1"/>
  <c r="EW5" i="1"/>
  <c r="GG44" i="1"/>
  <c r="GH44" i="1"/>
  <c r="GI44" i="1"/>
  <c r="FN68" i="1"/>
  <c r="FL68" i="1"/>
  <c r="FM68" i="1"/>
  <c r="FT41" i="1"/>
  <c r="FU41" i="1"/>
  <c r="FS41" i="1"/>
  <c r="FZ74" i="1"/>
  <c r="GB74" i="1"/>
  <c r="GA74" i="1"/>
  <c r="FN17" i="1"/>
  <c r="FM17" i="1"/>
  <c r="FL17" i="1"/>
  <c r="AA99" i="1"/>
  <c r="U99" i="1"/>
  <c r="W99" i="1"/>
  <c r="V99" i="1"/>
  <c r="Y99" i="1"/>
  <c r="GE2" i="1"/>
  <c r="GB32" i="1"/>
  <c r="FZ32" i="1"/>
  <c r="GA32" i="1"/>
  <c r="FN21" i="1"/>
  <c r="FL21" i="1"/>
  <c r="FM21" i="1"/>
  <c r="FU22" i="1"/>
  <c r="FS22" i="1"/>
  <c r="FT22" i="1"/>
  <c r="AI142" i="1"/>
  <c r="AO142" i="1"/>
  <c r="AM142" i="1"/>
  <c r="AK142" i="1"/>
  <c r="AJ142" i="1"/>
  <c r="AA148" i="1"/>
  <c r="U148" i="1"/>
  <c r="Y148" i="1"/>
  <c r="W148" i="1"/>
  <c r="V148" i="1"/>
  <c r="U118" i="1"/>
  <c r="AA118" i="1"/>
  <c r="Y118" i="1"/>
  <c r="W118" i="1"/>
  <c r="V118" i="1"/>
  <c r="U122" i="1"/>
  <c r="AA122" i="1"/>
  <c r="Y122" i="1"/>
  <c r="W122" i="1"/>
  <c r="V122" i="1"/>
  <c r="FU82" i="1"/>
  <c r="FS82" i="1"/>
  <c r="FT82" i="1"/>
  <c r="FN82" i="1"/>
  <c r="FL82" i="1"/>
  <c r="FM82" i="1"/>
  <c r="AH104" i="1"/>
  <c r="AB104" i="1"/>
  <c r="AC104" i="1"/>
  <c r="AF104" i="1"/>
  <c r="AD104" i="1"/>
  <c r="FN40" i="1"/>
  <c r="FL40" i="1"/>
  <c r="FM40" i="1"/>
  <c r="FN24" i="1"/>
  <c r="FL24" i="1"/>
  <c r="FM24" i="1"/>
  <c r="U120" i="1"/>
  <c r="AA120" i="1"/>
  <c r="V120" i="1"/>
  <c r="Y120" i="1"/>
  <c r="W120" i="1"/>
  <c r="GG66" i="1"/>
  <c r="GI66" i="1"/>
  <c r="GH66" i="1"/>
  <c r="U126" i="1"/>
  <c r="AA126" i="1"/>
  <c r="W126" i="1"/>
  <c r="V126" i="1"/>
  <c r="Y126" i="1"/>
  <c r="FU25" i="1"/>
  <c r="FT25" i="1"/>
  <c r="FS25" i="1"/>
  <c r="U130" i="1"/>
  <c r="AA130" i="1"/>
  <c r="Y130" i="1"/>
  <c r="W130" i="1"/>
  <c r="V130" i="1"/>
  <c r="FZ20" i="1"/>
  <c r="GB20" i="1"/>
  <c r="GA20" i="1"/>
  <c r="FU79" i="1"/>
  <c r="FT79" i="1"/>
  <c r="FS79" i="1"/>
  <c r="GG50" i="1"/>
  <c r="GI50" i="1"/>
  <c r="GH50" i="1"/>
  <c r="U154" i="1"/>
  <c r="AA154" i="1"/>
  <c r="V154" i="1"/>
  <c r="Y154" i="1"/>
  <c r="W154" i="1"/>
  <c r="FN42" i="1"/>
  <c r="FL42" i="1"/>
  <c r="FM42" i="1"/>
  <c r="U141" i="1"/>
  <c r="AA141" i="1"/>
  <c r="Y141" i="1"/>
  <c r="W141" i="1"/>
  <c r="V141" i="1"/>
  <c r="FU65" i="1"/>
  <c r="FS65" i="1"/>
  <c r="FT65" i="1"/>
  <c r="GG28" i="1"/>
  <c r="GH28" i="1"/>
  <c r="GI28" i="1"/>
  <c r="FN22" i="1"/>
  <c r="FL22" i="1"/>
  <c r="FM22" i="1"/>
  <c r="U106" i="1"/>
  <c r="AA106" i="1"/>
  <c r="Y106" i="1"/>
  <c r="V106" i="1"/>
  <c r="W106" i="1"/>
  <c r="AA112" i="1"/>
  <c r="U112" i="1"/>
  <c r="W112" i="1"/>
  <c r="V112" i="1"/>
  <c r="Y112" i="1"/>
  <c r="GI25" i="1"/>
  <c r="GG25" i="1"/>
  <c r="GH25" i="1"/>
  <c r="Y136" i="1"/>
  <c r="AA136" i="1"/>
  <c r="W136" i="1"/>
  <c r="V136" i="1"/>
  <c r="U136" i="1"/>
  <c r="GI53" i="1"/>
  <c r="GH53" i="1"/>
  <c r="GG53" i="1"/>
  <c r="FN53" i="1"/>
  <c r="FM53" i="1"/>
  <c r="FL53" i="1"/>
  <c r="FN36" i="1"/>
  <c r="FL36" i="1"/>
  <c r="FM36" i="1"/>
  <c r="FZ67" i="1"/>
  <c r="GB67" i="1"/>
  <c r="GA67" i="1"/>
  <c r="AB121" i="1"/>
  <c r="AH121" i="1"/>
  <c r="AF121" i="1"/>
  <c r="AD121" i="1"/>
  <c r="AC121" i="1"/>
  <c r="FZ68" i="1"/>
  <c r="GB68" i="1"/>
  <c r="GA68" i="1"/>
  <c r="FT74" i="1"/>
  <c r="FU74" i="1"/>
  <c r="FS74" i="1"/>
  <c r="FZ17" i="1"/>
  <c r="GB17" i="1"/>
  <c r="GA17" i="1"/>
  <c r="GB62" i="1"/>
  <c r="GA62" i="1"/>
  <c r="FZ62" i="1"/>
  <c r="FN62" i="1"/>
  <c r="FL62" i="1"/>
  <c r="FM62" i="1"/>
  <c r="GI65" i="1"/>
  <c r="GH65" i="1"/>
  <c r="GG65" i="1"/>
  <c r="AI134" i="1"/>
  <c r="AO134" i="1"/>
  <c r="AM134" i="1"/>
  <c r="AK134" i="1"/>
  <c r="AJ134" i="1"/>
  <c r="FN28" i="1"/>
  <c r="FL28" i="1"/>
  <c r="FM28" i="1"/>
  <c r="AI156" i="1"/>
  <c r="AO156" i="1"/>
  <c r="AM156" i="1"/>
  <c r="AK156" i="1"/>
  <c r="AJ156" i="1"/>
  <c r="FN33" i="1"/>
  <c r="FM33" i="1"/>
  <c r="FL33" i="1"/>
  <c r="AI132" i="1"/>
  <c r="AO132" i="1"/>
  <c r="AM132" i="1"/>
  <c r="AJ132" i="1"/>
  <c r="AK132" i="1"/>
  <c r="GI26" i="1"/>
  <c r="GH26" i="1"/>
  <c r="GG26" i="1"/>
  <c r="GI34" i="1"/>
  <c r="GH34" i="1"/>
  <c r="GG34" i="1"/>
  <c r="U163" i="1"/>
  <c r="AA163" i="1"/>
  <c r="W163" i="1"/>
  <c r="V163" i="1"/>
  <c r="Y163" i="1"/>
  <c r="FZ58" i="1"/>
  <c r="GB58" i="1"/>
  <c r="GA58" i="1"/>
  <c r="FT13" i="1"/>
  <c r="FU13" i="1"/>
  <c r="FS13" i="1"/>
  <c r="FU55" i="1"/>
  <c r="FT55" i="1"/>
  <c r="FS55" i="1"/>
  <c r="FS16" i="1"/>
  <c r="FT16" i="1"/>
  <c r="FU16" i="1"/>
  <c r="FS50" i="1"/>
  <c r="FT50" i="1"/>
  <c r="FU50" i="1"/>
  <c r="GI54" i="1"/>
  <c r="GH54" i="1"/>
  <c r="GG54" i="1"/>
  <c r="Z88" i="1" l="1"/>
  <c r="FQ2" i="1"/>
  <c r="S91" i="1"/>
  <c r="T91" i="1" s="1"/>
  <c r="Z90" i="1"/>
  <c r="FX5" i="1"/>
  <c r="FY5" i="1" s="1"/>
  <c r="FQ5" i="1"/>
  <c r="FR5" i="1" s="1"/>
  <c r="FJ5" i="1"/>
  <c r="FK5" i="1" s="1"/>
  <c r="AI155" i="1"/>
  <c r="AO155" i="1"/>
  <c r="AM155" i="1"/>
  <c r="AK155" i="1"/>
  <c r="AJ155" i="1"/>
  <c r="AI121" i="1"/>
  <c r="AO121" i="1"/>
  <c r="AM121" i="1"/>
  <c r="AK121" i="1"/>
  <c r="AJ121" i="1"/>
  <c r="AP142" i="1"/>
  <c r="AV142" i="1"/>
  <c r="AT142" i="1"/>
  <c r="AR142" i="1"/>
  <c r="AQ142" i="1"/>
  <c r="AH99" i="1"/>
  <c r="AB99" i="1"/>
  <c r="AF99" i="1"/>
  <c r="AD99" i="1"/>
  <c r="AC99" i="1"/>
  <c r="AI161" i="1"/>
  <c r="AO161" i="1"/>
  <c r="AK161" i="1"/>
  <c r="AJ161" i="1"/>
  <c r="AM161" i="1"/>
  <c r="AB152" i="1"/>
  <c r="AH152" i="1"/>
  <c r="AD152" i="1"/>
  <c r="AC152" i="1"/>
  <c r="AF152" i="1"/>
  <c r="AP158" i="1"/>
  <c r="AV158" i="1"/>
  <c r="AR158" i="1"/>
  <c r="AQ158" i="1"/>
  <c r="AT158" i="1"/>
  <c r="AP109" i="1"/>
  <c r="AV109" i="1"/>
  <c r="AQ109" i="1"/>
  <c r="AT109" i="1"/>
  <c r="AR109" i="1"/>
  <c r="AH168" i="1"/>
  <c r="AB168" i="1"/>
  <c r="AF168" i="1"/>
  <c r="AC168" i="1"/>
  <c r="AD168" i="1"/>
  <c r="AP116" i="1"/>
  <c r="AV116" i="1"/>
  <c r="AR116" i="1"/>
  <c r="AQ116" i="1"/>
  <c r="AT116" i="1"/>
  <c r="AP100" i="1"/>
  <c r="AV100" i="1"/>
  <c r="AR100" i="1"/>
  <c r="AT100" i="1"/>
  <c r="AQ100" i="1"/>
  <c r="AP124" i="1"/>
  <c r="AV124" i="1"/>
  <c r="AT124" i="1"/>
  <c r="AQ124" i="1"/>
  <c r="AR124" i="1"/>
  <c r="AP157" i="1"/>
  <c r="AV157" i="1"/>
  <c r="AT157" i="1"/>
  <c r="AR157" i="1"/>
  <c r="AQ157" i="1"/>
  <c r="AP132" i="1"/>
  <c r="AV132" i="1"/>
  <c r="AQ132" i="1"/>
  <c r="AR132" i="1"/>
  <c r="AT132" i="1"/>
  <c r="AP156" i="1"/>
  <c r="AV156" i="1"/>
  <c r="AT156" i="1"/>
  <c r="AR156" i="1"/>
  <c r="AQ156" i="1"/>
  <c r="AP134" i="1"/>
  <c r="AV134" i="1"/>
  <c r="AQ134" i="1"/>
  <c r="AR134" i="1"/>
  <c r="AT134" i="1"/>
  <c r="AH136" i="1"/>
  <c r="AB136" i="1"/>
  <c r="AF136" i="1"/>
  <c r="AD136" i="1"/>
  <c r="AC136" i="1"/>
  <c r="AH122" i="1"/>
  <c r="AB122" i="1"/>
  <c r="AF122" i="1"/>
  <c r="AC122" i="1"/>
  <c r="AD122" i="1"/>
  <c r="AB102" i="1"/>
  <c r="AH102" i="1"/>
  <c r="AD102" i="1"/>
  <c r="AF102" i="1"/>
  <c r="AC102" i="1"/>
  <c r="AH103" i="1"/>
  <c r="AB103" i="1"/>
  <c r="AF103" i="1"/>
  <c r="AD103" i="1"/>
  <c r="AC103" i="1"/>
  <c r="AH107" i="1"/>
  <c r="AB107" i="1"/>
  <c r="AF107" i="1"/>
  <c r="AD107" i="1"/>
  <c r="AC107" i="1"/>
  <c r="AH108" i="1"/>
  <c r="AB108" i="1"/>
  <c r="AF108" i="1"/>
  <c r="AD108" i="1"/>
  <c r="AC108" i="1"/>
  <c r="AP143" i="1"/>
  <c r="AV143" i="1"/>
  <c r="AT143" i="1"/>
  <c r="AR143" i="1"/>
  <c r="AQ143" i="1"/>
  <c r="AP166" i="1"/>
  <c r="AV166" i="1"/>
  <c r="AT166" i="1"/>
  <c r="AQ166" i="1"/>
  <c r="AR166" i="1"/>
  <c r="AH151" i="1"/>
  <c r="AB151" i="1"/>
  <c r="AF151" i="1"/>
  <c r="AD151" i="1"/>
  <c r="AC151" i="1"/>
  <c r="GE5" i="1"/>
  <c r="GF5" i="1" s="1"/>
  <c r="AP131" i="1"/>
  <c r="AV131" i="1"/>
  <c r="AT131" i="1"/>
  <c r="AR131" i="1"/>
  <c r="AQ131" i="1"/>
  <c r="AI98" i="1"/>
  <c r="AO98" i="1"/>
  <c r="AM98" i="1"/>
  <c r="AK98" i="1"/>
  <c r="AJ98" i="1"/>
  <c r="AH111" i="1"/>
  <c r="AB111" i="1"/>
  <c r="AD111" i="1"/>
  <c r="AC111" i="1"/>
  <c r="AF111" i="1"/>
  <c r="AO123" i="1"/>
  <c r="AI123" i="1"/>
  <c r="AK123" i="1"/>
  <c r="AJ123" i="1"/>
  <c r="AM123" i="1"/>
  <c r="AI113" i="1"/>
  <c r="AO113" i="1"/>
  <c r="AM113" i="1"/>
  <c r="AK113" i="1"/>
  <c r="AJ113" i="1"/>
  <c r="AI125" i="1"/>
  <c r="AO125" i="1"/>
  <c r="AM125" i="1"/>
  <c r="AK125" i="1"/>
  <c r="AJ125" i="1"/>
  <c r="AP164" i="1"/>
  <c r="AV164" i="1"/>
  <c r="AR164" i="1"/>
  <c r="AQ164" i="1"/>
  <c r="AT164" i="1"/>
  <c r="AH127" i="1"/>
  <c r="AB127" i="1"/>
  <c r="AC127" i="1"/>
  <c r="AD127" i="1"/>
  <c r="AF127" i="1"/>
  <c r="AP162" i="1"/>
  <c r="AV162" i="1"/>
  <c r="AQ162" i="1"/>
  <c r="AT162" i="1"/>
  <c r="AR162" i="1"/>
  <c r="AI137" i="1"/>
  <c r="AO137" i="1"/>
  <c r="AJ137" i="1"/>
  <c r="AM137" i="1"/>
  <c r="AK137" i="1"/>
  <c r="AI129" i="1"/>
  <c r="AO129" i="1"/>
  <c r="AM129" i="1"/>
  <c r="AK129" i="1"/>
  <c r="AJ129" i="1"/>
  <c r="AP94" i="1"/>
  <c r="AV94" i="1"/>
  <c r="AR94" i="1"/>
  <c r="AQ94" i="1"/>
  <c r="AT94" i="1"/>
  <c r="AP135" i="1"/>
  <c r="AV135" i="1"/>
  <c r="AT135" i="1"/>
  <c r="AR135" i="1"/>
  <c r="AQ135" i="1"/>
  <c r="AI105" i="1"/>
  <c r="AO105" i="1"/>
  <c r="AM105" i="1"/>
  <c r="AK105" i="1"/>
  <c r="AJ105" i="1"/>
  <c r="AH106" i="1"/>
  <c r="AB106" i="1"/>
  <c r="AD106" i="1"/>
  <c r="AC106" i="1"/>
  <c r="AF106" i="1"/>
  <c r="AI104" i="1"/>
  <c r="AO104" i="1"/>
  <c r="AJ104" i="1"/>
  <c r="AK104" i="1"/>
  <c r="AM104" i="1"/>
  <c r="AH112" i="1"/>
  <c r="AB112" i="1"/>
  <c r="AD112" i="1"/>
  <c r="AC112" i="1"/>
  <c r="AF112" i="1"/>
  <c r="AH130" i="1"/>
  <c r="AB130" i="1"/>
  <c r="AF130" i="1"/>
  <c r="AD130" i="1"/>
  <c r="AC130" i="1"/>
  <c r="AB126" i="1"/>
  <c r="AH126" i="1"/>
  <c r="AF126" i="1"/>
  <c r="AC126" i="1"/>
  <c r="AD126" i="1"/>
  <c r="AB120" i="1"/>
  <c r="AH120" i="1"/>
  <c r="AC120" i="1"/>
  <c r="AD120" i="1"/>
  <c r="AF120" i="1"/>
  <c r="AI133" i="1"/>
  <c r="AO133" i="1"/>
  <c r="AK133" i="1"/>
  <c r="AJ133" i="1"/>
  <c r="AM133" i="1"/>
  <c r="AP96" i="1"/>
  <c r="AV96" i="1"/>
  <c r="AT96" i="1"/>
  <c r="AR96" i="1"/>
  <c r="AQ96" i="1"/>
  <c r="AP167" i="1"/>
  <c r="AV167" i="1"/>
  <c r="AR167" i="1"/>
  <c r="AQ167" i="1"/>
  <c r="AT167" i="1"/>
  <c r="AH114" i="1"/>
  <c r="AF114" i="1"/>
  <c r="AB114" i="1"/>
  <c r="AC114" i="1"/>
  <c r="AD114" i="1"/>
  <c r="AP147" i="1"/>
  <c r="AV147" i="1"/>
  <c r="AQ147" i="1"/>
  <c r="AT147" i="1"/>
  <c r="AR147" i="1"/>
  <c r="AI138" i="1"/>
  <c r="AO138" i="1"/>
  <c r="AM138" i="1"/>
  <c r="AJ138" i="1"/>
  <c r="AK138" i="1"/>
  <c r="AH148" i="1"/>
  <c r="AB148" i="1"/>
  <c r="AF148" i="1"/>
  <c r="AD148" i="1"/>
  <c r="AC148" i="1"/>
  <c r="AW97" i="1"/>
  <c r="BC97" i="1"/>
  <c r="AX97" i="1"/>
  <c r="BA97" i="1"/>
  <c r="AY97" i="1"/>
  <c r="AP159" i="1"/>
  <c r="AV159" i="1"/>
  <c r="AQ159" i="1"/>
  <c r="AT159" i="1"/>
  <c r="AR159" i="1"/>
  <c r="AH145" i="1"/>
  <c r="AB145" i="1"/>
  <c r="AC145" i="1"/>
  <c r="AF145" i="1"/>
  <c r="AD145" i="1"/>
  <c r="AH128" i="1"/>
  <c r="AB128" i="1"/>
  <c r="AF128" i="1"/>
  <c r="AD128" i="1"/>
  <c r="AC128" i="1"/>
  <c r="AO115" i="1"/>
  <c r="AI115" i="1"/>
  <c r="AK115" i="1"/>
  <c r="AJ115" i="1"/>
  <c r="AM115" i="1"/>
  <c r="AB141" i="1"/>
  <c r="AH141" i="1"/>
  <c r="AC141" i="1"/>
  <c r="AF141" i="1"/>
  <c r="AD141" i="1"/>
  <c r="AH154" i="1"/>
  <c r="AB154" i="1"/>
  <c r="AF154" i="1"/>
  <c r="AD154" i="1"/>
  <c r="AC154" i="1"/>
  <c r="AB144" i="1"/>
  <c r="AH144" i="1"/>
  <c r="AF144" i="1"/>
  <c r="AD144" i="1"/>
  <c r="AC144" i="1"/>
  <c r="AI146" i="1"/>
  <c r="AO146" i="1"/>
  <c r="AM146" i="1"/>
  <c r="AK146" i="1"/>
  <c r="AJ146" i="1"/>
  <c r="AJ93" i="1"/>
  <c r="AO93" i="1"/>
  <c r="AI93" i="1"/>
  <c r="AK93" i="1"/>
  <c r="AM93" i="1"/>
  <c r="AH139" i="1"/>
  <c r="AB139" i="1"/>
  <c r="AF139" i="1"/>
  <c r="AD139" i="1"/>
  <c r="AC139" i="1"/>
  <c r="AB101" i="1"/>
  <c r="AH101" i="1"/>
  <c r="AD101" i="1"/>
  <c r="AF101" i="1"/>
  <c r="AC101" i="1"/>
  <c r="AB149" i="1"/>
  <c r="AH149" i="1"/>
  <c r="AD149" i="1"/>
  <c r="AC149" i="1"/>
  <c r="AF149" i="1"/>
  <c r="AI117" i="1"/>
  <c r="AO117" i="1"/>
  <c r="AM117" i="1"/>
  <c r="AK117" i="1"/>
  <c r="AJ117" i="1"/>
  <c r="AP95" i="1"/>
  <c r="AV95" i="1"/>
  <c r="AQ95" i="1"/>
  <c r="AT95" i="1"/>
  <c r="AR95" i="1"/>
  <c r="AB160" i="1"/>
  <c r="AH160" i="1"/>
  <c r="AD160" i="1"/>
  <c r="AC160" i="1"/>
  <c r="AF160" i="1"/>
  <c r="AH163" i="1"/>
  <c r="AB163" i="1"/>
  <c r="AF163" i="1"/>
  <c r="AC163" i="1"/>
  <c r="AD163" i="1"/>
  <c r="AB118" i="1"/>
  <c r="AH118" i="1"/>
  <c r="AC118" i="1"/>
  <c r="AF118" i="1"/>
  <c r="AD118" i="1"/>
  <c r="AB165" i="1"/>
  <c r="AH165" i="1"/>
  <c r="AD165" i="1"/>
  <c r="AC165" i="1"/>
  <c r="AF165" i="1"/>
  <c r="AB110" i="1"/>
  <c r="AH110" i="1"/>
  <c r="AF110" i="1"/>
  <c r="AC110" i="1"/>
  <c r="AD110" i="1"/>
  <c r="AH140" i="1"/>
  <c r="AB140" i="1"/>
  <c r="AF140" i="1"/>
  <c r="AD140" i="1"/>
  <c r="AC140" i="1"/>
  <c r="AB153" i="1"/>
  <c r="AH153" i="1"/>
  <c r="AD153" i="1"/>
  <c r="AC153" i="1"/>
  <c r="AF153" i="1"/>
  <c r="AH119" i="1"/>
  <c r="AB119" i="1"/>
  <c r="AD119" i="1"/>
  <c r="AC119" i="1"/>
  <c r="AF119" i="1"/>
  <c r="AP150" i="1"/>
  <c r="AV150" i="1"/>
  <c r="AT150" i="1"/>
  <c r="AR150" i="1"/>
  <c r="AQ150" i="1"/>
  <c r="Z91" i="1" l="1"/>
  <c r="AA91" i="1" s="1"/>
  <c r="AG90" i="1"/>
  <c r="AG88" i="1"/>
  <c r="AI103" i="1"/>
  <c r="AO103" i="1"/>
  <c r="AK103" i="1"/>
  <c r="AJ103" i="1"/>
  <c r="AM103" i="1"/>
  <c r="AW95" i="1"/>
  <c r="BC95" i="1"/>
  <c r="BA95" i="1"/>
  <c r="AY95" i="1"/>
  <c r="AX95" i="1"/>
  <c r="AI128" i="1"/>
  <c r="AO128" i="1"/>
  <c r="AJ128" i="1"/>
  <c r="AK128" i="1"/>
  <c r="AM128" i="1"/>
  <c r="AP138" i="1"/>
  <c r="AV138" i="1"/>
  <c r="AR138" i="1"/>
  <c r="AQ138" i="1"/>
  <c r="AT138" i="1"/>
  <c r="AW164" i="1"/>
  <c r="BC164" i="1"/>
  <c r="BA164" i="1"/>
  <c r="AY164" i="1"/>
  <c r="AX164" i="1"/>
  <c r="AP123" i="1"/>
  <c r="AV123" i="1"/>
  <c r="AQ123" i="1"/>
  <c r="AR123" i="1"/>
  <c r="AT123" i="1"/>
  <c r="AW116" i="1"/>
  <c r="BC116" i="1"/>
  <c r="AY116" i="1"/>
  <c r="BA116" i="1"/>
  <c r="AX116" i="1"/>
  <c r="AP121" i="1"/>
  <c r="AV121" i="1"/>
  <c r="AR121" i="1"/>
  <c r="AQ121" i="1"/>
  <c r="AT121" i="1"/>
  <c r="AW167" i="1"/>
  <c r="BC167" i="1"/>
  <c r="BA167" i="1"/>
  <c r="AY167" i="1"/>
  <c r="AX167" i="1"/>
  <c r="AW156" i="1"/>
  <c r="BC156" i="1"/>
  <c r="AY156" i="1"/>
  <c r="AX156" i="1"/>
  <c r="BA156" i="1"/>
  <c r="AP133" i="1"/>
  <c r="AV133" i="1"/>
  <c r="AT133" i="1"/>
  <c r="AR133" i="1"/>
  <c r="AQ133" i="1"/>
  <c r="AI130" i="1"/>
  <c r="AO130" i="1"/>
  <c r="AM130" i="1"/>
  <c r="AK130" i="1"/>
  <c r="AJ130" i="1"/>
  <c r="AI106" i="1"/>
  <c r="AO106" i="1"/>
  <c r="AK106" i="1"/>
  <c r="AJ106" i="1"/>
  <c r="AM106" i="1"/>
  <c r="AP137" i="1"/>
  <c r="AV137" i="1"/>
  <c r="AQ137" i="1"/>
  <c r="AT137" i="1"/>
  <c r="AR137" i="1"/>
  <c r="AP98" i="1"/>
  <c r="AV98" i="1"/>
  <c r="AT98" i="1"/>
  <c r="AR98" i="1"/>
  <c r="AQ98" i="1"/>
  <c r="AI122" i="1"/>
  <c r="AO122" i="1"/>
  <c r="AM122" i="1"/>
  <c r="AK122" i="1"/>
  <c r="AJ122" i="1"/>
  <c r="BC157" i="1"/>
  <c r="AW157" i="1"/>
  <c r="BA157" i="1"/>
  <c r="AX157" i="1"/>
  <c r="AY157" i="1"/>
  <c r="AP161" i="1"/>
  <c r="AV161" i="1"/>
  <c r="AR161" i="1"/>
  <c r="AQ161" i="1"/>
  <c r="AT161" i="1"/>
  <c r="AI163" i="1"/>
  <c r="AO163" i="1"/>
  <c r="AJ163" i="1"/>
  <c r="AK163" i="1"/>
  <c r="AM163" i="1"/>
  <c r="AW143" i="1"/>
  <c r="BC143" i="1"/>
  <c r="AX143" i="1"/>
  <c r="BA143" i="1"/>
  <c r="AY143" i="1"/>
  <c r="AI119" i="1"/>
  <c r="AO119" i="1"/>
  <c r="AM119" i="1"/>
  <c r="AK119" i="1"/>
  <c r="AJ119" i="1"/>
  <c r="AI118" i="1"/>
  <c r="AO118" i="1"/>
  <c r="AJ118" i="1"/>
  <c r="AK118" i="1"/>
  <c r="AM118" i="1"/>
  <c r="AQ93" i="1"/>
  <c r="AV93" i="1"/>
  <c r="AP93" i="1"/>
  <c r="AR93" i="1"/>
  <c r="AT93" i="1"/>
  <c r="AI154" i="1"/>
  <c r="AO154" i="1"/>
  <c r="AK154" i="1"/>
  <c r="AJ154" i="1"/>
  <c r="AM154" i="1"/>
  <c r="AW159" i="1"/>
  <c r="BC159" i="1"/>
  <c r="AX159" i="1"/>
  <c r="BA159" i="1"/>
  <c r="AY159" i="1"/>
  <c r="AW150" i="1"/>
  <c r="BC150" i="1"/>
  <c r="AX150" i="1"/>
  <c r="AY150" i="1"/>
  <c r="BA150" i="1"/>
  <c r="AI140" i="1"/>
  <c r="AO140" i="1"/>
  <c r="AJ140" i="1"/>
  <c r="AK140" i="1"/>
  <c r="AM140" i="1"/>
  <c r="AI149" i="1"/>
  <c r="AO149" i="1"/>
  <c r="AM149" i="1"/>
  <c r="AK149" i="1"/>
  <c r="AJ149" i="1"/>
  <c r="AW135" i="1"/>
  <c r="BC135" i="1"/>
  <c r="AX135" i="1"/>
  <c r="BA135" i="1"/>
  <c r="AY135" i="1"/>
  <c r="AP113" i="1"/>
  <c r="AV113" i="1"/>
  <c r="AR113" i="1"/>
  <c r="AQ113" i="1"/>
  <c r="AT113" i="1"/>
  <c r="AW166" i="1"/>
  <c r="BC166" i="1"/>
  <c r="AX166" i="1"/>
  <c r="BA166" i="1"/>
  <c r="AY166" i="1"/>
  <c r="AO107" i="1"/>
  <c r="AI107" i="1"/>
  <c r="AK107" i="1"/>
  <c r="AJ107" i="1"/>
  <c r="AM107" i="1"/>
  <c r="AW134" i="1"/>
  <c r="BC134" i="1"/>
  <c r="AX134" i="1"/>
  <c r="BA134" i="1"/>
  <c r="AY134" i="1"/>
  <c r="AW109" i="1"/>
  <c r="BC109" i="1"/>
  <c r="AX109" i="1"/>
  <c r="AY109" i="1"/>
  <c r="BA109" i="1"/>
  <c r="AW94" i="1"/>
  <c r="BC94" i="1"/>
  <c r="BA94" i="1"/>
  <c r="AY94" i="1"/>
  <c r="AX94" i="1"/>
  <c r="AO99" i="1"/>
  <c r="AI99" i="1"/>
  <c r="AJ99" i="1"/>
  <c r="AK99" i="1"/>
  <c r="AM99" i="1"/>
  <c r="AI160" i="1"/>
  <c r="AO160" i="1"/>
  <c r="AK160" i="1"/>
  <c r="AJ160" i="1"/>
  <c r="AM160" i="1"/>
  <c r="AI144" i="1"/>
  <c r="AO144" i="1"/>
  <c r="AM144" i="1"/>
  <c r="AJ144" i="1"/>
  <c r="AK144" i="1"/>
  <c r="AP115" i="1"/>
  <c r="AV115" i="1"/>
  <c r="AQ115" i="1"/>
  <c r="AT115" i="1"/>
  <c r="AR115" i="1"/>
  <c r="AI114" i="1"/>
  <c r="AO114" i="1"/>
  <c r="AM114" i="1"/>
  <c r="AK114" i="1"/>
  <c r="AJ114" i="1"/>
  <c r="AI126" i="1"/>
  <c r="AO126" i="1"/>
  <c r="AJ126" i="1"/>
  <c r="AK126" i="1"/>
  <c r="AM126" i="1"/>
  <c r="AP104" i="1"/>
  <c r="AV104" i="1"/>
  <c r="AQ104" i="1"/>
  <c r="AT104" i="1"/>
  <c r="AR104" i="1"/>
  <c r="AI102" i="1"/>
  <c r="AO102" i="1"/>
  <c r="AJ102" i="1"/>
  <c r="AK102" i="1"/>
  <c r="AM102" i="1"/>
  <c r="AW100" i="1"/>
  <c r="BC100" i="1"/>
  <c r="AX100" i="1"/>
  <c r="AY100" i="1"/>
  <c r="BA100" i="1"/>
  <c r="AW142" i="1"/>
  <c r="BC142" i="1"/>
  <c r="AY142" i="1"/>
  <c r="AX142" i="1"/>
  <c r="BA142" i="1"/>
  <c r="AI153" i="1"/>
  <c r="AO153" i="1"/>
  <c r="AK153" i="1"/>
  <c r="AJ153" i="1"/>
  <c r="AM153" i="1"/>
  <c r="AI165" i="1"/>
  <c r="AO165" i="1"/>
  <c r="AK165" i="1"/>
  <c r="AJ165" i="1"/>
  <c r="AM165" i="1"/>
  <c r="AI148" i="1"/>
  <c r="AO148" i="1"/>
  <c r="AM148" i="1"/>
  <c r="AK148" i="1"/>
  <c r="AJ148" i="1"/>
  <c r="AW96" i="1"/>
  <c r="BC96" i="1"/>
  <c r="AX96" i="1"/>
  <c r="BA96" i="1"/>
  <c r="AY96" i="1"/>
  <c r="AP129" i="1"/>
  <c r="AV129" i="1"/>
  <c r="AQ129" i="1"/>
  <c r="AT129" i="1"/>
  <c r="AR129" i="1"/>
  <c r="AI127" i="1"/>
  <c r="AO127" i="1"/>
  <c r="AM127" i="1"/>
  <c r="AK127" i="1"/>
  <c r="AJ127" i="1"/>
  <c r="AW132" i="1"/>
  <c r="BC132" i="1"/>
  <c r="BA132" i="1"/>
  <c r="AY132" i="1"/>
  <c r="AX132" i="1"/>
  <c r="AI152" i="1"/>
  <c r="AO152" i="1"/>
  <c r="AM152" i="1"/>
  <c r="AK152" i="1"/>
  <c r="AJ152" i="1"/>
  <c r="AI110" i="1"/>
  <c r="AO110" i="1"/>
  <c r="AM110" i="1"/>
  <c r="AK110" i="1"/>
  <c r="AJ110" i="1"/>
  <c r="AI101" i="1"/>
  <c r="AO101" i="1"/>
  <c r="AM101" i="1"/>
  <c r="AK101" i="1"/>
  <c r="AJ101" i="1"/>
  <c r="AW158" i="1"/>
  <c r="BC158" i="1"/>
  <c r="AY158" i="1"/>
  <c r="BA158" i="1"/>
  <c r="AX158" i="1"/>
  <c r="AP117" i="1"/>
  <c r="AV117" i="1"/>
  <c r="AQ117" i="1"/>
  <c r="AT117" i="1"/>
  <c r="AR117" i="1"/>
  <c r="AI139" i="1"/>
  <c r="AO139" i="1"/>
  <c r="AM139" i="1"/>
  <c r="AK139" i="1"/>
  <c r="AJ139" i="1"/>
  <c r="AI141" i="1"/>
  <c r="AO141" i="1"/>
  <c r="AK141" i="1"/>
  <c r="AJ141" i="1"/>
  <c r="AM141" i="1"/>
  <c r="AI145" i="1"/>
  <c r="AO145" i="1"/>
  <c r="AM145" i="1"/>
  <c r="AK145" i="1"/>
  <c r="AJ145" i="1"/>
  <c r="AW147" i="1"/>
  <c r="BC147" i="1"/>
  <c r="BA147" i="1"/>
  <c r="AY147" i="1"/>
  <c r="AX147" i="1"/>
  <c r="AP105" i="1"/>
  <c r="AV105" i="1"/>
  <c r="AT105" i="1"/>
  <c r="AQ105" i="1"/>
  <c r="AR105" i="1"/>
  <c r="AP125" i="1"/>
  <c r="AV125" i="1"/>
  <c r="AT125" i="1"/>
  <c r="AR125" i="1"/>
  <c r="AQ125" i="1"/>
  <c r="AI111" i="1"/>
  <c r="AO111" i="1"/>
  <c r="AK111" i="1"/>
  <c r="AM111" i="1"/>
  <c r="AJ111" i="1"/>
  <c r="AI108" i="1"/>
  <c r="AO108" i="1"/>
  <c r="AM108" i="1"/>
  <c r="AJ108" i="1"/>
  <c r="AK108" i="1"/>
  <c r="AP155" i="1"/>
  <c r="AV155" i="1"/>
  <c r="AQ155" i="1"/>
  <c r="AT155" i="1"/>
  <c r="AR155" i="1"/>
  <c r="AP146" i="1"/>
  <c r="AV146" i="1"/>
  <c r="AT146" i="1"/>
  <c r="AR146" i="1"/>
  <c r="AQ146" i="1"/>
  <c r="BJ97" i="1"/>
  <c r="BD97" i="1"/>
  <c r="BE97" i="1"/>
  <c r="BH97" i="1"/>
  <c r="BF97" i="1"/>
  <c r="AI120" i="1"/>
  <c r="AO120" i="1"/>
  <c r="AK120" i="1"/>
  <c r="AJ120" i="1"/>
  <c r="AM120" i="1"/>
  <c r="AI112" i="1"/>
  <c r="AO112" i="1"/>
  <c r="AK112" i="1"/>
  <c r="AJ112" i="1"/>
  <c r="AM112" i="1"/>
  <c r="AW162" i="1"/>
  <c r="BC162" i="1"/>
  <c r="AX162" i="1"/>
  <c r="BA162" i="1"/>
  <c r="AY162" i="1"/>
  <c r="AW131" i="1"/>
  <c r="BC131" i="1"/>
  <c r="AY131" i="1"/>
  <c r="AX131" i="1"/>
  <c r="BA131" i="1"/>
  <c r="AI151" i="1"/>
  <c r="AO151" i="1"/>
  <c r="AK151" i="1"/>
  <c r="AJ151" i="1"/>
  <c r="AM151" i="1"/>
  <c r="AI136" i="1"/>
  <c r="AO136" i="1"/>
  <c r="AM136" i="1"/>
  <c r="AK136" i="1"/>
  <c r="AJ136" i="1"/>
  <c r="AW124" i="1"/>
  <c r="BC124" i="1"/>
  <c r="BA124" i="1"/>
  <c r="AX124" i="1"/>
  <c r="AY124" i="1"/>
  <c r="AI168" i="1"/>
  <c r="AO168" i="1"/>
  <c r="AJ168" i="1"/>
  <c r="AM168" i="1"/>
  <c r="AK168" i="1"/>
  <c r="AG91" i="1" l="1"/>
  <c r="AH91" i="1" s="1"/>
  <c r="AN88" i="1"/>
  <c r="AN90" i="1"/>
  <c r="BD124" i="1"/>
  <c r="BJ124" i="1"/>
  <c r="BE124" i="1"/>
  <c r="BH124" i="1"/>
  <c r="BF124" i="1"/>
  <c r="AW146" i="1"/>
  <c r="BC146" i="1"/>
  <c r="AY146" i="1"/>
  <c r="AX146" i="1"/>
  <c r="BA146" i="1"/>
  <c r="AP141" i="1"/>
  <c r="AV141" i="1"/>
  <c r="AQ141" i="1"/>
  <c r="AT141" i="1"/>
  <c r="AR141" i="1"/>
  <c r="AP127" i="1"/>
  <c r="AV127" i="1"/>
  <c r="AQ127" i="1"/>
  <c r="AT127" i="1"/>
  <c r="AR127" i="1"/>
  <c r="AP114" i="1"/>
  <c r="AV114" i="1"/>
  <c r="AT114" i="1"/>
  <c r="AR114" i="1"/>
  <c r="AQ114" i="1"/>
  <c r="AP119" i="1"/>
  <c r="AV119" i="1"/>
  <c r="AT119" i="1"/>
  <c r="AQ119" i="1"/>
  <c r="AR119" i="1"/>
  <c r="AP106" i="1"/>
  <c r="AV106" i="1"/>
  <c r="AR106" i="1"/>
  <c r="AQ106" i="1"/>
  <c r="AT106" i="1"/>
  <c r="BD164" i="1"/>
  <c r="BJ164" i="1"/>
  <c r="BF164" i="1"/>
  <c r="BE164" i="1"/>
  <c r="BH164" i="1"/>
  <c r="BD95" i="1"/>
  <c r="BJ95" i="1"/>
  <c r="BH95" i="1"/>
  <c r="BF95" i="1"/>
  <c r="BE95" i="1"/>
  <c r="AP112" i="1"/>
  <c r="AV112" i="1"/>
  <c r="AQ112" i="1"/>
  <c r="AT112" i="1"/>
  <c r="AR112" i="1"/>
  <c r="AW105" i="1"/>
  <c r="BC105" i="1"/>
  <c r="AX105" i="1"/>
  <c r="BA105" i="1"/>
  <c r="AY105" i="1"/>
  <c r="AP110" i="1"/>
  <c r="AV110" i="1"/>
  <c r="AR110" i="1"/>
  <c r="AQ110" i="1"/>
  <c r="AT110" i="1"/>
  <c r="AP153" i="1"/>
  <c r="AV153" i="1"/>
  <c r="AT153" i="1"/>
  <c r="AR153" i="1"/>
  <c r="AQ153" i="1"/>
  <c r="AP102" i="1"/>
  <c r="AV102" i="1"/>
  <c r="AR102" i="1"/>
  <c r="AQ102" i="1"/>
  <c r="AT102" i="1"/>
  <c r="BD94" i="1"/>
  <c r="BJ94" i="1"/>
  <c r="BH94" i="1"/>
  <c r="BF94" i="1"/>
  <c r="BE94" i="1"/>
  <c r="AP107" i="1"/>
  <c r="AV107" i="1"/>
  <c r="AT107" i="1"/>
  <c r="AQ107" i="1"/>
  <c r="AR107" i="1"/>
  <c r="AP154" i="1"/>
  <c r="AV154" i="1"/>
  <c r="AQ154" i="1"/>
  <c r="AR154" i="1"/>
  <c r="AT154" i="1"/>
  <c r="AP122" i="1"/>
  <c r="AV122" i="1"/>
  <c r="AR122" i="1"/>
  <c r="AQ122" i="1"/>
  <c r="AT122" i="1"/>
  <c r="AW121" i="1"/>
  <c r="BC121" i="1"/>
  <c r="AY121" i="1"/>
  <c r="AX121" i="1"/>
  <c r="BA121" i="1"/>
  <c r="AP151" i="1"/>
  <c r="AV151" i="1"/>
  <c r="AQ151" i="1"/>
  <c r="AT151" i="1"/>
  <c r="AR151" i="1"/>
  <c r="AV108" i="1"/>
  <c r="AP108" i="1"/>
  <c r="AQ108" i="1"/>
  <c r="AR108" i="1"/>
  <c r="AT108" i="1"/>
  <c r="AW117" i="1"/>
  <c r="BC117" i="1"/>
  <c r="AX117" i="1"/>
  <c r="BA117" i="1"/>
  <c r="AY117" i="1"/>
  <c r="BJ96" i="1"/>
  <c r="BD96" i="1"/>
  <c r="BE96" i="1"/>
  <c r="BF96" i="1"/>
  <c r="BH96" i="1"/>
  <c r="AP144" i="1"/>
  <c r="AV144" i="1"/>
  <c r="AT144" i="1"/>
  <c r="AQ144" i="1"/>
  <c r="AR144" i="1"/>
  <c r="AW113" i="1"/>
  <c r="BC113" i="1"/>
  <c r="BA113" i="1"/>
  <c r="AX113" i="1"/>
  <c r="AY113" i="1"/>
  <c r="AP140" i="1"/>
  <c r="AV140" i="1"/>
  <c r="AR140" i="1"/>
  <c r="AT140" i="1"/>
  <c r="AQ140" i="1"/>
  <c r="AP163" i="1"/>
  <c r="AV163" i="1"/>
  <c r="AT163" i="1"/>
  <c r="AR163" i="1"/>
  <c r="AQ163" i="1"/>
  <c r="AW133" i="1"/>
  <c r="BC133" i="1"/>
  <c r="BA133" i="1"/>
  <c r="AY133" i="1"/>
  <c r="AX133" i="1"/>
  <c r="AP128" i="1"/>
  <c r="AV128" i="1"/>
  <c r="AQ128" i="1"/>
  <c r="AR128" i="1"/>
  <c r="AT128" i="1"/>
  <c r="BD142" i="1"/>
  <c r="BJ142" i="1"/>
  <c r="BF142" i="1"/>
  <c r="BH142" i="1"/>
  <c r="BE142" i="1"/>
  <c r="BD150" i="1"/>
  <c r="BJ150" i="1"/>
  <c r="BF150" i="1"/>
  <c r="BE150" i="1"/>
  <c r="BH150" i="1"/>
  <c r="AW161" i="1"/>
  <c r="BC161" i="1"/>
  <c r="BA161" i="1"/>
  <c r="AX161" i="1"/>
  <c r="AY161" i="1"/>
  <c r="AP145" i="1"/>
  <c r="AV145" i="1"/>
  <c r="AT145" i="1"/>
  <c r="AR145" i="1"/>
  <c r="AQ145" i="1"/>
  <c r="BD132" i="1"/>
  <c r="BJ132" i="1"/>
  <c r="BE132" i="1"/>
  <c r="BF132" i="1"/>
  <c r="BH132" i="1"/>
  <c r="AP126" i="1"/>
  <c r="AV126" i="1"/>
  <c r="AT126" i="1"/>
  <c r="AR126" i="1"/>
  <c r="AQ126" i="1"/>
  <c r="BD134" i="1"/>
  <c r="BJ134" i="1"/>
  <c r="BE134" i="1"/>
  <c r="BH134" i="1"/>
  <c r="BF134" i="1"/>
  <c r="AP118" i="1"/>
  <c r="AV118" i="1"/>
  <c r="AT118" i="1"/>
  <c r="AR118" i="1"/>
  <c r="AQ118" i="1"/>
  <c r="AW137" i="1"/>
  <c r="BC137" i="1"/>
  <c r="BA137" i="1"/>
  <c r="AY137" i="1"/>
  <c r="AX137" i="1"/>
  <c r="AW123" i="1"/>
  <c r="BC123" i="1"/>
  <c r="BA123" i="1"/>
  <c r="AX123" i="1"/>
  <c r="AY123" i="1"/>
  <c r="BD131" i="1"/>
  <c r="BJ131" i="1"/>
  <c r="BE131" i="1"/>
  <c r="BH131" i="1"/>
  <c r="BF131" i="1"/>
  <c r="BD158" i="1"/>
  <c r="BJ158" i="1"/>
  <c r="BH158" i="1"/>
  <c r="BF158" i="1"/>
  <c r="BE158" i="1"/>
  <c r="AP165" i="1"/>
  <c r="AV165" i="1"/>
  <c r="AQ165" i="1"/>
  <c r="AR165" i="1"/>
  <c r="AT165" i="1"/>
  <c r="BD100" i="1"/>
  <c r="BJ100" i="1"/>
  <c r="BH100" i="1"/>
  <c r="BF100" i="1"/>
  <c r="BE100" i="1"/>
  <c r="BD159" i="1"/>
  <c r="BJ159" i="1"/>
  <c r="BF159" i="1"/>
  <c r="BE159" i="1"/>
  <c r="BH159" i="1"/>
  <c r="BD167" i="1"/>
  <c r="BJ167" i="1"/>
  <c r="BF167" i="1"/>
  <c r="BE167" i="1"/>
  <c r="BH167" i="1"/>
  <c r="AP160" i="1"/>
  <c r="AV160" i="1"/>
  <c r="AT160" i="1"/>
  <c r="AQ160" i="1"/>
  <c r="AR160" i="1"/>
  <c r="BD162" i="1"/>
  <c r="BJ162" i="1"/>
  <c r="BF162" i="1"/>
  <c r="BE162" i="1"/>
  <c r="BH162" i="1"/>
  <c r="BK97" i="1"/>
  <c r="BQ97" i="1"/>
  <c r="BO97" i="1"/>
  <c r="BM97" i="1"/>
  <c r="BL97" i="1"/>
  <c r="AP101" i="1"/>
  <c r="AV101" i="1"/>
  <c r="AR101" i="1"/>
  <c r="AQ101" i="1"/>
  <c r="AT101" i="1"/>
  <c r="AP136" i="1"/>
  <c r="AV136" i="1"/>
  <c r="AR136" i="1"/>
  <c r="AQ136" i="1"/>
  <c r="AT136" i="1"/>
  <c r="AW155" i="1"/>
  <c r="BC155" i="1"/>
  <c r="AX155" i="1"/>
  <c r="BA155" i="1"/>
  <c r="AY155" i="1"/>
  <c r="AP139" i="1"/>
  <c r="AV139" i="1"/>
  <c r="AQ139" i="1"/>
  <c r="AT139" i="1"/>
  <c r="AR139" i="1"/>
  <c r="AW129" i="1"/>
  <c r="BC129" i="1"/>
  <c r="AX129" i="1"/>
  <c r="BA129" i="1"/>
  <c r="AY129" i="1"/>
  <c r="AW115" i="1"/>
  <c r="BC115" i="1"/>
  <c r="BA115" i="1"/>
  <c r="AY115" i="1"/>
  <c r="AX115" i="1"/>
  <c r="AP99" i="1"/>
  <c r="AV99" i="1"/>
  <c r="AT99" i="1"/>
  <c r="AR99" i="1"/>
  <c r="AQ99" i="1"/>
  <c r="BD166" i="1"/>
  <c r="BJ166" i="1"/>
  <c r="BF166" i="1"/>
  <c r="BH166" i="1"/>
  <c r="BE166" i="1"/>
  <c r="AP149" i="1"/>
  <c r="AV149" i="1"/>
  <c r="AQ149" i="1"/>
  <c r="AR149" i="1"/>
  <c r="AT149" i="1"/>
  <c r="BD143" i="1"/>
  <c r="BJ143" i="1"/>
  <c r="BE143" i="1"/>
  <c r="BH143" i="1"/>
  <c r="BF143" i="1"/>
  <c r="BD157" i="1"/>
  <c r="BJ157" i="1"/>
  <c r="BH157" i="1"/>
  <c r="BF157" i="1"/>
  <c r="BE157" i="1"/>
  <c r="AP130" i="1"/>
  <c r="AV130" i="1"/>
  <c r="AT130" i="1"/>
  <c r="AR130" i="1"/>
  <c r="AQ130" i="1"/>
  <c r="AW138" i="1"/>
  <c r="BC138" i="1"/>
  <c r="AX138" i="1"/>
  <c r="BA138" i="1"/>
  <c r="AY138" i="1"/>
  <c r="AP103" i="1"/>
  <c r="AV103" i="1"/>
  <c r="AQ103" i="1"/>
  <c r="AT103" i="1"/>
  <c r="AR103" i="1"/>
  <c r="AP111" i="1"/>
  <c r="AV111" i="1"/>
  <c r="AT111" i="1"/>
  <c r="AR111" i="1"/>
  <c r="AQ111" i="1"/>
  <c r="AP148" i="1"/>
  <c r="AV148" i="1"/>
  <c r="AT148" i="1"/>
  <c r="AR148" i="1"/>
  <c r="AQ148" i="1"/>
  <c r="BD135" i="1"/>
  <c r="BJ135" i="1"/>
  <c r="BF135" i="1"/>
  <c r="BE135" i="1"/>
  <c r="BH135" i="1"/>
  <c r="BD156" i="1"/>
  <c r="BJ156" i="1"/>
  <c r="BE156" i="1"/>
  <c r="BF156" i="1"/>
  <c r="BH156" i="1"/>
  <c r="AP168" i="1"/>
  <c r="AV168" i="1"/>
  <c r="AR168" i="1"/>
  <c r="AQ168" i="1"/>
  <c r="AT168" i="1"/>
  <c r="AW125" i="1"/>
  <c r="BC125" i="1"/>
  <c r="AY125" i="1"/>
  <c r="AX125" i="1"/>
  <c r="BA125" i="1"/>
  <c r="AP120" i="1"/>
  <c r="AU90" i="1" s="1"/>
  <c r="AV120" i="1"/>
  <c r="AR120" i="1"/>
  <c r="AQ120" i="1"/>
  <c r="AT120" i="1"/>
  <c r="BD147" i="1"/>
  <c r="BJ147" i="1"/>
  <c r="BH147" i="1"/>
  <c r="BF147" i="1"/>
  <c r="BE147" i="1"/>
  <c r="AP152" i="1"/>
  <c r="AV152" i="1"/>
  <c r="AT152" i="1"/>
  <c r="AR152" i="1"/>
  <c r="AQ152" i="1"/>
  <c r="AW104" i="1"/>
  <c r="BC104" i="1"/>
  <c r="AY104" i="1"/>
  <c r="BA104" i="1"/>
  <c r="AX104" i="1"/>
  <c r="BD109" i="1"/>
  <c r="BJ109" i="1"/>
  <c r="BE109" i="1"/>
  <c r="BH109" i="1"/>
  <c r="BF109" i="1"/>
  <c r="AW93" i="1"/>
  <c r="BC93" i="1"/>
  <c r="AY93" i="1"/>
  <c r="BA93" i="1"/>
  <c r="AX93" i="1"/>
  <c r="AW98" i="1"/>
  <c r="BC98" i="1"/>
  <c r="BA98" i="1"/>
  <c r="AY98" i="1"/>
  <c r="AX98" i="1"/>
  <c r="BD116" i="1"/>
  <c r="BJ116" i="1"/>
  <c r="BE116" i="1"/>
  <c r="BF116" i="1"/>
  <c r="BH116" i="1"/>
  <c r="AU88" i="1" l="1"/>
  <c r="AN91" i="1"/>
  <c r="AO91" i="1" s="1"/>
  <c r="BD98" i="1"/>
  <c r="BJ98" i="1"/>
  <c r="BH98" i="1"/>
  <c r="BF98" i="1"/>
  <c r="BE98" i="1"/>
  <c r="AW168" i="1"/>
  <c r="BC168" i="1"/>
  <c r="AX168" i="1"/>
  <c r="AY168" i="1"/>
  <c r="BA168" i="1"/>
  <c r="BK166" i="1"/>
  <c r="BQ166" i="1"/>
  <c r="BO166" i="1"/>
  <c r="BM166" i="1"/>
  <c r="BL166" i="1"/>
  <c r="AW153" i="1"/>
  <c r="BC153" i="1"/>
  <c r="BA153" i="1"/>
  <c r="AY153" i="1"/>
  <c r="AX153" i="1"/>
  <c r="BD146" i="1"/>
  <c r="BJ146" i="1"/>
  <c r="BE146" i="1"/>
  <c r="BH146" i="1"/>
  <c r="BF146" i="1"/>
  <c r="BK147" i="1"/>
  <c r="BQ147" i="1"/>
  <c r="BM147" i="1"/>
  <c r="BL147" i="1"/>
  <c r="BO147" i="1"/>
  <c r="AW103" i="1"/>
  <c r="BC103" i="1"/>
  <c r="BA103" i="1"/>
  <c r="AX103" i="1"/>
  <c r="AY103" i="1"/>
  <c r="BD155" i="1"/>
  <c r="BJ155" i="1"/>
  <c r="BH155" i="1"/>
  <c r="BE155" i="1"/>
  <c r="BF155" i="1"/>
  <c r="BK131" i="1"/>
  <c r="BQ131" i="1"/>
  <c r="BL131" i="1"/>
  <c r="BO131" i="1"/>
  <c r="BM131" i="1"/>
  <c r="BJ161" i="1"/>
  <c r="BD161" i="1"/>
  <c r="BH161" i="1"/>
  <c r="BF161" i="1"/>
  <c r="BE161" i="1"/>
  <c r="AW144" i="1"/>
  <c r="BC144" i="1"/>
  <c r="BA144" i="1"/>
  <c r="AY144" i="1"/>
  <c r="AX144" i="1"/>
  <c r="AW108" i="1"/>
  <c r="BC108" i="1"/>
  <c r="BA108" i="1"/>
  <c r="AY108" i="1"/>
  <c r="AX108" i="1"/>
  <c r="AW107" i="1"/>
  <c r="BC107" i="1"/>
  <c r="AX107" i="1"/>
  <c r="BA107" i="1"/>
  <c r="AY107" i="1"/>
  <c r="AW114" i="1"/>
  <c r="BC114" i="1"/>
  <c r="AX114" i="1"/>
  <c r="BA114" i="1"/>
  <c r="AY114" i="1"/>
  <c r="AW165" i="1"/>
  <c r="BC165" i="1"/>
  <c r="BA165" i="1"/>
  <c r="AY165" i="1"/>
  <c r="AX165" i="1"/>
  <c r="AW106" i="1"/>
  <c r="BC106" i="1"/>
  <c r="AX106" i="1"/>
  <c r="BA106" i="1"/>
  <c r="AY106" i="1"/>
  <c r="BD115" i="1"/>
  <c r="BJ115" i="1"/>
  <c r="BH115" i="1"/>
  <c r="BF115" i="1"/>
  <c r="BE115" i="1"/>
  <c r="AW160" i="1"/>
  <c r="BC160" i="1"/>
  <c r="AX160" i="1"/>
  <c r="BA160" i="1"/>
  <c r="AY160" i="1"/>
  <c r="BK100" i="1"/>
  <c r="BQ100" i="1"/>
  <c r="BL100" i="1"/>
  <c r="BM100" i="1"/>
  <c r="BO100" i="1"/>
  <c r="AW126" i="1"/>
  <c r="BC126" i="1"/>
  <c r="BA126" i="1"/>
  <c r="AY126" i="1"/>
  <c r="AX126" i="1"/>
  <c r="AW163" i="1"/>
  <c r="BC163" i="1"/>
  <c r="BA163" i="1"/>
  <c r="AX163" i="1"/>
  <c r="AY163" i="1"/>
  <c r="BJ121" i="1"/>
  <c r="BD121" i="1"/>
  <c r="BF121" i="1"/>
  <c r="BE121" i="1"/>
  <c r="BH121" i="1"/>
  <c r="BJ105" i="1"/>
  <c r="BD105" i="1"/>
  <c r="BE105" i="1"/>
  <c r="BH105" i="1"/>
  <c r="BF105" i="1"/>
  <c r="BK164" i="1"/>
  <c r="BQ164" i="1"/>
  <c r="BM164" i="1"/>
  <c r="BL164" i="1"/>
  <c r="BO164" i="1"/>
  <c r="BJ104" i="1"/>
  <c r="BD104" i="1"/>
  <c r="BE104" i="1"/>
  <c r="BH104" i="1"/>
  <c r="BF104" i="1"/>
  <c r="BK132" i="1"/>
  <c r="BQ132" i="1"/>
  <c r="BO132" i="1"/>
  <c r="BL132" i="1"/>
  <c r="BM132" i="1"/>
  <c r="AW140" i="1"/>
  <c r="BC140" i="1"/>
  <c r="BA140" i="1"/>
  <c r="AY140" i="1"/>
  <c r="AX140" i="1"/>
  <c r="BQ96" i="1"/>
  <c r="BK96" i="1"/>
  <c r="BM96" i="1"/>
  <c r="BL96" i="1"/>
  <c r="BO96" i="1"/>
  <c r="AW122" i="1"/>
  <c r="BC122" i="1"/>
  <c r="AY122" i="1"/>
  <c r="AX122" i="1"/>
  <c r="BA122" i="1"/>
  <c r="AW118" i="1"/>
  <c r="BC118" i="1"/>
  <c r="BA118" i="1"/>
  <c r="AY118" i="1"/>
  <c r="AX118" i="1"/>
  <c r="BK109" i="1"/>
  <c r="BQ109" i="1"/>
  <c r="BO109" i="1"/>
  <c r="BM109" i="1"/>
  <c r="BL109" i="1"/>
  <c r="BK135" i="1"/>
  <c r="BQ135" i="1"/>
  <c r="BM135" i="1"/>
  <c r="BL135" i="1"/>
  <c r="BO135" i="1"/>
  <c r="BK116" i="1"/>
  <c r="BQ116" i="1"/>
  <c r="BL116" i="1"/>
  <c r="BM116" i="1"/>
  <c r="BO116" i="1"/>
  <c r="BD125" i="1"/>
  <c r="BJ125" i="1"/>
  <c r="BE125" i="1"/>
  <c r="BH125" i="1"/>
  <c r="BF125" i="1"/>
  <c r="AW130" i="1"/>
  <c r="BC130" i="1"/>
  <c r="AX130" i="1"/>
  <c r="AY130" i="1"/>
  <c r="BA130" i="1"/>
  <c r="AW149" i="1"/>
  <c r="BC149" i="1"/>
  <c r="AY149" i="1"/>
  <c r="AX149" i="1"/>
  <c r="BA149" i="1"/>
  <c r="AW101" i="1"/>
  <c r="BC101" i="1"/>
  <c r="BA101" i="1"/>
  <c r="AX101" i="1"/>
  <c r="AY101" i="1"/>
  <c r="BJ137" i="1"/>
  <c r="BD137" i="1"/>
  <c r="BH137" i="1"/>
  <c r="BF137" i="1"/>
  <c r="BE137" i="1"/>
  <c r="BK142" i="1"/>
  <c r="BQ142" i="1"/>
  <c r="BM142" i="1"/>
  <c r="BL142" i="1"/>
  <c r="BO142" i="1"/>
  <c r="BD117" i="1"/>
  <c r="BJ117" i="1"/>
  <c r="BF117" i="1"/>
  <c r="BE117" i="1"/>
  <c r="BH117" i="1"/>
  <c r="AW102" i="1"/>
  <c r="BC102" i="1"/>
  <c r="BA102" i="1"/>
  <c r="AX102" i="1"/>
  <c r="AY102" i="1"/>
  <c r="BC141" i="1"/>
  <c r="AW141" i="1"/>
  <c r="BA141" i="1"/>
  <c r="AY141" i="1"/>
  <c r="AX141" i="1"/>
  <c r="AW112" i="1"/>
  <c r="BC112" i="1"/>
  <c r="BA112" i="1"/>
  <c r="AX112" i="1"/>
  <c r="AY112" i="1"/>
  <c r="BK157" i="1"/>
  <c r="BQ157" i="1"/>
  <c r="BO157" i="1"/>
  <c r="BM157" i="1"/>
  <c r="BL157" i="1"/>
  <c r="BR97" i="1"/>
  <c r="BX97" i="1"/>
  <c r="BS97" i="1"/>
  <c r="BV97" i="1"/>
  <c r="BT97" i="1"/>
  <c r="AW139" i="1"/>
  <c r="BC139" i="1"/>
  <c r="AX139" i="1"/>
  <c r="AY139" i="1"/>
  <c r="BA139" i="1"/>
  <c r="BK158" i="1"/>
  <c r="BQ158" i="1"/>
  <c r="BO158" i="1"/>
  <c r="BM158" i="1"/>
  <c r="BL158" i="1"/>
  <c r="AW145" i="1"/>
  <c r="BC145" i="1"/>
  <c r="AX145" i="1"/>
  <c r="BA145" i="1"/>
  <c r="AY145" i="1"/>
  <c r="BD113" i="1"/>
  <c r="BJ113" i="1"/>
  <c r="BH113" i="1"/>
  <c r="BE113" i="1"/>
  <c r="BF113" i="1"/>
  <c r="AW154" i="1"/>
  <c r="BC154" i="1"/>
  <c r="BA154" i="1"/>
  <c r="AY154" i="1"/>
  <c r="AX154" i="1"/>
  <c r="AW119" i="1"/>
  <c r="BC119" i="1"/>
  <c r="BA119" i="1"/>
  <c r="AY119" i="1"/>
  <c r="AX119" i="1"/>
  <c r="AW148" i="1"/>
  <c r="BC148" i="1"/>
  <c r="BA148" i="1"/>
  <c r="AX148" i="1"/>
  <c r="AY148" i="1"/>
  <c r="AW128" i="1"/>
  <c r="BC128" i="1"/>
  <c r="AX128" i="1"/>
  <c r="AY128" i="1"/>
  <c r="BA128" i="1"/>
  <c r="AW152" i="1"/>
  <c r="BC152" i="1"/>
  <c r="AX152" i="1"/>
  <c r="AY152" i="1"/>
  <c r="BA152" i="1"/>
  <c r="AW111" i="1"/>
  <c r="BC111" i="1"/>
  <c r="BA111" i="1"/>
  <c r="AY111" i="1"/>
  <c r="AX111" i="1"/>
  <c r="BJ93" i="1"/>
  <c r="BE93" i="1"/>
  <c r="BD93" i="1"/>
  <c r="BH93" i="1"/>
  <c r="BF93" i="1"/>
  <c r="BK156" i="1"/>
  <c r="BQ156" i="1"/>
  <c r="BM156" i="1"/>
  <c r="BO156" i="1"/>
  <c r="BL156" i="1"/>
  <c r="BK143" i="1"/>
  <c r="BQ143" i="1"/>
  <c r="BL143" i="1"/>
  <c r="BO143" i="1"/>
  <c r="BM143" i="1"/>
  <c r="AW99" i="1"/>
  <c r="BC99" i="1"/>
  <c r="AX99" i="1"/>
  <c r="AY99" i="1"/>
  <c r="BA99" i="1"/>
  <c r="BK162" i="1"/>
  <c r="BQ162" i="1"/>
  <c r="BO162" i="1"/>
  <c r="BM162" i="1"/>
  <c r="BL162" i="1"/>
  <c r="BK159" i="1"/>
  <c r="BQ159" i="1"/>
  <c r="BO159" i="1"/>
  <c r="BM159" i="1"/>
  <c r="BL159" i="1"/>
  <c r="BK134" i="1"/>
  <c r="BQ134" i="1"/>
  <c r="BO134" i="1"/>
  <c r="BM134" i="1"/>
  <c r="BL134" i="1"/>
  <c r="BD133" i="1"/>
  <c r="BJ133" i="1"/>
  <c r="BH133" i="1"/>
  <c r="BF133" i="1"/>
  <c r="BE133" i="1"/>
  <c r="AW151" i="1"/>
  <c r="BC151" i="1"/>
  <c r="BA151" i="1"/>
  <c r="AY151" i="1"/>
  <c r="AX151" i="1"/>
  <c r="AW110" i="1"/>
  <c r="BC110" i="1"/>
  <c r="AY110" i="1"/>
  <c r="BA110" i="1"/>
  <c r="AX110" i="1"/>
  <c r="BK95" i="1"/>
  <c r="BQ95" i="1"/>
  <c r="BO95" i="1"/>
  <c r="BM95" i="1"/>
  <c r="BL95" i="1"/>
  <c r="BK124" i="1"/>
  <c r="BQ124" i="1"/>
  <c r="BM124" i="1"/>
  <c r="BO124" i="1"/>
  <c r="BL124" i="1"/>
  <c r="BJ129" i="1"/>
  <c r="BD129" i="1"/>
  <c r="BF129" i="1"/>
  <c r="BE129" i="1"/>
  <c r="BH129" i="1"/>
  <c r="BK167" i="1"/>
  <c r="BQ167" i="1"/>
  <c r="BO167" i="1"/>
  <c r="BM167" i="1"/>
  <c r="BL167" i="1"/>
  <c r="AW120" i="1"/>
  <c r="BC120" i="1"/>
  <c r="BA120" i="1"/>
  <c r="AY120" i="1"/>
  <c r="AX120" i="1"/>
  <c r="BD138" i="1"/>
  <c r="BJ138" i="1"/>
  <c r="BH138" i="1"/>
  <c r="BF138" i="1"/>
  <c r="BE138" i="1"/>
  <c r="AW136" i="1"/>
  <c r="BC136" i="1"/>
  <c r="BA136" i="1"/>
  <c r="AX136" i="1"/>
  <c r="AY136" i="1"/>
  <c r="BD123" i="1"/>
  <c r="BJ123" i="1"/>
  <c r="BE123" i="1"/>
  <c r="BH123" i="1"/>
  <c r="BF123" i="1"/>
  <c r="BK150" i="1"/>
  <c r="BQ150" i="1"/>
  <c r="BM150" i="1"/>
  <c r="BO150" i="1"/>
  <c r="BL150" i="1"/>
  <c r="BK94" i="1"/>
  <c r="BQ94" i="1"/>
  <c r="BL94" i="1"/>
  <c r="BO94" i="1"/>
  <c r="BM94" i="1"/>
  <c r="AW127" i="1"/>
  <c r="BC127" i="1"/>
  <c r="BA127" i="1"/>
  <c r="AY127" i="1"/>
  <c r="AX127" i="1"/>
  <c r="BB90" i="1" l="1"/>
  <c r="BB88" i="1"/>
  <c r="AU91" i="1"/>
  <c r="AV91" i="1" s="1"/>
  <c r="BR94" i="1"/>
  <c r="BX94" i="1"/>
  <c r="BV94" i="1"/>
  <c r="BT94" i="1"/>
  <c r="BS94" i="1"/>
  <c r="BD151" i="1"/>
  <c r="BJ151" i="1"/>
  <c r="BH151" i="1"/>
  <c r="BF151" i="1"/>
  <c r="BE151" i="1"/>
  <c r="BJ128" i="1"/>
  <c r="BD128" i="1"/>
  <c r="BF128" i="1"/>
  <c r="BE128" i="1"/>
  <c r="BH128" i="1"/>
  <c r="CE97" i="1"/>
  <c r="BY97" i="1"/>
  <c r="BZ97" i="1"/>
  <c r="CA97" i="1"/>
  <c r="CC97" i="1"/>
  <c r="BD141" i="1"/>
  <c r="BJ141" i="1"/>
  <c r="BE141" i="1"/>
  <c r="BH141" i="1"/>
  <c r="BF141" i="1"/>
  <c r="BD101" i="1"/>
  <c r="BJ101" i="1"/>
  <c r="BH101" i="1"/>
  <c r="BE101" i="1"/>
  <c r="BF101" i="1"/>
  <c r="BD122" i="1"/>
  <c r="BJ122" i="1"/>
  <c r="BF122" i="1"/>
  <c r="BE122" i="1"/>
  <c r="BH122" i="1"/>
  <c r="BD163" i="1"/>
  <c r="BJ163" i="1"/>
  <c r="BE163" i="1"/>
  <c r="BH163" i="1"/>
  <c r="BF163" i="1"/>
  <c r="BJ168" i="1"/>
  <c r="BD168" i="1"/>
  <c r="BH168" i="1"/>
  <c r="BE168" i="1"/>
  <c r="BF168" i="1"/>
  <c r="BD99" i="1"/>
  <c r="BJ99" i="1"/>
  <c r="BH99" i="1"/>
  <c r="BF99" i="1"/>
  <c r="BE99" i="1"/>
  <c r="BK93" i="1"/>
  <c r="BQ93" i="1"/>
  <c r="BL93" i="1"/>
  <c r="BM93" i="1"/>
  <c r="BO93" i="1"/>
  <c r="BD145" i="1"/>
  <c r="BJ145" i="1"/>
  <c r="BH145" i="1"/>
  <c r="BF145" i="1"/>
  <c r="BE145" i="1"/>
  <c r="BK117" i="1"/>
  <c r="BQ117" i="1"/>
  <c r="BL117" i="1"/>
  <c r="BM117" i="1"/>
  <c r="BO117" i="1"/>
  <c r="BR135" i="1"/>
  <c r="BX135" i="1"/>
  <c r="BV135" i="1"/>
  <c r="BT135" i="1"/>
  <c r="BS135" i="1"/>
  <c r="BX164" i="1"/>
  <c r="BR164" i="1"/>
  <c r="BT164" i="1"/>
  <c r="BV164" i="1"/>
  <c r="BS164" i="1"/>
  <c r="BD107" i="1"/>
  <c r="BJ107" i="1"/>
  <c r="BE107" i="1"/>
  <c r="BH107" i="1"/>
  <c r="BF107" i="1"/>
  <c r="BK161" i="1"/>
  <c r="BQ161" i="1"/>
  <c r="BO161" i="1"/>
  <c r="BM161" i="1"/>
  <c r="BL161" i="1"/>
  <c r="BK146" i="1"/>
  <c r="BQ146" i="1"/>
  <c r="BO146" i="1"/>
  <c r="BM146" i="1"/>
  <c r="BL146" i="1"/>
  <c r="BK125" i="1"/>
  <c r="BQ125" i="1"/>
  <c r="BM125" i="1"/>
  <c r="BL125" i="1"/>
  <c r="BO125" i="1"/>
  <c r="BK105" i="1"/>
  <c r="BQ105" i="1"/>
  <c r="BM105" i="1"/>
  <c r="BL105" i="1"/>
  <c r="BO105" i="1"/>
  <c r="BR134" i="1"/>
  <c r="BX134" i="1"/>
  <c r="BS134" i="1"/>
  <c r="BT134" i="1"/>
  <c r="BV134" i="1"/>
  <c r="BJ152" i="1"/>
  <c r="BD152" i="1"/>
  <c r="BE152" i="1"/>
  <c r="BF152" i="1"/>
  <c r="BH152" i="1"/>
  <c r="BD119" i="1"/>
  <c r="BJ119" i="1"/>
  <c r="BE119" i="1"/>
  <c r="BF119" i="1"/>
  <c r="BH119" i="1"/>
  <c r="BJ112" i="1"/>
  <c r="BD112" i="1"/>
  <c r="BF112" i="1"/>
  <c r="BE112" i="1"/>
  <c r="BH112" i="1"/>
  <c r="BD130" i="1"/>
  <c r="BJ130" i="1"/>
  <c r="BH130" i="1"/>
  <c r="BE130" i="1"/>
  <c r="BF130" i="1"/>
  <c r="BD140" i="1"/>
  <c r="BJ140" i="1"/>
  <c r="BE140" i="1"/>
  <c r="BH140" i="1"/>
  <c r="BF140" i="1"/>
  <c r="BX100" i="1"/>
  <c r="BR100" i="1"/>
  <c r="BT100" i="1"/>
  <c r="BV100" i="1"/>
  <c r="BS100" i="1"/>
  <c r="BD106" i="1"/>
  <c r="BJ106" i="1"/>
  <c r="BH106" i="1"/>
  <c r="BF106" i="1"/>
  <c r="BE106" i="1"/>
  <c r="BK155" i="1"/>
  <c r="BQ155" i="1"/>
  <c r="BO155" i="1"/>
  <c r="BL155" i="1"/>
  <c r="BM155" i="1"/>
  <c r="BR167" i="1"/>
  <c r="BX167" i="1"/>
  <c r="BV167" i="1"/>
  <c r="BT167" i="1"/>
  <c r="BS167" i="1"/>
  <c r="BD154" i="1"/>
  <c r="BJ154" i="1"/>
  <c r="BE154" i="1"/>
  <c r="BH154" i="1"/>
  <c r="BF154" i="1"/>
  <c r="BD103" i="1"/>
  <c r="BJ103" i="1"/>
  <c r="BH103" i="1"/>
  <c r="BF103" i="1"/>
  <c r="BE103" i="1"/>
  <c r="BR124" i="1"/>
  <c r="BX124" i="1"/>
  <c r="BT124" i="1"/>
  <c r="BS124" i="1"/>
  <c r="BV124" i="1"/>
  <c r="BD110" i="1"/>
  <c r="BJ110" i="1"/>
  <c r="BE110" i="1"/>
  <c r="BH110" i="1"/>
  <c r="BF110" i="1"/>
  <c r="BR156" i="1"/>
  <c r="BX156" i="1"/>
  <c r="BV156" i="1"/>
  <c r="BT156" i="1"/>
  <c r="BS156" i="1"/>
  <c r="BD139" i="1"/>
  <c r="BJ139" i="1"/>
  <c r="BF139" i="1"/>
  <c r="BE139" i="1"/>
  <c r="BH139" i="1"/>
  <c r="BD118" i="1"/>
  <c r="BJ118" i="1"/>
  <c r="BH118" i="1"/>
  <c r="BE118" i="1"/>
  <c r="BF118" i="1"/>
  <c r="BJ144" i="1"/>
  <c r="BD144" i="1"/>
  <c r="BF144" i="1"/>
  <c r="BE144" i="1"/>
  <c r="BH144" i="1"/>
  <c r="BR166" i="1"/>
  <c r="BX166" i="1"/>
  <c r="BT166" i="1"/>
  <c r="BV166" i="1"/>
  <c r="BS166" i="1"/>
  <c r="BX132" i="1"/>
  <c r="BR132" i="1"/>
  <c r="BV132" i="1"/>
  <c r="BT132" i="1"/>
  <c r="BS132" i="1"/>
  <c r="BX162" i="1"/>
  <c r="BR162" i="1"/>
  <c r="BT162" i="1"/>
  <c r="BS162" i="1"/>
  <c r="BV162" i="1"/>
  <c r="BK113" i="1"/>
  <c r="BQ113" i="1"/>
  <c r="BL113" i="1"/>
  <c r="BO113" i="1"/>
  <c r="BM113" i="1"/>
  <c r="BD102" i="1"/>
  <c r="BJ102" i="1"/>
  <c r="BF102" i="1"/>
  <c r="BE102" i="1"/>
  <c r="BH102" i="1"/>
  <c r="BK137" i="1"/>
  <c r="BQ137" i="1"/>
  <c r="BL137" i="1"/>
  <c r="BO137" i="1"/>
  <c r="BM137" i="1"/>
  <c r="BX116" i="1"/>
  <c r="BR116" i="1"/>
  <c r="BT116" i="1"/>
  <c r="BS116" i="1"/>
  <c r="BV116" i="1"/>
  <c r="BK121" i="1"/>
  <c r="BQ121" i="1"/>
  <c r="BO121" i="1"/>
  <c r="BM121" i="1"/>
  <c r="BL121" i="1"/>
  <c r="BK115" i="1"/>
  <c r="BQ115" i="1"/>
  <c r="BL115" i="1"/>
  <c r="BM115" i="1"/>
  <c r="BO115" i="1"/>
  <c r="BD114" i="1"/>
  <c r="BJ114" i="1"/>
  <c r="BF114" i="1"/>
  <c r="BE114" i="1"/>
  <c r="BH114" i="1"/>
  <c r="BX147" i="1"/>
  <c r="BR147" i="1"/>
  <c r="BV147" i="1"/>
  <c r="BS147" i="1"/>
  <c r="BT147" i="1"/>
  <c r="BJ136" i="1"/>
  <c r="BD136" i="1"/>
  <c r="BF136" i="1"/>
  <c r="BH136" i="1"/>
  <c r="BE136" i="1"/>
  <c r="BR159" i="1"/>
  <c r="BX159" i="1"/>
  <c r="BV159" i="1"/>
  <c r="BT159" i="1"/>
  <c r="BS159" i="1"/>
  <c r="BK123" i="1"/>
  <c r="BQ123" i="1"/>
  <c r="BM123" i="1"/>
  <c r="BO123" i="1"/>
  <c r="BL123" i="1"/>
  <c r="BD127" i="1"/>
  <c r="BJ127" i="1"/>
  <c r="BE127" i="1"/>
  <c r="BH127" i="1"/>
  <c r="BF127" i="1"/>
  <c r="BR150" i="1"/>
  <c r="BX150" i="1"/>
  <c r="BS150" i="1"/>
  <c r="BT150" i="1"/>
  <c r="BV150" i="1"/>
  <c r="BK129" i="1"/>
  <c r="BQ129" i="1"/>
  <c r="BO129" i="1"/>
  <c r="BL129" i="1"/>
  <c r="BM129" i="1"/>
  <c r="BK133" i="1"/>
  <c r="BQ133" i="1"/>
  <c r="BO133" i="1"/>
  <c r="BL133" i="1"/>
  <c r="BM133" i="1"/>
  <c r="BD111" i="1"/>
  <c r="BJ111" i="1"/>
  <c r="BF111" i="1"/>
  <c r="BE111" i="1"/>
  <c r="BH111" i="1"/>
  <c r="BD148" i="1"/>
  <c r="BJ148" i="1"/>
  <c r="BH148" i="1"/>
  <c r="BF148" i="1"/>
  <c r="BE148" i="1"/>
  <c r="BR157" i="1"/>
  <c r="BX157" i="1"/>
  <c r="BV157" i="1"/>
  <c r="BT157" i="1"/>
  <c r="BS157" i="1"/>
  <c r="BD149" i="1"/>
  <c r="BJ149" i="1"/>
  <c r="BH149" i="1"/>
  <c r="BE149" i="1"/>
  <c r="BF149" i="1"/>
  <c r="BQ104" i="1"/>
  <c r="BK104" i="1"/>
  <c r="BO104" i="1"/>
  <c r="BM104" i="1"/>
  <c r="BL104" i="1"/>
  <c r="BD126" i="1"/>
  <c r="BJ126" i="1"/>
  <c r="BH126" i="1"/>
  <c r="BF126" i="1"/>
  <c r="BE126" i="1"/>
  <c r="BX131" i="1"/>
  <c r="BR131" i="1"/>
  <c r="BT131" i="1"/>
  <c r="BV131" i="1"/>
  <c r="BS131" i="1"/>
  <c r="BK98" i="1"/>
  <c r="BQ98" i="1"/>
  <c r="BL98" i="1"/>
  <c r="BO98" i="1"/>
  <c r="BM98" i="1"/>
  <c r="BJ160" i="1"/>
  <c r="BD160" i="1"/>
  <c r="BH160" i="1"/>
  <c r="BF160" i="1"/>
  <c r="BE160" i="1"/>
  <c r="BD165" i="1"/>
  <c r="BJ165" i="1"/>
  <c r="BH165" i="1"/>
  <c r="BF165" i="1"/>
  <c r="BE165" i="1"/>
  <c r="BJ120" i="1"/>
  <c r="BD120" i="1"/>
  <c r="BH120" i="1"/>
  <c r="BF120" i="1"/>
  <c r="BE120" i="1"/>
  <c r="BK138" i="1"/>
  <c r="BQ138" i="1"/>
  <c r="BM138" i="1"/>
  <c r="BL138" i="1"/>
  <c r="BO138" i="1"/>
  <c r="BR95" i="1"/>
  <c r="BX95" i="1"/>
  <c r="BV95" i="1"/>
  <c r="BT95" i="1"/>
  <c r="BS95" i="1"/>
  <c r="BR143" i="1"/>
  <c r="BX143" i="1"/>
  <c r="BS143" i="1"/>
  <c r="BV143" i="1"/>
  <c r="BT143" i="1"/>
  <c r="BR158" i="1"/>
  <c r="BX158" i="1"/>
  <c r="BV158" i="1"/>
  <c r="BT158" i="1"/>
  <c r="BS158" i="1"/>
  <c r="BR142" i="1"/>
  <c r="BX142" i="1"/>
  <c r="BS142" i="1"/>
  <c r="BV142" i="1"/>
  <c r="BT142" i="1"/>
  <c r="BR109" i="1"/>
  <c r="BX109" i="1"/>
  <c r="BT109" i="1"/>
  <c r="BV109" i="1"/>
  <c r="BS109" i="1"/>
  <c r="BR96" i="1"/>
  <c r="BX96" i="1"/>
  <c r="BT96" i="1"/>
  <c r="BS96" i="1"/>
  <c r="BV96" i="1"/>
  <c r="BD108" i="1"/>
  <c r="BJ108" i="1"/>
  <c r="BH108" i="1"/>
  <c r="BF108" i="1"/>
  <c r="BE108" i="1"/>
  <c r="BJ153" i="1"/>
  <c r="BD153" i="1"/>
  <c r="BH153" i="1"/>
  <c r="BE153" i="1"/>
  <c r="BF153" i="1"/>
  <c r="BI88" i="1" l="1"/>
  <c r="BI90" i="1"/>
  <c r="BB91" i="1"/>
  <c r="BC91" i="1" s="1"/>
  <c r="BK99" i="1"/>
  <c r="BQ99" i="1"/>
  <c r="BL99" i="1"/>
  <c r="BO99" i="1"/>
  <c r="BM99" i="1"/>
  <c r="BK108" i="1"/>
  <c r="BQ108" i="1"/>
  <c r="BL108" i="1"/>
  <c r="BM108" i="1"/>
  <c r="BO108" i="1"/>
  <c r="BK103" i="1"/>
  <c r="BQ103" i="1"/>
  <c r="BM103" i="1"/>
  <c r="BL103" i="1"/>
  <c r="BO103" i="1"/>
  <c r="BK107" i="1"/>
  <c r="BQ107" i="1"/>
  <c r="BO107" i="1"/>
  <c r="BM107" i="1"/>
  <c r="BL107" i="1"/>
  <c r="BK163" i="1"/>
  <c r="BQ163" i="1"/>
  <c r="BL163" i="1"/>
  <c r="BO163" i="1"/>
  <c r="BM163" i="1"/>
  <c r="BY142" i="1"/>
  <c r="CE142" i="1"/>
  <c r="CC142" i="1"/>
  <c r="BZ142" i="1"/>
  <c r="CA142" i="1"/>
  <c r="BK140" i="1"/>
  <c r="BQ140" i="1"/>
  <c r="BO140" i="1"/>
  <c r="BL140" i="1"/>
  <c r="BM140" i="1"/>
  <c r="BX98" i="1"/>
  <c r="BR98" i="1"/>
  <c r="BV98" i="1"/>
  <c r="BT98" i="1"/>
  <c r="BS98" i="1"/>
  <c r="BQ136" i="1"/>
  <c r="BK136" i="1"/>
  <c r="BM136" i="1"/>
  <c r="BL136" i="1"/>
  <c r="BO136" i="1"/>
  <c r="BX117" i="1"/>
  <c r="BR117" i="1"/>
  <c r="BT117" i="1"/>
  <c r="BS117" i="1"/>
  <c r="BV117" i="1"/>
  <c r="BK151" i="1"/>
  <c r="BQ151" i="1"/>
  <c r="BM151" i="1"/>
  <c r="BL151" i="1"/>
  <c r="BO151" i="1"/>
  <c r="BQ120" i="1"/>
  <c r="BK120" i="1"/>
  <c r="BM120" i="1"/>
  <c r="BL120" i="1"/>
  <c r="BO120" i="1"/>
  <c r="BX133" i="1"/>
  <c r="BR133" i="1"/>
  <c r="BT133" i="1"/>
  <c r="BV133" i="1"/>
  <c r="BS133" i="1"/>
  <c r="BK126" i="1"/>
  <c r="BQ126" i="1"/>
  <c r="BO126" i="1"/>
  <c r="BL126" i="1"/>
  <c r="BM126" i="1"/>
  <c r="BY159" i="1"/>
  <c r="CE159" i="1"/>
  <c r="CC159" i="1"/>
  <c r="CA159" i="1"/>
  <c r="BZ159" i="1"/>
  <c r="BK102" i="1"/>
  <c r="BQ102" i="1"/>
  <c r="BL102" i="1"/>
  <c r="BO102" i="1"/>
  <c r="BM102" i="1"/>
  <c r="CE132" i="1"/>
  <c r="BY132" i="1"/>
  <c r="CC132" i="1"/>
  <c r="CA132" i="1"/>
  <c r="BZ132" i="1"/>
  <c r="BY156" i="1"/>
  <c r="CE156" i="1"/>
  <c r="BZ156" i="1"/>
  <c r="CC156" i="1"/>
  <c r="CA156" i="1"/>
  <c r="BQ112" i="1"/>
  <c r="BK112" i="1"/>
  <c r="BM112" i="1"/>
  <c r="BL112" i="1"/>
  <c r="BO112" i="1"/>
  <c r="BR125" i="1"/>
  <c r="BX125" i="1"/>
  <c r="BS125" i="1"/>
  <c r="BV125" i="1"/>
  <c r="BT125" i="1"/>
  <c r="BR93" i="1"/>
  <c r="BX93" i="1"/>
  <c r="BS93" i="1"/>
  <c r="BV93" i="1"/>
  <c r="BT93" i="1"/>
  <c r="BY164" i="1"/>
  <c r="CE164" i="1"/>
  <c r="CC164" i="1"/>
  <c r="CA164" i="1"/>
  <c r="BZ164" i="1"/>
  <c r="BK127" i="1"/>
  <c r="BQ127" i="1"/>
  <c r="BM127" i="1"/>
  <c r="BL127" i="1"/>
  <c r="BO127" i="1"/>
  <c r="BK118" i="1"/>
  <c r="BQ118" i="1"/>
  <c r="BO118" i="1"/>
  <c r="BM118" i="1"/>
  <c r="BL118" i="1"/>
  <c r="BY143" i="1"/>
  <c r="CE143" i="1"/>
  <c r="CC143" i="1"/>
  <c r="CA143" i="1"/>
  <c r="BZ143" i="1"/>
  <c r="BX138" i="1"/>
  <c r="BR138" i="1"/>
  <c r="BV138" i="1"/>
  <c r="BT138" i="1"/>
  <c r="BS138" i="1"/>
  <c r="BK160" i="1"/>
  <c r="BQ160" i="1"/>
  <c r="BM160" i="1"/>
  <c r="BO160" i="1"/>
  <c r="BL160" i="1"/>
  <c r="BK111" i="1"/>
  <c r="BQ111" i="1"/>
  <c r="BL111" i="1"/>
  <c r="BM111" i="1"/>
  <c r="BO111" i="1"/>
  <c r="BY150" i="1"/>
  <c r="CE150" i="1"/>
  <c r="CC150" i="1"/>
  <c r="CA150" i="1"/>
  <c r="BZ150" i="1"/>
  <c r="BR121" i="1"/>
  <c r="BX121" i="1"/>
  <c r="BT121" i="1"/>
  <c r="BS121" i="1"/>
  <c r="BV121" i="1"/>
  <c r="BY167" i="1"/>
  <c r="CE167" i="1"/>
  <c r="CA167" i="1"/>
  <c r="BZ167" i="1"/>
  <c r="CC167" i="1"/>
  <c r="CE100" i="1"/>
  <c r="BY100" i="1"/>
  <c r="BZ100" i="1"/>
  <c r="CC100" i="1"/>
  <c r="CA100" i="1"/>
  <c r="BY135" i="1"/>
  <c r="CE135" i="1"/>
  <c r="CC135" i="1"/>
  <c r="BZ135" i="1"/>
  <c r="CA135" i="1"/>
  <c r="BK101" i="1"/>
  <c r="BQ101" i="1"/>
  <c r="BO101" i="1"/>
  <c r="BM101" i="1"/>
  <c r="BL101" i="1"/>
  <c r="BQ128" i="1"/>
  <c r="BK128" i="1"/>
  <c r="BL128" i="1"/>
  <c r="BM128" i="1"/>
  <c r="BO128" i="1"/>
  <c r="BR113" i="1"/>
  <c r="BX113" i="1"/>
  <c r="BT113" i="1"/>
  <c r="BS113" i="1"/>
  <c r="BV113" i="1"/>
  <c r="BK110" i="1"/>
  <c r="BQ110" i="1"/>
  <c r="BM110" i="1"/>
  <c r="BL110" i="1"/>
  <c r="BO110" i="1"/>
  <c r="BR104" i="1"/>
  <c r="BX104" i="1"/>
  <c r="BT104" i="1"/>
  <c r="BS104" i="1"/>
  <c r="BV104" i="1"/>
  <c r="BY134" i="1"/>
  <c r="CE134" i="1"/>
  <c r="CC134" i="1"/>
  <c r="BZ134" i="1"/>
  <c r="CA134" i="1"/>
  <c r="BK141" i="1"/>
  <c r="BQ141" i="1"/>
  <c r="BM141" i="1"/>
  <c r="BL141" i="1"/>
  <c r="BO141" i="1"/>
  <c r="BY116" i="1"/>
  <c r="CE116" i="1"/>
  <c r="CA116" i="1"/>
  <c r="CC116" i="1"/>
  <c r="BZ116" i="1"/>
  <c r="BY109" i="1"/>
  <c r="CE109" i="1"/>
  <c r="CA109" i="1"/>
  <c r="BZ109" i="1"/>
  <c r="CC109" i="1"/>
  <c r="BK153" i="1"/>
  <c r="BQ153" i="1"/>
  <c r="BM153" i="1"/>
  <c r="BO153" i="1"/>
  <c r="BL153" i="1"/>
  <c r="BY158" i="1"/>
  <c r="CE158" i="1"/>
  <c r="BZ158" i="1"/>
  <c r="CC158" i="1"/>
  <c r="CA158" i="1"/>
  <c r="BK149" i="1"/>
  <c r="BQ149" i="1"/>
  <c r="BO149" i="1"/>
  <c r="BM149" i="1"/>
  <c r="BL149" i="1"/>
  <c r="BK144" i="1"/>
  <c r="BQ144" i="1"/>
  <c r="BM144" i="1"/>
  <c r="BL144" i="1"/>
  <c r="BO144" i="1"/>
  <c r="BY124" i="1"/>
  <c r="CE124" i="1"/>
  <c r="BZ124" i="1"/>
  <c r="CC124" i="1"/>
  <c r="CA124" i="1"/>
  <c r="BK130" i="1"/>
  <c r="BQ130" i="1"/>
  <c r="BO130" i="1"/>
  <c r="BM130" i="1"/>
  <c r="BL130" i="1"/>
  <c r="BK152" i="1"/>
  <c r="BQ152" i="1"/>
  <c r="BL152" i="1"/>
  <c r="BO152" i="1"/>
  <c r="BM152" i="1"/>
  <c r="BR161" i="1"/>
  <c r="BX161" i="1"/>
  <c r="BS161" i="1"/>
  <c r="BV161" i="1"/>
  <c r="BT161" i="1"/>
  <c r="BY96" i="1"/>
  <c r="CE96" i="1"/>
  <c r="BZ96" i="1"/>
  <c r="CA96" i="1"/>
  <c r="CC96" i="1"/>
  <c r="BK165" i="1"/>
  <c r="BQ165" i="1"/>
  <c r="BM165" i="1"/>
  <c r="BO165" i="1"/>
  <c r="BL165" i="1"/>
  <c r="BX123" i="1"/>
  <c r="BR123" i="1"/>
  <c r="BV123" i="1"/>
  <c r="BT123" i="1"/>
  <c r="BS123" i="1"/>
  <c r="CE147" i="1"/>
  <c r="BY147" i="1"/>
  <c r="BZ147" i="1"/>
  <c r="CC147" i="1"/>
  <c r="CA147" i="1"/>
  <c r="BR137" i="1"/>
  <c r="BX137" i="1"/>
  <c r="BV137" i="1"/>
  <c r="BT137" i="1"/>
  <c r="BS137" i="1"/>
  <c r="BY162" i="1"/>
  <c r="CE162" i="1"/>
  <c r="CA162" i="1"/>
  <c r="CC162" i="1"/>
  <c r="BZ162" i="1"/>
  <c r="BK139" i="1"/>
  <c r="BQ139" i="1"/>
  <c r="BL139" i="1"/>
  <c r="BO139" i="1"/>
  <c r="BM139" i="1"/>
  <c r="BK106" i="1"/>
  <c r="BQ106" i="1"/>
  <c r="BL106" i="1"/>
  <c r="BO106" i="1"/>
  <c r="BM106" i="1"/>
  <c r="BR105" i="1"/>
  <c r="BX105" i="1"/>
  <c r="BV105" i="1"/>
  <c r="BT105" i="1"/>
  <c r="BS105" i="1"/>
  <c r="BK145" i="1"/>
  <c r="BQ145" i="1"/>
  <c r="BO145" i="1"/>
  <c r="BM145" i="1"/>
  <c r="BL145" i="1"/>
  <c r="BK168" i="1"/>
  <c r="BQ168" i="1"/>
  <c r="BL168" i="1"/>
  <c r="BO168" i="1"/>
  <c r="BM168" i="1"/>
  <c r="BY94" i="1"/>
  <c r="CE94" i="1"/>
  <c r="BZ94" i="1"/>
  <c r="CA94" i="1"/>
  <c r="CC94" i="1"/>
  <c r="BX146" i="1"/>
  <c r="BR146" i="1"/>
  <c r="BS146" i="1"/>
  <c r="BV146" i="1"/>
  <c r="BT146" i="1"/>
  <c r="BX155" i="1"/>
  <c r="BR155" i="1"/>
  <c r="BS155" i="1"/>
  <c r="BV155" i="1"/>
  <c r="BT155" i="1"/>
  <c r="BY157" i="1"/>
  <c r="CE157" i="1"/>
  <c r="CC157" i="1"/>
  <c r="CA157" i="1"/>
  <c r="BZ157" i="1"/>
  <c r="BK114" i="1"/>
  <c r="BQ114" i="1"/>
  <c r="BM114" i="1"/>
  <c r="BO114" i="1"/>
  <c r="BL114" i="1"/>
  <c r="BY95" i="1"/>
  <c r="CE95" i="1"/>
  <c r="CC95" i="1"/>
  <c r="CA95" i="1"/>
  <c r="BZ95" i="1"/>
  <c r="BY131" i="1"/>
  <c r="CE131" i="1"/>
  <c r="BZ131" i="1"/>
  <c r="CC131" i="1"/>
  <c r="CA131" i="1"/>
  <c r="BK148" i="1"/>
  <c r="BQ148" i="1"/>
  <c r="BL148" i="1"/>
  <c r="BM148" i="1"/>
  <c r="BO148" i="1"/>
  <c r="BR129" i="1"/>
  <c r="BX129" i="1"/>
  <c r="BS129" i="1"/>
  <c r="BV129" i="1"/>
  <c r="BT129" i="1"/>
  <c r="BX115" i="1"/>
  <c r="BR115" i="1"/>
  <c r="BS115" i="1"/>
  <c r="BV115" i="1"/>
  <c r="BT115" i="1"/>
  <c r="BY166" i="1"/>
  <c r="CE166" i="1"/>
  <c r="BZ166" i="1"/>
  <c r="CC166" i="1"/>
  <c r="CA166" i="1"/>
  <c r="BK154" i="1"/>
  <c r="BQ154" i="1"/>
  <c r="BM154" i="1"/>
  <c r="BL154" i="1"/>
  <c r="BO154" i="1"/>
  <c r="BK119" i="1"/>
  <c r="BQ119" i="1"/>
  <c r="BO119" i="1"/>
  <c r="BL119" i="1"/>
  <c r="BM119" i="1"/>
  <c r="BK122" i="1"/>
  <c r="BQ122" i="1"/>
  <c r="BM122" i="1"/>
  <c r="BL122" i="1"/>
  <c r="BO122" i="1"/>
  <c r="CF97" i="1"/>
  <c r="CL97" i="1"/>
  <c r="CH97" i="1"/>
  <c r="CG97" i="1"/>
  <c r="CJ97" i="1"/>
  <c r="ER97" i="1" s="1"/>
  <c r="BI91" i="1" l="1"/>
  <c r="BJ91" i="1" s="1"/>
  <c r="BP90" i="1"/>
  <c r="BP88" i="1"/>
  <c r="BX122" i="1"/>
  <c r="BR122" i="1"/>
  <c r="BT122" i="1"/>
  <c r="BS122" i="1"/>
  <c r="BV122" i="1"/>
  <c r="CF96" i="1"/>
  <c r="CL96" i="1"/>
  <c r="CJ96" i="1"/>
  <c r="ER96" i="1" s="1"/>
  <c r="CH96" i="1"/>
  <c r="CG96" i="1"/>
  <c r="BR102" i="1"/>
  <c r="BX102" i="1"/>
  <c r="BT102" i="1"/>
  <c r="BS102" i="1"/>
  <c r="BV102" i="1"/>
  <c r="BR144" i="1"/>
  <c r="BX144" i="1"/>
  <c r="BV144" i="1"/>
  <c r="BT144" i="1"/>
  <c r="BS144" i="1"/>
  <c r="BY104" i="1"/>
  <c r="CE104" i="1"/>
  <c r="CA104" i="1"/>
  <c r="BZ104" i="1"/>
  <c r="CC104" i="1"/>
  <c r="BR128" i="1"/>
  <c r="BX128" i="1"/>
  <c r="BV128" i="1"/>
  <c r="BT128" i="1"/>
  <c r="BS128" i="1"/>
  <c r="CF100" i="1"/>
  <c r="CL100" i="1"/>
  <c r="CH100" i="1"/>
  <c r="CG100" i="1"/>
  <c r="CJ100" i="1"/>
  <c r="ER100" i="1" s="1"/>
  <c r="BR160" i="1"/>
  <c r="BX160" i="1"/>
  <c r="BT160" i="1"/>
  <c r="BV160" i="1"/>
  <c r="BS160" i="1"/>
  <c r="BR151" i="1"/>
  <c r="BX151" i="1"/>
  <c r="BV151" i="1"/>
  <c r="BS151" i="1"/>
  <c r="BT151" i="1"/>
  <c r="CE98" i="1"/>
  <c r="BY98" i="1"/>
  <c r="CC98" i="1"/>
  <c r="CA98" i="1"/>
  <c r="BZ98" i="1"/>
  <c r="CA93" i="1"/>
  <c r="BY93" i="1"/>
  <c r="CE93" i="1"/>
  <c r="CC93" i="1"/>
  <c r="BZ93" i="1"/>
  <c r="BR153" i="1"/>
  <c r="BX153" i="1"/>
  <c r="BT153" i="1"/>
  <c r="BV153" i="1"/>
  <c r="BS153" i="1"/>
  <c r="BR118" i="1"/>
  <c r="BX118" i="1"/>
  <c r="BV118" i="1"/>
  <c r="BT118" i="1"/>
  <c r="BS118" i="1"/>
  <c r="BY129" i="1"/>
  <c r="CE129" i="1"/>
  <c r="CC129" i="1"/>
  <c r="BZ129" i="1"/>
  <c r="CA129" i="1"/>
  <c r="BX154" i="1"/>
  <c r="BR154" i="1"/>
  <c r="BV154" i="1"/>
  <c r="BT154" i="1"/>
  <c r="BS154" i="1"/>
  <c r="CL157" i="1"/>
  <c r="CF157" i="1"/>
  <c r="CH157" i="1"/>
  <c r="CG157" i="1"/>
  <c r="CJ157" i="1"/>
  <c r="ER157" i="1" s="1"/>
  <c r="BX139" i="1"/>
  <c r="BR139" i="1"/>
  <c r="BV139" i="1"/>
  <c r="BS139" i="1"/>
  <c r="BT139" i="1"/>
  <c r="CF147" i="1"/>
  <c r="CL147" i="1"/>
  <c r="CJ147" i="1"/>
  <c r="ER147" i="1" s="1"/>
  <c r="CH147" i="1"/>
  <c r="CG147" i="1"/>
  <c r="BR152" i="1"/>
  <c r="BX152" i="1"/>
  <c r="BS152" i="1"/>
  <c r="BV152" i="1"/>
  <c r="BT152" i="1"/>
  <c r="CF116" i="1"/>
  <c r="CL116" i="1"/>
  <c r="CJ116" i="1"/>
  <c r="ER116" i="1" s="1"/>
  <c r="CH116" i="1"/>
  <c r="CG116" i="1"/>
  <c r="CE121" i="1"/>
  <c r="BY121" i="1"/>
  <c r="CA121" i="1"/>
  <c r="BZ121" i="1"/>
  <c r="CC121" i="1"/>
  <c r="CF164" i="1"/>
  <c r="CL164" i="1"/>
  <c r="CH164" i="1"/>
  <c r="CJ164" i="1"/>
  <c r="ER164" i="1" s="1"/>
  <c r="CG164" i="1"/>
  <c r="BR112" i="1"/>
  <c r="BX112" i="1"/>
  <c r="BS112" i="1"/>
  <c r="BV112" i="1"/>
  <c r="BT112" i="1"/>
  <c r="BR126" i="1"/>
  <c r="BX126" i="1"/>
  <c r="BS126" i="1"/>
  <c r="BV126" i="1"/>
  <c r="BT126" i="1"/>
  <c r="CF142" i="1"/>
  <c r="CL142" i="1"/>
  <c r="CG142" i="1"/>
  <c r="CJ142" i="1"/>
  <c r="ER142" i="1" s="1"/>
  <c r="CH142" i="1"/>
  <c r="BR103" i="1"/>
  <c r="BX103" i="1"/>
  <c r="BT103" i="1"/>
  <c r="BS103" i="1"/>
  <c r="BV103" i="1"/>
  <c r="CE138" i="1"/>
  <c r="BY138" i="1"/>
  <c r="CC138" i="1"/>
  <c r="CA138" i="1"/>
  <c r="BZ138" i="1"/>
  <c r="BX163" i="1"/>
  <c r="BR163" i="1"/>
  <c r="BT163" i="1"/>
  <c r="BV163" i="1"/>
  <c r="BS163" i="1"/>
  <c r="CE105" i="1"/>
  <c r="BY105" i="1"/>
  <c r="CA105" i="1"/>
  <c r="BZ105" i="1"/>
  <c r="CC105" i="1"/>
  <c r="CF131" i="1"/>
  <c r="CL131" i="1"/>
  <c r="CJ131" i="1"/>
  <c r="ER131" i="1" s="1"/>
  <c r="CH131" i="1"/>
  <c r="CG131" i="1"/>
  <c r="BR145" i="1"/>
  <c r="BX145" i="1"/>
  <c r="BT145" i="1"/>
  <c r="BS145" i="1"/>
  <c r="BV145" i="1"/>
  <c r="BX165" i="1"/>
  <c r="BR165" i="1"/>
  <c r="BV165" i="1"/>
  <c r="BT165" i="1"/>
  <c r="BS165" i="1"/>
  <c r="CF158" i="1"/>
  <c r="CL158" i="1"/>
  <c r="CH158" i="1"/>
  <c r="CG158" i="1"/>
  <c r="CJ158" i="1"/>
  <c r="ER158" i="1" s="1"/>
  <c r="BY113" i="1"/>
  <c r="CE113" i="1"/>
  <c r="CA113" i="1"/>
  <c r="CC113" i="1"/>
  <c r="BZ113" i="1"/>
  <c r="CF135" i="1"/>
  <c r="CL135" i="1"/>
  <c r="CH135" i="1"/>
  <c r="CG135" i="1"/>
  <c r="CJ135" i="1"/>
  <c r="ER135" i="1" s="1"/>
  <c r="CL143" i="1"/>
  <c r="CF143" i="1"/>
  <c r="CJ143" i="1"/>
  <c r="ER143" i="1" s="1"/>
  <c r="CG143" i="1"/>
  <c r="CH143" i="1"/>
  <c r="CF162" i="1"/>
  <c r="CL162" i="1"/>
  <c r="CJ162" i="1"/>
  <c r="ER162" i="1" s="1"/>
  <c r="CH162" i="1"/>
  <c r="CG162" i="1"/>
  <c r="BR141" i="1"/>
  <c r="BX141" i="1"/>
  <c r="BV141" i="1"/>
  <c r="BS141" i="1"/>
  <c r="BT141" i="1"/>
  <c r="CE155" i="1"/>
  <c r="BY155" i="1"/>
  <c r="BZ155" i="1"/>
  <c r="CC155" i="1"/>
  <c r="CA155" i="1"/>
  <c r="CF94" i="1"/>
  <c r="CL94" i="1"/>
  <c r="CG94" i="1"/>
  <c r="CJ94" i="1"/>
  <c r="ER94" i="1" s="1"/>
  <c r="CH94" i="1"/>
  <c r="CM97" i="1"/>
  <c r="CS97" i="1"/>
  <c r="CO97" i="1"/>
  <c r="CN97" i="1"/>
  <c r="EV97" i="1"/>
  <c r="EW97" i="1" s="1"/>
  <c r="CQ97" i="1"/>
  <c r="CE137" i="1"/>
  <c r="BY137" i="1"/>
  <c r="CC137" i="1"/>
  <c r="CA137" i="1"/>
  <c r="BZ137" i="1"/>
  <c r="CF124" i="1"/>
  <c r="CL124" i="1"/>
  <c r="CH124" i="1"/>
  <c r="CJ124" i="1"/>
  <c r="ER124" i="1" s="1"/>
  <c r="CG124" i="1"/>
  <c r="CF134" i="1"/>
  <c r="CL134" i="1"/>
  <c r="CG134" i="1"/>
  <c r="CH134" i="1"/>
  <c r="CJ134" i="1"/>
  <c r="ER134" i="1" s="1"/>
  <c r="BR111" i="1"/>
  <c r="BX111" i="1"/>
  <c r="BS111" i="1"/>
  <c r="BV111" i="1"/>
  <c r="BT111" i="1"/>
  <c r="BY125" i="1"/>
  <c r="CE125" i="1"/>
  <c r="CA125" i="1"/>
  <c r="BZ125" i="1"/>
  <c r="CC125" i="1"/>
  <c r="CF132" i="1"/>
  <c r="CL132" i="1"/>
  <c r="CJ132" i="1"/>
  <c r="ER132" i="1" s="1"/>
  <c r="CH132" i="1"/>
  <c r="CG132" i="1"/>
  <c r="BR136" i="1"/>
  <c r="BX136" i="1"/>
  <c r="BT136" i="1"/>
  <c r="BV136" i="1"/>
  <c r="BS136" i="1"/>
  <c r="BY117" i="1"/>
  <c r="CE117" i="1"/>
  <c r="BZ117" i="1"/>
  <c r="CA117" i="1"/>
  <c r="CC117" i="1"/>
  <c r="CE146" i="1"/>
  <c r="BY146" i="1"/>
  <c r="CC146" i="1"/>
  <c r="CA146" i="1"/>
  <c r="BZ146" i="1"/>
  <c r="BX106" i="1"/>
  <c r="BR106" i="1"/>
  <c r="BT106" i="1"/>
  <c r="BS106" i="1"/>
  <c r="BV106" i="1"/>
  <c r="BY161" i="1"/>
  <c r="CE161" i="1"/>
  <c r="CC161" i="1"/>
  <c r="BZ161" i="1"/>
  <c r="CA161" i="1"/>
  <c r="CL109" i="1"/>
  <c r="CF109" i="1"/>
  <c r="CG109" i="1"/>
  <c r="CH109" i="1"/>
  <c r="CJ109" i="1"/>
  <c r="ER109" i="1" s="1"/>
  <c r="BX101" i="1"/>
  <c r="BR101" i="1"/>
  <c r="BS101" i="1"/>
  <c r="BT101" i="1"/>
  <c r="BV101" i="1"/>
  <c r="CL167" i="1"/>
  <c r="CF167" i="1"/>
  <c r="CH167" i="1"/>
  <c r="CJ167" i="1"/>
  <c r="ER167" i="1" s="1"/>
  <c r="CG167" i="1"/>
  <c r="BR127" i="1"/>
  <c r="BX127" i="1"/>
  <c r="BV127" i="1"/>
  <c r="BT127" i="1"/>
  <c r="BS127" i="1"/>
  <c r="CF159" i="1"/>
  <c r="CL159" i="1"/>
  <c r="CG159" i="1"/>
  <c r="CJ159" i="1"/>
  <c r="ER159" i="1" s="1"/>
  <c r="CH159" i="1"/>
  <c r="BR120" i="1"/>
  <c r="BX120" i="1"/>
  <c r="BV120" i="1"/>
  <c r="BS120" i="1"/>
  <c r="BT120" i="1"/>
  <c r="BR140" i="1"/>
  <c r="BX140" i="1"/>
  <c r="BV140" i="1"/>
  <c r="BT140" i="1"/>
  <c r="BS140" i="1"/>
  <c r="BX107" i="1"/>
  <c r="BR107" i="1"/>
  <c r="BT107" i="1"/>
  <c r="BS107" i="1"/>
  <c r="BV107" i="1"/>
  <c r="BX99" i="1"/>
  <c r="BR99" i="1"/>
  <c r="BS99" i="1"/>
  <c r="BV99" i="1"/>
  <c r="BT99" i="1"/>
  <c r="CF166" i="1"/>
  <c r="CL166" i="1"/>
  <c r="CJ166" i="1"/>
  <c r="ER166" i="1" s="1"/>
  <c r="CH166" i="1"/>
  <c r="CG166" i="1"/>
  <c r="CE123" i="1"/>
  <c r="BY123" i="1"/>
  <c r="CA123" i="1"/>
  <c r="BZ123" i="1"/>
  <c r="CC123" i="1"/>
  <c r="BX130" i="1"/>
  <c r="BR130" i="1"/>
  <c r="BT130" i="1"/>
  <c r="BS130" i="1"/>
  <c r="BV130" i="1"/>
  <c r="CF150" i="1"/>
  <c r="CL150" i="1"/>
  <c r="CH150" i="1"/>
  <c r="CG150" i="1"/>
  <c r="CJ150" i="1"/>
  <c r="ER150" i="1" s="1"/>
  <c r="CF95" i="1"/>
  <c r="CL95" i="1"/>
  <c r="CH95" i="1"/>
  <c r="CG95" i="1"/>
  <c r="CJ95" i="1"/>
  <c r="ER95" i="1" s="1"/>
  <c r="BY133" i="1"/>
  <c r="CE133" i="1"/>
  <c r="CC133" i="1"/>
  <c r="BZ133" i="1"/>
  <c r="CA133" i="1"/>
  <c r="BR108" i="1"/>
  <c r="BX108" i="1"/>
  <c r="BT108" i="1"/>
  <c r="BS108" i="1"/>
  <c r="BV108" i="1"/>
  <c r="BR119" i="1"/>
  <c r="BX119" i="1"/>
  <c r="BT119" i="1"/>
  <c r="BS119" i="1"/>
  <c r="BV119" i="1"/>
  <c r="BY115" i="1"/>
  <c r="CE115" i="1"/>
  <c r="BZ115" i="1"/>
  <c r="CC115" i="1"/>
  <c r="CA115" i="1"/>
  <c r="BX114" i="1"/>
  <c r="BR114" i="1"/>
  <c r="BV114" i="1"/>
  <c r="BS114" i="1"/>
  <c r="BT114" i="1"/>
  <c r="BX148" i="1"/>
  <c r="BR148" i="1"/>
  <c r="BT148" i="1"/>
  <c r="BS148" i="1"/>
  <c r="BV148" i="1"/>
  <c r="BR168" i="1"/>
  <c r="BX168" i="1"/>
  <c r="BV168" i="1"/>
  <c r="BS168" i="1"/>
  <c r="BT168" i="1"/>
  <c r="BX149" i="1"/>
  <c r="BR149" i="1"/>
  <c r="BT149" i="1"/>
  <c r="BV149" i="1"/>
  <c r="BS149" i="1"/>
  <c r="BR110" i="1"/>
  <c r="BX110" i="1"/>
  <c r="BV110" i="1"/>
  <c r="BT110" i="1"/>
  <c r="BS110" i="1"/>
  <c r="CF156" i="1"/>
  <c r="CL156" i="1"/>
  <c r="CG156" i="1"/>
  <c r="CJ156" i="1"/>
  <c r="ER156" i="1" s="1"/>
  <c r="CH156" i="1"/>
  <c r="BP91" i="1" l="1"/>
  <c r="BQ91" i="1" s="1"/>
  <c r="BW88" i="1"/>
  <c r="BW90" i="1"/>
  <c r="CE99" i="1"/>
  <c r="BY99" i="1"/>
  <c r="CC99" i="1"/>
  <c r="CA99" i="1"/>
  <c r="BZ99" i="1"/>
  <c r="CM109" i="1"/>
  <c r="CS109" i="1"/>
  <c r="EV109" i="1"/>
  <c r="EW109" i="1" s="1"/>
  <c r="CQ109" i="1"/>
  <c r="CN109" i="1"/>
  <c r="CO109" i="1"/>
  <c r="CF133" i="1"/>
  <c r="CL133" i="1"/>
  <c r="CJ133" i="1"/>
  <c r="ER133" i="1" s="1"/>
  <c r="CH133" i="1"/>
  <c r="CG133" i="1"/>
  <c r="BY136" i="1"/>
  <c r="CE136" i="1"/>
  <c r="CC136" i="1"/>
  <c r="BZ136" i="1"/>
  <c r="CA136" i="1"/>
  <c r="CF155" i="1"/>
  <c r="CL155" i="1"/>
  <c r="CH155" i="1"/>
  <c r="CJ155" i="1"/>
  <c r="ER155" i="1" s="1"/>
  <c r="CG155" i="1"/>
  <c r="CM147" i="1"/>
  <c r="CS147" i="1"/>
  <c r="CO147" i="1"/>
  <c r="CN147" i="1"/>
  <c r="EV147" i="1"/>
  <c r="EW147" i="1" s="1"/>
  <c r="CQ147" i="1"/>
  <c r="CM96" i="1"/>
  <c r="CS96" i="1"/>
  <c r="CQ96" i="1"/>
  <c r="CO96" i="1"/>
  <c r="CN96" i="1"/>
  <c r="EV96" i="1"/>
  <c r="EW96" i="1" s="1"/>
  <c r="CF115" i="1"/>
  <c r="CL115" i="1"/>
  <c r="CJ115" i="1"/>
  <c r="ER115" i="1" s="1"/>
  <c r="CH115" i="1"/>
  <c r="CG115" i="1"/>
  <c r="CM166" i="1"/>
  <c r="CS166" i="1"/>
  <c r="CQ166" i="1"/>
  <c r="CN166" i="1"/>
  <c r="EV166" i="1"/>
  <c r="EW166" i="1" s="1"/>
  <c r="CO166" i="1"/>
  <c r="CE106" i="1"/>
  <c r="BY106" i="1"/>
  <c r="CA106" i="1"/>
  <c r="BZ106" i="1"/>
  <c r="CC106" i="1"/>
  <c r="CM162" i="1"/>
  <c r="CS162" i="1"/>
  <c r="CN162" i="1"/>
  <c r="EV162" i="1"/>
  <c r="EW162" i="1" s="1"/>
  <c r="CO162" i="1"/>
  <c r="CQ162" i="1"/>
  <c r="BY118" i="1"/>
  <c r="CE118" i="1"/>
  <c r="CC118" i="1"/>
  <c r="BZ118" i="1"/>
  <c r="CA118" i="1"/>
  <c r="CF98" i="1"/>
  <c r="CL98" i="1"/>
  <c r="CG98" i="1"/>
  <c r="CJ98" i="1"/>
  <c r="ER98" i="1" s="1"/>
  <c r="CH98" i="1"/>
  <c r="CF104" i="1"/>
  <c r="CL104" i="1"/>
  <c r="CH104" i="1"/>
  <c r="CG104" i="1"/>
  <c r="CJ104" i="1"/>
  <c r="ER104" i="1" s="1"/>
  <c r="BY127" i="1"/>
  <c r="CE127" i="1"/>
  <c r="CC127" i="1"/>
  <c r="CA127" i="1"/>
  <c r="BZ127" i="1"/>
  <c r="BY112" i="1"/>
  <c r="CE112" i="1"/>
  <c r="BZ112" i="1"/>
  <c r="CA112" i="1"/>
  <c r="CC112" i="1"/>
  <c r="CE148" i="1"/>
  <c r="BY148" i="1"/>
  <c r="BZ148" i="1"/>
  <c r="CC148" i="1"/>
  <c r="CA148" i="1"/>
  <c r="BY168" i="1"/>
  <c r="CE168" i="1"/>
  <c r="CC168" i="1"/>
  <c r="CA168" i="1"/>
  <c r="BZ168" i="1"/>
  <c r="CM159" i="1"/>
  <c r="CS159" i="1"/>
  <c r="CO159" i="1"/>
  <c r="CN159" i="1"/>
  <c r="EV159" i="1"/>
  <c r="EW159" i="1" s="1"/>
  <c r="CQ159" i="1"/>
  <c r="BY101" i="1"/>
  <c r="CE101" i="1"/>
  <c r="BZ101" i="1"/>
  <c r="CC101" i="1"/>
  <c r="CA101" i="1"/>
  <c r="CL125" i="1"/>
  <c r="CF125" i="1"/>
  <c r="CG125" i="1"/>
  <c r="CJ125" i="1"/>
  <c r="ER125" i="1" s="1"/>
  <c r="CH125" i="1"/>
  <c r="CM124" i="1"/>
  <c r="CS124" i="1"/>
  <c r="CO124" i="1"/>
  <c r="CN124" i="1"/>
  <c r="CQ124" i="1"/>
  <c r="EV124" i="1"/>
  <c r="EW124" i="1" s="1"/>
  <c r="CM94" i="1"/>
  <c r="CS94" i="1"/>
  <c r="EV94" i="1"/>
  <c r="EW94" i="1" s="1"/>
  <c r="CQ94" i="1"/>
  <c r="CO94" i="1"/>
  <c r="CN94" i="1"/>
  <c r="CF105" i="1"/>
  <c r="CL105" i="1"/>
  <c r="CH105" i="1"/>
  <c r="CG105" i="1"/>
  <c r="CJ105" i="1"/>
  <c r="ER105" i="1" s="1"/>
  <c r="BY126" i="1"/>
  <c r="CE126" i="1"/>
  <c r="BZ126" i="1"/>
  <c r="CA126" i="1"/>
  <c r="CC126" i="1"/>
  <c r="CF121" i="1"/>
  <c r="CL121" i="1"/>
  <c r="CG121" i="1"/>
  <c r="CH121" i="1"/>
  <c r="CJ121" i="1"/>
  <c r="ER121" i="1" s="1"/>
  <c r="CL93" i="1"/>
  <c r="CF93" i="1"/>
  <c r="CJ93" i="1"/>
  <c r="ER93" i="1" s="1"/>
  <c r="CH93" i="1"/>
  <c r="CG93" i="1"/>
  <c r="BY160" i="1"/>
  <c r="CE160" i="1"/>
  <c r="CC160" i="1"/>
  <c r="CA160" i="1"/>
  <c r="BZ160" i="1"/>
  <c r="BY130" i="1"/>
  <c r="CE130" i="1"/>
  <c r="CC130" i="1"/>
  <c r="CA130" i="1"/>
  <c r="BZ130" i="1"/>
  <c r="CL137" i="1"/>
  <c r="CF137" i="1"/>
  <c r="CG137" i="1"/>
  <c r="CJ137" i="1"/>
  <c r="ER137" i="1" s="1"/>
  <c r="CH137" i="1"/>
  <c r="CF113" i="1"/>
  <c r="CL113" i="1"/>
  <c r="CG113" i="1"/>
  <c r="CJ113" i="1"/>
  <c r="ER113" i="1" s="1"/>
  <c r="CH113" i="1"/>
  <c r="CE154" i="1"/>
  <c r="BY154" i="1"/>
  <c r="CC154" i="1"/>
  <c r="CA154" i="1"/>
  <c r="BZ154" i="1"/>
  <c r="CM156" i="1"/>
  <c r="CS156" i="1"/>
  <c r="EV156" i="1"/>
  <c r="EW156" i="1" s="1"/>
  <c r="CQ156" i="1"/>
  <c r="CO156" i="1"/>
  <c r="CN156" i="1"/>
  <c r="CS150" i="1"/>
  <c r="CM150" i="1"/>
  <c r="CN150" i="1"/>
  <c r="EV150" i="1"/>
  <c r="EW150" i="1" s="1"/>
  <c r="CQ150" i="1"/>
  <c r="CO150" i="1"/>
  <c r="BY108" i="1"/>
  <c r="CE108" i="1"/>
  <c r="CA108" i="1"/>
  <c r="BZ108" i="1"/>
  <c r="CC108" i="1"/>
  <c r="CF161" i="1"/>
  <c r="CL161" i="1"/>
  <c r="CJ161" i="1"/>
  <c r="ER161" i="1" s="1"/>
  <c r="CH161" i="1"/>
  <c r="CG161" i="1"/>
  <c r="CF117" i="1"/>
  <c r="CL117" i="1"/>
  <c r="CG117" i="1"/>
  <c r="CH117" i="1"/>
  <c r="CJ117" i="1"/>
  <c r="ER117" i="1" s="1"/>
  <c r="CM135" i="1"/>
  <c r="CS135" i="1"/>
  <c r="CQ135" i="1"/>
  <c r="CO135" i="1"/>
  <c r="CN135" i="1"/>
  <c r="EV135" i="1"/>
  <c r="EW135" i="1" s="1"/>
  <c r="BY165" i="1"/>
  <c r="CE165" i="1"/>
  <c r="BZ165" i="1"/>
  <c r="CC165" i="1"/>
  <c r="CA165" i="1"/>
  <c r="BY152" i="1"/>
  <c r="CE152" i="1"/>
  <c r="CC152" i="1"/>
  <c r="BZ152" i="1"/>
  <c r="CA152" i="1"/>
  <c r="CM157" i="1"/>
  <c r="CS157" i="1"/>
  <c r="CQ157" i="1"/>
  <c r="CO157" i="1"/>
  <c r="CN157" i="1"/>
  <c r="EV157" i="1"/>
  <c r="EW157" i="1" s="1"/>
  <c r="BY102" i="1"/>
  <c r="CE102" i="1"/>
  <c r="BZ102" i="1"/>
  <c r="CA102" i="1"/>
  <c r="CC102" i="1"/>
  <c r="CM143" i="1"/>
  <c r="CS143" i="1"/>
  <c r="CQ143" i="1"/>
  <c r="CO143" i="1"/>
  <c r="CN143" i="1"/>
  <c r="EV143" i="1"/>
  <c r="EW143" i="1" s="1"/>
  <c r="BY163" i="1"/>
  <c r="CE163" i="1"/>
  <c r="CA163" i="1"/>
  <c r="BZ163" i="1"/>
  <c r="CC163" i="1"/>
  <c r="BY110" i="1"/>
  <c r="CE110" i="1"/>
  <c r="CA110" i="1"/>
  <c r="BZ110" i="1"/>
  <c r="CC110" i="1"/>
  <c r="BY140" i="1"/>
  <c r="CE140" i="1"/>
  <c r="BZ140" i="1"/>
  <c r="CC140" i="1"/>
  <c r="CA140" i="1"/>
  <c r="BY111" i="1"/>
  <c r="CE111" i="1"/>
  <c r="CC111" i="1"/>
  <c r="CA111" i="1"/>
  <c r="BZ111" i="1"/>
  <c r="BY103" i="1"/>
  <c r="CE103" i="1"/>
  <c r="BZ103" i="1"/>
  <c r="CC103" i="1"/>
  <c r="CA103" i="1"/>
  <c r="CE107" i="1"/>
  <c r="BY107" i="1"/>
  <c r="CC107" i="1"/>
  <c r="CA107" i="1"/>
  <c r="BZ107" i="1"/>
  <c r="BY141" i="1"/>
  <c r="CE141" i="1"/>
  <c r="CC141" i="1"/>
  <c r="CA141" i="1"/>
  <c r="BZ141" i="1"/>
  <c r="CM131" i="1"/>
  <c r="CS131" i="1"/>
  <c r="CQ131" i="1"/>
  <c r="EV131" i="1"/>
  <c r="EW131" i="1" s="1"/>
  <c r="CO131" i="1"/>
  <c r="CN131" i="1"/>
  <c r="CF138" i="1"/>
  <c r="CL138" i="1"/>
  <c r="CH138" i="1"/>
  <c r="CG138" i="1"/>
  <c r="CJ138" i="1"/>
  <c r="ER138" i="1" s="1"/>
  <c r="CM164" i="1"/>
  <c r="CS164" i="1"/>
  <c r="CN164" i="1"/>
  <c r="EV164" i="1"/>
  <c r="EW164" i="1" s="1"/>
  <c r="CQ164" i="1"/>
  <c r="CO164" i="1"/>
  <c r="CF129" i="1"/>
  <c r="CL129" i="1"/>
  <c r="CH129" i="1"/>
  <c r="CG129" i="1"/>
  <c r="CJ129" i="1"/>
  <c r="ER129" i="1" s="1"/>
  <c r="BY128" i="1"/>
  <c r="CE128" i="1"/>
  <c r="CC128" i="1"/>
  <c r="CA128" i="1"/>
  <c r="BZ128" i="1"/>
  <c r="BY114" i="1"/>
  <c r="CE114" i="1"/>
  <c r="CA114" i="1"/>
  <c r="CC114" i="1"/>
  <c r="BZ114" i="1"/>
  <c r="CM95" i="1"/>
  <c r="CS95" i="1"/>
  <c r="CN95" i="1"/>
  <c r="CO95" i="1"/>
  <c r="EV95" i="1"/>
  <c r="EW95" i="1" s="1"/>
  <c r="CQ95" i="1"/>
  <c r="BY120" i="1"/>
  <c r="CE120" i="1"/>
  <c r="CC120" i="1"/>
  <c r="BZ120" i="1"/>
  <c r="CA120" i="1"/>
  <c r="CM167" i="1"/>
  <c r="CS167" i="1"/>
  <c r="EV167" i="1"/>
  <c r="EW167" i="1" s="1"/>
  <c r="CQ167" i="1"/>
  <c r="CO167" i="1"/>
  <c r="CN167" i="1"/>
  <c r="CS132" i="1"/>
  <c r="CM132" i="1"/>
  <c r="CQ132" i="1"/>
  <c r="CO132" i="1"/>
  <c r="EV132" i="1"/>
  <c r="EW132" i="1" s="1"/>
  <c r="CN132" i="1"/>
  <c r="CS134" i="1"/>
  <c r="CM134" i="1"/>
  <c r="EV134" i="1"/>
  <c r="EW134" i="1" s="1"/>
  <c r="CQ134" i="1"/>
  <c r="CN134" i="1"/>
  <c r="CO134" i="1"/>
  <c r="CT97" i="1"/>
  <c r="CZ97" i="1"/>
  <c r="CU97" i="1"/>
  <c r="CX97" i="1"/>
  <c r="CV97" i="1"/>
  <c r="CM158" i="1"/>
  <c r="CS158" i="1"/>
  <c r="EV158" i="1"/>
  <c r="EW158" i="1" s="1"/>
  <c r="CQ158" i="1"/>
  <c r="CO158" i="1"/>
  <c r="CN158" i="1"/>
  <c r="CM142" i="1"/>
  <c r="CS142" i="1"/>
  <c r="CQ142" i="1"/>
  <c r="CO142" i="1"/>
  <c r="CN142" i="1"/>
  <c r="EV142" i="1"/>
  <c r="EW142" i="1" s="1"/>
  <c r="BY151" i="1"/>
  <c r="CE151" i="1"/>
  <c r="CA151" i="1"/>
  <c r="BZ151" i="1"/>
  <c r="CC151" i="1"/>
  <c r="CE145" i="1"/>
  <c r="BY145" i="1"/>
  <c r="BZ145" i="1"/>
  <c r="CC145" i="1"/>
  <c r="CA145" i="1"/>
  <c r="CM100" i="1"/>
  <c r="CS100" i="1"/>
  <c r="CQ100" i="1"/>
  <c r="EV100" i="1"/>
  <c r="EW100" i="1" s="1"/>
  <c r="CO100" i="1"/>
  <c r="CN100" i="1"/>
  <c r="CF123" i="1"/>
  <c r="CL123" i="1"/>
  <c r="CJ123" i="1"/>
  <c r="ER123" i="1" s="1"/>
  <c r="CH123" i="1"/>
  <c r="CG123" i="1"/>
  <c r="BY149" i="1"/>
  <c r="CE149" i="1"/>
  <c r="BZ149" i="1"/>
  <c r="CC149" i="1"/>
  <c r="CA149" i="1"/>
  <c r="BY119" i="1"/>
  <c r="CE119" i="1"/>
  <c r="CC119" i="1"/>
  <c r="CA119" i="1"/>
  <c r="BZ119" i="1"/>
  <c r="CF146" i="1"/>
  <c r="CL146" i="1"/>
  <c r="CG146" i="1"/>
  <c r="CJ146" i="1"/>
  <c r="ER146" i="1" s="1"/>
  <c r="CH146" i="1"/>
  <c r="CM116" i="1"/>
  <c r="CS116" i="1"/>
  <c r="CO116" i="1"/>
  <c r="CN116" i="1"/>
  <c r="EV116" i="1"/>
  <c r="EW116" i="1" s="1"/>
  <c r="CQ116" i="1"/>
  <c r="CE139" i="1"/>
  <c r="BY139" i="1"/>
  <c r="CA139" i="1"/>
  <c r="BZ139" i="1"/>
  <c r="CC139" i="1"/>
  <c r="CE153" i="1"/>
  <c r="BY153" i="1"/>
  <c r="CA153" i="1"/>
  <c r="BZ153" i="1"/>
  <c r="CC153" i="1"/>
  <c r="BY144" i="1"/>
  <c r="CE144" i="1"/>
  <c r="CA144" i="1"/>
  <c r="CC144" i="1"/>
  <c r="BZ144" i="1"/>
  <c r="CE122" i="1"/>
  <c r="BY122" i="1"/>
  <c r="BZ122" i="1"/>
  <c r="CC122" i="1"/>
  <c r="CA122" i="1"/>
  <c r="CD90" i="1" l="1"/>
  <c r="EQ89" i="1"/>
  <c r="CD88" i="1"/>
  <c r="BW91" i="1"/>
  <c r="BX91" i="1" s="1"/>
  <c r="CT158" i="1"/>
  <c r="CZ158" i="1"/>
  <c r="CV158" i="1"/>
  <c r="CX158" i="1"/>
  <c r="CU158" i="1"/>
  <c r="CT135" i="1"/>
  <c r="CZ135" i="1"/>
  <c r="CX135" i="1"/>
  <c r="CV135" i="1"/>
  <c r="CU135" i="1"/>
  <c r="CF110" i="1"/>
  <c r="CL110" i="1"/>
  <c r="CH110" i="1"/>
  <c r="CJ110" i="1"/>
  <c r="ER110" i="1" s="1"/>
  <c r="CG110" i="1"/>
  <c r="CF119" i="1"/>
  <c r="CL119" i="1"/>
  <c r="CG119" i="1"/>
  <c r="CJ119" i="1"/>
  <c r="ER119" i="1" s="1"/>
  <c r="CH119" i="1"/>
  <c r="CT100" i="1"/>
  <c r="CZ100" i="1"/>
  <c r="CV100" i="1"/>
  <c r="CX100" i="1"/>
  <c r="CU100" i="1"/>
  <c r="CT142" i="1"/>
  <c r="CZ142" i="1"/>
  <c r="CV142" i="1"/>
  <c r="CU142" i="1"/>
  <c r="CX142" i="1"/>
  <c r="CT132" i="1"/>
  <c r="CZ132" i="1"/>
  <c r="CX132" i="1"/>
  <c r="CV132" i="1"/>
  <c r="CU132" i="1"/>
  <c r="CT95" i="1"/>
  <c r="CZ95" i="1"/>
  <c r="CU95" i="1"/>
  <c r="CX95" i="1"/>
  <c r="CV95" i="1"/>
  <c r="CM129" i="1"/>
  <c r="CS129" i="1"/>
  <c r="CN129" i="1"/>
  <c r="CO129" i="1"/>
  <c r="EV129" i="1"/>
  <c r="EW129" i="1" s="1"/>
  <c r="CQ129" i="1"/>
  <c r="CF103" i="1"/>
  <c r="CL103" i="1"/>
  <c r="CJ103" i="1"/>
  <c r="ER103" i="1" s="1"/>
  <c r="CH103" i="1"/>
  <c r="CG103" i="1"/>
  <c r="CL165" i="1"/>
  <c r="CF165" i="1"/>
  <c r="CG165" i="1"/>
  <c r="CJ165" i="1"/>
  <c r="ER165" i="1" s="1"/>
  <c r="CH165" i="1"/>
  <c r="CM161" i="1"/>
  <c r="CS161" i="1"/>
  <c r="CQ161" i="1"/>
  <c r="CO161" i="1"/>
  <c r="EV161" i="1"/>
  <c r="EW161" i="1" s="1"/>
  <c r="CN161" i="1"/>
  <c r="CM93" i="1"/>
  <c r="CS93" i="1"/>
  <c r="EV93" i="1"/>
  <c r="EW93" i="1" s="1"/>
  <c r="CO93" i="1"/>
  <c r="CN93" i="1"/>
  <c r="CQ93" i="1"/>
  <c r="CM125" i="1"/>
  <c r="CS125" i="1"/>
  <c r="CQ125" i="1"/>
  <c r="CO125" i="1"/>
  <c r="CN125" i="1"/>
  <c r="EV125" i="1"/>
  <c r="EW125" i="1" s="1"/>
  <c r="CM98" i="1"/>
  <c r="CS98" i="1"/>
  <c r="EV98" i="1"/>
  <c r="EW98" i="1" s="1"/>
  <c r="CQ98" i="1"/>
  <c r="CO98" i="1"/>
  <c r="CN98" i="1"/>
  <c r="CT147" i="1"/>
  <c r="CZ147" i="1"/>
  <c r="CU147" i="1"/>
  <c r="CX147" i="1"/>
  <c r="CV147" i="1"/>
  <c r="CF144" i="1"/>
  <c r="CL144" i="1"/>
  <c r="CH144" i="1"/>
  <c r="CG144" i="1"/>
  <c r="CJ144" i="1"/>
  <c r="ER144" i="1" s="1"/>
  <c r="CT164" i="1"/>
  <c r="CZ164" i="1"/>
  <c r="CX164" i="1"/>
  <c r="CU164" i="1"/>
  <c r="CV164" i="1"/>
  <c r="CF102" i="1"/>
  <c r="CL102" i="1"/>
  <c r="CG102" i="1"/>
  <c r="CJ102" i="1"/>
  <c r="ER102" i="1" s="1"/>
  <c r="CH102" i="1"/>
  <c r="CF154" i="1"/>
  <c r="CL154" i="1"/>
  <c r="CH154" i="1"/>
  <c r="CG154" i="1"/>
  <c r="CJ154" i="1"/>
  <c r="ER154" i="1" s="1"/>
  <c r="CF168" i="1"/>
  <c r="CL168" i="1"/>
  <c r="CJ168" i="1"/>
  <c r="ER168" i="1" s="1"/>
  <c r="CG168" i="1"/>
  <c r="CH168" i="1"/>
  <c r="CM133" i="1"/>
  <c r="CS133" i="1"/>
  <c r="CQ133" i="1"/>
  <c r="CO133" i="1"/>
  <c r="CN133" i="1"/>
  <c r="EV133" i="1"/>
  <c r="EW133" i="1" s="1"/>
  <c r="CF139" i="1"/>
  <c r="CL139" i="1"/>
  <c r="CG139" i="1"/>
  <c r="CJ139" i="1"/>
  <c r="ER139" i="1" s="1"/>
  <c r="CH139" i="1"/>
  <c r="CT131" i="1"/>
  <c r="CZ131" i="1"/>
  <c r="CU131" i="1"/>
  <c r="CX131" i="1"/>
  <c r="CV131" i="1"/>
  <c r="CT156" i="1"/>
  <c r="CZ156" i="1"/>
  <c r="CX156" i="1"/>
  <c r="CV156" i="1"/>
  <c r="CU156" i="1"/>
  <c r="CM137" i="1"/>
  <c r="CS137" i="1"/>
  <c r="EV137" i="1"/>
  <c r="EW137" i="1" s="1"/>
  <c r="CQ137" i="1"/>
  <c r="CO137" i="1"/>
  <c r="CN137" i="1"/>
  <c r="CF126" i="1"/>
  <c r="CL126" i="1"/>
  <c r="CH126" i="1"/>
  <c r="CG126" i="1"/>
  <c r="CJ126" i="1"/>
  <c r="ER126" i="1" s="1"/>
  <c r="CF112" i="1"/>
  <c r="CL112" i="1"/>
  <c r="CJ112" i="1"/>
  <c r="ER112" i="1" s="1"/>
  <c r="CH112" i="1"/>
  <c r="CG112" i="1"/>
  <c r="CF106" i="1"/>
  <c r="CL106" i="1"/>
  <c r="CH106" i="1"/>
  <c r="CG106" i="1"/>
  <c r="CJ106" i="1"/>
  <c r="ER106" i="1" s="1"/>
  <c r="CT96" i="1"/>
  <c r="CZ96" i="1"/>
  <c r="CU96" i="1"/>
  <c r="CX96" i="1"/>
  <c r="CV96" i="1"/>
  <c r="CT116" i="1"/>
  <c r="CZ116" i="1"/>
  <c r="CU116" i="1"/>
  <c r="CV116" i="1"/>
  <c r="CX116" i="1"/>
  <c r="CF145" i="1"/>
  <c r="CL145" i="1"/>
  <c r="CJ145" i="1"/>
  <c r="ER145" i="1" s="1"/>
  <c r="CH145" i="1"/>
  <c r="CG145" i="1"/>
  <c r="CZ157" i="1"/>
  <c r="CT157" i="1"/>
  <c r="CV157" i="1"/>
  <c r="CU157" i="1"/>
  <c r="CX157" i="1"/>
  <c r="CF151" i="1"/>
  <c r="CL151" i="1"/>
  <c r="CJ151" i="1"/>
  <c r="ER151" i="1" s="1"/>
  <c r="CH151" i="1"/>
  <c r="CG151" i="1"/>
  <c r="CF120" i="1"/>
  <c r="CL120" i="1"/>
  <c r="CJ120" i="1"/>
  <c r="ER120" i="1" s="1"/>
  <c r="CH120" i="1"/>
  <c r="CG120" i="1"/>
  <c r="CF128" i="1"/>
  <c r="CL128" i="1"/>
  <c r="CJ128" i="1"/>
  <c r="ER128" i="1" s="1"/>
  <c r="CH128" i="1"/>
  <c r="CG128" i="1"/>
  <c r="CF140" i="1"/>
  <c r="CL140" i="1"/>
  <c r="CJ140" i="1"/>
  <c r="ER140" i="1" s="1"/>
  <c r="CH140" i="1"/>
  <c r="CG140" i="1"/>
  <c r="CF160" i="1"/>
  <c r="CL160" i="1"/>
  <c r="CG160" i="1"/>
  <c r="CJ160" i="1"/>
  <c r="ER160" i="1" s="1"/>
  <c r="CH160" i="1"/>
  <c r="CM146" i="1"/>
  <c r="CS146" i="1"/>
  <c r="CN146" i="1"/>
  <c r="CO146" i="1"/>
  <c r="EV146" i="1"/>
  <c r="EW146" i="1" s="1"/>
  <c r="CQ146" i="1"/>
  <c r="DA97" i="1"/>
  <c r="DG97" i="1"/>
  <c r="DE97" i="1"/>
  <c r="DC97" i="1"/>
  <c r="DB97" i="1"/>
  <c r="CM138" i="1"/>
  <c r="CS138" i="1"/>
  <c r="CN138" i="1"/>
  <c r="EV138" i="1"/>
  <c r="EW138" i="1" s="1"/>
  <c r="CQ138" i="1"/>
  <c r="CO138" i="1"/>
  <c r="CF152" i="1"/>
  <c r="CL152" i="1"/>
  <c r="CG152" i="1"/>
  <c r="CH152" i="1"/>
  <c r="CJ152" i="1"/>
  <c r="ER152" i="1" s="1"/>
  <c r="CM117" i="1"/>
  <c r="CS117" i="1"/>
  <c r="EV117" i="1"/>
  <c r="EW117" i="1" s="1"/>
  <c r="CQ117" i="1"/>
  <c r="CO117" i="1"/>
  <c r="CN117" i="1"/>
  <c r="CM113" i="1"/>
  <c r="CS113" i="1"/>
  <c r="EV113" i="1"/>
  <c r="EW113" i="1" s="1"/>
  <c r="CQ113" i="1"/>
  <c r="CO113" i="1"/>
  <c r="CN113" i="1"/>
  <c r="CM104" i="1"/>
  <c r="CS104" i="1"/>
  <c r="CQ104" i="1"/>
  <c r="CO104" i="1"/>
  <c r="EV104" i="1"/>
  <c r="EW104" i="1" s="1"/>
  <c r="CN104" i="1"/>
  <c r="CT162" i="1"/>
  <c r="CZ162" i="1"/>
  <c r="CV162" i="1"/>
  <c r="CU162" i="1"/>
  <c r="CX162" i="1"/>
  <c r="CM115" i="1"/>
  <c r="CS115" i="1"/>
  <c r="CO115" i="1"/>
  <c r="CQ115" i="1"/>
  <c r="CN115" i="1"/>
  <c r="EV115" i="1"/>
  <c r="EW115" i="1" s="1"/>
  <c r="CF99" i="1"/>
  <c r="CL99" i="1"/>
  <c r="CG99" i="1"/>
  <c r="CJ99" i="1"/>
  <c r="ER99" i="1" s="1"/>
  <c r="CH99" i="1"/>
  <c r="CL141" i="1"/>
  <c r="CF141" i="1"/>
  <c r="CG141" i="1"/>
  <c r="CJ141" i="1"/>
  <c r="ER141" i="1" s="1"/>
  <c r="CH141" i="1"/>
  <c r="CM105" i="1"/>
  <c r="CS105" i="1"/>
  <c r="CO105" i="1"/>
  <c r="CN105" i="1"/>
  <c r="EV105" i="1"/>
  <c r="EW105" i="1" s="1"/>
  <c r="CQ105" i="1"/>
  <c r="CF127" i="1"/>
  <c r="CL127" i="1"/>
  <c r="CJ127" i="1"/>
  <c r="ER127" i="1" s="1"/>
  <c r="CH127" i="1"/>
  <c r="CG127" i="1"/>
  <c r="CT124" i="1"/>
  <c r="CZ124" i="1"/>
  <c r="CV124" i="1"/>
  <c r="CU124" i="1"/>
  <c r="CX124" i="1"/>
  <c r="CT159" i="1"/>
  <c r="CZ159" i="1"/>
  <c r="CX159" i="1"/>
  <c r="CV159" i="1"/>
  <c r="CU159" i="1"/>
  <c r="CF153" i="1"/>
  <c r="CL153" i="1"/>
  <c r="CH153" i="1"/>
  <c r="CG153" i="1"/>
  <c r="CJ153" i="1"/>
  <c r="ER153" i="1" s="1"/>
  <c r="CF107" i="1"/>
  <c r="CL107" i="1"/>
  <c r="CJ107" i="1"/>
  <c r="ER107" i="1" s="1"/>
  <c r="CH107" i="1"/>
  <c r="CG107" i="1"/>
  <c r="CF163" i="1"/>
  <c r="CL163" i="1"/>
  <c r="CJ163" i="1"/>
  <c r="ER163" i="1" s="1"/>
  <c r="CG163" i="1"/>
  <c r="CH163" i="1"/>
  <c r="CT150" i="1"/>
  <c r="CZ150" i="1"/>
  <c r="CX150" i="1"/>
  <c r="CV150" i="1"/>
  <c r="CU150" i="1"/>
  <c r="CM121" i="1"/>
  <c r="CS121" i="1"/>
  <c r="EV121" i="1"/>
  <c r="EW121" i="1" s="1"/>
  <c r="CN121" i="1"/>
  <c r="CQ121" i="1"/>
  <c r="CO121" i="1"/>
  <c r="CT94" i="1"/>
  <c r="CZ94" i="1"/>
  <c r="CV94" i="1"/>
  <c r="CU94" i="1"/>
  <c r="CX94" i="1"/>
  <c r="CF101" i="1"/>
  <c r="CL101" i="1"/>
  <c r="CG101" i="1"/>
  <c r="CJ101" i="1"/>
  <c r="ER101" i="1" s="1"/>
  <c r="CH101" i="1"/>
  <c r="CT166" i="1"/>
  <c r="CZ166" i="1"/>
  <c r="CV166" i="1"/>
  <c r="CU166" i="1"/>
  <c r="CX166" i="1"/>
  <c r="CF122" i="1"/>
  <c r="CL122" i="1"/>
  <c r="CH122" i="1"/>
  <c r="CJ122" i="1"/>
  <c r="ER122" i="1" s="1"/>
  <c r="CG122" i="1"/>
  <c r="CM123" i="1"/>
  <c r="CS123" i="1"/>
  <c r="CO123" i="1"/>
  <c r="EV123" i="1"/>
  <c r="EW123" i="1" s="1"/>
  <c r="CQ123" i="1"/>
  <c r="CN123" i="1"/>
  <c r="CT134" i="1"/>
  <c r="CZ134" i="1"/>
  <c r="CU134" i="1"/>
  <c r="CX134" i="1"/>
  <c r="CV134" i="1"/>
  <c r="CT143" i="1"/>
  <c r="CZ143" i="1"/>
  <c r="CU143" i="1"/>
  <c r="CX143" i="1"/>
  <c r="CV143" i="1"/>
  <c r="CF136" i="1"/>
  <c r="CL136" i="1"/>
  <c r="CH136" i="1"/>
  <c r="CG136" i="1"/>
  <c r="CJ136" i="1"/>
  <c r="ER136" i="1" s="1"/>
  <c r="CL149" i="1"/>
  <c r="CF149" i="1"/>
  <c r="CG149" i="1"/>
  <c r="CJ149" i="1"/>
  <c r="ER149" i="1" s="1"/>
  <c r="CH149" i="1"/>
  <c r="CT167" i="1"/>
  <c r="CZ167" i="1"/>
  <c r="CV167" i="1"/>
  <c r="CU167" i="1"/>
  <c r="CX167" i="1"/>
  <c r="CF114" i="1"/>
  <c r="CL114" i="1"/>
  <c r="CH114" i="1"/>
  <c r="CG114" i="1"/>
  <c r="CJ114" i="1"/>
  <c r="ER114" i="1" s="1"/>
  <c r="CF111" i="1"/>
  <c r="CL111" i="1"/>
  <c r="CH111" i="1"/>
  <c r="CG111" i="1"/>
  <c r="CJ111" i="1"/>
  <c r="ER111" i="1" s="1"/>
  <c r="CF108" i="1"/>
  <c r="CL108" i="1"/>
  <c r="CJ108" i="1"/>
  <c r="ER108" i="1" s="1"/>
  <c r="CH108" i="1"/>
  <c r="CG108" i="1"/>
  <c r="CF130" i="1"/>
  <c r="CL130" i="1"/>
  <c r="CG130" i="1"/>
  <c r="CH130" i="1"/>
  <c r="CJ130" i="1"/>
  <c r="ER130" i="1" s="1"/>
  <c r="CF148" i="1"/>
  <c r="CL148" i="1"/>
  <c r="CJ148" i="1"/>
  <c r="ER148" i="1" s="1"/>
  <c r="CH148" i="1"/>
  <c r="CG148" i="1"/>
  <c r="CF118" i="1"/>
  <c r="CL118" i="1"/>
  <c r="CG118" i="1"/>
  <c r="CJ118" i="1"/>
  <c r="ER118" i="1" s="1"/>
  <c r="CH118" i="1"/>
  <c r="CM155" i="1"/>
  <c r="CS155" i="1"/>
  <c r="EV155" i="1"/>
  <c r="EW155" i="1" s="1"/>
  <c r="CO155" i="1"/>
  <c r="CN155" i="1"/>
  <c r="CQ155" i="1"/>
  <c r="CT109" i="1"/>
  <c r="CZ109" i="1"/>
  <c r="CV109" i="1"/>
  <c r="CU109" i="1"/>
  <c r="CX109" i="1"/>
  <c r="CK88" i="1" l="1"/>
  <c r="CK90" i="1"/>
  <c r="CD91" i="1"/>
  <c r="CE91" i="1" s="1"/>
  <c r="CM114" i="1"/>
  <c r="CS114" i="1"/>
  <c r="CN114" i="1"/>
  <c r="EV114" i="1"/>
  <c r="EW114" i="1" s="1"/>
  <c r="CQ114" i="1"/>
  <c r="CO114" i="1"/>
  <c r="CM151" i="1"/>
  <c r="CS151" i="1"/>
  <c r="CN151" i="1"/>
  <c r="CO151" i="1"/>
  <c r="EV151" i="1"/>
  <c r="EW151" i="1" s="1"/>
  <c r="CQ151" i="1"/>
  <c r="CM139" i="1"/>
  <c r="CS139" i="1"/>
  <c r="EV139" i="1"/>
  <c r="EW139" i="1" s="1"/>
  <c r="CQ139" i="1"/>
  <c r="CO139" i="1"/>
  <c r="CN139" i="1"/>
  <c r="CT117" i="1"/>
  <c r="CZ117" i="1"/>
  <c r="CV117" i="1"/>
  <c r="CU117" i="1"/>
  <c r="CX117" i="1"/>
  <c r="DH97" i="1"/>
  <c r="DN97" i="1"/>
  <c r="DL97" i="1"/>
  <c r="DJ97" i="1"/>
  <c r="DI97" i="1"/>
  <c r="CS140" i="1"/>
  <c r="CM140" i="1"/>
  <c r="CQ140" i="1"/>
  <c r="EV140" i="1"/>
  <c r="EW140" i="1" s="1"/>
  <c r="CO140" i="1"/>
  <c r="CN140" i="1"/>
  <c r="CM106" i="1"/>
  <c r="CS106" i="1"/>
  <c r="CQ106" i="1"/>
  <c r="CN106" i="1"/>
  <c r="EV106" i="1"/>
  <c r="EW106" i="1" s="1"/>
  <c r="CO106" i="1"/>
  <c r="CZ137" i="1"/>
  <c r="CT137" i="1"/>
  <c r="CX137" i="1"/>
  <c r="CU137" i="1"/>
  <c r="CV137" i="1"/>
  <c r="DA95" i="1"/>
  <c r="DG95" i="1"/>
  <c r="DE95" i="1"/>
  <c r="DC95" i="1"/>
  <c r="DB95" i="1"/>
  <c r="DA124" i="1"/>
  <c r="DG124" i="1"/>
  <c r="DE124" i="1"/>
  <c r="DB124" i="1"/>
  <c r="DC124" i="1"/>
  <c r="DA116" i="1"/>
  <c r="DG116" i="1"/>
  <c r="DC116" i="1"/>
  <c r="DE116" i="1"/>
  <c r="DB116" i="1"/>
  <c r="DG134" i="1"/>
  <c r="DA134" i="1"/>
  <c r="DC134" i="1"/>
  <c r="DB134" i="1"/>
  <c r="DE134" i="1"/>
  <c r="CZ125" i="1"/>
  <c r="CT125" i="1"/>
  <c r="CU125" i="1"/>
  <c r="CX125" i="1"/>
  <c r="CV125" i="1"/>
  <c r="DA135" i="1"/>
  <c r="DG135" i="1"/>
  <c r="DE135" i="1"/>
  <c r="DC135" i="1"/>
  <c r="DB135" i="1"/>
  <c r="DG109" i="1"/>
  <c r="DA109" i="1"/>
  <c r="DC109" i="1"/>
  <c r="DE109" i="1"/>
  <c r="DB109" i="1"/>
  <c r="CM148" i="1"/>
  <c r="CS148" i="1"/>
  <c r="CN148" i="1"/>
  <c r="EV148" i="1"/>
  <c r="EW148" i="1" s="1"/>
  <c r="CQ148" i="1"/>
  <c r="CO148" i="1"/>
  <c r="CM111" i="1"/>
  <c r="CS111" i="1"/>
  <c r="EV111" i="1"/>
  <c r="EW111" i="1" s="1"/>
  <c r="CQ111" i="1"/>
  <c r="CN111" i="1"/>
  <c r="CO111" i="1"/>
  <c r="CM149" i="1"/>
  <c r="CS149" i="1"/>
  <c r="CN149" i="1"/>
  <c r="EV149" i="1"/>
  <c r="EW149" i="1" s="1"/>
  <c r="CQ149" i="1"/>
  <c r="CO149" i="1"/>
  <c r="DG94" i="1"/>
  <c r="DA94" i="1"/>
  <c r="DE94" i="1"/>
  <c r="DC94" i="1"/>
  <c r="DB94" i="1"/>
  <c r="DA159" i="1"/>
  <c r="DG159" i="1"/>
  <c r="DE159" i="1"/>
  <c r="DC159" i="1"/>
  <c r="DB159" i="1"/>
  <c r="CZ105" i="1"/>
  <c r="CT105" i="1"/>
  <c r="CV105" i="1"/>
  <c r="CX105" i="1"/>
  <c r="CU105" i="1"/>
  <c r="CT115" i="1"/>
  <c r="CZ115" i="1"/>
  <c r="CX115" i="1"/>
  <c r="CV115" i="1"/>
  <c r="CU115" i="1"/>
  <c r="CM145" i="1"/>
  <c r="CS145" i="1"/>
  <c r="CQ145" i="1"/>
  <c r="CO145" i="1"/>
  <c r="CN145" i="1"/>
  <c r="EV145" i="1"/>
  <c r="EW145" i="1" s="1"/>
  <c r="DA164" i="1"/>
  <c r="DG164" i="1"/>
  <c r="DC164" i="1"/>
  <c r="DB164" i="1"/>
  <c r="DE164" i="1"/>
  <c r="CT98" i="1"/>
  <c r="CZ98" i="1"/>
  <c r="CX98" i="1"/>
  <c r="CV98" i="1"/>
  <c r="CU98" i="1"/>
  <c r="CM165" i="1"/>
  <c r="CS165" i="1"/>
  <c r="CN165" i="1"/>
  <c r="EV165" i="1"/>
  <c r="EW165" i="1" s="1"/>
  <c r="CO165" i="1"/>
  <c r="CQ165" i="1"/>
  <c r="CM130" i="1"/>
  <c r="CS130" i="1"/>
  <c r="CQ130" i="1"/>
  <c r="CO130" i="1"/>
  <c r="EV130" i="1"/>
  <c r="EW130" i="1" s="1"/>
  <c r="CN130" i="1"/>
  <c r="DA143" i="1"/>
  <c r="DG143" i="1"/>
  <c r="DC143" i="1"/>
  <c r="DB143" i="1"/>
  <c r="DE143" i="1"/>
  <c r="CM122" i="1"/>
  <c r="CS122" i="1"/>
  <c r="EV122" i="1"/>
  <c r="EW122" i="1" s="1"/>
  <c r="CQ122" i="1"/>
  <c r="CO122" i="1"/>
  <c r="CN122" i="1"/>
  <c r="CM163" i="1"/>
  <c r="CS163" i="1"/>
  <c r="CQ163" i="1"/>
  <c r="CO163" i="1"/>
  <c r="CN163" i="1"/>
  <c r="EV163" i="1"/>
  <c r="EW163" i="1" s="1"/>
  <c r="CT113" i="1"/>
  <c r="CZ113" i="1"/>
  <c r="CX113" i="1"/>
  <c r="CU113" i="1"/>
  <c r="CV113" i="1"/>
  <c r="CM120" i="1"/>
  <c r="CS120" i="1"/>
  <c r="CN120" i="1"/>
  <c r="CO120" i="1"/>
  <c r="CQ120" i="1"/>
  <c r="EV120" i="1"/>
  <c r="EW120" i="1" s="1"/>
  <c r="CM126" i="1"/>
  <c r="CS126" i="1"/>
  <c r="EV126" i="1"/>
  <c r="EW126" i="1" s="1"/>
  <c r="CQ126" i="1"/>
  <c r="CO126" i="1"/>
  <c r="CN126" i="1"/>
  <c r="DA131" i="1"/>
  <c r="DG131" i="1"/>
  <c r="DB131" i="1"/>
  <c r="DE131" i="1"/>
  <c r="DC131" i="1"/>
  <c r="CM168" i="1"/>
  <c r="CS168" i="1"/>
  <c r="EV168" i="1"/>
  <c r="EW168" i="1" s="1"/>
  <c r="CN168" i="1"/>
  <c r="CO168" i="1"/>
  <c r="CQ168" i="1"/>
  <c r="DG142" i="1"/>
  <c r="DA142" i="1"/>
  <c r="DC142" i="1"/>
  <c r="DB142" i="1"/>
  <c r="DE142" i="1"/>
  <c r="CM110" i="1"/>
  <c r="CS110" i="1"/>
  <c r="CN110" i="1"/>
  <c r="EV110" i="1"/>
  <c r="EW110" i="1" s="1"/>
  <c r="CO110" i="1"/>
  <c r="CQ110" i="1"/>
  <c r="CT146" i="1"/>
  <c r="CZ146" i="1"/>
  <c r="CX146" i="1"/>
  <c r="CV146" i="1"/>
  <c r="CU146" i="1"/>
  <c r="CT155" i="1"/>
  <c r="CZ155" i="1"/>
  <c r="CX155" i="1"/>
  <c r="CU155" i="1"/>
  <c r="CV155" i="1"/>
  <c r="CT121" i="1"/>
  <c r="CZ121" i="1"/>
  <c r="CX121" i="1"/>
  <c r="CV121" i="1"/>
  <c r="CU121" i="1"/>
  <c r="CM107" i="1"/>
  <c r="CS107" i="1"/>
  <c r="CQ107" i="1"/>
  <c r="CO107" i="1"/>
  <c r="CN107" i="1"/>
  <c r="EV107" i="1"/>
  <c r="EW107" i="1" s="1"/>
  <c r="CM141" i="1"/>
  <c r="CS141" i="1"/>
  <c r="EV141" i="1"/>
  <c r="EW141" i="1" s="1"/>
  <c r="CO141" i="1"/>
  <c r="CN141" i="1"/>
  <c r="CQ141" i="1"/>
  <c r="DA167" i="1"/>
  <c r="DG167" i="1"/>
  <c r="DC167" i="1"/>
  <c r="DB167" i="1"/>
  <c r="DE167" i="1"/>
  <c r="CM127" i="1"/>
  <c r="CS127" i="1"/>
  <c r="CQ127" i="1"/>
  <c r="EV127" i="1"/>
  <c r="EW127" i="1" s="1"/>
  <c r="CO127" i="1"/>
  <c r="CN127" i="1"/>
  <c r="CM99" i="1"/>
  <c r="CS99" i="1"/>
  <c r="EV99" i="1"/>
  <c r="EW99" i="1" s="1"/>
  <c r="EX93" i="1" s="1"/>
  <c r="CQ99" i="1"/>
  <c r="CO99" i="1"/>
  <c r="CN99" i="1"/>
  <c r="CT138" i="1"/>
  <c r="CZ138" i="1"/>
  <c r="CX138" i="1"/>
  <c r="CV138" i="1"/>
  <c r="CU138" i="1"/>
  <c r="CM160" i="1"/>
  <c r="CS160" i="1"/>
  <c r="CO160" i="1"/>
  <c r="CN160" i="1"/>
  <c r="EV160" i="1"/>
  <c r="EW160" i="1" s="1"/>
  <c r="CQ160" i="1"/>
  <c r="DG96" i="1"/>
  <c r="DA96" i="1"/>
  <c r="DC96" i="1"/>
  <c r="DE96" i="1"/>
  <c r="DB96" i="1"/>
  <c r="DA147" i="1"/>
  <c r="DG147" i="1"/>
  <c r="DE147" i="1"/>
  <c r="DB147" i="1"/>
  <c r="DC147" i="1"/>
  <c r="CT161" i="1"/>
  <c r="CZ161" i="1"/>
  <c r="CV161" i="1"/>
  <c r="CU161" i="1"/>
  <c r="CX161" i="1"/>
  <c r="CT129" i="1"/>
  <c r="CZ129" i="1"/>
  <c r="CU129" i="1"/>
  <c r="CV129" i="1"/>
  <c r="CX129" i="1"/>
  <c r="DA166" i="1"/>
  <c r="DG166" i="1"/>
  <c r="DB166" i="1"/>
  <c r="DE166" i="1"/>
  <c r="DC166" i="1"/>
  <c r="DA100" i="1"/>
  <c r="DG100" i="1"/>
  <c r="DC100" i="1"/>
  <c r="DE100" i="1"/>
  <c r="DB100" i="1"/>
  <c r="CM101" i="1"/>
  <c r="CS101" i="1"/>
  <c r="EV101" i="1"/>
  <c r="EW101" i="1" s="1"/>
  <c r="CO101" i="1"/>
  <c r="CN101" i="1"/>
  <c r="CQ101" i="1"/>
  <c r="CM153" i="1"/>
  <c r="CS153" i="1"/>
  <c r="CO153" i="1"/>
  <c r="EV153" i="1"/>
  <c r="EW153" i="1" s="1"/>
  <c r="CQ153" i="1"/>
  <c r="CN153" i="1"/>
  <c r="CT104" i="1"/>
  <c r="CZ104" i="1"/>
  <c r="CU104" i="1"/>
  <c r="CV104" i="1"/>
  <c r="CX104" i="1"/>
  <c r="CM102" i="1"/>
  <c r="CS102" i="1"/>
  <c r="CN102" i="1"/>
  <c r="EV102" i="1"/>
  <c r="EW102" i="1" s="1"/>
  <c r="CQ102" i="1"/>
  <c r="CO102" i="1"/>
  <c r="CM119" i="1"/>
  <c r="CS119" i="1"/>
  <c r="CN119" i="1"/>
  <c r="EV119" i="1"/>
  <c r="EW119" i="1" s="1"/>
  <c r="CQ119" i="1"/>
  <c r="CO119" i="1"/>
  <c r="DG158" i="1"/>
  <c r="DA158" i="1"/>
  <c r="DE158" i="1"/>
  <c r="DB158" i="1"/>
  <c r="DC158" i="1"/>
  <c r="DA162" i="1"/>
  <c r="DG162" i="1"/>
  <c r="DC162" i="1"/>
  <c r="DB162" i="1"/>
  <c r="DE162" i="1"/>
  <c r="CM144" i="1"/>
  <c r="CS144" i="1"/>
  <c r="CN144" i="1"/>
  <c r="CO144" i="1"/>
  <c r="CQ144" i="1"/>
  <c r="EV144" i="1"/>
  <c r="EW144" i="1" s="1"/>
  <c r="CM154" i="1"/>
  <c r="CS154" i="1"/>
  <c r="CN154" i="1"/>
  <c r="CQ154" i="1"/>
  <c r="CO154" i="1"/>
  <c r="EV154" i="1"/>
  <c r="EW154" i="1" s="1"/>
  <c r="CM118" i="1"/>
  <c r="CS118" i="1"/>
  <c r="CQ118" i="1"/>
  <c r="CO118" i="1"/>
  <c r="CN118" i="1"/>
  <c r="EV118" i="1"/>
  <c r="EW118" i="1" s="1"/>
  <c r="CM108" i="1"/>
  <c r="CS108" i="1"/>
  <c r="EV108" i="1"/>
  <c r="EW108" i="1" s="1"/>
  <c r="CQ108" i="1"/>
  <c r="CO108" i="1"/>
  <c r="CN108" i="1"/>
  <c r="CM136" i="1"/>
  <c r="CS136" i="1"/>
  <c r="CQ136" i="1"/>
  <c r="CN136" i="1"/>
  <c r="CO136" i="1"/>
  <c r="EV136" i="1"/>
  <c r="EW136" i="1" s="1"/>
  <c r="CT123" i="1"/>
  <c r="CZ123" i="1"/>
  <c r="CV123" i="1"/>
  <c r="CU123" i="1"/>
  <c r="CX123" i="1"/>
  <c r="DG150" i="1"/>
  <c r="DA150" i="1"/>
  <c r="DE150" i="1"/>
  <c r="DC150" i="1"/>
  <c r="DB150" i="1"/>
  <c r="CM152" i="1"/>
  <c r="CS152" i="1"/>
  <c r="EV152" i="1"/>
  <c r="EW152" i="1" s="1"/>
  <c r="CQ152" i="1"/>
  <c r="CO152" i="1"/>
  <c r="CN152" i="1"/>
  <c r="CM128" i="1"/>
  <c r="CS128" i="1"/>
  <c r="CN128" i="1"/>
  <c r="EV128" i="1"/>
  <c r="EW128" i="1" s="1"/>
  <c r="CQ128" i="1"/>
  <c r="CO128" i="1"/>
  <c r="DG157" i="1"/>
  <c r="DA157" i="1"/>
  <c r="DC157" i="1"/>
  <c r="DB157" i="1"/>
  <c r="DE157" i="1"/>
  <c r="CM112" i="1"/>
  <c r="CS112" i="1"/>
  <c r="CO112" i="1"/>
  <c r="CN112" i="1"/>
  <c r="EV112" i="1"/>
  <c r="EW112" i="1" s="1"/>
  <c r="CQ112" i="1"/>
  <c r="DA156" i="1"/>
  <c r="DG156" i="1"/>
  <c r="DB156" i="1"/>
  <c r="DE156" i="1"/>
  <c r="DC156" i="1"/>
  <c r="CT133" i="1"/>
  <c r="CZ133" i="1"/>
  <c r="CX133" i="1"/>
  <c r="CV133" i="1"/>
  <c r="CU133" i="1"/>
  <c r="CT93" i="1"/>
  <c r="CZ93" i="1"/>
  <c r="CU93" i="1"/>
  <c r="CX93" i="1"/>
  <c r="CV93" i="1"/>
  <c r="CM103" i="1"/>
  <c r="CS103" i="1"/>
  <c r="CQ103" i="1"/>
  <c r="EV103" i="1"/>
  <c r="EW103" i="1" s="1"/>
  <c r="CO103" i="1"/>
  <c r="CN103" i="1"/>
  <c r="DA132" i="1"/>
  <c r="DG132" i="1"/>
  <c r="DB132" i="1"/>
  <c r="DE132" i="1"/>
  <c r="DC132" i="1"/>
  <c r="CK91" i="1" l="1"/>
  <c r="CL91" i="1" s="1"/>
  <c r="CR88" i="1"/>
  <c r="CR90" i="1"/>
  <c r="CT110" i="1"/>
  <c r="CZ110" i="1"/>
  <c r="CV110" i="1"/>
  <c r="CX110" i="1"/>
  <c r="CU110" i="1"/>
  <c r="DN150" i="1"/>
  <c r="DH150" i="1"/>
  <c r="DL150" i="1"/>
  <c r="DJ150" i="1"/>
  <c r="DI150" i="1"/>
  <c r="CT108" i="1"/>
  <c r="CZ108" i="1"/>
  <c r="CX108" i="1"/>
  <c r="CV108" i="1"/>
  <c r="CU108" i="1"/>
  <c r="CT102" i="1"/>
  <c r="CZ102" i="1"/>
  <c r="CX102" i="1"/>
  <c r="CV102" i="1"/>
  <c r="CU102" i="1"/>
  <c r="DA129" i="1"/>
  <c r="DG129" i="1"/>
  <c r="DE129" i="1"/>
  <c r="DB129" i="1"/>
  <c r="DC129" i="1"/>
  <c r="CT107" i="1"/>
  <c r="CZ107" i="1"/>
  <c r="CX107" i="1"/>
  <c r="CV107" i="1"/>
  <c r="CU107" i="1"/>
  <c r="DA146" i="1"/>
  <c r="DG146" i="1"/>
  <c r="DE146" i="1"/>
  <c r="DC146" i="1"/>
  <c r="DB146" i="1"/>
  <c r="DH131" i="1"/>
  <c r="DN131" i="1"/>
  <c r="DI131" i="1"/>
  <c r="DJ131" i="1"/>
  <c r="DL131" i="1"/>
  <c r="CT130" i="1"/>
  <c r="CZ130" i="1"/>
  <c r="CV130" i="1"/>
  <c r="CX130" i="1"/>
  <c r="CU130" i="1"/>
  <c r="DH164" i="1"/>
  <c r="DN164" i="1"/>
  <c r="DL164" i="1"/>
  <c r="DJ164" i="1"/>
  <c r="DI164" i="1"/>
  <c r="CZ149" i="1"/>
  <c r="CT149" i="1"/>
  <c r="CU149" i="1"/>
  <c r="CX149" i="1"/>
  <c r="CV149" i="1"/>
  <c r="CT139" i="1"/>
  <c r="CZ139" i="1"/>
  <c r="CU139" i="1"/>
  <c r="CV139" i="1"/>
  <c r="CX139" i="1"/>
  <c r="DN157" i="1"/>
  <c r="DH157" i="1"/>
  <c r="DL157" i="1"/>
  <c r="DJ157" i="1"/>
  <c r="DI157" i="1"/>
  <c r="CT127" i="1"/>
  <c r="CZ127" i="1"/>
  <c r="CX127" i="1"/>
  <c r="CV127" i="1"/>
  <c r="CU127" i="1"/>
  <c r="DN95" i="1"/>
  <c r="DH95" i="1"/>
  <c r="DJ95" i="1"/>
  <c r="DI95" i="1"/>
  <c r="DL95" i="1"/>
  <c r="CT101" i="1"/>
  <c r="CZ101" i="1"/>
  <c r="CX101" i="1"/>
  <c r="CV101" i="1"/>
  <c r="CU101" i="1"/>
  <c r="DN96" i="1"/>
  <c r="DH96" i="1"/>
  <c r="DJ96" i="1"/>
  <c r="DI96" i="1"/>
  <c r="DL96" i="1"/>
  <c r="CT99" i="1"/>
  <c r="CZ99" i="1"/>
  <c r="CV99" i="1"/>
  <c r="CX99" i="1"/>
  <c r="CU99" i="1"/>
  <c r="DA113" i="1"/>
  <c r="DG113" i="1"/>
  <c r="DE113" i="1"/>
  <c r="DB113" i="1"/>
  <c r="DC113" i="1"/>
  <c r="DA105" i="1"/>
  <c r="DG105" i="1"/>
  <c r="DC105" i="1"/>
  <c r="DB105" i="1"/>
  <c r="DE105" i="1"/>
  <c r="DN134" i="1"/>
  <c r="DH134" i="1"/>
  <c r="DI134" i="1"/>
  <c r="DL134" i="1"/>
  <c r="DJ134" i="1"/>
  <c r="CT140" i="1"/>
  <c r="CZ140" i="1"/>
  <c r="CV140" i="1"/>
  <c r="CX140" i="1"/>
  <c r="CU140" i="1"/>
  <c r="DH132" i="1"/>
  <c r="DN132" i="1"/>
  <c r="DI132" i="1"/>
  <c r="DL132" i="1"/>
  <c r="DJ132" i="1"/>
  <c r="CT126" i="1"/>
  <c r="CZ126" i="1"/>
  <c r="CX126" i="1"/>
  <c r="CV126" i="1"/>
  <c r="CU126" i="1"/>
  <c r="CT165" i="1"/>
  <c r="CZ165" i="1"/>
  <c r="CU165" i="1"/>
  <c r="CX165" i="1"/>
  <c r="CV165" i="1"/>
  <c r="CT152" i="1"/>
  <c r="CZ152" i="1"/>
  <c r="CX152" i="1"/>
  <c r="CV152" i="1"/>
  <c r="CU152" i="1"/>
  <c r="CT136" i="1"/>
  <c r="CZ136" i="1"/>
  <c r="CX136" i="1"/>
  <c r="CU136" i="1"/>
  <c r="CV136" i="1"/>
  <c r="CT144" i="1"/>
  <c r="CZ144" i="1"/>
  <c r="CX144" i="1"/>
  <c r="CV144" i="1"/>
  <c r="CU144" i="1"/>
  <c r="CT119" i="1"/>
  <c r="CZ119" i="1"/>
  <c r="CX119" i="1"/>
  <c r="CV119" i="1"/>
  <c r="CU119" i="1"/>
  <c r="CT141" i="1"/>
  <c r="CZ141" i="1"/>
  <c r="CU141" i="1"/>
  <c r="CX141" i="1"/>
  <c r="CV141" i="1"/>
  <c r="DA155" i="1"/>
  <c r="DG155" i="1"/>
  <c r="DE155" i="1"/>
  <c r="DC155" i="1"/>
  <c r="DB155" i="1"/>
  <c r="DN143" i="1"/>
  <c r="DH143" i="1"/>
  <c r="DL143" i="1"/>
  <c r="DJ143" i="1"/>
  <c r="DI143" i="1"/>
  <c r="DN109" i="1"/>
  <c r="DH109" i="1"/>
  <c r="DJ109" i="1"/>
  <c r="DL109" i="1"/>
  <c r="DI109" i="1"/>
  <c r="DH124" i="1"/>
  <c r="DN124" i="1"/>
  <c r="DJ124" i="1"/>
  <c r="DI124" i="1"/>
  <c r="DL124" i="1"/>
  <c r="CT106" i="1"/>
  <c r="CZ106" i="1"/>
  <c r="CV106" i="1"/>
  <c r="CU106" i="1"/>
  <c r="CX106" i="1"/>
  <c r="DG117" i="1"/>
  <c r="DA117" i="1"/>
  <c r="DE117" i="1"/>
  <c r="DB117" i="1"/>
  <c r="DC117" i="1"/>
  <c r="CT118" i="1"/>
  <c r="CZ118" i="1"/>
  <c r="CV118" i="1"/>
  <c r="CX118" i="1"/>
  <c r="CU118" i="1"/>
  <c r="CT160" i="1"/>
  <c r="CZ160" i="1"/>
  <c r="CX160" i="1"/>
  <c r="CU160" i="1"/>
  <c r="CV160" i="1"/>
  <c r="DN135" i="1"/>
  <c r="DH135" i="1"/>
  <c r="DL135" i="1"/>
  <c r="DJ135" i="1"/>
  <c r="DI135" i="1"/>
  <c r="DH156" i="1"/>
  <c r="DN156" i="1"/>
  <c r="DJ156" i="1"/>
  <c r="DI156" i="1"/>
  <c r="DL156" i="1"/>
  <c r="CT153" i="1"/>
  <c r="CZ153" i="1"/>
  <c r="CU153" i="1"/>
  <c r="CX153" i="1"/>
  <c r="CV153" i="1"/>
  <c r="DN166" i="1"/>
  <c r="DH166" i="1"/>
  <c r="DL166" i="1"/>
  <c r="DJ166" i="1"/>
  <c r="DI166" i="1"/>
  <c r="DH147" i="1"/>
  <c r="DN147" i="1"/>
  <c r="DI147" i="1"/>
  <c r="DL147" i="1"/>
  <c r="DJ147" i="1"/>
  <c r="DA138" i="1"/>
  <c r="DG138" i="1"/>
  <c r="DB138" i="1"/>
  <c r="DC138" i="1"/>
  <c r="DE138" i="1"/>
  <c r="CT168" i="1"/>
  <c r="CZ168" i="1"/>
  <c r="CX168" i="1"/>
  <c r="CV168" i="1"/>
  <c r="CU168" i="1"/>
  <c r="DA98" i="1"/>
  <c r="DG98" i="1"/>
  <c r="DC98" i="1"/>
  <c r="DB98" i="1"/>
  <c r="DE98" i="1"/>
  <c r="DA115" i="1"/>
  <c r="DG115" i="1"/>
  <c r="DE115" i="1"/>
  <c r="DC115" i="1"/>
  <c r="DB115" i="1"/>
  <c r="DN94" i="1"/>
  <c r="DH94" i="1"/>
  <c r="DI94" i="1"/>
  <c r="DL94" i="1"/>
  <c r="DJ94" i="1"/>
  <c r="DG133" i="1"/>
  <c r="DA133" i="1"/>
  <c r="DC133" i="1"/>
  <c r="DB133" i="1"/>
  <c r="DE133" i="1"/>
  <c r="CT145" i="1"/>
  <c r="CZ145" i="1"/>
  <c r="CX145" i="1"/>
  <c r="CV145" i="1"/>
  <c r="CU145" i="1"/>
  <c r="CT111" i="1"/>
  <c r="CZ111" i="1"/>
  <c r="CX111" i="1"/>
  <c r="CU111" i="1"/>
  <c r="CV111" i="1"/>
  <c r="CT163" i="1"/>
  <c r="CZ163" i="1"/>
  <c r="CX163" i="1"/>
  <c r="CV163" i="1"/>
  <c r="CU163" i="1"/>
  <c r="DA93" i="1"/>
  <c r="DG93" i="1"/>
  <c r="DE93" i="1"/>
  <c r="DC93" i="1"/>
  <c r="DB93" i="1"/>
  <c r="CT154" i="1"/>
  <c r="CZ154" i="1"/>
  <c r="CV154" i="1"/>
  <c r="CU154" i="1"/>
  <c r="CX154" i="1"/>
  <c r="DN167" i="1"/>
  <c r="DH167" i="1"/>
  <c r="DI167" i="1"/>
  <c r="DJ167" i="1"/>
  <c r="DL167" i="1"/>
  <c r="DN142" i="1"/>
  <c r="DH142" i="1"/>
  <c r="DJ142" i="1"/>
  <c r="DI142" i="1"/>
  <c r="DL142" i="1"/>
  <c r="CT120" i="1"/>
  <c r="CZ120" i="1"/>
  <c r="CV120" i="1"/>
  <c r="CU120" i="1"/>
  <c r="CX120" i="1"/>
  <c r="CT148" i="1"/>
  <c r="CZ148" i="1"/>
  <c r="CV148" i="1"/>
  <c r="CU148" i="1"/>
  <c r="CX148" i="1"/>
  <c r="DG125" i="1"/>
  <c r="DA125" i="1"/>
  <c r="DE125" i="1"/>
  <c r="DC125" i="1"/>
  <c r="DB125" i="1"/>
  <c r="CT114" i="1"/>
  <c r="CZ114" i="1"/>
  <c r="CV114" i="1"/>
  <c r="CU114" i="1"/>
  <c r="CX114" i="1"/>
  <c r="DH100" i="1"/>
  <c r="DN100" i="1"/>
  <c r="DL100" i="1"/>
  <c r="DJ100" i="1"/>
  <c r="DI100" i="1"/>
  <c r="CT151" i="1"/>
  <c r="CZ151" i="1"/>
  <c r="CX151" i="1"/>
  <c r="CU151" i="1"/>
  <c r="CV151" i="1"/>
  <c r="DH162" i="1"/>
  <c r="DN162" i="1"/>
  <c r="DL162" i="1"/>
  <c r="DJ162" i="1"/>
  <c r="DI162" i="1"/>
  <c r="CT112" i="1"/>
  <c r="CZ112" i="1"/>
  <c r="CV112" i="1"/>
  <c r="CX112" i="1"/>
  <c r="CU112" i="1"/>
  <c r="CT103" i="1"/>
  <c r="CZ103" i="1"/>
  <c r="CV103" i="1"/>
  <c r="CX103" i="1"/>
  <c r="CU103" i="1"/>
  <c r="CT128" i="1"/>
  <c r="CZ128" i="1"/>
  <c r="CX128" i="1"/>
  <c r="CV128" i="1"/>
  <c r="CU128" i="1"/>
  <c r="DA123" i="1"/>
  <c r="DG123" i="1"/>
  <c r="DE123" i="1"/>
  <c r="DC123" i="1"/>
  <c r="DB123" i="1"/>
  <c r="DN158" i="1"/>
  <c r="DH158" i="1"/>
  <c r="DL158" i="1"/>
  <c r="DJ158" i="1"/>
  <c r="DI158" i="1"/>
  <c r="DA104" i="1"/>
  <c r="DG104" i="1"/>
  <c r="DB104" i="1"/>
  <c r="DE104" i="1"/>
  <c r="DC104" i="1"/>
  <c r="DA161" i="1"/>
  <c r="DG161" i="1"/>
  <c r="DE161" i="1"/>
  <c r="DB161" i="1"/>
  <c r="DC161" i="1"/>
  <c r="DA121" i="1"/>
  <c r="DG121" i="1"/>
  <c r="DC121" i="1"/>
  <c r="DE121" i="1"/>
  <c r="DB121" i="1"/>
  <c r="CT122" i="1"/>
  <c r="CZ122" i="1"/>
  <c r="CX122" i="1"/>
  <c r="CV122" i="1"/>
  <c r="CU122" i="1"/>
  <c r="DN159" i="1"/>
  <c r="DH159" i="1"/>
  <c r="DI159" i="1"/>
  <c r="DL159" i="1"/>
  <c r="DJ159" i="1"/>
  <c r="DH116" i="1"/>
  <c r="DN116" i="1"/>
  <c r="DI116" i="1"/>
  <c r="DL116" i="1"/>
  <c r="DJ116" i="1"/>
  <c r="DA137" i="1"/>
  <c r="DG137" i="1"/>
  <c r="DE137" i="1"/>
  <c r="DC137" i="1"/>
  <c r="DB137" i="1"/>
  <c r="DO97" i="1"/>
  <c r="DU97" i="1"/>
  <c r="DP97" i="1"/>
  <c r="DS97" i="1"/>
  <c r="DQ97" i="1"/>
  <c r="CR91" i="1" l="1"/>
  <c r="CS91" i="1" s="1"/>
  <c r="CY90" i="1"/>
  <c r="CY88" i="1"/>
  <c r="DH137" i="1"/>
  <c r="DN137" i="1"/>
  <c r="DI137" i="1"/>
  <c r="DL137" i="1"/>
  <c r="DJ137" i="1"/>
  <c r="DA111" i="1"/>
  <c r="DG111" i="1"/>
  <c r="DE111" i="1"/>
  <c r="DC111" i="1"/>
  <c r="DB111" i="1"/>
  <c r="DH98" i="1"/>
  <c r="DN98" i="1"/>
  <c r="DL98" i="1"/>
  <c r="DJ98" i="1"/>
  <c r="DI98" i="1"/>
  <c r="DA106" i="1"/>
  <c r="DG106" i="1"/>
  <c r="DE106" i="1"/>
  <c r="DC106" i="1"/>
  <c r="DB106" i="1"/>
  <c r="DU143" i="1"/>
  <c r="DO143" i="1"/>
  <c r="DS143" i="1"/>
  <c r="DQ143" i="1"/>
  <c r="DP143" i="1"/>
  <c r="DG136" i="1"/>
  <c r="DA136" i="1"/>
  <c r="DE136" i="1"/>
  <c r="DB136" i="1"/>
  <c r="DC136" i="1"/>
  <c r="DH113" i="1"/>
  <c r="DN113" i="1"/>
  <c r="DL113" i="1"/>
  <c r="DJ113" i="1"/>
  <c r="DI113" i="1"/>
  <c r="DA108" i="1"/>
  <c r="DG108" i="1"/>
  <c r="DB108" i="1"/>
  <c r="DE108" i="1"/>
  <c r="DC108" i="1"/>
  <c r="DU142" i="1"/>
  <c r="DO142" i="1"/>
  <c r="DP142" i="1"/>
  <c r="DS142" i="1"/>
  <c r="DQ142" i="1"/>
  <c r="DA103" i="1"/>
  <c r="DG103" i="1"/>
  <c r="DC103" i="1"/>
  <c r="DE103" i="1"/>
  <c r="DB103" i="1"/>
  <c r="DG120" i="1"/>
  <c r="DA120" i="1"/>
  <c r="DE120" i="1"/>
  <c r="DC120" i="1"/>
  <c r="DB120" i="1"/>
  <c r="DA153" i="1"/>
  <c r="DG153" i="1"/>
  <c r="DE153" i="1"/>
  <c r="DB153" i="1"/>
  <c r="DC153" i="1"/>
  <c r="DG160" i="1"/>
  <c r="DA160" i="1"/>
  <c r="DC160" i="1"/>
  <c r="DB160" i="1"/>
  <c r="DE160" i="1"/>
  <c r="DG141" i="1"/>
  <c r="DA141" i="1"/>
  <c r="DE141" i="1"/>
  <c r="DC141" i="1"/>
  <c r="DB141" i="1"/>
  <c r="DA140" i="1"/>
  <c r="DG140" i="1"/>
  <c r="DB140" i="1"/>
  <c r="DE140" i="1"/>
  <c r="DC140" i="1"/>
  <c r="DA127" i="1"/>
  <c r="DG127" i="1"/>
  <c r="DC127" i="1"/>
  <c r="DB127" i="1"/>
  <c r="DE127" i="1"/>
  <c r="DG149" i="1"/>
  <c r="DA149" i="1"/>
  <c r="DC149" i="1"/>
  <c r="DB149" i="1"/>
  <c r="DE149" i="1"/>
  <c r="DA107" i="1"/>
  <c r="DG107" i="1"/>
  <c r="DE107" i="1"/>
  <c r="DC107" i="1"/>
  <c r="DB107" i="1"/>
  <c r="DA122" i="1"/>
  <c r="DG122" i="1"/>
  <c r="DC122" i="1"/>
  <c r="DB122" i="1"/>
  <c r="DE122" i="1"/>
  <c r="DG118" i="1"/>
  <c r="DA118" i="1"/>
  <c r="DE118" i="1"/>
  <c r="DB118" i="1"/>
  <c r="DC118" i="1"/>
  <c r="DH129" i="1"/>
  <c r="DN129" i="1"/>
  <c r="DL129" i="1"/>
  <c r="DJ129" i="1"/>
  <c r="DI129" i="1"/>
  <c r="DH123" i="1"/>
  <c r="DN123" i="1"/>
  <c r="DL123" i="1"/>
  <c r="DI123" i="1"/>
  <c r="DJ123" i="1"/>
  <c r="DU134" i="1"/>
  <c r="DO134" i="1"/>
  <c r="DP134" i="1"/>
  <c r="DS134" i="1"/>
  <c r="DQ134" i="1"/>
  <c r="DH161" i="1"/>
  <c r="DN161" i="1"/>
  <c r="DI161" i="1"/>
  <c r="DL161" i="1"/>
  <c r="DJ161" i="1"/>
  <c r="DN125" i="1"/>
  <c r="DH125" i="1"/>
  <c r="DL125" i="1"/>
  <c r="DI125" i="1"/>
  <c r="DJ125" i="1"/>
  <c r="DA163" i="1"/>
  <c r="DG163" i="1"/>
  <c r="DE163" i="1"/>
  <c r="DC163" i="1"/>
  <c r="DB163" i="1"/>
  <c r="DN133" i="1"/>
  <c r="DH133" i="1"/>
  <c r="DL133" i="1"/>
  <c r="DJ133" i="1"/>
  <c r="DI133" i="1"/>
  <c r="DH138" i="1"/>
  <c r="DN138" i="1"/>
  <c r="DJ138" i="1"/>
  <c r="DI138" i="1"/>
  <c r="DL138" i="1"/>
  <c r="DG165" i="1"/>
  <c r="DA165" i="1"/>
  <c r="DC165" i="1"/>
  <c r="DB165" i="1"/>
  <c r="DE165" i="1"/>
  <c r="DA130" i="1"/>
  <c r="DG130" i="1"/>
  <c r="DE130" i="1"/>
  <c r="DC130" i="1"/>
  <c r="DB130" i="1"/>
  <c r="DO156" i="1"/>
  <c r="DU156" i="1"/>
  <c r="DS156" i="1"/>
  <c r="DQ156" i="1"/>
  <c r="DP156" i="1"/>
  <c r="DU150" i="1"/>
  <c r="DO150" i="1"/>
  <c r="DS150" i="1"/>
  <c r="DP150" i="1"/>
  <c r="DQ150" i="1"/>
  <c r="DG101" i="1"/>
  <c r="DA101" i="1"/>
  <c r="DB101" i="1"/>
  <c r="DE101" i="1"/>
  <c r="DC101" i="1"/>
  <c r="DO157" i="1"/>
  <c r="DU157" i="1"/>
  <c r="DS157" i="1"/>
  <c r="DQ157" i="1"/>
  <c r="DP157" i="1"/>
  <c r="DO131" i="1"/>
  <c r="DU131" i="1"/>
  <c r="DS131" i="1"/>
  <c r="DQ131" i="1"/>
  <c r="DP131" i="1"/>
  <c r="DA151" i="1"/>
  <c r="DG151" i="1"/>
  <c r="DE151" i="1"/>
  <c r="DB151" i="1"/>
  <c r="DC151" i="1"/>
  <c r="DA154" i="1"/>
  <c r="DG154" i="1"/>
  <c r="DE154" i="1"/>
  <c r="DB154" i="1"/>
  <c r="DC154" i="1"/>
  <c r="DU159" i="1"/>
  <c r="DO159" i="1"/>
  <c r="DQ159" i="1"/>
  <c r="DS159" i="1"/>
  <c r="DP159" i="1"/>
  <c r="DA114" i="1"/>
  <c r="DG114" i="1"/>
  <c r="DE114" i="1"/>
  <c r="DC114" i="1"/>
  <c r="DB114" i="1"/>
  <c r="DH121" i="1"/>
  <c r="DN121" i="1"/>
  <c r="DL121" i="1"/>
  <c r="DI121" i="1"/>
  <c r="DJ121" i="1"/>
  <c r="DU158" i="1"/>
  <c r="DO158" i="1"/>
  <c r="DQ158" i="1"/>
  <c r="DP158" i="1"/>
  <c r="DS158" i="1"/>
  <c r="DO162" i="1"/>
  <c r="DU162" i="1"/>
  <c r="DS162" i="1"/>
  <c r="DQ162" i="1"/>
  <c r="DP162" i="1"/>
  <c r="DH115" i="1"/>
  <c r="DN115" i="1"/>
  <c r="DL115" i="1"/>
  <c r="DJ115" i="1"/>
  <c r="DI115" i="1"/>
  <c r="DO109" i="1"/>
  <c r="DU109" i="1"/>
  <c r="DP109" i="1"/>
  <c r="DQ109" i="1"/>
  <c r="DS109" i="1"/>
  <c r="DA144" i="1"/>
  <c r="DG144" i="1"/>
  <c r="DE144" i="1"/>
  <c r="DC144" i="1"/>
  <c r="DB144" i="1"/>
  <c r="DH105" i="1"/>
  <c r="DN105" i="1"/>
  <c r="DI105" i="1"/>
  <c r="DL105" i="1"/>
  <c r="DJ105" i="1"/>
  <c r="DU96" i="1"/>
  <c r="DO96" i="1"/>
  <c r="DP96" i="1"/>
  <c r="DQ96" i="1"/>
  <c r="DS96" i="1"/>
  <c r="DA139" i="1"/>
  <c r="DG139" i="1"/>
  <c r="DC139" i="1"/>
  <c r="DE139" i="1"/>
  <c r="DB139" i="1"/>
  <c r="DA102" i="1"/>
  <c r="DG102" i="1"/>
  <c r="DE102" i="1"/>
  <c r="DC102" i="1"/>
  <c r="DB102" i="1"/>
  <c r="DG110" i="1"/>
  <c r="DA110" i="1"/>
  <c r="DE110" i="1"/>
  <c r="DB110" i="1"/>
  <c r="DC110" i="1"/>
  <c r="DA119" i="1"/>
  <c r="DG119" i="1"/>
  <c r="DC119" i="1"/>
  <c r="DB119" i="1"/>
  <c r="DE119" i="1"/>
  <c r="DU94" i="1"/>
  <c r="DO94" i="1"/>
  <c r="DS94" i="1"/>
  <c r="DQ94" i="1"/>
  <c r="DP94" i="1"/>
  <c r="DO147" i="1"/>
  <c r="DU147" i="1"/>
  <c r="DS147" i="1"/>
  <c r="DP147" i="1"/>
  <c r="DQ147" i="1"/>
  <c r="DG126" i="1"/>
  <c r="DA126" i="1"/>
  <c r="DE126" i="1"/>
  <c r="DC126" i="1"/>
  <c r="DB126" i="1"/>
  <c r="EB97" i="1"/>
  <c r="DV97" i="1"/>
  <c r="DZ97" i="1"/>
  <c r="DX97" i="1"/>
  <c r="DW97" i="1"/>
  <c r="DO116" i="1"/>
  <c r="DU116" i="1"/>
  <c r="DP116" i="1"/>
  <c r="DS116" i="1"/>
  <c r="DQ116" i="1"/>
  <c r="DA148" i="1"/>
  <c r="DG148" i="1"/>
  <c r="DB148" i="1"/>
  <c r="DC148" i="1"/>
  <c r="DE148" i="1"/>
  <c r="DU167" i="1"/>
  <c r="DO167" i="1"/>
  <c r="DS167" i="1"/>
  <c r="DP167" i="1"/>
  <c r="DQ167" i="1"/>
  <c r="DA145" i="1"/>
  <c r="DG145" i="1"/>
  <c r="DB145" i="1"/>
  <c r="DE145" i="1"/>
  <c r="DC145" i="1"/>
  <c r="DN117" i="1"/>
  <c r="DH117" i="1"/>
  <c r="DI117" i="1"/>
  <c r="DL117" i="1"/>
  <c r="DJ117" i="1"/>
  <c r="DH155" i="1"/>
  <c r="DN155" i="1"/>
  <c r="DL155" i="1"/>
  <c r="DJ155" i="1"/>
  <c r="DI155" i="1"/>
  <c r="DO132" i="1"/>
  <c r="DU132" i="1"/>
  <c r="DP132" i="1"/>
  <c r="DS132" i="1"/>
  <c r="DQ132" i="1"/>
  <c r="DH146" i="1"/>
  <c r="DN146" i="1"/>
  <c r="DI146" i="1"/>
  <c r="DL146" i="1"/>
  <c r="DJ146" i="1"/>
  <c r="DG112" i="1"/>
  <c r="DA112" i="1"/>
  <c r="DC112" i="1"/>
  <c r="DB112" i="1"/>
  <c r="DE112" i="1"/>
  <c r="DA128" i="1"/>
  <c r="DG128" i="1"/>
  <c r="DB128" i="1"/>
  <c r="DC128" i="1"/>
  <c r="DE128" i="1"/>
  <c r="DN104" i="1"/>
  <c r="DH104" i="1"/>
  <c r="DI104" i="1"/>
  <c r="DJ104" i="1"/>
  <c r="DL104" i="1"/>
  <c r="DO100" i="1"/>
  <c r="DU100" i="1"/>
  <c r="DS100" i="1"/>
  <c r="DQ100" i="1"/>
  <c r="DP100" i="1"/>
  <c r="DH93" i="1"/>
  <c r="DN93" i="1"/>
  <c r="DL93" i="1"/>
  <c r="DJ93" i="1"/>
  <c r="DI93" i="1"/>
  <c r="DA168" i="1"/>
  <c r="DG168" i="1"/>
  <c r="DE168" i="1"/>
  <c r="DC168" i="1"/>
  <c r="DB168" i="1"/>
  <c r="DU166" i="1"/>
  <c r="DO166" i="1"/>
  <c r="DS166" i="1"/>
  <c r="DQ166" i="1"/>
  <c r="DP166" i="1"/>
  <c r="DU135" i="1"/>
  <c r="DO135" i="1"/>
  <c r="DS135" i="1"/>
  <c r="DQ135" i="1"/>
  <c r="DP135" i="1"/>
  <c r="DO124" i="1"/>
  <c r="DU124" i="1"/>
  <c r="DP124" i="1"/>
  <c r="DQ124" i="1"/>
  <c r="DS124" i="1"/>
  <c r="DG152" i="1"/>
  <c r="DA152" i="1"/>
  <c r="DE152" i="1"/>
  <c r="DB152" i="1"/>
  <c r="DC152" i="1"/>
  <c r="DA99" i="1"/>
  <c r="DG99" i="1"/>
  <c r="DB99" i="1"/>
  <c r="DE99" i="1"/>
  <c r="DC99" i="1"/>
  <c r="DU95" i="1"/>
  <c r="DO95" i="1"/>
  <c r="DQ95" i="1"/>
  <c r="DP95" i="1"/>
  <c r="DS95" i="1"/>
  <c r="DO164" i="1"/>
  <c r="DU164" i="1"/>
  <c r="DQ164" i="1"/>
  <c r="DP164" i="1"/>
  <c r="DS164" i="1"/>
  <c r="DF90" i="1" l="1"/>
  <c r="DF88" i="1"/>
  <c r="CY91" i="1"/>
  <c r="CZ91" i="1" s="1"/>
  <c r="DO115" i="1"/>
  <c r="DU115" i="1"/>
  <c r="DS115" i="1"/>
  <c r="DQ115" i="1"/>
  <c r="DP115" i="1"/>
  <c r="DN103" i="1"/>
  <c r="DH103" i="1"/>
  <c r="DL103" i="1"/>
  <c r="DJ103" i="1"/>
  <c r="DI103" i="1"/>
  <c r="DV131" i="1"/>
  <c r="EB131" i="1"/>
  <c r="DZ131" i="1"/>
  <c r="DW131" i="1"/>
  <c r="DX131" i="1"/>
  <c r="DV150" i="1"/>
  <c r="EB150" i="1"/>
  <c r="DX150" i="1"/>
  <c r="DW150" i="1"/>
  <c r="DZ150" i="1"/>
  <c r="DO161" i="1"/>
  <c r="DU161" i="1"/>
  <c r="DS161" i="1"/>
  <c r="DQ161" i="1"/>
  <c r="DP161" i="1"/>
  <c r="DV124" i="1"/>
  <c r="EB124" i="1"/>
  <c r="DZ124" i="1"/>
  <c r="DW124" i="1"/>
  <c r="DX124" i="1"/>
  <c r="DH154" i="1"/>
  <c r="DN154" i="1"/>
  <c r="DL154" i="1"/>
  <c r="DI154" i="1"/>
  <c r="DJ154" i="1"/>
  <c r="DH145" i="1"/>
  <c r="DN145" i="1"/>
  <c r="DI145" i="1"/>
  <c r="DJ145" i="1"/>
  <c r="DL145" i="1"/>
  <c r="DN119" i="1"/>
  <c r="DH119" i="1"/>
  <c r="DJ119" i="1"/>
  <c r="DI119" i="1"/>
  <c r="DL119" i="1"/>
  <c r="DH107" i="1"/>
  <c r="DN107" i="1"/>
  <c r="DL107" i="1"/>
  <c r="DJ107" i="1"/>
  <c r="DI107" i="1"/>
  <c r="EB95" i="1"/>
  <c r="DV95" i="1"/>
  <c r="DZ95" i="1"/>
  <c r="DX95" i="1"/>
  <c r="DW95" i="1"/>
  <c r="DV166" i="1"/>
  <c r="EB166" i="1"/>
  <c r="DW166" i="1"/>
  <c r="DX166" i="1"/>
  <c r="DZ166" i="1"/>
  <c r="DN128" i="1"/>
  <c r="DH128" i="1"/>
  <c r="DJ128" i="1"/>
  <c r="DI128" i="1"/>
  <c r="DL128" i="1"/>
  <c r="DH148" i="1"/>
  <c r="DN148" i="1"/>
  <c r="DL148" i="1"/>
  <c r="DI148" i="1"/>
  <c r="DJ148" i="1"/>
  <c r="DN126" i="1"/>
  <c r="DH126" i="1"/>
  <c r="DI126" i="1"/>
  <c r="DL126" i="1"/>
  <c r="DJ126" i="1"/>
  <c r="DN102" i="1"/>
  <c r="DH102" i="1"/>
  <c r="DL102" i="1"/>
  <c r="DI102" i="1"/>
  <c r="DJ102" i="1"/>
  <c r="DH130" i="1"/>
  <c r="DN130" i="1"/>
  <c r="DL130" i="1"/>
  <c r="DI130" i="1"/>
  <c r="DJ130" i="1"/>
  <c r="DO133" i="1"/>
  <c r="DU133" i="1"/>
  <c r="DS133" i="1"/>
  <c r="DQ133" i="1"/>
  <c r="DP133" i="1"/>
  <c r="DN127" i="1"/>
  <c r="DH127" i="1"/>
  <c r="DL127" i="1"/>
  <c r="DJ127" i="1"/>
  <c r="DI127" i="1"/>
  <c r="DN160" i="1"/>
  <c r="DH160" i="1"/>
  <c r="DL160" i="1"/>
  <c r="DJ160" i="1"/>
  <c r="DI160" i="1"/>
  <c r="DH108" i="1"/>
  <c r="DN108" i="1"/>
  <c r="DI108" i="1"/>
  <c r="DL108" i="1"/>
  <c r="DJ108" i="1"/>
  <c r="EB143" i="1"/>
  <c r="DV143" i="1"/>
  <c r="DZ143" i="1"/>
  <c r="DX143" i="1"/>
  <c r="DW143" i="1"/>
  <c r="DV100" i="1"/>
  <c r="EB100" i="1"/>
  <c r="DZ100" i="1"/>
  <c r="DW100" i="1"/>
  <c r="DX100" i="1"/>
  <c r="DV164" i="1"/>
  <c r="EB164" i="1"/>
  <c r="DZ164" i="1"/>
  <c r="DX164" i="1"/>
  <c r="DW164" i="1"/>
  <c r="DN152" i="1"/>
  <c r="DH152" i="1"/>
  <c r="DL152" i="1"/>
  <c r="DI152" i="1"/>
  <c r="DJ152" i="1"/>
  <c r="DO93" i="1"/>
  <c r="DU93" i="1"/>
  <c r="DQ93" i="1"/>
  <c r="DS93" i="1"/>
  <c r="DP93" i="1"/>
  <c r="DV109" i="1"/>
  <c r="EB109" i="1"/>
  <c r="DX109" i="1"/>
  <c r="DZ109" i="1"/>
  <c r="DW109" i="1"/>
  <c r="EB159" i="1"/>
  <c r="DV159" i="1"/>
  <c r="DZ159" i="1"/>
  <c r="DX159" i="1"/>
  <c r="DW159" i="1"/>
  <c r="DO123" i="1"/>
  <c r="DU123" i="1"/>
  <c r="DQ123" i="1"/>
  <c r="DP123" i="1"/>
  <c r="DS123" i="1"/>
  <c r="DH122" i="1"/>
  <c r="DN122" i="1"/>
  <c r="DI122" i="1"/>
  <c r="DL122" i="1"/>
  <c r="DJ122" i="1"/>
  <c r="DO98" i="1"/>
  <c r="DU98" i="1"/>
  <c r="DP98" i="1"/>
  <c r="DS98" i="1"/>
  <c r="DQ98" i="1"/>
  <c r="DV134" i="1"/>
  <c r="EB134" i="1"/>
  <c r="DZ134" i="1"/>
  <c r="DX134" i="1"/>
  <c r="DW134" i="1"/>
  <c r="DO113" i="1"/>
  <c r="DU113" i="1"/>
  <c r="DP113" i="1"/>
  <c r="DQ113" i="1"/>
  <c r="DS113" i="1"/>
  <c r="DO121" i="1"/>
  <c r="DU121" i="1"/>
  <c r="DS121" i="1"/>
  <c r="DQ121" i="1"/>
  <c r="DP121" i="1"/>
  <c r="DO129" i="1"/>
  <c r="DU129" i="1"/>
  <c r="DQ129" i="1"/>
  <c r="DP129" i="1"/>
  <c r="DS129" i="1"/>
  <c r="DV132" i="1"/>
  <c r="EB132" i="1"/>
  <c r="DX132" i="1"/>
  <c r="DW132" i="1"/>
  <c r="DZ132" i="1"/>
  <c r="DO146" i="1"/>
  <c r="DU146" i="1"/>
  <c r="DQ146" i="1"/>
  <c r="DP146" i="1"/>
  <c r="DS146" i="1"/>
  <c r="DO117" i="1"/>
  <c r="DU117" i="1"/>
  <c r="DS117" i="1"/>
  <c r="DP117" i="1"/>
  <c r="DQ117" i="1"/>
  <c r="DV94" i="1"/>
  <c r="EB94" i="1"/>
  <c r="DW94" i="1"/>
  <c r="DZ94" i="1"/>
  <c r="DX94" i="1"/>
  <c r="DV158" i="1"/>
  <c r="EB158" i="1"/>
  <c r="DZ158" i="1"/>
  <c r="DX158" i="1"/>
  <c r="DW158" i="1"/>
  <c r="DN151" i="1"/>
  <c r="DH151" i="1"/>
  <c r="DI151" i="1"/>
  <c r="DL151" i="1"/>
  <c r="DJ151" i="1"/>
  <c r="DN101" i="1"/>
  <c r="DH101" i="1"/>
  <c r="DI101" i="1"/>
  <c r="DL101" i="1"/>
  <c r="DJ101" i="1"/>
  <c r="DO138" i="1"/>
  <c r="DU138" i="1"/>
  <c r="DP138" i="1"/>
  <c r="DS138" i="1"/>
  <c r="DQ138" i="1"/>
  <c r="DN120" i="1"/>
  <c r="DH120" i="1"/>
  <c r="DL120" i="1"/>
  <c r="DJ120" i="1"/>
  <c r="DI120" i="1"/>
  <c r="DH139" i="1"/>
  <c r="DN139" i="1"/>
  <c r="DJ139" i="1"/>
  <c r="DL139" i="1"/>
  <c r="DI139" i="1"/>
  <c r="DN165" i="1"/>
  <c r="DH165" i="1"/>
  <c r="DI165" i="1"/>
  <c r="DL165" i="1"/>
  <c r="DJ165" i="1"/>
  <c r="DN111" i="1"/>
  <c r="DH111" i="1"/>
  <c r="DL111" i="1"/>
  <c r="DJ111" i="1"/>
  <c r="DI111" i="1"/>
  <c r="EB135" i="1"/>
  <c r="DV135" i="1"/>
  <c r="DW135" i="1"/>
  <c r="DZ135" i="1"/>
  <c r="DX135" i="1"/>
  <c r="EC97" i="1"/>
  <c r="EI97" i="1"/>
  <c r="EE97" i="1"/>
  <c r="ED97" i="1"/>
  <c r="EG97" i="1"/>
  <c r="EB96" i="1"/>
  <c r="DV96" i="1"/>
  <c r="DX96" i="1"/>
  <c r="DW96" i="1"/>
  <c r="DZ96" i="1"/>
  <c r="DH114" i="1"/>
  <c r="DN114" i="1"/>
  <c r="DI114" i="1"/>
  <c r="DL114" i="1"/>
  <c r="DJ114" i="1"/>
  <c r="DV156" i="1"/>
  <c r="EB156" i="1"/>
  <c r="DZ156" i="1"/>
  <c r="DX156" i="1"/>
  <c r="DW156" i="1"/>
  <c r="DO125" i="1"/>
  <c r="DU125" i="1"/>
  <c r="DS125" i="1"/>
  <c r="DQ125" i="1"/>
  <c r="DP125" i="1"/>
  <c r="DN141" i="1"/>
  <c r="DH141" i="1"/>
  <c r="DI141" i="1"/>
  <c r="DL141" i="1"/>
  <c r="DJ141" i="1"/>
  <c r="DN136" i="1"/>
  <c r="DH136" i="1"/>
  <c r="DL136" i="1"/>
  <c r="DJ136" i="1"/>
  <c r="DI136" i="1"/>
  <c r="DO137" i="1"/>
  <c r="DU137" i="1"/>
  <c r="DQ137" i="1"/>
  <c r="DS137" i="1"/>
  <c r="DP137" i="1"/>
  <c r="DV116" i="1"/>
  <c r="EB116" i="1"/>
  <c r="DZ116" i="1"/>
  <c r="DX116" i="1"/>
  <c r="DW116" i="1"/>
  <c r="DH140" i="1"/>
  <c r="DN140" i="1"/>
  <c r="DJ140" i="1"/>
  <c r="DL140" i="1"/>
  <c r="DI140" i="1"/>
  <c r="DN112" i="1"/>
  <c r="DH112" i="1"/>
  <c r="DI112" i="1"/>
  <c r="DL112" i="1"/>
  <c r="DJ112" i="1"/>
  <c r="DO105" i="1"/>
  <c r="DU105" i="1"/>
  <c r="DQ105" i="1"/>
  <c r="DP105" i="1"/>
  <c r="DS105" i="1"/>
  <c r="DH99" i="1"/>
  <c r="DN99" i="1"/>
  <c r="DL99" i="1"/>
  <c r="DJ99" i="1"/>
  <c r="DI99" i="1"/>
  <c r="DN168" i="1"/>
  <c r="DH168" i="1"/>
  <c r="DJ168" i="1"/>
  <c r="DI168" i="1"/>
  <c r="DL168" i="1"/>
  <c r="DU104" i="1"/>
  <c r="DO104" i="1"/>
  <c r="DQ104" i="1"/>
  <c r="DP104" i="1"/>
  <c r="DS104" i="1"/>
  <c r="DO155" i="1"/>
  <c r="DU155" i="1"/>
  <c r="DP155" i="1"/>
  <c r="DQ155" i="1"/>
  <c r="DS155" i="1"/>
  <c r="EB167" i="1"/>
  <c r="DV167" i="1"/>
  <c r="DZ167" i="1"/>
  <c r="DX167" i="1"/>
  <c r="DW167" i="1"/>
  <c r="DV147" i="1"/>
  <c r="EB147" i="1"/>
  <c r="DX147" i="1"/>
  <c r="DZ147" i="1"/>
  <c r="DW147" i="1"/>
  <c r="DN110" i="1"/>
  <c r="DH110" i="1"/>
  <c r="DI110" i="1"/>
  <c r="DL110" i="1"/>
  <c r="DJ110" i="1"/>
  <c r="DN144" i="1"/>
  <c r="DH144" i="1"/>
  <c r="DJ144" i="1"/>
  <c r="DI144" i="1"/>
  <c r="DL144" i="1"/>
  <c r="DV162" i="1"/>
  <c r="EB162" i="1"/>
  <c r="DX162" i="1"/>
  <c r="DW162" i="1"/>
  <c r="DZ162" i="1"/>
  <c r="DV157" i="1"/>
  <c r="EB157" i="1"/>
  <c r="DW157" i="1"/>
  <c r="DZ157" i="1"/>
  <c r="DX157" i="1"/>
  <c r="DH163" i="1"/>
  <c r="DN163" i="1"/>
  <c r="DL163" i="1"/>
  <c r="DJ163" i="1"/>
  <c r="DI163" i="1"/>
  <c r="DN118" i="1"/>
  <c r="DH118" i="1"/>
  <c r="DI118" i="1"/>
  <c r="DL118" i="1"/>
  <c r="DJ118" i="1"/>
  <c r="DN149" i="1"/>
  <c r="DH149" i="1"/>
  <c r="DL149" i="1"/>
  <c r="DI149" i="1"/>
  <c r="DJ149" i="1"/>
  <c r="DH153" i="1"/>
  <c r="DN153" i="1"/>
  <c r="DI153" i="1"/>
  <c r="DJ153" i="1"/>
  <c r="DL153" i="1"/>
  <c r="DV142" i="1"/>
  <c r="EB142" i="1"/>
  <c r="DX142" i="1"/>
  <c r="DW142" i="1"/>
  <c r="DZ142" i="1"/>
  <c r="DH106" i="1"/>
  <c r="DN106" i="1"/>
  <c r="DL106" i="1"/>
  <c r="DJ106" i="1"/>
  <c r="DI106" i="1"/>
  <c r="DM90" i="1" l="1"/>
  <c r="DM88" i="1"/>
  <c r="DF91" i="1"/>
  <c r="DG91" i="1" s="1"/>
  <c r="DU128" i="1"/>
  <c r="DO128" i="1"/>
  <c r="DP128" i="1"/>
  <c r="DS128" i="1"/>
  <c r="DQ128" i="1"/>
  <c r="EI157" i="1"/>
  <c r="EC157" i="1"/>
  <c r="EG157" i="1"/>
  <c r="EE157" i="1"/>
  <c r="ED157" i="1"/>
  <c r="DU110" i="1"/>
  <c r="DO110" i="1"/>
  <c r="DS110" i="1"/>
  <c r="DQ110" i="1"/>
  <c r="DP110" i="1"/>
  <c r="DU112" i="1"/>
  <c r="DO112" i="1"/>
  <c r="DP112" i="1"/>
  <c r="DS112" i="1"/>
  <c r="DQ112" i="1"/>
  <c r="DV117" i="1"/>
  <c r="EB117" i="1"/>
  <c r="DX117" i="1"/>
  <c r="DZ117" i="1"/>
  <c r="DW117" i="1"/>
  <c r="EB129" i="1"/>
  <c r="DV129" i="1"/>
  <c r="DX129" i="1"/>
  <c r="DW129" i="1"/>
  <c r="DZ129" i="1"/>
  <c r="EI109" i="1"/>
  <c r="EC109" i="1"/>
  <c r="EG109" i="1"/>
  <c r="EE109" i="1"/>
  <c r="ED109" i="1"/>
  <c r="DU102" i="1"/>
  <c r="DO102" i="1"/>
  <c r="DQ102" i="1"/>
  <c r="DP102" i="1"/>
  <c r="DS102" i="1"/>
  <c r="DO145" i="1"/>
  <c r="DU145" i="1"/>
  <c r="DS145" i="1"/>
  <c r="DQ145" i="1"/>
  <c r="DP145" i="1"/>
  <c r="EB161" i="1"/>
  <c r="DV161" i="1"/>
  <c r="DZ161" i="1"/>
  <c r="DX161" i="1"/>
  <c r="DW161" i="1"/>
  <c r="DU103" i="1"/>
  <c r="DO103" i="1"/>
  <c r="DQ103" i="1"/>
  <c r="DP103" i="1"/>
  <c r="DS103" i="1"/>
  <c r="DU118" i="1"/>
  <c r="DO118" i="1"/>
  <c r="DP118" i="1"/>
  <c r="DQ118" i="1"/>
  <c r="DS118" i="1"/>
  <c r="DU168" i="1"/>
  <c r="DO168" i="1"/>
  <c r="DP168" i="1"/>
  <c r="DS168" i="1"/>
  <c r="DQ168" i="1"/>
  <c r="EC116" i="1"/>
  <c r="EI116" i="1"/>
  <c r="EE116" i="1"/>
  <c r="ED116" i="1"/>
  <c r="EG116" i="1"/>
  <c r="DO141" i="1"/>
  <c r="DU141" i="1"/>
  <c r="DS141" i="1"/>
  <c r="DQ141" i="1"/>
  <c r="DP141" i="1"/>
  <c r="EK97" i="1"/>
  <c r="EJ97" i="1"/>
  <c r="DO165" i="1"/>
  <c r="DU165" i="1"/>
  <c r="DQ165" i="1"/>
  <c r="DS165" i="1"/>
  <c r="DP165" i="1"/>
  <c r="DO122" i="1"/>
  <c r="DU122" i="1"/>
  <c r="DS122" i="1"/>
  <c r="DQ122" i="1"/>
  <c r="DP122" i="1"/>
  <c r="DU127" i="1"/>
  <c r="DO127" i="1"/>
  <c r="DS127" i="1"/>
  <c r="DQ127" i="1"/>
  <c r="DP127" i="1"/>
  <c r="DO148" i="1"/>
  <c r="DU148" i="1"/>
  <c r="DP148" i="1"/>
  <c r="DS148" i="1"/>
  <c r="DQ148" i="1"/>
  <c r="DO108" i="1"/>
  <c r="DU108" i="1"/>
  <c r="DQ108" i="1"/>
  <c r="DP108" i="1"/>
  <c r="DS108" i="1"/>
  <c r="DO154" i="1"/>
  <c r="DU154" i="1"/>
  <c r="DQ154" i="1"/>
  <c r="DP154" i="1"/>
  <c r="DS154" i="1"/>
  <c r="EC142" i="1"/>
  <c r="EI142" i="1"/>
  <c r="EG142" i="1"/>
  <c r="ED142" i="1"/>
  <c r="EE142" i="1"/>
  <c r="EC135" i="1"/>
  <c r="EI135" i="1"/>
  <c r="EG135" i="1"/>
  <c r="EE135" i="1"/>
  <c r="ED135" i="1"/>
  <c r="EC134" i="1"/>
  <c r="EI134" i="1"/>
  <c r="EE134" i="1"/>
  <c r="ED134" i="1"/>
  <c r="EG134" i="1"/>
  <c r="DV123" i="1"/>
  <c r="EB123" i="1"/>
  <c r="DW123" i="1"/>
  <c r="DZ123" i="1"/>
  <c r="DX123" i="1"/>
  <c r="DV138" i="1"/>
  <c r="EB138" i="1"/>
  <c r="DZ138" i="1"/>
  <c r="DW138" i="1"/>
  <c r="DX138" i="1"/>
  <c r="EB105" i="1"/>
  <c r="DV105" i="1"/>
  <c r="DZ105" i="1"/>
  <c r="DX105" i="1"/>
  <c r="DW105" i="1"/>
  <c r="DU151" i="1"/>
  <c r="DO151" i="1"/>
  <c r="DQ151" i="1"/>
  <c r="DS151" i="1"/>
  <c r="DP151" i="1"/>
  <c r="DO130" i="1"/>
  <c r="DU130" i="1"/>
  <c r="DQ130" i="1"/>
  <c r="DP130" i="1"/>
  <c r="DS130" i="1"/>
  <c r="EC131" i="1"/>
  <c r="EI131" i="1"/>
  <c r="EE131" i="1"/>
  <c r="ED131" i="1"/>
  <c r="EG131" i="1"/>
  <c r="DO163" i="1"/>
  <c r="DU163" i="1"/>
  <c r="DQ163" i="1"/>
  <c r="DS163" i="1"/>
  <c r="DP163" i="1"/>
  <c r="DU144" i="1"/>
  <c r="DO144" i="1"/>
  <c r="DP144" i="1"/>
  <c r="DS144" i="1"/>
  <c r="DQ144" i="1"/>
  <c r="DU120" i="1"/>
  <c r="DO120" i="1"/>
  <c r="DQ120" i="1"/>
  <c r="DP120" i="1"/>
  <c r="DS120" i="1"/>
  <c r="EC94" i="1"/>
  <c r="EI94" i="1"/>
  <c r="EE94" i="1"/>
  <c r="ED94" i="1"/>
  <c r="EG94" i="1"/>
  <c r="EI132" i="1"/>
  <c r="EC132" i="1"/>
  <c r="EG132" i="1"/>
  <c r="EE132" i="1"/>
  <c r="ED132" i="1"/>
  <c r="DU152" i="1"/>
  <c r="DO152" i="1"/>
  <c r="DQ152" i="1"/>
  <c r="DP152" i="1"/>
  <c r="DS152" i="1"/>
  <c r="EC166" i="1"/>
  <c r="EI166" i="1"/>
  <c r="EE166" i="1"/>
  <c r="ED166" i="1"/>
  <c r="EG166" i="1"/>
  <c r="EC124" i="1"/>
  <c r="EI124" i="1"/>
  <c r="ED124" i="1"/>
  <c r="EG124" i="1"/>
  <c r="EE124" i="1"/>
  <c r="DV155" i="1"/>
  <c r="EB155" i="1"/>
  <c r="DX155" i="1"/>
  <c r="DZ155" i="1"/>
  <c r="DW155" i="1"/>
  <c r="EB137" i="1"/>
  <c r="DV137" i="1"/>
  <c r="DZ137" i="1"/>
  <c r="DX137" i="1"/>
  <c r="DW137" i="1"/>
  <c r="EC158" i="1"/>
  <c r="EI158" i="1"/>
  <c r="ED158" i="1"/>
  <c r="EG158" i="1"/>
  <c r="EE158" i="1"/>
  <c r="DO107" i="1"/>
  <c r="DU107" i="1"/>
  <c r="DP107" i="1"/>
  <c r="DS107" i="1"/>
  <c r="DQ107" i="1"/>
  <c r="DO114" i="1"/>
  <c r="DU114" i="1"/>
  <c r="DQ114" i="1"/>
  <c r="DP114" i="1"/>
  <c r="DS114" i="1"/>
  <c r="EI164" i="1"/>
  <c r="EC164" i="1"/>
  <c r="EG164" i="1"/>
  <c r="EE164" i="1"/>
  <c r="ED164" i="1"/>
  <c r="DO106" i="1"/>
  <c r="DU106" i="1"/>
  <c r="DP106" i="1"/>
  <c r="DS106" i="1"/>
  <c r="DQ106" i="1"/>
  <c r="EC167" i="1"/>
  <c r="EI167" i="1"/>
  <c r="EG167" i="1"/>
  <c r="EE167" i="1"/>
  <c r="ED167" i="1"/>
  <c r="EC156" i="1"/>
  <c r="EI156" i="1"/>
  <c r="EG156" i="1"/>
  <c r="EE156" i="1"/>
  <c r="ED156" i="1"/>
  <c r="EB113" i="1"/>
  <c r="DV113" i="1"/>
  <c r="DW113" i="1"/>
  <c r="DX113" i="1"/>
  <c r="DZ113" i="1"/>
  <c r="EC95" i="1"/>
  <c r="EI95" i="1"/>
  <c r="ED95" i="1"/>
  <c r="EG95" i="1"/>
  <c r="EE95" i="1"/>
  <c r="DO153" i="1"/>
  <c r="DU153" i="1"/>
  <c r="DS153" i="1"/>
  <c r="DP153" i="1"/>
  <c r="DQ153" i="1"/>
  <c r="EC147" i="1"/>
  <c r="EI147" i="1"/>
  <c r="ED147" i="1"/>
  <c r="EE147" i="1"/>
  <c r="EG147" i="1"/>
  <c r="EB104" i="1"/>
  <c r="DV104" i="1"/>
  <c r="DX104" i="1"/>
  <c r="DW104" i="1"/>
  <c r="DZ104" i="1"/>
  <c r="DO140" i="1"/>
  <c r="DU140" i="1"/>
  <c r="DS140" i="1"/>
  <c r="DP140" i="1"/>
  <c r="DQ140" i="1"/>
  <c r="DU136" i="1"/>
  <c r="DO136" i="1"/>
  <c r="DP136" i="1"/>
  <c r="DQ136" i="1"/>
  <c r="DS136" i="1"/>
  <c r="DU111" i="1"/>
  <c r="DO111" i="1"/>
  <c r="DP111" i="1"/>
  <c r="DS111" i="1"/>
  <c r="DQ111" i="1"/>
  <c r="DV98" i="1"/>
  <c r="EB98" i="1"/>
  <c r="DZ98" i="1"/>
  <c r="DX98" i="1"/>
  <c r="DW98" i="1"/>
  <c r="EC159" i="1"/>
  <c r="EI159" i="1"/>
  <c r="EG159" i="1"/>
  <c r="EE159" i="1"/>
  <c r="ED159" i="1"/>
  <c r="EI100" i="1"/>
  <c r="EC100" i="1"/>
  <c r="ED100" i="1"/>
  <c r="EG100" i="1"/>
  <c r="EE100" i="1"/>
  <c r="DU160" i="1"/>
  <c r="DO160" i="1"/>
  <c r="DQ160" i="1"/>
  <c r="DP160" i="1"/>
  <c r="DS160" i="1"/>
  <c r="DU119" i="1"/>
  <c r="DO119" i="1"/>
  <c r="DS119" i="1"/>
  <c r="DP119" i="1"/>
  <c r="DQ119" i="1"/>
  <c r="DV115" i="1"/>
  <c r="EB115" i="1"/>
  <c r="DW115" i="1"/>
  <c r="DZ115" i="1"/>
  <c r="DX115" i="1"/>
  <c r="DO149" i="1"/>
  <c r="DU149" i="1"/>
  <c r="DS149" i="1"/>
  <c r="DQ149" i="1"/>
  <c r="DP149" i="1"/>
  <c r="EC143" i="1"/>
  <c r="EI143" i="1"/>
  <c r="EE143" i="1"/>
  <c r="ED143" i="1"/>
  <c r="EG143" i="1"/>
  <c r="EC162" i="1"/>
  <c r="EI162" i="1"/>
  <c r="EE162" i="1"/>
  <c r="ED162" i="1"/>
  <c r="EG162" i="1"/>
  <c r="DO99" i="1"/>
  <c r="DU99" i="1"/>
  <c r="DS99" i="1"/>
  <c r="DQ99" i="1"/>
  <c r="DP99" i="1"/>
  <c r="DV125" i="1"/>
  <c r="EB125" i="1"/>
  <c r="DW125" i="1"/>
  <c r="DX125" i="1"/>
  <c r="DZ125" i="1"/>
  <c r="EC96" i="1"/>
  <c r="EI96" i="1"/>
  <c r="ED96" i="1"/>
  <c r="EE96" i="1"/>
  <c r="EG96" i="1"/>
  <c r="DO139" i="1"/>
  <c r="DU139" i="1"/>
  <c r="DQ139" i="1"/>
  <c r="DP139" i="1"/>
  <c r="DS139" i="1"/>
  <c r="DO101" i="1"/>
  <c r="DU101" i="1"/>
  <c r="DS101" i="1"/>
  <c r="DQ101" i="1"/>
  <c r="DP101" i="1"/>
  <c r="DV146" i="1"/>
  <c r="EB146" i="1"/>
  <c r="DX146" i="1"/>
  <c r="DW146" i="1"/>
  <c r="DZ146" i="1"/>
  <c r="EB121" i="1"/>
  <c r="DV121" i="1"/>
  <c r="DX121" i="1"/>
  <c r="DW121" i="1"/>
  <c r="DZ121" i="1"/>
  <c r="EB93" i="1"/>
  <c r="DV93" i="1"/>
  <c r="DW93" i="1"/>
  <c r="DZ93" i="1"/>
  <c r="DX93" i="1"/>
  <c r="DV133" i="1"/>
  <c r="EB133" i="1"/>
  <c r="DW133" i="1"/>
  <c r="DZ133" i="1"/>
  <c r="DX133" i="1"/>
  <c r="DU126" i="1"/>
  <c r="DO126" i="1"/>
  <c r="DP126" i="1"/>
  <c r="DQ126" i="1"/>
  <c r="DS126" i="1"/>
  <c r="EC150" i="1"/>
  <c r="EI150" i="1"/>
  <c r="EG150" i="1"/>
  <c r="EE150" i="1"/>
  <c r="ED150" i="1"/>
  <c r="DT88" i="1" l="1"/>
  <c r="DT90" i="1"/>
  <c r="DM91" i="1"/>
  <c r="DN91" i="1" s="1"/>
  <c r="EC113" i="1"/>
  <c r="EI113" i="1"/>
  <c r="ED113" i="1"/>
  <c r="EG113" i="1"/>
  <c r="EE113" i="1"/>
  <c r="DV118" i="1"/>
  <c r="EB118" i="1"/>
  <c r="DZ118" i="1"/>
  <c r="DX118" i="1"/>
  <c r="DW118" i="1"/>
  <c r="EB112" i="1"/>
  <c r="DV112" i="1"/>
  <c r="DW112" i="1"/>
  <c r="DZ112" i="1"/>
  <c r="DX112" i="1"/>
  <c r="EK124" i="1"/>
  <c r="EJ124" i="1"/>
  <c r="EC105" i="1"/>
  <c r="EI105" i="1"/>
  <c r="EE105" i="1"/>
  <c r="ED105" i="1"/>
  <c r="EG105" i="1"/>
  <c r="EK142" i="1"/>
  <c r="EJ142" i="1"/>
  <c r="EK109" i="1"/>
  <c r="EJ109" i="1"/>
  <c r="EC121" i="1"/>
  <c r="EI121" i="1"/>
  <c r="EE121" i="1"/>
  <c r="ED121" i="1"/>
  <c r="EG121" i="1"/>
  <c r="EI125" i="1"/>
  <c r="EC125" i="1"/>
  <c r="ED125" i="1"/>
  <c r="EG125" i="1"/>
  <c r="EE125" i="1"/>
  <c r="EK159" i="1"/>
  <c r="EJ159" i="1"/>
  <c r="EB136" i="1"/>
  <c r="DV136" i="1"/>
  <c r="DZ136" i="1"/>
  <c r="DW136" i="1"/>
  <c r="DX136" i="1"/>
  <c r="EJ95" i="1"/>
  <c r="EK95" i="1"/>
  <c r="EJ158" i="1"/>
  <c r="EK158" i="1"/>
  <c r="EC123" i="1"/>
  <c r="EI123" i="1"/>
  <c r="EG123" i="1"/>
  <c r="ED123" i="1"/>
  <c r="EE123" i="1"/>
  <c r="DV122" i="1"/>
  <c r="EB122" i="1"/>
  <c r="DW122" i="1"/>
  <c r="DZ122" i="1"/>
  <c r="DX122" i="1"/>
  <c r="EC161" i="1"/>
  <c r="EI161" i="1"/>
  <c r="EG161" i="1"/>
  <c r="EE161" i="1"/>
  <c r="ED161" i="1"/>
  <c r="EI117" i="1"/>
  <c r="EC117" i="1"/>
  <c r="ED117" i="1"/>
  <c r="EG117" i="1"/>
  <c r="EE117" i="1"/>
  <c r="EK157" i="1"/>
  <c r="EJ157" i="1"/>
  <c r="EB160" i="1"/>
  <c r="DV160" i="1"/>
  <c r="DW160" i="1"/>
  <c r="DZ160" i="1"/>
  <c r="DX160" i="1"/>
  <c r="EK147" i="1"/>
  <c r="EJ147" i="1"/>
  <c r="DV114" i="1"/>
  <c r="EB114" i="1"/>
  <c r="DZ114" i="1"/>
  <c r="DX114" i="1"/>
  <c r="DW114" i="1"/>
  <c r="DV141" i="1"/>
  <c r="EB141" i="1"/>
  <c r="DZ141" i="1"/>
  <c r="DW141" i="1"/>
  <c r="DX141" i="1"/>
  <c r="EJ143" i="1"/>
  <c r="EK143" i="1"/>
  <c r="EJ131" i="1"/>
  <c r="EK131" i="1"/>
  <c r="DV126" i="1"/>
  <c r="EB126" i="1"/>
  <c r="DZ126" i="1"/>
  <c r="DX126" i="1"/>
  <c r="DW126" i="1"/>
  <c r="DV101" i="1"/>
  <c r="EB101" i="1"/>
  <c r="DZ101" i="1"/>
  <c r="DX101" i="1"/>
  <c r="DW101" i="1"/>
  <c r="EB119" i="1"/>
  <c r="DV119" i="1"/>
  <c r="DZ119" i="1"/>
  <c r="DX119" i="1"/>
  <c r="DW119" i="1"/>
  <c r="EB120" i="1"/>
  <c r="DV120" i="1"/>
  <c r="DZ120" i="1"/>
  <c r="DW120" i="1"/>
  <c r="DX120" i="1"/>
  <c r="DV108" i="1"/>
  <c r="EB108" i="1"/>
  <c r="DZ108" i="1"/>
  <c r="DX108" i="1"/>
  <c r="DW108" i="1"/>
  <c r="EB168" i="1"/>
  <c r="DV168" i="1"/>
  <c r="DW168" i="1"/>
  <c r="DZ168" i="1"/>
  <c r="DX168" i="1"/>
  <c r="EB144" i="1"/>
  <c r="DV144" i="1"/>
  <c r="DZ144" i="1"/>
  <c r="DX144" i="1"/>
  <c r="DW144" i="1"/>
  <c r="DV148" i="1"/>
  <c r="EB148" i="1"/>
  <c r="DX148" i="1"/>
  <c r="DW148" i="1"/>
  <c r="DZ148" i="1"/>
  <c r="EC104" i="1"/>
  <c r="EI104" i="1"/>
  <c r="EE104" i="1"/>
  <c r="ED104" i="1"/>
  <c r="EG104" i="1"/>
  <c r="EJ156" i="1"/>
  <c r="EK156" i="1"/>
  <c r="EJ164" i="1"/>
  <c r="EK164" i="1"/>
  <c r="EB151" i="1"/>
  <c r="DV151" i="1"/>
  <c r="DX151" i="1"/>
  <c r="DW151" i="1"/>
  <c r="DZ151" i="1"/>
  <c r="EJ135" i="1"/>
  <c r="EK135" i="1"/>
  <c r="DV102" i="1"/>
  <c r="EB102" i="1"/>
  <c r="DW102" i="1"/>
  <c r="DZ102" i="1"/>
  <c r="DX102" i="1"/>
  <c r="EK150" i="1"/>
  <c r="EJ150" i="1"/>
  <c r="EC93" i="1"/>
  <c r="EI93" i="1"/>
  <c r="EE93" i="1"/>
  <c r="ED93" i="1"/>
  <c r="EG93" i="1"/>
  <c r="EK96" i="1"/>
  <c r="EJ96" i="1"/>
  <c r="EC115" i="1"/>
  <c r="EI115" i="1"/>
  <c r="EG115" i="1"/>
  <c r="EE115" i="1"/>
  <c r="ED115" i="1"/>
  <c r="EJ100" i="1"/>
  <c r="EK100" i="1"/>
  <c r="EB111" i="1"/>
  <c r="DV111" i="1"/>
  <c r="DZ111" i="1"/>
  <c r="DX111" i="1"/>
  <c r="DW111" i="1"/>
  <c r="EB153" i="1"/>
  <c r="DV153" i="1"/>
  <c r="DX153" i="1"/>
  <c r="DW153" i="1"/>
  <c r="DZ153" i="1"/>
  <c r="DV107" i="1"/>
  <c r="EB107" i="1"/>
  <c r="DW107" i="1"/>
  <c r="DZ107" i="1"/>
  <c r="DX107" i="1"/>
  <c r="EK94" i="1"/>
  <c r="EJ94" i="1"/>
  <c r="EC138" i="1"/>
  <c r="EI138" i="1"/>
  <c r="EG138" i="1"/>
  <c r="EE138" i="1"/>
  <c r="ED138" i="1"/>
  <c r="EK116" i="1"/>
  <c r="EJ116" i="1"/>
  <c r="EB103" i="1"/>
  <c r="DV103" i="1"/>
  <c r="DW103" i="1"/>
  <c r="DZ103" i="1"/>
  <c r="DX103" i="1"/>
  <c r="DV110" i="1"/>
  <c r="EB110" i="1"/>
  <c r="DZ110" i="1"/>
  <c r="DX110" i="1"/>
  <c r="DW110" i="1"/>
  <c r="EK132" i="1"/>
  <c r="EJ132" i="1"/>
  <c r="EK162" i="1"/>
  <c r="EJ162" i="1"/>
  <c r="EC155" i="1"/>
  <c r="EI155" i="1"/>
  <c r="EG155" i="1"/>
  <c r="ED155" i="1"/>
  <c r="EE155" i="1"/>
  <c r="EB152" i="1"/>
  <c r="DV152" i="1"/>
  <c r="DX152" i="1"/>
  <c r="DW152" i="1"/>
  <c r="DZ152" i="1"/>
  <c r="DV163" i="1"/>
  <c r="EB163" i="1"/>
  <c r="DW163" i="1"/>
  <c r="DZ163" i="1"/>
  <c r="DX163" i="1"/>
  <c r="EC146" i="1"/>
  <c r="EI146" i="1"/>
  <c r="EG146" i="1"/>
  <c r="EE146" i="1"/>
  <c r="ED146" i="1"/>
  <c r="DV140" i="1"/>
  <c r="EB140" i="1"/>
  <c r="DX140" i="1"/>
  <c r="DW140" i="1"/>
  <c r="DZ140" i="1"/>
  <c r="DV106" i="1"/>
  <c r="EB106" i="1"/>
  <c r="DW106" i="1"/>
  <c r="DX106" i="1"/>
  <c r="DZ106" i="1"/>
  <c r="EJ166" i="1"/>
  <c r="EK166" i="1"/>
  <c r="DV130" i="1"/>
  <c r="EB130" i="1"/>
  <c r="DW130" i="1"/>
  <c r="DZ130" i="1"/>
  <c r="DX130" i="1"/>
  <c r="DV154" i="1"/>
  <c r="EB154" i="1"/>
  <c r="DZ154" i="1"/>
  <c r="DW154" i="1"/>
  <c r="DX154" i="1"/>
  <c r="EB127" i="1"/>
  <c r="DV127" i="1"/>
  <c r="DZ127" i="1"/>
  <c r="DX127" i="1"/>
  <c r="DW127" i="1"/>
  <c r="EB145" i="1"/>
  <c r="DV145" i="1"/>
  <c r="DW145" i="1"/>
  <c r="DZ145" i="1"/>
  <c r="DX145" i="1"/>
  <c r="EC129" i="1"/>
  <c r="EI129" i="1"/>
  <c r="EG129" i="1"/>
  <c r="EE129" i="1"/>
  <c r="ED129" i="1"/>
  <c r="DV139" i="1"/>
  <c r="EB139" i="1"/>
  <c r="DX139" i="1"/>
  <c r="DZ139" i="1"/>
  <c r="DW139" i="1"/>
  <c r="EC137" i="1"/>
  <c r="EI137" i="1"/>
  <c r="ED137" i="1"/>
  <c r="EE137" i="1"/>
  <c r="EG137" i="1"/>
  <c r="EJ167" i="1"/>
  <c r="EK167" i="1"/>
  <c r="EI133" i="1"/>
  <c r="EC133" i="1"/>
  <c r="EG133" i="1"/>
  <c r="EE133" i="1"/>
  <c r="ED133" i="1"/>
  <c r="DV99" i="1"/>
  <c r="EB99" i="1"/>
  <c r="DW99" i="1"/>
  <c r="DZ99" i="1"/>
  <c r="DX99" i="1"/>
  <c r="DV149" i="1"/>
  <c r="EB149" i="1"/>
  <c r="DZ149" i="1"/>
  <c r="DX149" i="1"/>
  <c r="DW149" i="1"/>
  <c r="EC98" i="1"/>
  <c r="EI98" i="1"/>
  <c r="EG98" i="1"/>
  <c r="EE98" i="1"/>
  <c r="ED98" i="1"/>
  <c r="EK134" i="1"/>
  <c r="EJ134" i="1"/>
  <c r="DV165" i="1"/>
  <c r="EB165" i="1"/>
  <c r="DW165" i="1"/>
  <c r="DZ165" i="1"/>
  <c r="DX165" i="1"/>
  <c r="EB128" i="1"/>
  <c r="DV128" i="1"/>
  <c r="DX128" i="1"/>
  <c r="DW128" i="1"/>
  <c r="DZ128" i="1"/>
  <c r="DT91" i="1" l="1"/>
  <c r="DU91" i="1" s="1"/>
  <c r="EA88" i="1"/>
  <c r="EA90" i="1"/>
  <c r="EI165" i="1"/>
  <c r="EC165" i="1"/>
  <c r="EE165" i="1"/>
  <c r="EG165" i="1"/>
  <c r="ED165" i="1"/>
  <c r="EC163" i="1"/>
  <c r="EI163" i="1"/>
  <c r="EG163" i="1"/>
  <c r="ED163" i="1"/>
  <c r="EE163" i="1"/>
  <c r="EC106" i="1"/>
  <c r="EI106" i="1"/>
  <c r="EG106" i="1"/>
  <c r="ED106" i="1"/>
  <c r="EE106" i="1"/>
  <c r="EC111" i="1"/>
  <c r="EI111" i="1"/>
  <c r="EG111" i="1"/>
  <c r="EE111" i="1"/>
  <c r="ED111" i="1"/>
  <c r="EK115" i="1"/>
  <c r="EJ115" i="1"/>
  <c r="EC119" i="1"/>
  <c r="EI119" i="1"/>
  <c r="EG119" i="1"/>
  <c r="EE119" i="1"/>
  <c r="ED119" i="1"/>
  <c r="EK161" i="1"/>
  <c r="EJ161" i="1"/>
  <c r="EC118" i="1"/>
  <c r="EI118" i="1"/>
  <c r="EE118" i="1"/>
  <c r="ED118" i="1"/>
  <c r="EG118" i="1"/>
  <c r="EJ137" i="1"/>
  <c r="EK137" i="1"/>
  <c r="EC145" i="1"/>
  <c r="EI145" i="1"/>
  <c r="EG145" i="1"/>
  <c r="EE145" i="1"/>
  <c r="ED145" i="1"/>
  <c r="EK155" i="1"/>
  <c r="EJ155" i="1"/>
  <c r="EK93" i="1"/>
  <c r="EJ93" i="1"/>
  <c r="EC168" i="1"/>
  <c r="EI168" i="1"/>
  <c r="EG168" i="1"/>
  <c r="EE168" i="1"/>
  <c r="ED168" i="1"/>
  <c r="EC114" i="1"/>
  <c r="EI114" i="1"/>
  <c r="EG114" i="1"/>
  <c r="EE114" i="1"/>
  <c r="ED114" i="1"/>
  <c r="EK125" i="1"/>
  <c r="EJ125" i="1"/>
  <c r="EJ104" i="1"/>
  <c r="EK104" i="1"/>
  <c r="EC136" i="1"/>
  <c r="EI136" i="1"/>
  <c r="ED136" i="1"/>
  <c r="EG136" i="1"/>
  <c r="EE136" i="1"/>
  <c r="EC99" i="1"/>
  <c r="EI99" i="1"/>
  <c r="EE99" i="1"/>
  <c r="ED99" i="1"/>
  <c r="EG99" i="1"/>
  <c r="EC154" i="1"/>
  <c r="EI154" i="1"/>
  <c r="EE154" i="1"/>
  <c r="ED154" i="1"/>
  <c r="EG154" i="1"/>
  <c r="EK146" i="1"/>
  <c r="EJ146" i="1"/>
  <c r="EC102" i="1"/>
  <c r="EI102" i="1"/>
  <c r="EG102" i="1"/>
  <c r="EE102" i="1"/>
  <c r="ED102" i="1"/>
  <c r="EC126" i="1"/>
  <c r="EI126" i="1"/>
  <c r="ED126" i="1"/>
  <c r="EG126" i="1"/>
  <c r="EE126" i="1"/>
  <c r="EJ123" i="1"/>
  <c r="EK123" i="1"/>
  <c r="EK105" i="1"/>
  <c r="EJ105" i="1"/>
  <c r="EC103" i="1"/>
  <c r="EI103" i="1"/>
  <c r="EG103" i="1"/>
  <c r="EE103" i="1"/>
  <c r="ED103" i="1"/>
  <c r="EK138" i="1"/>
  <c r="EJ138" i="1"/>
  <c r="EC151" i="1"/>
  <c r="EI151" i="1"/>
  <c r="EE151" i="1"/>
  <c r="ED151" i="1"/>
  <c r="EG151" i="1"/>
  <c r="EC144" i="1"/>
  <c r="EI144" i="1"/>
  <c r="EG144" i="1"/>
  <c r="EE144" i="1"/>
  <c r="ED144" i="1"/>
  <c r="EI101" i="1"/>
  <c r="EC101" i="1"/>
  <c r="EE101" i="1"/>
  <c r="EG101" i="1"/>
  <c r="ED101" i="1"/>
  <c r="EI141" i="1"/>
  <c r="EC141" i="1"/>
  <c r="EG141" i="1"/>
  <c r="EE141" i="1"/>
  <c r="ED141" i="1"/>
  <c r="EK117" i="1"/>
  <c r="EJ117" i="1"/>
  <c r="EC112" i="1"/>
  <c r="EI112" i="1"/>
  <c r="EE112" i="1"/>
  <c r="ED112" i="1"/>
  <c r="EG112" i="1"/>
  <c r="EC130" i="1"/>
  <c r="EI130" i="1"/>
  <c r="EE130" i="1"/>
  <c r="ED130" i="1"/>
  <c r="EG130" i="1"/>
  <c r="EK133" i="1"/>
  <c r="EJ133" i="1"/>
  <c r="EC128" i="1"/>
  <c r="EI128" i="1"/>
  <c r="EG128" i="1"/>
  <c r="ED128" i="1"/>
  <c r="EE128" i="1"/>
  <c r="EJ129" i="1"/>
  <c r="EK129" i="1"/>
  <c r="EC153" i="1"/>
  <c r="EI153" i="1"/>
  <c r="EE153" i="1"/>
  <c r="ED153" i="1"/>
  <c r="EG153" i="1"/>
  <c r="EC120" i="1"/>
  <c r="EI120" i="1"/>
  <c r="ED120" i="1"/>
  <c r="EE120" i="1"/>
  <c r="EG120" i="1"/>
  <c r="EC160" i="1"/>
  <c r="EI160" i="1"/>
  <c r="EG160" i="1"/>
  <c r="EE160" i="1"/>
  <c r="ED160" i="1"/>
  <c r="EI149" i="1"/>
  <c r="EC149" i="1"/>
  <c r="ED149" i="1"/>
  <c r="EG149" i="1"/>
  <c r="EE149" i="1"/>
  <c r="EI140" i="1"/>
  <c r="EC140" i="1"/>
  <c r="EE140" i="1"/>
  <c r="ED140" i="1"/>
  <c r="EG140" i="1"/>
  <c r="EC152" i="1"/>
  <c r="EI152" i="1"/>
  <c r="EG152" i="1"/>
  <c r="EE152" i="1"/>
  <c r="ED152" i="1"/>
  <c r="EC107" i="1"/>
  <c r="EI107" i="1"/>
  <c r="EG107" i="1"/>
  <c r="EE107" i="1"/>
  <c r="ED107" i="1"/>
  <c r="EI108" i="1"/>
  <c r="EC108" i="1"/>
  <c r="EE108" i="1"/>
  <c r="ED108" i="1"/>
  <c r="EG108" i="1"/>
  <c r="EC122" i="1"/>
  <c r="EI122" i="1"/>
  <c r="EE122" i="1"/>
  <c r="ED122" i="1"/>
  <c r="EG122" i="1"/>
  <c r="EJ121" i="1"/>
  <c r="EK121" i="1"/>
  <c r="EK113" i="1"/>
  <c r="EJ113" i="1"/>
  <c r="EK98" i="1"/>
  <c r="EJ98" i="1"/>
  <c r="EC139" i="1"/>
  <c r="EI139" i="1"/>
  <c r="ED139" i="1"/>
  <c r="EE139" i="1"/>
  <c r="EG139" i="1"/>
  <c r="EC127" i="1"/>
  <c r="EI127" i="1"/>
  <c r="EG127" i="1"/>
  <c r="EE127" i="1"/>
  <c r="ED127" i="1"/>
  <c r="EC110" i="1"/>
  <c r="EI110" i="1"/>
  <c r="EE110" i="1"/>
  <c r="ED110" i="1"/>
  <c r="EG110" i="1"/>
  <c r="EC148" i="1"/>
  <c r="EI148" i="1"/>
  <c r="EG148" i="1"/>
  <c r="EE148" i="1"/>
  <c r="ED148" i="1"/>
  <c r="EA91" i="1" l="1"/>
  <c r="EB91" i="1" s="1"/>
  <c r="EH88" i="1"/>
  <c r="EH90" i="1"/>
  <c r="EK102" i="1"/>
  <c r="EJ102" i="1"/>
  <c r="EK145" i="1"/>
  <c r="EJ145" i="1"/>
  <c r="EJ163" i="1"/>
  <c r="EK163" i="1"/>
  <c r="EK130" i="1"/>
  <c r="EJ130" i="1"/>
  <c r="EJ154" i="1"/>
  <c r="EK154" i="1"/>
  <c r="EJ118" i="1"/>
  <c r="EK118" i="1"/>
  <c r="EJ127" i="1"/>
  <c r="EK127" i="1"/>
  <c r="EJ122" i="1"/>
  <c r="EK122" i="1"/>
  <c r="EK141" i="1"/>
  <c r="EJ141" i="1"/>
  <c r="EJ126" i="1"/>
  <c r="EK126" i="1"/>
  <c r="EK119" i="1"/>
  <c r="EJ119" i="1"/>
  <c r="EJ110" i="1"/>
  <c r="EK110" i="1"/>
  <c r="EK107" i="1"/>
  <c r="EJ107" i="1"/>
  <c r="EJ149" i="1"/>
  <c r="EK149" i="1"/>
  <c r="EJ120" i="1"/>
  <c r="EK120" i="1"/>
  <c r="EJ128" i="1"/>
  <c r="EK128" i="1"/>
  <c r="EJ103" i="1"/>
  <c r="EK103" i="1"/>
  <c r="EJ136" i="1"/>
  <c r="EK136" i="1"/>
  <c r="EK168" i="1"/>
  <c r="EJ168" i="1"/>
  <c r="EJ111" i="1"/>
  <c r="EK111" i="1"/>
  <c r="EK106" i="1"/>
  <c r="EJ106" i="1"/>
  <c r="EK101" i="1"/>
  <c r="EJ101" i="1"/>
  <c r="EK152" i="1"/>
  <c r="EJ152" i="1"/>
  <c r="EK144" i="1"/>
  <c r="EJ144" i="1"/>
  <c r="EK148" i="1"/>
  <c r="EJ148" i="1"/>
  <c r="EK139" i="1"/>
  <c r="EJ139" i="1"/>
  <c r="EK108" i="1"/>
  <c r="EJ108" i="1"/>
  <c r="EK153" i="1"/>
  <c r="EJ153" i="1"/>
  <c r="EK151" i="1"/>
  <c r="EJ151" i="1"/>
  <c r="EK140" i="1"/>
  <c r="EJ140" i="1"/>
  <c r="EK160" i="1"/>
  <c r="EJ160" i="1"/>
  <c r="EJ112" i="1"/>
  <c r="EK112" i="1"/>
  <c r="EK99" i="1"/>
  <c r="EJ99" i="1"/>
  <c r="EK114" i="1"/>
  <c r="EJ114" i="1"/>
  <c r="EK165" i="1"/>
  <c r="EJ165" i="1"/>
  <c r="EH91" i="1" l="1"/>
  <c r="EI91" i="1" s="1"/>
</calcChain>
</file>

<file path=xl/sharedStrings.xml><?xml version="1.0" encoding="utf-8"?>
<sst xmlns="http://schemas.openxmlformats.org/spreadsheetml/2006/main" count="976" uniqueCount="150">
  <si>
    <t>Link</t>
  </si>
  <si>
    <t>Time</t>
  </si>
  <si>
    <t>x</t>
  </si>
  <si>
    <t>y</t>
  </si>
  <si>
    <t>Initiation</t>
  </si>
  <si>
    <t>Capacity</t>
  </si>
  <si>
    <t>a</t>
  </si>
  <si>
    <t>('1', '2'),</t>
  </si>
  <si>
    <t xml:space="preserve"> ('1', '3'),</t>
  </si>
  <si>
    <t xml:space="preserve"> ('2', '1'),</t>
  </si>
  <si>
    <t xml:space="preserve"> ('2', '6'),</t>
  </si>
  <si>
    <t xml:space="preserve"> ('3', '1'),</t>
  </si>
  <si>
    <t xml:space="preserve"> ('3', '4'),</t>
  </si>
  <si>
    <t xml:space="preserve"> ('3', '12'),</t>
  </si>
  <si>
    <t xml:space="preserve"> ('6', '2'),</t>
  </si>
  <si>
    <t xml:space="preserve"> ('6', '5'),</t>
  </si>
  <si>
    <t xml:space="preserve"> ('6', '8'),</t>
  </si>
  <si>
    <t xml:space="preserve"> ('4', '3'),</t>
  </si>
  <si>
    <t xml:space="preserve"> ('4', '5'),</t>
  </si>
  <si>
    <t xml:space="preserve"> ('4', '11'),</t>
  </si>
  <si>
    <t xml:space="preserve"> ('12', '3'),</t>
  </si>
  <si>
    <t xml:space="preserve"> ('12', '11'),</t>
  </si>
  <si>
    <t xml:space="preserve"> ('12', '13'),</t>
  </si>
  <si>
    <t xml:space="preserve"> ('5', '4'),</t>
  </si>
  <si>
    <t xml:space="preserve"> ('5', '6'),</t>
  </si>
  <si>
    <t xml:space="preserve"> ('5', '9'),</t>
  </si>
  <si>
    <t xml:space="preserve"> ('11', '4'),</t>
  </si>
  <si>
    <t xml:space="preserve"> ('11', '10'),</t>
  </si>
  <si>
    <t xml:space="preserve"> ('11', '12'),</t>
  </si>
  <si>
    <t xml:space="preserve"> ('11', '14'),</t>
  </si>
  <si>
    <t xml:space="preserve"> ('9', '5'),</t>
  </si>
  <si>
    <t xml:space="preserve"> ('9', '8'),</t>
  </si>
  <si>
    <t xml:space="preserve"> ('9', '10'),</t>
  </si>
  <si>
    <t xml:space="preserve"> ('8', '6'),</t>
  </si>
  <si>
    <t xml:space="preserve"> ('8', '7'),</t>
  </si>
  <si>
    <t xml:space="preserve"> ('8', '9'),</t>
  </si>
  <si>
    <t xml:space="preserve"> ('8', '16'),</t>
  </si>
  <si>
    <t xml:space="preserve"> ('7', '8'),</t>
  </si>
  <si>
    <t xml:space="preserve"> ('7', '18'),</t>
  </si>
  <si>
    <t xml:space="preserve"> ('18', '7'),</t>
  </si>
  <si>
    <t xml:space="preserve"> ('18', '16'),</t>
  </si>
  <si>
    <t xml:space="preserve"> ('18', '20'),</t>
  </si>
  <si>
    <t xml:space="preserve"> ('16', '8'),</t>
  </si>
  <si>
    <t xml:space="preserve"> ('16', '10'),</t>
  </si>
  <si>
    <t xml:space="preserve"> ('16', '17'),</t>
  </si>
  <si>
    <t xml:space="preserve"> ('16', '18'),</t>
  </si>
  <si>
    <t xml:space="preserve"> ('10', '9'),</t>
  </si>
  <si>
    <t xml:space="preserve"> ('10', '11'),</t>
  </si>
  <si>
    <t xml:space="preserve"> ('10', '15'),</t>
  </si>
  <si>
    <t xml:space="preserve"> ('10', '16'),</t>
  </si>
  <si>
    <t xml:space="preserve"> ('10', '17'),</t>
  </si>
  <si>
    <t xml:space="preserve"> ('15', '10'),</t>
  </si>
  <si>
    <t xml:space="preserve"> ('15', '14'),</t>
  </si>
  <si>
    <t xml:space="preserve"> ('15', '19'),</t>
  </si>
  <si>
    <t xml:space="preserve"> ('15', '22'),</t>
  </si>
  <si>
    <t xml:space="preserve"> ('17', '10'),</t>
  </si>
  <si>
    <t xml:space="preserve"> ('17', '16'),</t>
  </si>
  <si>
    <t xml:space="preserve"> ('17', '19'),</t>
  </si>
  <si>
    <t xml:space="preserve"> ('14', '11'),</t>
  </si>
  <si>
    <t xml:space="preserve"> ('14', '15'),</t>
  </si>
  <si>
    <t xml:space="preserve"> ('14', '23'),</t>
  </si>
  <si>
    <t xml:space="preserve"> ('13', '12'),</t>
  </si>
  <si>
    <t xml:space="preserve"> ('13', '24'),</t>
  </si>
  <si>
    <t xml:space="preserve"> ('24', '13'),</t>
  </si>
  <si>
    <t xml:space="preserve"> ('24', '21'),</t>
  </si>
  <si>
    <t xml:space="preserve"> ('24', '23'),</t>
  </si>
  <si>
    <t xml:space="preserve"> ('23', '14'),</t>
  </si>
  <si>
    <t xml:space="preserve"> ('23', '22'),</t>
  </si>
  <si>
    <t xml:space="preserve"> ('23', '24'),</t>
  </si>
  <si>
    <t xml:space="preserve"> ('19', '15'),</t>
  </si>
  <si>
    <t xml:space="preserve"> ('19', '17'),</t>
  </si>
  <si>
    <t xml:space="preserve"> ('19', '20'),</t>
  </si>
  <si>
    <t xml:space="preserve"> ('22', '15'),</t>
  </si>
  <si>
    <t xml:space="preserve"> ('22', '20'),</t>
  </si>
  <si>
    <t xml:space="preserve"> ('22', '21'),</t>
  </si>
  <si>
    <t xml:space="preserve"> ('22', '23'),</t>
  </si>
  <si>
    <t xml:space="preserve"> ('20', '18'),</t>
  </si>
  <si>
    <t xml:space="preserve"> ('20', '19'),</t>
  </si>
  <si>
    <t xml:space="preserve"> ('20', '21'),</t>
  </si>
  <si>
    <t xml:space="preserve"> ('20', '22'),</t>
  </si>
  <si>
    <t xml:space="preserve"> ('21', '20'),</t>
  </si>
  <si>
    <t xml:space="preserve"> ('21', '22'),</t>
  </si>
  <si>
    <t xml:space="preserve"> ('21', '24')</t>
  </si>
  <si>
    <t>1st Iteration</t>
  </si>
  <si>
    <t>2nd Iteration</t>
  </si>
  <si>
    <t>e</t>
  </si>
  <si>
    <t>error</t>
  </si>
  <si>
    <t>V/C</t>
  </si>
  <si>
    <t>Bottleneck</t>
  </si>
  <si>
    <t>z</t>
  </si>
  <si>
    <t>zij</t>
  </si>
  <si>
    <t>3rd Iteration</t>
  </si>
  <si>
    <t>4th Iteration</t>
  </si>
  <si>
    <t>5th Iteration</t>
  </si>
  <si>
    <t>dzaij</t>
  </si>
  <si>
    <t>6th Iteration</t>
  </si>
  <si>
    <t>7th Iteration</t>
  </si>
  <si>
    <t>8th Iteration</t>
  </si>
  <si>
    <t>9th Iteration</t>
  </si>
  <si>
    <t>Final Result</t>
  </si>
  <si>
    <t>From - To</t>
  </si>
  <si>
    <t>#Link</t>
  </si>
  <si>
    <t>Flow</t>
  </si>
  <si>
    <t>tolerance</t>
  </si>
  <si>
    <t>10th Iteration</t>
  </si>
  <si>
    <t>11th Iteration</t>
  </si>
  <si>
    <t>12th Iteration</t>
  </si>
  <si>
    <t>13th Iteration</t>
  </si>
  <si>
    <t>14th Iteration</t>
  </si>
  <si>
    <t>15th Iteration</t>
  </si>
  <si>
    <t>16th Iteration</t>
  </si>
  <si>
    <t>17th Iteration</t>
  </si>
  <si>
    <t>18th Iteration</t>
  </si>
  <si>
    <t>19th Iteration</t>
  </si>
  <si>
    <t>20th Iteration</t>
  </si>
  <si>
    <t>21st Iteration</t>
  </si>
  <si>
    <t>22nd Iteration</t>
  </si>
  <si>
    <t>TimeTilda</t>
  </si>
  <si>
    <t>23rd Iteration</t>
  </si>
  <si>
    <t>24th Iteration</t>
  </si>
  <si>
    <t>25th Iteration</t>
  </si>
  <si>
    <t>26th Iteration</t>
  </si>
  <si>
    <t>27th Iteration</t>
  </si>
  <si>
    <t>28th Iteration</t>
  </si>
  <si>
    <t>29th Iteration</t>
  </si>
  <si>
    <t>30th Iteration</t>
  </si>
  <si>
    <t>31th Iteration</t>
  </si>
  <si>
    <t>32th Iteration</t>
  </si>
  <si>
    <t>33th Iteration</t>
  </si>
  <si>
    <t>34th Iteration</t>
  </si>
  <si>
    <t>35th Iteration</t>
  </si>
  <si>
    <t>36th Iteration</t>
  </si>
  <si>
    <t>37th Iteration</t>
  </si>
  <si>
    <t>38th Iteration</t>
  </si>
  <si>
    <t>39th Iteration</t>
  </si>
  <si>
    <t>TSO</t>
  </si>
  <si>
    <t>Time Tilda</t>
  </si>
  <si>
    <t>(ZSO - TSO)/ZSO</t>
  </si>
  <si>
    <t>#Iteration</t>
  </si>
  <si>
    <t>Converged at error &lt; 0.0005</t>
  </si>
  <si>
    <t>V</t>
  </si>
  <si>
    <t>-</t>
  </si>
  <si>
    <t>Link Travel Time (minutes)</t>
  </si>
  <si>
    <t>Congested</t>
  </si>
  <si>
    <t>SO Link Total Flow (veh/hr)</t>
  </si>
  <si>
    <t>Tilted Time (minutes)</t>
  </si>
  <si>
    <t>Tolls (minutes)</t>
  </si>
  <si>
    <t>Total System Performance</t>
  </si>
  <si>
    <t>T(SO) min</t>
  </si>
  <si>
    <t>T(UE)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</si>
</sst>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0.000"/>
    <numFmt numFmtId="166" formatCode="#,##0.00000"/>
    <numFmt numFmtId="167" formatCode="0.000%"/>
    <numFmt numFmtId="169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b/>
      <sz val="11"/>
      <color theme="1"/>
      <name val="Garamond"/>
      <family val="1"/>
    </font>
    <font>
      <b/>
      <sz val="11"/>
      <color rgb="FF000000"/>
      <name val="Garamond"/>
      <family val="1"/>
    </font>
    <font>
      <b/>
      <sz val="10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5" fillId="0" borderId="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/>
    </xf>
    <xf numFmtId="2" fontId="3" fillId="0" borderId="13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5" fillId="0" borderId="8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43" fontId="5" fillId="0" borderId="8" xfId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65" fontId="3" fillId="0" borderId="11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65" fontId="3" fillId="0" borderId="12" xfId="0" applyNumberFormat="1" applyFont="1" applyFill="1" applyBorder="1" applyAlignment="1">
      <alignment horizontal="center"/>
    </xf>
    <xf numFmtId="165" fontId="3" fillId="0" borderId="13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67" fontId="3" fillId="0" borderId="8" xfId="2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4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3" fillId="0" borderId="14" xfId="0" applyFont="1" applyBorder="1" applyAlignment="1">
      <alignment horizontal="center" vertical="center" wrapText="1"/>
    </xf>
    <xf numFmtId="11" fontId="3" fillId="0" borderId="0" xfId="0" applyNumberFormat="1" applyFont="1"/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5" fontId="3" fillId="0" borderId="1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3" fillId="0" borderId="14" xfId="0" applyNumberFormat="1" applyFont="1" applyBorder="1" applyAlignment="1">
      <alignment horizontal="center" vertical="center"/>
    </xf>
    <xf numFmtId="169" fontId="3" fillId="0" borderId="11" xfId="0" applyNumberFormat="1" applyFont="1" applyFill="1" applyBorder="1" applyAlignment="1">
      <alignment horizontal="center"/>
    </xf>
    <xf numFmtId="169" fontId="3" fillId="0" borderId="12" xfId="0" applyNumberFormat="1" applyFont="1" applyFill="1" applyBorder="1" applyAlignment="1">
      <alignment horizontal="center"/>
    </xf>
    <xf numFmtId="169" fontId="3" fillId="0" borderId="13" xfId="0" applyNumberFormat="1" applyFont="1" applyFill="1" applyBorder="1" applyAlignment="1">
      <alignment horizontal="center"/>
    </xf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3" fontId="3" fillId="0" borderId="15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33EC-F3AE-4152-BE60-81F1864D6BB3}">
  <dimension ref="B1:GR168"/>
  <sheetViews>
    <sheetView showGridLines="0" topLeftCell="EI128" zoomScale="70" zoomScaleNormal="70" workbookViewId="0">
      <selection activeCell="ET93" sqref="ET93:ET168"/>
    </sheetView>
  </sheetViews>
  <sheetFormatPr defaultColWidth="9.21875" defaultRowHeight="14.4" x14ac:dyDescent="0.3"/>
  <cols>
    <col min="1" max="1" width="9.21875" style="4"/>
    <col min="2" max="2" width="6.109375" style="4" customWidth="1"/>
    <col min="3" max="3" width="7.33203125" style="4" customWidth="1"/>
    <col min="4" max="9" width="9.21875" style="4"/>
    <col min="10" max="10" width="1.5546875" style="4" customWidth="1"/>
    <col min="11" max="11" width="9.21875" style="4" customWidth="1"/>
    <col min="12" max="12" width="12.21875" style="5" customWidth="1"/>
    <col min="13" max="15" width="10.44140625" style="5" customWidth="1"/>
    <col min="16" max="16" width="11.77734375" style="6" customWidth="1"/>
    <col min="17" max="17" width="1.6640625" style="4" customWidth="1"/>
    <col min="18" max="18" width="9.21875" style="4"/>
    <col min="19" max="19" width="12.77734375" style="4" customWidth="1"/>
    <col min="20" max="22" width="9.21875" style="4"/>
    <col min="23" max="23" width="10.6640625" style="4" customWidth="1"/>
    <col min="24" max="24" width="1.44140625" style="4" customWidth="1"/>
    <col min="25" max="25" width="9.21875" style="4"/>
    <col min="26" max="26" width="12.77734375" style="4" customWidth="1"/>
    <col min="27" max="29" width="9.21875" style="4"/>
    <col min="30" max="30" width="10.6640625" style="4" customWidth="1"/>
    <col min="31" max="31" width="1.44140625" style="4" customWidth="1"/>
    <col min="32" max="32" width="9.21875" style="4"/>
    <col min="33" max="33" width="12.77734375" style="4" customWidth="1"/>
    <col min="34" max="36" width="9.21875" style="4"/>
    <col min="37" max="37" width="10.6640625" style="4" customWidth="1"/>
    <col min="38" max="38" width="1.6640625" style="4" customWidth="1"/>
    <col min="39" max="39" width="9.21875" style="4"/>
    <col min="40" max="40" width="12.77734375" style="4" customWidth="1"/>
    <col min="41" max="43" width="9.21875" style="4"/>
    <col min="44" max="44" width="13.33203125" style="4" customWidth="1"/>
    <col min="45" max="45" width="1.77734375" style="4" customWidth="1"/>
    <col min="46" max="46" width="9.21875" style="4"/>
    <col min="47" max="47" width="12.77734375" style="4" customWidth="1"/>
    <col min="48" max="50" width="9.21875" style="4"/>
    <col min="51" max="51" width="13.33203125" style="4" customWidth="1"/>
    <col min="52" max="52" width="1.6640625" style="4" customWidth="1"/>
    <col min="53" max="53" width="9.21875" style="4"/>
    <col min="54" max="54" width="12.77734375" style="4" customWidth="1"/>
    <col min="55" max="57" width="9.21875" style="4"/>
    <col min="58" max="58" width="13.33203125" style="4" customWidth="1"/>
    <col min="59" max="59" width="1.77734375" style="4" customWidth="1"/>
    <col min="60" max="60" width="9.21875" style="4"/>
    <col min="61" max="61" width="12.77734375" style="4" customWidth="1"/>
    <col min="62" max="64" width="9.21875" style="4"/>
    <col min="65" max="65" width="13.33203125" style="4" customWidth="1"/>
    <col min="66" max="66" width="1.6640625" style="4" customWidth="1"/>
    <col min="67" max="67" width="9.21875" style="4"/>
    <col min="68" max="68" width="12.77734375" style="4" customWidth="1"/>
    <col min="69" max="71" width="9.21875" style="4"/>
    <col min="72" max="72" width="13.33203125" style="4" customWidth="1"/>
    <col min="73" max="73" width="1.77734375" style="4" customWidth="1"/>
    <col min="74" max="74" width="9.21875" style="4"/>
    <col min="75" max="75" width="12.77734375" style="4" customWidth="1"/>
    <col min="76" max="76" width="9.21875" style="4"/>
    <col min="77" max="77" width="10.33203125" style="4" customWidth="1"/>
    <col min="78" max="78" width="9.21875" style="4"/>
    <col min="79" max="79" width="13.33203125" style="4" customWidth="1"/>
    <col min="80" max="80" width="1.77734375" style="4" customWidth="1"/>
    <col min="81" max="81" width="9.21875" style="4"/>
    <col min="82" max="82" width="12.77734375" style="4" customWidth="1"/>
    <col min="83" max="83" width="9.21875" style="4"/>
    <col min="84" max="84" width="10.33203125" style="4" customWidth="1"/>
    <col min="85" max="85" width="9.21875" style="4"/>
    <col min="86" max="86" width="13.33203125" style="4" customWidth="1"/>
    <col min="87" max="87" width="1.77734375" style="4" customWidth="1"/>
    <col min="88" max="88" width="9.21875" style="4"/>
    <col min="89" max="89" width="12.77734375" style="4" customWidth="1"/>
    <col min="90" max="92" width="9.21875" style="4"/>
    <col min="93" max="93" width="13.33203125" style="4" customWidth="1"/>
    <col min="94" max="94" width="1.77734375" style="4" customWidth="1"/>
    <col min="95" max="95" width="9.21875" style="4"/>
    <col min="96" max="96" width="12.77734375" style="4" customWidth="1"/>
    <col min="97" max="97" width="9.21875" style="4"/>
    <col min="98" max="98" width="10.33203125" style="4" customWidth="1"/>
    <col min="99" max="99" width="9.21875" style="4"/>
    <col min="100" max="100" width="13.33203125" style="4" customWidth="1"/>
    <col min="101" max="101" width="1.77734375" style="4" customWidth="1"/>
    <col min="102" max="102" width="9.21875" style="4"/>
    <col min="103" max="103" width="12.77734375" style="4" customWidth="1"/>
    <col min="104" max="104" width="9.21875" style="4"/>
    <col min="105" max="105" width="10.33203125" style="4" customWidth="1"/>
    <col min="106" max="106" width="9.21875" style="4"/>
    <col min="107" max="107" width="13.33203125" style="4" customWidth="1"/>
    <col min="108" max="108" width="1.77734375" style="4" customWidth="1"/>
    <col min="109" max="109" width="9.21875" style="4"/>
    <col min="110" max="110" width="12.77734375" style="4" customWidth="1"/>
    <col min="111" max="111" width="9.21875" style="4"/>
    <col min="112" max="112" width="10.33203125" style="4" customWidth="1"/>
    <col min="113" max="113" width="9.21875" style="4"/>
    <col min="114" max="114" width="13.33203125" style="4" customWidth="1"/>
    <col min="115" max="115" width="1.77734375" style="4" customWidth="1"/>
    <col min="116" max="116" width="9.21875" style="4"/>
    <col min="117" max="117" width="12.77734375" style="4" customWidth="1"/>
    <col min="118" max="118" width="9.21875" style="4"/>
    <col min="119" max="119" width="10.33203125" style="4" customWidth="1"/>
    <col min="120" max="120" width="9.21875" style="4"/>
    <col min="121" max="121" width="13.33203125" style="4" customWidth="1"/>
    <col min="122" max="122" width="1.77734375" style="4" customWidth="1"/>
    <col min="123" max="123" width="9.21875" style="4"/>
    <col min="124" max="124" width="12.77734375" style="4" customWidth="1"/>
    <col min="125" max="125" width="9.21875" style="4"/>
    <col min="126" max="126" width="10.33203125" style="4" customWidth="1"/>
    <col min="127" max="127" width="9.21875" style="4"/>
    <col min="128" max="128" width="13.33203125" style="4" customWidth="1"/>
    <col min="129" max="129" width="1.77734375" style="4" customWidth="1"/>
    <col min="130" max="130" width="9.21875" style="4"/>
    <col min="131" max="131" width="12.77734375" style="4" customWidth="1"/>
    <col min="132" max="132" width="9.21875" style="4"/>
    <col min="133" max="133" width="10.33203125" style="4" customWidth="1"/>
    <col min="134" max="134" width="9.21875" style="4"/>
    <col min="135" max="135" width="13.33203125" style="4" customWidth="1"/>
    <col min="136" max="136" width="1.77734375" style="4" customWidth="1"/>
    <col min="137" max="137" width="9.21875" style="4"/>
    <col min="138" max="138" width="12.77734375" style="4" customWidth="1"/>
    <col min="139" max="139" width="9.21875" style="4"/>
    <col min="140" max="140" width="10.33203125" style="4" customWidth="1"/>
    <col min="141" max="141" width="9.21875" style="4"/>
    <col min="142" max="142" width="13.33203125" style="4" customWidth="1"/>
    <col min="143" max="143" width="1.77734375" style="4" customWidth="1"/>
    <col min="144" max="144" width="9.21875" style="4"/>
    <col min="145" max="145" width="22" style="4" customWidth="1"/>
    <col min="146" max="146" width="19.6640625" style="4" customWidth="1"/>
    <col min="147" max="147" width="10.33203125" style="4" customWidth="1"/>
    <col min="148" max="148" width="12.88671875" style="4" customWidth="1"/>
    <col min="149" max="149" width="13.33203125" style="4" customWidth="1"/>
    <col min="150" max="150" width="11.21875" style="4" customWidth="1"/>
    <col min="151" max="151" width="9.21875" style="4"/>
    <col min="152" max="152" width="12.77734375" style="4" customWidth="1"/>
    <col min="153" max="153" width="14.6640625" style="4" customWidth="1"/>
    <col min="154" max="154" width="10.33203125" style="3" customWidth="1"/>
    <col min="155" max="155" width="9.21875" style="4"/>
    <col min="156" max="156" width="13.33203125" style="4" customWidth="1"/>
    <col min="157" max="157" width="1.77734375" style="4" customWidth="1"/>
    <col min="158" max="158" width="9.21875" style="4"/>
    <col min="159" max="159" width="12.77734375" style="4" customWidth="1"/>
    <col min="160" max="160" width="9.21875" style="4"/>
    <col min="161" max="161" width="10.33203125" style="4" customWidth="1"/>
    <col min="162" max="162" width="9.21875" style="4"/>
    <col min="163" max="163" width="13.33203125" style="4" customWidth="1"/>
    <col min="164" max="164" width="1.77734375" style="4" customWidth="1"/>
    <col min="165" max="165" width="9.21875" style="4"/>
    <col min="166" max="166" width="12.77734375" style="4" customWidth="1"/>
    <col min="167" max="167" width="9.21875" style="4"/>
    <col min="168" max="168" width="10.33203125" style="4" customWidth="1"/>
    <col min="169" max="169" width="9.21875" style="4"/>
    <col min="170" max="170" width="13.33203125" style="4" customWidth="1"/>
    <col min="171" max="171" width="1.77734375" style="4" customWidth="1"/>
    <col min="172" max="172" width="9.21875" style="4"/>
    <col min="173" max="173" width="12.77734375" style="4" customWidth="1"/>
    <col min="174" max="174" width="9.21875" style="4"/>
    <col min="175" max="175" width="10.33203125" style="4" customWidth="1"/>
    <col min="176" max="176" width="9.21875" style="4"/>
    <col min="177" max="177" width="13.33203125" style="4" customWidth="1"/>
    <col min="178" max="178" width="1.77734375" style="4" customWidth="1"/>
    <col min="179" max="179" width="9.21875" style="4"/>
    <col min="180" max="180" width="12.77734375" style="4" customWidth="1"/>
    <col min="181" max="181" width="9.21875" style="4"/>
    <col min="182" max="182" width="10.33203125" style="4" customWidth="1"/>
    <col min="183" max="183" width="9.21875" style="4"/>
    <col min="184" max="184" width="13.33203125" style="4" customWidth="1"/>
    <col min="185" max="185" width="1.77734375" style="4" customWidth="1"/>
    <col min="186" max="186" width="9.21875" style="4"/>
    <col min="187" max="187" width="12.77734375" style="4" customWidth="1"/>
    <col min="188" max="188" width="9.21875" style="4"/>
    <col min="189" max="189" width="10.33203125" style="4" customWidth="1"/>
    <col min="190" max="190" width="9.21875" style="4"/>
    <col min="191" max="191" width="13.33203125" style="4" customWidth="1"/>
    <col min="192" max="192" width="1.77734375" style="4" customWidth="1"/>
    <col min="193" max="193" width="9.21875" style="4"/>
    <col min="194" max="194" width="12.77734375" style="4" customWidth="1"/>
    <col min="195" max="197" width="9.21875" style="4"/>
    <col min="198" max="198" width="12.21875" style="4" customWidth="1"/>
    <col min="199" max="199" width="13.33203125" style="4" customWidth="1"/>
    <col min="200" max="200" width="1.6640625" style="4" customWidth="1"/>
    <col min="201" max="16384" width="9.21875" style="4"/>
  </cols>
  <sheetData>
    <row r="1" spans="2:200" s="2" customFormat="1" x14ac:dyDescent="0.3">
      <c r="F1" s="87" t="s">
        <v>4</v>
      </c>
      <c r="G1" s="88"/>
      <c r="H1" s="88"/>
      <c r="I1" s="89"/>
      <c r="J1" s="7"/>
      <c r="K1" s="87" t="s">
        <v>83</v>
      </c>
      <c r="L1" s="88"/>
      <c r="M1" s="88"/>
      <c r="N1" s="88"/>
      <c r="O1" s="88"/>
      <c r="P1" s="89"/>
      <c r="Q1" s="7"/>
      <c r="R1" s="87" t="s">
        <v>84</v>
      </c>
      <c r="S1" s="88"/>
      <c r="T1" s="88"/>
      <c r="U1" s="88"/>
      <c r="V1" s="88"/>
      <c r="W1" s="89"/>
      <c r="X1" s="7"/>
      <c r="Y1" s="93" t="s">
        <v>91</v>
      </c>
      <c r="Z1" s="93"/>
      <c r="AA1" s="93"/>
      <c r="AB1" s="93"/>
      <c r="AC1" s="93"/>
      <c r="AD1" s="93"/>
      <c r="AE1" s="8"/>
      <c r="AF1" s="93" t="s">
        <v>92</v>
      </c>
      <c r="AG1" s="93"/>
      <c r="AH1" s="93"/>
      <c r="AI1" s="93"/>
      <c r="AJ1" s="93"/>
      <c r="AK1" s="93"/>
      <c r="AL1" s="7"/>
      <c r="AM1" s="93" t="s">
        <v>93</v>
      </c>
      <c r="AN1" s="93"/>
      <c r="AO1" s="93"/>
      <c r="AP1" s="93"/>
      <c r="AQ1" s="93"/>
      <c r="AR1" s="93"/>
      <c r="AS1" s="7"/>
      <c r="AT1" s="93" t="s">
        <v>95</v>
      </c>
      <c r="AU1" s="93"/>
      <c r="AV1" s="93"/>
      <c r="AW1" s="93"/>
      <c r="AX1" s="93"/>
      <c r="AY1" s="93"/>
      <c r="AZ1" s="7"/>
      <c r="BA1" s="93" t="s">
        <v>96</v>
      </c>
      <c r="BB1" s="93"/>
      <c r="BC1" s="93"/>
      <c r="BD1" s="93"/>
      <c r="BE1" s="93"/>
      <c r="BF1" s="93"/>
      <c r="BG1" s="7"/>
      <c r="BH1" s="93" t="s">
        <v>97</v>
      </c>
      <c r="BI1" s="93"/>
      <c r="BJ1" s="93"/>
      <c r="BK1" s="93"/>
      <c r="BL1" s="93"/>
      <c r="BM1" s="93"/>
      <c r="BN1" s="7"/>
      <c r="BO1" s="93" t="s">
        <v>98</v>
      </c>
      <c r="BP1" s="93"/>
      <c r="BQ1" s="93"/>
      <c r="BR1" s="93"/>
      <c r="BS1" s="93"/>
      <c r="BT1" s="93"/>
      <c r="BU1" s="7"/>
      <c r="BV1" s="93" t="s">
        <v>104</v>
      </c>
      <c r="BW1" s="93"/>
      <c r="BX1" s="93"/>
      <c r="BY1" s="93"/>
      <c r="BZ1" s="93"/>
      <c r="CA1" s="93"/>
      <c r="CB1" s="7"/>
      <c r="CC1" s="93" t="s">
        <v>105</v>
      </c>
      <c r="CD1" s="93"/>
      <c r="CE1" s="93"/>
      <c r="CF1" s="93"/>
      <c r="CG1" s="93"/>
      <c r="CH1" s="93"/>
      <c r="CI1" s="7"/>
      <c r="CJ1" s="93" t="s">
        <v>106</v>
      </c>
      <c r="CK1" s="93"/>
      <c r="CL1" s="93"/>
      <c r="CM1" s="93"/>
      <c r="CN1" s="93"/>
      <c r="CO1" s="93"/>
      <c r="CP1" s="7"/>
      <c r="CQ1" s="93" t="s">
        <v>107</v>
      </c>
      <c r="CR1" s="93"/>
      <c r="CS1" s="93"/>
      <c r="CT1" s="93"/>
      <c r="CU1" s="93"/>
      <c r="CV1" s="93"/>
      <c r="CW1" s="7"/>
      <c r="CX1" s="93" t="s">
        <v>108</v>
      </c>
      <c r="CY1" s="93"/>
      <c r="CZ1" s="93"/>
      <c r="DA1" s="93"/>
      <c r="DB1" s="93"/>
      <c r="DC1" s="93"/>
      <c r="DD1" s="7"/>
      <c r="DE1" s="93" t="s">
        <v>109</v>
      </c>
      <c r="DF1" s="93"/>
      <c r="DG1" s="93"/>
      <c r="DH1" s="93"/>
      <c r="DI1" s="93"/>
      <c r="DJ1" s="93"/>
      <c r="DK1" s="7"/>
      <c r="DL1" s="93" t="s">
        <v>110</v>
      </c>
      <c r="DM1" s="93"/>
      <c r="DN1" s="93"/>
      <c r="DO1" s="93"/>
      <c r="DP1" s="93"/>
      <c r="DQ1" s="93"/>
      <c r="DR1" s="7"/>
      <c r="DS1" s="93" t="s">
        <v>111</v>
      </c>
      <c r="DT1" s="93"/>
      <c r="DU1" s="93"/>
      <c r="DV1" s="93"/>
      <c r="DW1" s="93"/>
      <c r="DX1" s="93"/>
      <c r="DY1" s="7"/>
      <c r="DZ1" s="93" t="s">
        <v>112</v>
      </c>
      <c r="EA1" s="93"/>
      <c r="EB1" s="93"/>
      <c r="EC1" s="93"/>
      <c r="ED1" s="93"/>
      <c r="EE1" s="93"/>
      <c r="EF1" s="7"/>
      <c r="EG1" s="93" t="s">
        <v>113</v>
      </c>
      <c r="EH1" s="93"/>
      <c r="EI1" s="93"/>
      <c r="EJ1" s="93"/>
      <c r="EK1" s="93"/>
      <c r="EL1" s="93"/>
      <c r="EM1" s="7"/>
      <c r="EN1" s="93" t="s">
        <v>114</v>
      </c>
      <c r="EO1" s="93"/>
      <c r="EP1" s="93"/>
      <c r="EQ1" s="93"/>
      <c r="ER1" s="93"/>
      <c r="ES1" s="93"/>
      <c r="ET1" s="7"/>
      <c r="EU1" s="93" t="s">
        <v>115</v>
      </c>
      <c r="EV1" s="93"/>
      <c r="EW1" s="93"/>
      <c r="EX1" s="93"/>
      <c r="EY1" s="93"/>
      <c r="EZ1" s="93"/>
      <c r="FA1" s="7"/>
      <c r="FB1" s="93" t="s">
        <v>116</v>
      </c>
      <c r="FC1" s="93"/>
      <c r="FD1" s="93"/>
      <c r="FE1" s="93"/>
      <c r="FF1" s="93"/>
      <c r="FG1" s="93"/>
      <c r="FH1" s="7"/>
      <c r="FI1" s="93" t="s">
        <v>115</v>
      </c>
      <c r="FJ1" s="93"/>
      <c r="FK1" s="93"/>
      <c r="FL1" s="93"/>
      <c r="FM1" s="93"/>
      <c r="FN1" s="93"/>
      <c r="FO1" s="7"/>
      <c r="FP1" s="93" t="s">
        <v>115</v>
      </c>
      <c r="FQ1" s="93"/>
      <c r="FR1" s="93"/>
      <c r="FS1" s="93"/>
      <c r="FT1" s="93"/>
      <c r="FU1" s="93"/>
      <c r="FV1" s="7"/>
      <c r="FW1" s="93" t="s">
        <v>115</v>
      </c>
      <c r="FX1" s="93"/>
      <c r="FY1" s="93"/>
      <c r="FZ1" s="93"/>
      <c r="GA1" s="93"/>
      <c r="GB1" s="93"/>
      <c r="GC1" s="7"/>
      <c r="GD1" s="93" t="s">
        <v>115</v>
      </c>
      <c r="GE1" s="93"/>
      <c r="GF1" s="93"/>
      <c r="GG1" s="93"/>
      <c r="GH1" s="93"/>
      <c r="GI1" s="93"/>
      <c r="GJ1" s="7"/>
      <c r="GK1" s="93" t="s">
        <v>99</v>
      </c>
      <c r="GL1" s="93"/>
      <c r="GM1" s="93"/>
      <c r="GN1" s="93"/>
      <c r="GO1" s="93"/>
      <c r="GP1" s="93"/>
      <c r="GQ1" s="93"/>
      <c r="GR1" s="7"/>
    </row>
    <row r="2" spans="2:200" s="2" customFormat="1" x14ac:dyDescent="0.3">
      <c r="F2" s="52" t="s">
        <v>103</v>
      </c>
      <c r="G2" s="49">
        <v>5.0000000000000001E-4</v>
      </c>
      <c r="H2" s="49"/>
      <c r="I2" s="50"/>
      <c r="J2" s="8"/>
      <c r="K2" s="14" t="s">
        <v>89</v>
      </c>
      <c r="L2" s="15">
        <f>SUM(I7:I82)</f>
        <v>1329595.4456460085</v>
      </c>
      <c r="M2" s="16"/>
      <c r="N2" s="16"/>
      <c r="O2" s="16"/>
      <c r="P2" s="17"/>
      <c r="Q2" s="7"/>
      <c r="R2" s="14" t="s">
        <v>89</v>
      </c>
      <c r="S2" s="15">
        <f>SUM(O7:O82)</f>
        <v>1289108.7000324447</v>
      </c>
      <c r="T2" s="16"/>
      <c r="U2" s="16"/>
      <c r="V2" s="16"/>
      <c r="W2" s="17"/>
      <c r="X2" s="7"/>
      <c r="Y2" s="14" t="s">
        <v>89</v>
      </c>
      <c r="Z2" s="15">
        <f>SUM(V7:V82)</f>
        <v>1272736.2618067984</v>
      </c>
      <c r="AA2" s="49"/>
      <c r="AB2" s="49"/>
      <c r="AC2" s="49"/>
      <c r="AD2" s="50"/>
      <c r="AE2" s="8"/>
      <c r="AF2" s="14" t="s">
        <v>89</v>
      </c>
      <c r="AG2" s="15">
        <f>SUM(AC7:AC82)</f>
        <v>1268915.4607386661</v>
      </c>
      <c r="AH2" s="49"/>
      <c r="AI2" s="49"/>
      <c r="AJ2" s="49"/>
      <c r="AK2" s="50"/>
      <c r="AL2" s="8"/>
      <c r="AM2" s="14" t="s">
        <v>89</v>
      </c>
      <c r="AN2" s="15">
        <f>SUM(AJ7:AJ82)</f>
        <v>1262938.4508836537</v>
      </c>
      <c r="AO2" s="49"/>
      <c r="AP2" s="49"/>
      <c r="AQ2" s="49"/>
      <c r="AR2" s="50"/>
      <c r="AS2" s="8"/>
      <c r="AT2" s="14" t="s">
        <v>89</v>
      </c>
      <c r="AU2" s="15">
        <f>SUM(AQ7:AQ82)</f>
        <v>1260587.6484279032</v>
      </c>
      <c r="AV2" s="49"/>
      <c r="AW2" s="49"/>
      <c r="AX2" s="49"/>
      <c r="AY2" s="50"/>
      <c r="AZ2" s="8"/>
      <c r="BA2" s="14" t="s">
        <v>89</v>
      </c>
      <c r="BB2" s="15">
        <f>SUM(AX7:AX82)</f>
        <v>1259320.6944739565</v>
      </c>
      <c r="BC2" s="49"/>
      <c r="BD2" s="49"/>
      <c r="BE2" s="49"/>
      <c r="BF2" s="50"/>
      <c r="BG2" s="8"/>
      <c r="BH2" s="14" t="s">
        <v>89</v>
      </c>
      <c r="BI2" s="15">
        <f>SUM(BE7:BE82)</f>
        <v>1258348.4769704451</v>
      </c>
      <c r="BJ2" s="49"/>
      <c r="BK2" s="49"/>
      <c r="BL2" s="49"/>
      <c r="BM2" s="50"/>
      <c r="BN2" s="8"/>
      <c r="BO2" s="14" t="s">
        <v>89</v>
      </c>
      <c r="BP2" s="15">
        <f>SUM(BL7:BL82)</f>
        <v>1257538.4216454527</v>
      </c>
      <c r="BQ2" s="49"/>
      <c r="BR2" s="49"/>
      <c r="BS2" s="49"/>
      <c r="BT2" s="50"/>
      <c r="BU2" s="8"/>
      <c r="BV2" s="14" t="s">
        <v>89</v>
      </c>
      <c r="BW2" s="15">
        <f>SUM(BS7:BS82)</f>
        <v>1257176.4047822435</v>
      </c>
      <c r="BX2" s="49"/>
      <c r="BY2" s="49"/>
      <c r="BZ2" s="49"/>
      <c r="CA2" s="50"/>
      <c r="CB2" s="8"/>
      <c r="CC2" s="14" t="s">
        <v>89</v>
      </c>
      <c r="CD2" s="15">
        <f>SUM(BZ7:BZ82)</f>
        <v>1256827.5566132958</v>
      </c>
      <c r="CE2" s="49"/>
      <c r="CF2" s="49"/>
      <c r="CG2" s="49"/>
      <c r="CH2" s="50"/>
      <c r="CI2" s="8"/>
      <c r="CJ2" s="14" t="s">
        <v>89</v>
      </c>
      <c r="CK2" s="15">
        <f>SUM(CG7:CG82)</f>
        <v>1256579.395466673</v>
      </c>
      <c r="CL2" s="49"/>
      <c r="CM2" s="49"/>
      <c r="CN2" s="49"/>
      <c r="CO2" s="50"/>
      <c r="CP2" s="8"/>
      <c r="CQ2" s="14" t="s">
        <v>89</v>
      </c>
      <c r="CR2" s="15">
        <f>SUM(CN7:CN82)</f>
        <v>1256430.4380879917</v>
      </c>
      <c r="CS2" s="49"/>
      <c r="CT2" s="49"/>
      <c r="CU2" s="49"/>
      <c r="CV2" s="50"/>
      <c r="CW2" s="8"/>
      <c r="CX2" s="14" t="s">
        <v>89</v>
      </c>
      <c r="CY2" s="15">
        <f>SUM(CU7:CU82)</f>
        <v>1256226.2496757498</v>
      </c>
      <c r="CZ2" s="49"/>
      <c r="DA2" s="49"/>
      <c r="DB2" s="49"/>
      <c r="DC2" s="50"/>
      <c r="DD2" s="8"/>
      <c r="DE2" s="14" t="s">
        <v>89</v>
      </c>
      <c r="DF2" s="15">
        <f>SUM(DB7:DB82)</f>
        <v>1256105.2804046441</v>
      </c>
      <c r="DG2" s="49"/>
      <c r="DH2" s="49"/>
      <c r="DI2" s="49"/>
      <c r="DJ2" s="50"/>
      <c r="DK2" s="8"/>
      <c r="DL2" s="14" t="s">
        <v>89</v>
      </c>
      <c r="DM2" s="15">
        <f>SUM(DI7:DI82)</f>
        <v>1256023.5855522354</v>
      </c>
      <c r="DN2" s="49"/>
      <c r="DO2" s="65"/>
      <c r="DP2" s="49"/>
      <c r="DQ2" s="50"/>
      <c r="DR2" s="8"/>
      <c r="DS2" s="14" t="s">
        <v>89</v>
      </c>
      <c r="DT2" s="15">
        <f>SUM(DP7:DP82)</f>
        <v>1255957.5304485832</v>
      </c>
      <c r="DU2" s="49"/>
      <c r="DV2" s="49"/>
      <c r="DW2" s="49"/>
      <c r="DX2" s="50"/>
      <c r="DY2" s="8"/>
      <c r="DZ2" s="14" t="s">
        <v>89</v>
      </c>
      <c r="EA2" s="15">
        <f>SUM(DW7:DW82)</f>
        <v>1255904.5124919347</v>
      </c>
      <c r="EB2" s="49"/>
      <c r="EC2" s="49"/>
      <c r="ED2" s="49"/>
      <c r="EE2" s="50"/>
      <c r="EF2" s="8"/>
      <c r="EG2" s="14" t="s">
        <v>89</v>
      </c>
      <c r="EH2" s="15">
        <f>SUM(ED7:ED82)</f>
        <v>1255844.7084030085</v>
      </c>
      <c r="EI2" s="49"/>
      <c r="EJ2" s="49"/>
      <c r="EK2" s="49"/>
      <c r="EL2" s="50"/>
      <c r="EM2" s="8"/>
      <c r="EN2" s="14" t="s">
        <v>89</v>
      </c>
      <c r="EO2" s="15">
        <f>SUM(EK7:EK82)</f>
        <v>1255811.6339794472</v>
      </c>
      <c r="EP2" s="49"/>
      <c r="EQ2" s="49"/>
      <c r="ER2" s="49"/>
      <c r="ES2" s="50"/>
      <c r="ET2" s="8"/>
      <c r="EU2" s="14" t="s">
        <v>89</v>
      </c>
      <c r="EV2" s="15">
        <f>SUM(ER7:ER82)</f>
        <v>1255777.8021065868</v>
      </c>
      <c r="EW2" s="49"/>
      <c r="EX2" s="49"/>
      <c r="EY2" s="49"/>
      <c r="EZ2" s="50"/>
      <c r="FA2" s="8"/>
      <c r="FB2" s="14" t="s">
        <v>89</v>
      </c>
      <c r="FC2" s="15">
        <f>SUM(EY7:EY82)</f>
        <v>1255741.2645078923</v>
      </c>
      <c r="FD2" s="49"/>
      <c r="FE2" s="49"/>
      <c r="FF2" s="49"/>
      <c r="FG2" s="50"/>
      <c r="FH2" s="8"/>
      <c r="FI2" s="14" t="s">
        <v>89</v>
      </c>
      <c r="FJ2" s="15">
        <f>SUM(FF7:FF82)</f>
        <v>1255708.2449406001</v>
      </c>
      <c r="FK2" s="49"/>
      <c r="FL2" s="49"/>
      <c r="FM2" s="49"/>
      <c r="FN2" s="50"/>
      <c r="FO2" s="8"/>
      <c r="FP2" s="14" t="s">
        <v>89</v>
      </c>
      <c r="FQ2" s="15">
        <f>SUM(FM7:FM82)</f>
        <v>1255681.558628974</v>
      </c>
      <c r="FR2" s="49"/>
      <c r="FS2" s="49"/>
      <c r="FT2" s="49"/>
      <c r="FU2" s="50"/>
      <c r="FV2" s="8"/>
      <c r="FW2" s="14" t="s">
        <v>89</v>
      </c>
      <c r="FX2" s="15">
        <f>SUM(FF7:FF82)</f>
        <v>1255708.2449406001</v>
      </c>
      <c r="FY2" s="49"/>
      <c r="FZ2" s="49"/>
      <c r="GA2" s="49"/>
      <c r="GB2" s="50"/>
      <c r="GC2" s="8"/>
      <c r="GD2" s="14" t="s">
        <v>89</v>
      </c>
      <c r="GE2" s="15">
        <f>SUM(FF7:FF82)</f>
        <v>1255708.2449406001</v>
      </c>
      <c r="GF2" s="49"/>
      <c r="GG2" s="49"/>
      <c r="GH2" s="49"/>
      <c r="GI2" s="50"/>
      <c r="GJ2" s="8"/>
      <c r="GK2" s="14" t="s">
        <v>89</v>
      </c>
      <c r="GL2" s="15">
        <f>SUM(CN7:CN82)</f>
        <v>1256430.4380879917</v>
      </c>
      <c r="GM2" s="49"/>
      <c r="GN2" s="49"/>
      <c r="GO2" s="49"/>
      <c r="GP2" s="49"/>
      <c r="GQ2" s="50"/>
      <c r="GR2" s="8"/>
    </row>
    <row r="3" spans="2:200" s="2" customFormat="1" x14ac:dyDescent="0.3">
      <c r="F3" s="52"/>
      <c r="G3" s="49"/>
      <c r="H3" s="49"/>
      <c r="I3" s="50"/>
      <c r="J3" s="8"/>
      <c r="K3" s="14" t="s">
        <v>6</v>
      </c>
      <c r="L3" s="32">
        <v>0.25066909595789139</v>
      </c>
      <c r="M3" s="33"/>
      <c r="N3" s="33"/>
      <c r="O3" s="33"/>
      <c r="P3" s="34"/>
      <c r="Q3" s="7"/>
      <c r="R3" s="14" t="s">
        <v>6</v>
      </c>
      <c r="S3" s="46">
        <v>0.53310138753372693</v>
      </c>
      <c r="T3" s="16"/>
      <c r="U3" s="16"/>
      <c r="V3" s="16"/>
      <c r="W3" s="17"/>
      <c r="X3" s="7"/>
      <c r="Y3" s="14" t="s">
        <v>6</v>
      </c>
      <c r="Z3" s="46">
        <v>0.22497895649290595</v>
      </c>
      <c r="AA3" s="49"/>
      <c r="AB3" s="49"/>
      <c r="AC3" s="49"/>
      <c r="AD3" s="50"/>
      <c r="AE3" s="8"/>
      <c r="AF3" s="14" t="s">
        <v>6</v>
      </c>
      <c r="AG3" s="59">
        <v>0.60192260615125437</v>
      </c>
      <c r="AH3" s="49"/>
      <c r="AI3" s="49"/>
      <c r="AJ3" s="49"/>
      <c r="AK3" s="50"/>
      <c r="AL3" s="8"/>
      <c r="AM3" s="14" t="s">
        <v>6</v>
      </c>
      <c r="AN3" s="46">
        <v>0.17982200972303397</v>
      </c>
      <c r="AO3" s="49"/>
      <c r="AP3" s="49"/>
      <c r="AQ3" s="49"/>
      <c r="AR3" s="50"/>
      <c r="AS3" s="8"/>
      <c r="AT3" s="14" t="s">
        <v>6</v>
      </c>
      <c r="AU3" s="46">
        <v>0.26575849855098577</v>
      </c>
      <c r="AV3" s="49"/>
      <c r="AW3" s="49"/>
      <c r="AX3" s="49"/>
      <c r="AY3" s="50"/>
      <c r="AZ3" s="8"/>
      <c r="BA3" s="14" t="s">
        <v>6</v>
      </c>
      <c r="BB3" s="46">
        <v>0.22197545597757234</v>
      </c>
      <c r="BC3" s="49"/>
      <c r="BD3" s="49"/>
      <c r="BE3" s="49"/>
      <c r="BF3" s="50"/>
      <c r="BG3" s="8"/>
      <c r="BH3" s="14" t="s">
        <v>6</v>
      </c>
      <c r="BI3" s="46">
        <v>0.26675050539558248</v>
      </c>
      <c r="BJ3" s="49"/>
      <c r="BK3" s="49"/>
      <c r="BL3" s="49"/>
      <c r="BM3" s="50"/>
      <c r="BN3" s="8"/>
      <c r="BO3" s="14" t="s">
        <v>6</v>
      </c>
      <c r="BP3" s="46">
        <v>0.11872506203939966</v>
      </c>
      <c r="BQ3" s="49"/>
      <c r="BR3" s="49"/>
      <c r="BS3" s="49"/>
      <c r="BT3" s="50"/>
      <c r="BU3" s="8"/>
      <c r="BV3" s="14" t="s">
        <v>6</v>
      </c>
      <c r="BW3" s="46">
        <v>0.24129708704316166</v>
      </c>
      <c r="BX3" s="49"/>
      <c r="BY3" s="49"/>
      <c r="BZ3" s="49"/>
      <c r="CA3" s="50"/>
      <c r="CB3" s="8"/>
      <c r="CC3" s="14" t="s">
        <v>6</v>
      </c>
      <c r="CD3" s="46">
        <v>0.10224448366370975</v>
      </c>
      <c r="CE3" s="49"/>
      <c r="CF3" s="49"/>
      <c r="CG3" s="49"/>
      <c r="CH3" s="50"/>
      <c r="CI3" s="8"/>
      <c r="CJ3" s="14" t="s">
        <v>6</v>
      </c>
      <c r="CK3" s="46">
        <v>0.14023166521088598</v>
      </c>
      <c r="CL3" s="49"/>
      <c r="CM3" s="49"/>
      <c r="CN3" s="49"/>
      <c r="CO3" s="50"/>
      <c r="CP3" s="8"/>
      <c r="CQ3" s="14" t="s">
        <v>6</v>
      </c>
      <c r="CR3" s="46">
        <v>0.11918116300129801</v>
      </c>
      <c r="CS3" s="49"/>
      <c r="CT3" s="49"/>
      <c r="CU3" s="49"/>
      <c r="CV3" s="50"/>
      <c r="CW3" s="8"/>
      <c r="CX3" s="14" t="s">
        <v>6</v>
      </c>
      <c r="CY3" s="46">
        <v>0.11283047988527635</v>
      </c>
      <c r="CZ3" s="49"/>
      <c r="DA3" s="49"/>
      <c r="DB3" s="49"/>
      <c r="DC3" s="50"/>
      <c r="DD3" s="8"/>
      <c r="DE3" s="14" t="s">
        <v>6</v>
      </c>
      <c r="DF3" s="46">
        <v>7.7814279848027121E-2</v>
      </c>
      <c r="DG3" s="49"/>
      <c r="DH3" s="49"/>
      <c r="DI3" s="49"/>
      <c r="DJ3" s="50"/>
      <c r="DK3" s="8"/>
      <c r="DL3" s="14" t="s">
        <v>6</v>
      </c>
      <c r="DM3" s="46">
        <v>7.8392908501691547E-2</v>
      </c>
      <c r="DN3" s="49"/>
      <c r="DO3" s="65"/>
      <c r="DP3" s="49"/>
      <c r="DQ3" s="50"/>
      <c r="DR3" s="8"/>
      <c r="DS3" s="14" t="s">
        <v>6</v>
      </c>
      <c r="DT3" s="46">
        <v>6.7954651383860157E-2</v>
      </c>
      <c r="DU3" s="49"/>
      <c r="DV3" s="49"/>
      <c r="DW3" s="49"/>
      <c r="DX3" s="50"/>
      <c r="DY3" s="8"/>
      <c r="DZ3" s="14" t="s">
        <v>6</v>
      </c>
      <c r="EA3" s="46">
        <v>8.3268295536502335E-2</v>
      </c>
      <c r="EB3" s="49"/>
      <c r="EC3" s="49"/>
      <c r="ED3" s="49"/>
      <c r="EE3" s="50"/>
      <c r="EF3" s="8"/>
      <c r="EG3" s="14" t="s">
        <v>6</v>
      </c>
      <c r="EH3" s="46">
        <v>4.3926167513322539E-2</v>
      </c>
      <c r="EI3" s="49"/>
      <c r="EJ3" s="49"/>
      <c r="EK3" s="49"/>
      <c r="EL3" s="50"/>
      <c r="EM3" s="8"/>
      <c r="EN3" s="14" t="s">
        <v>6</v>
      </c>
      <c r="EO3" s="46">
        <v>6.57453568128403E-2</v>
      </c>
      <c r="EP3" s="49"/>
      <c r="EQ3" s="49"/>
      <c r="ER3" s="49"/>
      <c r="ES3" s="50"/>
      <c r="ET3" s="8"/>
      <c r="EU3" s="14" t="s">
        <v>6</v>
      </c>
      <c r="EV3" s="46">
        <v>5.0326726933039627E-2</v>
      </c>
      <c r="EW3" s="49"/>
      <c r="EX3" s="49"/>
      <c r="EY3" s="49"/>
      <c r="EZ3" s="50"/>
      <c r="FA3" s="8"/>
      <c r="FB3" s="14" t="s">
        <v>6</v>
      </c>
      <c r="FC3" s="46">
        <v>6.5504850848810706E-2</v>
      </c>
      <c r="FD3" s="49"/>
      <c r="FE3" s="49"/>
      <c r="FF3" s="49"/>
      <c r="FG3" s="50"/>
      <c r="FH3" s="8"/>
      <c r="FI3" s="14" t="s">
        <v>6</v>
      </c>
      <c r="FJ3" s="46">
        <v>4.3411000835476402E-2</v>
      </c>
      <c r="FK3" s="49"/>
      <c r="FL3" s="49"/>
      <c r="FM3" s="49"/>
      <c r="FN3" s="50"/>
      <c r="FO3" s="8"/>
      <c r="FP3" s="14" t="s">
        <v>6</v>
      </c>
      <c r="FQ3" s="46">
        <v>5.0326726933039627E-2</v>
      </c>
      <c r="FR3" s="49"/>
      <c r="FS3" s="49"/>
      <c r="FT3" s="49"/>
      <c r="FU3" s="50"/>
      <c r="FV3" s="8"/>
      <c r="FW3" s="14" t="s">
        <v>6</v>
      </c>
      <c r="FX3" s="46">
        <v>5.0326726933039627E-2</v>
      </c>
      <c r="FY3" s="49"/>
      <c r="FZ3" s="49"/>
      <c r="GA3" s="49"/>
      <c r="GB3" s="50"/>
      <c r="GC3" s="8"/>
      <c r="GD3" s="14" t="s">
        <v>6</v>
      </c>
      <c r="GE3" s="46">
        <v>5.0326726933039627E-2</v>
      </c>
      <c r="GF3" s="49"/>
      <c r="GG3" s="49"/>
      <c r="GH3" s="49"/>
      <c r="GI3" s="50"/>
      <c r="GJ3" s="8"/>
      <c r="GK3" s="14" t="s">
        <v>85</v>
      </c>
      <c r="GL3" s="32">
        <f>BP5</f>
        <v>3.5402613906104683E-3</v>
      </c>
      <c r="GM3" s="35" t="str">
        <f>IF(GL3&gt;0.0005, "Need next iteration", "Converged at error &lt; 0.0005")</f>
        <v>Need next iteration</v>
      </c>
      <c r="GN3" s="49"/>
      <c r="GO3" s="49"/>
      <c r="GP3" s="49"/>
      <c r="GQ3" s="50"/>
      <c r="GR3" s="8"/>
    </row>
    <row r="4" spans="2:200" s="2" customFormat="1" x14ac:dyDescent="0.3">
      <c r="F4" s="52"/>
      <c r="G4" s="49"/>
      <c r="H4" s="49"/>
      <c r="I4" s="50"/>
      <c r="J4" s="8"/>
      <c r="K4" s="14" t="s">
        <v>94</v>
      </c>
      <c r="L4" s="32">
        <f>SUM(H7:H82)</f>
        <v>-2.9762304620817304E-8</v>
      </c>
      <c r="M4" s="33"/>
      <c r="N4" s="33"/>
      <c r="O4" s="33"/>
      <c r="P4" s="34"/>
      <c r="Q4" s="7"/>
      <c r="R4" s="14" t="s">
        <v>94</v>
      </c>
      <c r="S4" s="47">
        <f>SUM(N7:N82)</f>
        <v>-1.5807480485818814E-4</v>
      </c>
      <c r="T4" s="16"/>
      <c r="U4" s="16"/>
      <c r="V4" s="16"/>
      <c r="W4" s="17"/>
      <c r="X4" s="7"/>
      <c r="Y4" s="14" t="s">
        <v>94</v>
      </c>
      <c r="Z4" s="47">
        <f>SUM(U7:U82)</f>
        <v>1.1064475984312594E-6</v>
      </c>
      <c r="AA4" s="49"/>
      <c r="AB4" s="49"/>
      <c r="AC4" s="49"/>
      <c r="AD4" s="50"/>
      <c r="AE4" s="8"/>
      <c r="AF4" s="14" t="s">
        <v>94</v>
      </c>
      <c r="AG4" s="47">
        <f>SUM(AB7:AB82)</f>
        <v>1.4741090126335621E-8</v>
      </c>
      <c r="AH4" s="49"/>
      <c r="AI4" s="49"/>
      <c r="AJ4" s="49"/>
      <c r="AK4" s="50"/>
      <c r="AL4" s="8"/>
      <c r="AM4" s="14" t="s">
        <v>94</v>
      </c>
      <c r="AN4" s="47">
        <f>SUM(AI7:AI82)</f>
        <v>-2.5752359215402976E-4</v>
      </c>
      <c r="AO4" s="49"/>
      <c r="AP4" s="49"/>
      <c r="AQ4" s="49"/>
      <c r="AR4" s="50"/>
      <c r="AS4" s="8"/>
      <c r="AT4" s="14" t="s">
        <v>94</v>
      </c>
      <c r="AU4" s="47">
        <f>SUM(AP7:AP82)</f>
        <v>-3.0014645744813606E-5</v>
      </c>
      <c r="AV4" s="49"/>
      <c r="AW4" s="49"/>
      <c r="AX4" s="49"/>
      <c r="AY4" s="50"/>
      <c r="AZ4" s="8"/>
      <c r="BA4" s="14" t="s">
        <v>94</v>
      </c>
      <c r="BB4" s="47">
        <f>SUM(AW7:AW82)</f>
        <v>-3.6637356970459223E-7</v>
      </c>
      <c r="BC4" s="49"/>
      <c r="BD4" s="49"/>
      <c r="BE4" s="49"/>
      <c r="BF4" s="50"/>
      <c r="BG4" s="8"/>
      <c r="BH4" s="14" t="s">
        <v>94</v>
      </c>
      <c r="BI4" s="47">
        <f>SUM(BD7:BD82)</f>
        <v>-3.7321296986192465E-6</v>
      </c>
      <c r="BJ4" s="49"/>
      <c r="BK4" s="49"/>
      <c r="BL4" s="49"/>
      <c r="BM4" s="50"/>
      <c r="BN4" s="8"/>
      <c r="BO4" s="14" t="s">
        <v>94</v>
      </c>
      <c r="BP4" s="47">
        <f>SUM(BK7:BK82)</f>
        <v>-8.9418210336589254E-5</v>
      </c>
      <c r="BQ4" s="49"/>
      <c r="BR4" s="49"/>
      <c r="BS4" s="49"/>
      <c r="BT4" s="50"/>
      <c r="BU4" s="8"/>
      <c r="BV4" s="14" t="s">
        <v>94</v>
      </c>
      <c r="BW4" s="47">
        <f>SUM(BR7:BR82)</f>
        <v>2.1094342037031311E-4</v>
      </c>
      <c r="BX4" s="49"/>
      <c r="BY4" s="49"/>
      <c r="BZ4" s="49"/>
      <c r="CA4" s="50"/>
      <c r="CB4" s="8"/>
      <c r="CC4" s="14" t="s">
        <v>94</v>
      </c>
      <c r="CD4" s="47">
        <f>SUM(BY7:BY82)</f>
        <v>-2.3930624593049288E-8</v>
      </c>
      <c r="CE4" s="49"/>
      <c r="CF4" s="49"/>
      <c r="CG4" s="49"/>
      <c r="CH4" s="50"/>
      <c r="CI4" s="8"/>
      <c r="CJ4" s="14" t="s">
        <v>94</v>
      </c>
      <c r="CK4" s="47">
        <f>SUM(CF7:CF82)</f>
        <v>-4.1012107885762816E-4</v>
      </c>
      <c r="CL4" s="49"/>
      <c r="CM4" s="49"/>
      <c r="CN4" s="49"/>
      <c r="CO4" s="50"/>
      <c r="CP4" s="8"/>
      <c r="CQ4" s="14" t="s">
        <v>94</v>
      </c>
      <c r="CR4" s="47">
        <f>SUM(CM7:CM82)</f>
        <v>-6.5257577261945698E-4</v>
      </c>
      <c r="CS4" s="49"/>
      <c r="CT4" s="49"/>
      <c r="CU4" s="49"/>
      <c r="CV4" s="50"/>
      <c r="CW4" s="8"/>
      <c r="CX4" s="14" t="s">
        <v>94</v>
      </c>
      <c r="CY4" s="47">
        <f>SUM(CT7:CT82)</f>
        <v>-2.3608073206560221E-4</v>
      </c>
      <c r="CZ4" s="49"/>
      <c r="DA4" s="49"/>
      <c r="DB4" s="49"/>
      <c r="DC4" s="50"/>
      <c r="DD4" s="8"/>
      <c r="DE4" s="14" t="s">
        <v>94</v>
      </c>
      <c r="DF4" s="47">
        <f>SUM(DA7:DA82)</f>
        <v>5.9533019339141902E-4</v>
      </c>
      <c r="DG4" s="49"/>
      <c r="DH4" s="49"/>
      <c r="DI4" s="49"/>
      <c r="DJ4" s="50"/>
      <c r="DK4" s="8"/>
      <c r="DL4" s="14" t="s">
        <v>94</v>
      </c>
      <c r="DM4" s="47">
        <f>SUM(DH7:DH82)</f>
        <v>1.0109595314133912E-4</v>
      </c>
      <c r="DN4" s="49"/>
      <c r="DO4" s="49"/>
      <c r="DP4" s="49"/>
      <c r="DQ4" s="50"/>
      <c r="DR4" s="8"/>
      <c r="DS4" s="14" t="s">
        <v>94</v>
      </c>
      <c r="DT4" s="47">
        <f>SUM(DO7:DO82)</f>
        <v>1.8425453163217753E-8</v>
      </c>
      <c r="DU4" s="49"/>
      <c r="DV4" s="49"/>
      <c r="DW4" s="49"/>
      <c r="DX4" s="50"/>
      <c r="DY4" s="8"/>
      <c r="DZ4" s="14" t="s">
        <v>94</v>
      </c>
      <c r="EA4" s="47">
        <f>SUM(DV7:DV82)</f>
        <v>1.4399286555999424E-5</v>
      </c>
      <c r="EB4" s="49"/>
      <c r="EC4" s="49"/>
      <c r="ED4" s="49"/>
      <c r="EE4" s="50"/>
      <c r="EF4" s="8"/>
      <c r="EG4" s="14" t="s">
        <v>94</v>
      </c>
      <c r="EH4" s="47">
        <f>SUM(EC7:EC82)</f>
        <v>8.77989805303514E-8</v>
      </c>
      <c r="EI4" s="49"/>
      <c r="EJ4" s="49"/>
      <c r="EK4" s="49"/>
      <c r="EL4" s="50"/>
      <c r="EM4" s="8"/>
      <c r="EN4" s="14" t="s">
        <v>94</v>
      </c>
      <c r="EO4" s="47">
        <f>SUM(EJ7:EJ82)</f>
        <v>6.1338992964010686E-5</v>
      </c>
      <c r="EP4" s="49"/>
      <c r="EQ4" s="49"/>
      <c r="ER4" s="49"/>
      <c r="ES4" s="50"/>
      <c r="ET4" s="8"/>
      <c r="EU4" s="14" t="s">
        <v>94</v>
      </c>
      <c r="EV4" s="47">
        <f>SUM(EQ7:EQ82)</f>
        <v>4.5297383621800691E-7</v>
      </c>
      <c r="EW4" s="49"/>
      <c r="EX4" s="49"/>
      <c r="EY4" s="49"/>
      <c r="EZ4" s="50"/>
      <c r="FA4" s="8"/>
      <c r="FB4" s="14" t="s">
        <v>94</v>
      </c>
      <c r="FC4" s="47">
        <f>SUM(EX7:EX82)</f>
        <v>-9.970057726604864E-5</v>
      </c>
      <c r="FD4" s="49"/>
      <c r="FE4" s="49"/>
      <c r="FF4" s="49"/>
      <c r="FG4" s="50"/>
      <c r="FH4" s="8"/>
      <c r="FI4" s="14" t="s">
        <v>94</v>
      </c>
      <c r="FJ4" s="47">
        <f>SUM(FE7:FE82)</f>
        <v>8.2426018707337789E-5</v>
      </c>
      <c r="FK4" s="49"/>
      <c r="FL4" s="49"/>
      <c r="FM4" s="49"/>
      <c r="FN4" s="50"/>
      <c r="FO4" s="8"/>
      <c r="FP4" s="14" t="s">
        <v>94</v>
      </c>
      <c r="FQ4" s="47">
        <f>SUM(FE7:FE82)</f>
        <v>8.2426018707337789E-5</v>
      </c>
      <c r="FR4" s="49"/>
      <c r="FS4" s="49"/>
      <c r="FT4" s="49"/>
      <c r="FU4" s="50"/>
      <c r="FV4" s="8"/>
      <c r="FW4" s="14" t="s">
        <v>94</v>
      </c>
      <c r="FX4" s="47">
        <f>SUM(FE7:FE82)</f>
        <v>8.2426018707337789E-5</v>
      </c>
      <c r="FY4" s="49"/>
      <c r="FZ4" s="49"/>
      <c r="GA4" s="49"/>
      <c r="GB4" s="50"/>
      <c r="GC4" s="8"/>
      <c r="GD4" s="14" t="s">
        <v>94</v>
      </c>
      <c r="GE4" s="47">
        <f>SUM(FE7:FE82)</f>
        <v>8.2426018707337789E-5</v>
      </c>
      <c r="GF4" s="49"/>
      <c r="GG4" s="49"/>
      <c r="GH4" s="49"/>
      <c r="GI4" s="50"/>
      <c r="GJ4" s="8"/>
      <c r="GK4" s="14"/>
      <c r="GL4" s="47"/>
      <c r="GM4" s="49"/>
      <c r="GN4" s="49"/>
      <c r="GO4" s="49"/>
      <c r="GP4" s="49"/>
      <c r="GQ4" s="50"/>
      <c r="GR4" s="8"/>
    </row>
    <row r="5" spans="2:200" s="2" customFormat="1" x14ac:dyDescent="0.3">
      <c r="F5" s="52"/>
      <c r="G5" s="49"/>
      <c r="H5" s="49"/>
      <c r="I5" s="50"/>
      <c r="J5" s="8"/>
      <c r="K5" s="14" t="s">
        <v>85</v>
      </c>
      <c r="L5" s="32">
        <f>SQRT(SUM(P7:P82))/SUM(G7:G82)</f>
        <v>2.3831635363910871E-2</v>
      </c>
      <c r="M5" s="35" t="str">
        <f>IF(L5&gt;0.0005, "Need next iteration")</f>
        <v>Need next iteration</v>
      </c>
      <c r="N5" s="36"/>
      <c r="O5" s="33"/>
      <c r="P5" s="34"/>
      <c r="Q5" s="7"/>
      <c r="R5" s="14" t="s">
        <v>85</v>
      </c>
      <c r="S5" s="32">
        <f>SQRT(SUM(W7:W82))/SUM(M7:M82)</f>
        <v>2.0277250399833392E-2</v>
      </c>
      <c r="T5" s="35" t="str">
        <f>IF(S5&gt;0.001, "Need next iteration")</f>
        <v>Need next iteration</v>
      </c>
      <c r="U5" s="35"/>
      <c r="V5" s="16"/>
      <c r="W5" s="17"/>
      <c r="X5" s="7"/>
      <c r="Y5" s="14" t="s">
        <v>85</v>
      </c>
      <c r="Z5" s="32">
        <f>SQRT(SUM(AD7:AD82))/SUM(T7:T82)</f>
        <v>1.0033029984574832E-2</v>
      </c>
      <c r="AA5" s="35" t="str">
        <f>IF(Z5&gt;0.0005, "Need next iteration")</f>
        <v>Need next iteration</v>
      </c>
      <c r="AB5" s="49"/>
      <c r="AC5" s="49"/>
      <c r="AD5" s="50"/>
      <c r="AE5" s="8"/>
      <c r="AF5" s="48" t="s">
        <v>85</v>
      </c>
      <c r="AG5" s="32">
        <f>SQRT(SUM(AK7:AK82))/SUM(AA7:AA82)</f>
        <v>1.4389028671878225E-2</v>
      </c>
      <c r="AH5" s="35" t="str">
        <f>IF(AG5&gt;0.001, "Need next iteration")</f>
        <v>Need next iteration</v>
      </c>
      <c r="AI5" s="35"/>
      <c r="AJ5" s="49"/>
      <c r="AK5" s="50"/>
      <c r="AL5" s="8"/>
      <c r="AM5" s="14" t="s">
        <v>85</v>
      </c>
      <c r="AN5" s="32">
        <f>SQRT(SUM(AR7:AR82))/SUM(AH7:AH82)</f>
        <v>8.550076458857081E-3</v>
      </c>
      <c r="AO5" s="35" t="str">
        <f>IF(AN5&gt;0.001, "Need next iteration")</f>
        <v>Need next iteration</v>
      </c>
      <c r="AP5" s="49"/>
      <c r="AQ5" s="49"/>
      <c r="AR5" s="50"/>
      <c r="AS5" s="8"/>
      <c r="AT5" s="14" t="s">
        <v>85</v>
      </c>
      <c r="AU5" s="32">
        <f>SQRT(SUM(AY7:AY82))/SUM(AO7:AO82)</f>
        <v>6.0645169072409046E-3</v>
      </c>
      <c r="AV5" s="35" t="str">
        <f>IF(AU5&gt;0.001, "Need next iteration")</f>
        <v>Need next iteration</v>
      </c>
      <c r="AW5" s="49"/>
      <c r="AX5" s="49"/>
      <c r="AY5" s="50"/>
      <c r="AZ5" s="8"/>
      <c r="BA5" s="14" t="s">
        <v>85</v>
      </c>
      <c r="BB5" s="32">
        <f>SQRT(SUM(BF7:BF82))/SUM(AV7:AV82)</f>
        <v>5.9387970646427373E-3</v>
      </c>
      <c r="BC5" s="35" t="str">
        <f>IF(BB5&gt;0.0005, "Need next iteration")</f>
        <v>Need next iteration</v>
      </c>
      <c r="BD5" s="49"/>
      <c r="BE5" s="49"/>
      <c r="BF5" s="50"/>
      <c r="BG5" s="8"/>
      <c r="BH5" s="14" t="s">
        <v>85</v>
      </c>
      <c r="BI5" s="32">
        <f>SQRT(SUM(BM7:BM82))/SUM(BC7:BC82)</f>
        <v>4.987725585642571E-3</v>
      </c>
      <c r="BJ5" s="35" t="str">
        <f>IF(BI5&gt;0.0005, "Need next iteration")</f>
        <v>Need next iteration</v>
      </c>
      <c r="BK5" s="49"/>
      <c r="BL5" s="49"/>
      <c r="BM5" s="50"/>
      <c r="BN5" s="8"/>
      <c r="BO5" s="14" t="s">
        <v>85</v>
      </c>
      <c r="BP5" s="32">
        <f>SQRT(SUM(BT7:BT82))/SUM(BJ7:BJ82)</f>
        <v>3.5402613906104683E-3</v>
      </c>
      <c r="BQ5" s="35" t="str">
        <f>IF(BP5&gt;0.0005, "Need next iteration")</f>
        <v>Need next iteration</v>
      </c>
      <c r="BR5" s="35"/>
      <c r="BS5" s="49"/>
      <c r="BT5" s="50"/>
      <c r="BU5" s="8"/>
      <c r="BV5" s="14" t="s">
        <v>85</v>
      </c>
      <c r="BW5" s="32">
        <f>SQRT(SUM(CA7:CA82))/SUM(BQ7:BQ82)</f>
        <v>4.1280231339583919E-3</v>
      </c>
      <c r="BX5" s="35" t="str">
        <f>IF(BW5&gt;0.0005, "Need next iteration")</f>
        <v>Need next iteration</v>
      </c>
      <c r="BY5" s="35"/>
      <c r="BZ5" s="49"/>
      <c r="CA5" s="50"/>
      <c r="CB5" s="8"/>
      <c r="CC5" s="14" t="s">
        <v>85</v>
      </c>
      <c r="CD5" s="32">
        <f>SQRT(SUM(CH7:CH82))/SUM(BX7:BX82)</f>
        <v>2.9421227098969764E-3</v>
      </c>
      <c r="CE5" s="35" t="str">
        <f>IF(CD5&gt;0.0005, "Need next iteration")</f>
        <v>Need next iteration</v>
      </c>
      <c r="CF5" s="35"/>
      <c r="CG5" s="49"/>
      <c r="CH5" s="50"/>
      <c r="CI5" s="8"/>
      <c r="CJ5" s="14" t="s">
        <v>85</v>
      </c>
      <c r="CK5" s="32">
        <f>SQRT(SUM(CO7:CO82))/SUM(CE7:CE82)</f>
        <v>2.3320872127099443E-3</v>
      </c>
      <c r="CL5" s="35" t="str">
        <f>IF(CK5&gt;0.0005, "Need next iteration", "Converged at error &lt; 0.0005")</f>
        <v>Need next iteration</v>
      </c>
      <c r="CM5" s="35"/>
      <c r="CN5" s="49"/>
      <c r="CO5" s="50"/>
      <c r="CP5" s="8"/>
      <c r="CQ5" s="14" t="s">
        <v>85</v>
      </c>
      <c r="CR5" s="32">
        <f>SQRT(SUM(CV7:CV82))/SUM(CL7:CL82)</f>
        <v>2.5221732745618702E-3</v>
      </c>
      <c r="CS5" s="35" t="str">
        <f>IF(CR5&gt;0.0005, "Need next iteration")</f>
        <v>Need next iteration</v>
      </c>
      <c r="CT5" s="35"/>
      <c r="CU5" s="49"/>
      <c r="CV5" s="50"/>
      <c r="CW5" s="8"/>
      <c r="CX5" s="14" t="s">
        <v>85</v>
      </c>
      <c r="CY5" s="32">
        <f>SQRT(SUM(DC7:DC82))/SUM(CS7:CS82)</f>
        <v>2.0945432646138217E-3</v>
      </c>
      <c r="CZ5" s="35" t="str">
        <f>IF(CY5&gt;0.0005, "Need next iteration")</f>
        <v>Need next iteration</v>
      </c>
      <c r="DA5" s="35"/>
      <c r="DB5" s="49"/>
      <c r="DC5" s="50"/>
      <c r="DD5" s="8"/>
      <c r="DE5" s="14" t="s">
        <v>85</v>
      </c>
      <c r="DF5" s="32">
        <f>SQRT(SUM(DJ7:DJ82))/SUM(CZ7:CZ82)</f>
        <v>1.6849905397787741E-3</v>
      </c>
      <c r="DG5" s="35" t="str">
        <f>IF(DF5&gt;0.0005, "Need next iteration")</f>
        <v>Need next iteration</v>
      </c>
      <c r="DH5" s="35"/>
      <c r="DI5" s="49"/>
      <c r="DJ5" s="50"/>
      <c r="DK5" s="8"/>
      <c r="DL5" s="14" t="s">
        <v>85</v>
      </c>
      <c r="DM5" s="32">
        <f>SQRT(SUM(DQ7:DQ82))/SUM(DG7:DG82)</f>
        <v>1.521629871064587E-3</v>
      </c>
      <c r="DN5" s="35" t="str">
        <f>IF(DM5&gt;0.0005, "Need next iteration")</f>
        <v>Need next iteration</v>
      </c>
      <c r="DO5" s="35"/>
      <c r="DP5" s="49"/>
      <c r="DQ5" s="50"/>
      <c r="DR5" s="8"/>
      <c r="DS5" s="14" t="s">
        <v>85</v>
      </c>
      <c r="DT5" s="32">
        <f>SQRT(SUM(DX7:DX82))/SUM(DN7:DN82)</f>
        <v>1.3726124306245218E-3</v>
      </c>
      <c r="DU5" s="35" t="str">
        <f>IF(DT5&gt;0.0005, "Need next iteration")</f>
        <v>Need next iteration</v>
      </c>
      <c r="DV5" s="35"/>
      <c r="DW5" s="49"/>
      <c r="DX5" s="50"/>
      <c r="DY5" s="8"/>
      <c r="DZ5" s="14" t="s">
        <v>85</v>
      </c>
      <c r="EA5" s="32">
        <f>SQRT(SUM(EE7:EE82))/SUM(DU7:DU82)</f>
        <v>1.54706862216955E-3</v>
      </c>
      <c r="EB5" s="35" t="str">
        <f>IF(EA5&gt;0.0005, "Need next iteration")</f>
        <v>Need next iteration</v>
      </c>
      <c r="EC5" s="35"/>
      <c r="ED5" s="49"/>
      <c r="EE5" s="50"/>
      <c r="EF5" s="8"/>
      <c r="EG5" s="14" t="s">
        <v>85</v>
      </c>
      <c r="EH5" s="32">
        <f>SQRT(SUM(EL7:EL82))/SUM(EB7:EB82)</f>
        <v>1.1321354829505145E-3</v>
      </c>
      <c r="EI5" s="35" t="str">
        <f>IF(EH5&gt;0.0005, "Need next iteration")</f>
        <v>Need next iteration</v>
      </c>
      <c r="EJ5" s="35"/>
      <c r="EK5" s="49"/>
      <c r="EL5" s="50"/>
      <c r="EM5" s="8"/>
      <c r="EN5" s="14" t="s">
        <v>85</v>
      </c>
      <c r="EO5" s="32">
        <f>SQRT(SUM(ES7:ES82))/SUM(EI7:EI82)</f>
        <v>9.9510809431849613E-4</v>
      </c>
      <c r="EP5" s="35" t="str">
        <f>IF(EO5&gt;0.0005, "Need next iteration")</f>
        <v>Need next iteration</v>
      </c>
      <c r="EQ5" s="35"/>
      <c r="ER5" s="49"/>
      <c r="ES5" s="50"/>
      <c r="ET5" s="8"/>
      <c r="EU5" s="14" t="s">
        <v>85</v>
      </c>
      <c r="EV5" s="32">
        <f>SQRT(SUM(EZ7:EZ82))/SUM(EP7:EP82)</f>
        <v>1.0881334316061272E-3</v>
      </c>
      <c r="EW5" s="35" t="str">
        <f>IF(EV5&gt;0.0005, "Need next iteration")</f>
        <v>Need next iteration</v>
      </c>
      <c r="EX5" s="35"/>
      <c r="EY5" s="49"/>
      <c r="EZ5" s="50"/>
      <c r="FA5" s="8"/>
      <c r="FB5" s="14" t="s">
        <v>85</v>
      </c>
      <c r="FC5" s="32">
        <f>SQRT(SUM(FG7:FG82))/SUM(EW7:EW82)</f>
        <v>1.1281772195416886E-3</v>
      </c>
      <c r="FD5" s="35" t="str">
        <f>IF(FC5&gt;0.0005, "Need next iteration")</f>
        <v>Need next iteration</v>
      </c>
      <c r="FE5" s="35"/>
      <c r="FF5" s="49"/>
      <c r="FG5" s="50"/>
      <c r="FH5" s="8"/>
      <c r="FI5" s="14" t="s">
        <v>85</v>
      </c>
      <c r="FJ5" s="32">
        <f>SQRT(SUM(FN7:FN82))/SUM(FD7:FD82)</f>
        <v>9.080648715410766E-4</v>
      </c>
      <c r="FK5" s="35" t="str">
        <f>IF(FJ5&gt;0.0005, "Need next iteration")</f>
        <v>Need next iteration</v>
      </c>
      <c r="FL5" s="35"/>
      <c r="FM5" s="49"/>
      <c r="FN5" s="50"/>
      <c r="FO5" s="8"/>
      <c r="FP5" s="14" t="s">
        <v>85</v>
      </c>
      <c r="FQ5" s="32">
        <f>SQRT(SUM(FU7:FU82))/SUM(FD7:FD82)</f>
        <v>1.0769106385942894E-3</v>
      </c>
      <c r="FR5" s="35" t="str">
        <f>IF(FQ5&gt;0.0005, "Need next iteration")</f>
        <v>Need next iteration</v>
      </c>
      <c r="FS5" s="35"/>
      <c r="FT5" s="49"/>
      <c r="FU5" s="50"/>
      <c r="FV5" s="8"/>
      <c r="FW5" s="14" t="s">
        <v>85</v>
      </c>
      <c r="FX5" s="32">
        <f>SQRT(SUM(GB7:GB82))/SUM(FD7:FD82)</f>
        <v>1.0769106385942894E-3</v>
      </c>
      <c r="FY5" s="35" t="str">
        <f>IF(FX5&gt;0.0005, "Need next iteration")</f>
        <v>Need next iteration</v>
      </c>
      <c r="FZ5" s="35"/>
      <c r="GA5" s="49"/>
      <c r="GB5" s="50"/>
      <c r="GC5" s="8"/>
      <c r="GD5" s="14" t="s">
        <v>85</v>
      </c>
      <c r="GE5" s="32">
        <f>SQRT(SUM(GI7:GI82))/SUM(FD7:FD82)</f>
        <v>1.0769106385942894E-3</v>
      </c>
      <c r="GF5" s="35" t="str">
        <f>IF(GE5&gt;0.0005, "Need next iteration")</f>
        <v>Need next iteration</v>
      </c>
      <c r="GG5" s="35"/>
      <c r="GH5" s="49"/>
      <c r="GI5" s="50"/>
      <c r="GJ5" s="8"/>
      <c r="GK5" s="52"/>
      <c r="GL5" s="12"/>
      <c r="GM5" s="12"/>
      <c r="GN5" s="12"/>
      <c r="GO5" s="12"/>
      <c r="GP5" s="12"/>
      <c r="GQ5" s="13"/>
      <c r="GR5" s="8"/>
    </row>
    <row r="6" spans="2:200" s="2" customFormat="1" x14ac:dyDescent="0.3">
      <c r="B6" s="85" t="s">
        <v>0</v>
      </c>
      <c r="C6" s="85"/>
      <c r="D6" s="85"/>
      <c r="E6" s="20" t="s">
        <v>5</v>
      </c>
      <c r="F6" s="20" t="s">
        <v>1</v>
      </c>
      <c r="G6" s="20" t="s">
        <v>2</v>
      </c>
      <c r="H6" s="20" t="s">
        <v>94</v>
      </c>
      <c r="I6" s="14" t="s">
        <v>90</v>
      </c>
      <c r="J6" s="9"/>
      <c r="K6" s="66" t="s">
        <v>117</v>
      </c>
      <c r="L6" s="20" t="s">
        <v>3</v>
      </c>
      <c r="M6" s="21" t="s">
        <v>2</v>
      </c>
      <c r="N6" s="58" t="s">
        <v>94</v>
      </c>
      <c r="O6" s="48" t="s">
        <v>90</v>
      </c>
      <c r="P6" s="14" t="s">
        <v>86</v>
      </c>
      <c r="Q6" s="7"/>
      <c r="R6" s="66" t="s">
        <v>117</v>
      </c>
      <c r="S6" s="20" t="s">
        <v>3</v>
      </c>
      <c r="T6" s="21" t="s">
        <v>2</v>
      </c>
      <c r="U6" s="20" t="s">
        <v>94</v>
      </c>
      <c r="V6" s="14" t="s">
        <v>90</v>
      </c>
      <c r="W6" s="14" t="s">
        <v>86</v>
      </c>
      <c r="X6" s="7"/>
      <c r="Y6" s="66" t="s">
        <v>117</v>
      </c>
      <c r="Z6" s="20" t="s">
        <v>3</v>
      </c>
      <c r="AA6" s="58" t="s">
        <v>2</v>
      </c>
      <c r="AB6" s="20" t="s">
        <v>94</v>
      </c>
      <c r="AC6" s="14" t="s">
        <v>90</v>
      </c>
      <c r="AD6" s="14" t="s">
        <v>86</v>
      </c>
      <c r="AE6" s="8"/>
      <c r="AF6" s="66" t="s">
        <v>117</v>
      </c>
      <c r="AG6" s="20" t="s">
        <v>3</v>
      </c>
      <c r="AH6" s="21" t="s">
        <v>2</v>
      </c>
      <c r="AI6" s="20" t="s">
        <v>94</v>
      </c>
      <c r="AJ6" s="14" t="s">
        <v>90</v>
      </c>
      <c r="AK6" s="14" t="s">
        <v>86</v>
      </c>
      <c r="AL6" s="7"/>
      <c r="AM6" s="66" t="s">
        <v>117</v>
      </c>
      <c r="AN6" s="20" t="s">
        <v>3</v>
      </c>
      <c r="AO6" s="21" t="s">
        <v>2</v>
      </c>
      <c r="AP6" s="20" t="s">
        <v>94</v>
      </c>
      <c r="AQ6" s="14" t="s">
        <v>90</v>
      </c>
      <c r="AR6" s="14" t="s">
        <v>86</v>
      </c>
      <c r="AS6" s="7"/>
      <c r="AT6" s="66" t="s">
        <v>117</v>
      </c>
      <c r="AU6" s="51" t="s">
        <v>3</v>
      </c>
      <c r="AV6" s="21" t="s">
        <v>2</v>
      </c>
      <c r="AW6" s="20" t="s">
        <v>94</v>
      </c>
      <c r="AX6" s="14" t="s">
        <v>90</v>
      </c>
      <c r="AY6" s="14" t="s">
        <v>86</v>
      </c>
      <c r="AZ6" s="7"/>
      <c r="BA6" s="66" t="s">
        <v>117</v>
      </c>
      <c r="BB6" s="51" t="s">
        <v>3</v>
      </c>
      <c r="BC6" s="21" t="s">
        <v>2</v>
      </c>
      <c r="BD6" s="20" t="s">
        <v>94</v>
      </c>
      <c r="BE6" s="14" t="s">
        <v>90</v>
      </c>
      <c r="BF6" s="14" t="s">
        <v>86</v>
      </c>
      <c r="BG6" s="7"/>
      <c r="BH6" s="66" t="s">
        <v>117</v>
      </c>
      <c r="BI6" s="51" t="s">
        <v>3</v>
      </c>
      <c r="BJ6" s="21" t="s">
        <v>2</v>
      </c>
      <c r="BK6" s="20" t="s">
        <v>94</v>
      </c>
      <c r="BL6" s="14" t="s">
        <v>90</v>
      </c>
      <c r="BM6" s="14" t="s">
        <v>86</v>
      </c>
      <c r="BN6" s="7"/>
      <c r="BO6" s="66" t="s">
        <v>117</v>
      </c>
      <c r="BP6" s="64" t="s">
        <v>3</v>
      </c>
      <c r="BQ6" s="58" t="s">
        <v>2</v>
      </c>
      <c r="BR6" s="22" t="s">
        <v>94</v>
      </c>
      <c r="BS6" s="48" t="s">
        <v>90</v>
      </c>
      <c r="BT6" s="48" t="s">
        <v>86</v>
      </c>
      <c r="BU6" s="7"/>
      <c r="BV6" s="66" t="s">
        <v>117</v>
      </c>
      <c r="BW6" s="51" t="s">
        <v>3</v>
      </c>
      <c r="BX6" s="58" t="s">
        <v>2</v>
      </c>
      <c r="BY6" s="22" t="s">
        <v>94</v>
      </c>
      <c r="BZ6" s="14" t="s">
        <v>90</v>
      </c>
      <c r="CA6" s="48" t="s">
        <v>86</v>
      </c>
      <c r="CB6" s="7"/>
      <c r="CC6" s="66" t="s">
        <v>117</v>
      </c>
      <c r="CD6" s="51" t="s">
        <v>3</v>
      </c>
      <c r="CE6" s="58" t="s">
        <v>2</v>
      </c>
      <c r="CF6" s="22" t="s">
        <v>94</v>
      </c>
      <c r="CG6" s="48" t="s">
        <v>90</v>
      </c>
      <c r="CH6" s="48" t="s">
        <v>86</v>
      </c>
      <c r="CI6" s="7"/>
      <c r="CJ6" s="66" t="s">
        <v>117</v>
      </c>
      <c r="CK6" s="51" t="s">
        <v>3</v>
      </c>
      <c r="CL6" s="58" t="s">
        <v>2</v>
      </c>
      <c r="CM6" s="22" t="s">
        <v>94</v>
      </c>
      <c r="CN6" s="14" t="s">
        <v>90</v>
      </c>
      <c r="CO6" s="48" t="s">
        <v>86</v>
      </c>
      <c r="CP6" s="7"/>
      <c r="CQ6" s="66" t="s">
        <v>117</v>
      </c>
      <c r="CR6" s="64" t="s">
        <v>3</v>
      </c>
      <c r="CS6" s="58" t="s">
        <v>2</v>
      </c>
      <c r="CT6" s="22" t="s">
        <v>94</v>
      </c>
      <c r="CU6" s="48" t="s">
        <v>90</v>
      </c>
      <c r="CV6" s="48" t="s">
        <v>86</v>
      </c>
      <c r="CW6" s="7"/>
      <c r="CX6" s="66" t="s">
        <v>117</v>
      </c>
      <c r="CY6" s="51" t="s">
        <v>3</v>
      </c>
      <c r="CZ6" s="58" t="s">
        <v>2</v>
      </c>
      <c r="DA6" s="22" t="s">
        <v>94</v>
      </c>
      <c r="DB6" s="48" t="s">
        <v>90</v>
      </c>
      <c r="DC6" s="48" t="s">
        <v>86</v>
      </c>
      <c r="DD6" s="7"/>
      <c r="DE6" s="66" t="s">
        <v>117</v>
      </c>
      <c r="DF6" s="51" t="s">
        <v>3</v>
      </c>
      <c r="DG6" s="58" t="s">
        <v>2</v>
      </c>
      <c r="DH6" s="22" t="s">
        <v>94</v>
      </c>
      <c r="DI6" s="48" t="s">
        <v>90</v>
      </c>
      <c r="DJ6" s="48" t="s">
        <v>86</v>
      </c>
      <c r="DK6" s="7"/>
      <c r="DL6" s="66" t="s">
        <v>117</v>
      </c>
      <c r="DM6" s="51" t="s">
        <v>3</v>
      </c>
      <c r="DN6" s="58" t="s">
        <v>2</v>
      </c>
      <c r="DO6" s="22" t="s">
        <v>94</v>
      </c>
      <c r="DP6" s="48" t="s">
        <v>90</v>
      </c>
      <c r="DQ6" s="48" t="s">
        <v>86</v>
      </c>
      <c r="DR6" s="7"/>
      <c r="DS6" s="66" t="s">
        <v>117</v>
      </c>
      <c r="DT6" s="51" t="s">
        <v>3</v>
      </c>
      <c r="DU6" s="58" t="s">
        <v>2</v>
      </c>
      <c r="DV6" s="22" t="s">
        <v>94</v>
      </c>
      <c r="DW6" s="48" t="s">
        <v>90</v>
      </c>
      <c r="DX6" s="48" t="s">
        <v>86</v>
      </c>
      <c r="DY6" s="7"/>
      <c r="DZ6" s="66" t="s">
        <v>117</v>
      </c>
      <c r="EA6" s="51" t="s">
        <v>3</v>
      </c>
      <c r="EB6" s="58" t="s">
        <v>2</v>
      </c>
      <c r="EC6" s="22" t="s">
        <v>94</v>
      </c>
      <c r="ED6" s="48" t="s">
        <v>90</v>
      </c>
      <c r="EE6" s="48" t="s">
        <v>86</v>
      </c>
      <c r="EF6" s="7"/>
      <c r="EG6" s="66" t="s">
        <v>117</v>
      </c>
      <c r="EH6" s="51" t="s">
        <v>3</v>
      </c>
      <c r="EI6" s="58" t="s">
        <v>2</v>
      </c>
      <c r="EJ6" s="22" t="s">
        <v>94</v>
      </c>
      <c r="EK6" s="48" t="s">
        <v>90</v>
      </c>
      <c r="EL6" s="48" t="s">
        <v>86</v>
      </c>
      <c r="EM6" s="7"/>
      <c r="EN6" s="66" t="s">
        <v>117</v>
      </c>
      <c r="EO6" s="51" t="s">
        <v>3</v>
      </c>
      <c r="EP6" s="58" t="s">
        <v>2</v>
      </c>
      <c r="EQ6" s="22" t="s">
        <v>94</v>
      </c>
      <c r="ER6" s="48" t="s">
        <v>90</v>
      </c>
      <c r="ES6" s="48" t="s">
        <v>86</v>
      </c>
      <c r="ET6" s="7"/>
      <c r="EU6" s="66" t="s">
        <v>117</v>
      </c>
      <c r="EV6" s="51" t="s">
        <v>3</v>
      </c>
      <c r="EW6" s="58" t="s">
        <v>2</v>
      </c>
      <c r="EX6" s="22" t="s">
        <v>94</v>
      </c>
      <c r="EY6" s="48" t="s">
        <v>90</v>
      </c>
      <c r="EZ6" s="48" t="s">
        <v>86</v>
      </c>
      <c r="FA6" s="7"/>
      <c r="FB6" s="66" t="s">
        <v>117</v>
      </c>
      <c r="FC6" s="51" t="s">
        <v>3</v>
      </c>
      <c r="FD6" s="58" t="s">
        <v>2</v>
      </c>
      <c r="FE6" s="22" t="s">
        <v>94</v>
      </c>
      <c r="FF6" s="48" t="s">
        <v>90</v>
      </c>
      <c r="FG6" s="48" t="s">
        <v>86</v>
      </c>
      <c r="FH6" s="7"/>
      <c r="FI6" s="66" t="s">
        <v>117</v>
      </c>
      <c r="FJ6" s="51" t="s">
        <v>3</v>
      </c>
      <c r="FK6" s="58" t="s">
        <v>2</v>
      </c>
      <c r="FL6" s="22" t="s">
        <v>94</v>
      </c>
      <c r="FM6" s="48" t="s">
        <v>90</v>
      </c>
      <c r="FN6" s="48" t="s">
        <v>86</v>
      </c>
      <c r="FO6" s="7"/>
      <c r="FP6" s="66" t="s">
        <v>117</v>
      </c>
      <c r="FQ6" s="51" t="s">
        <v>3</v>
      </c>
      <c r="FR6" s="58" t="s">
        <v>2</v>
      </c>
      <c r="FS6" s="22" t="s">
        <v>94</v>
      </c>
      <c r="FT6" s="48" t="s">
        <v>90</v>
      </c>
      <c r="FU6" s="48" t="s">
        <v>86</v>
      </c>
      <c r="FV6" s="7"/>
      <c r="FW6" s="66" t="s">
        <v>117</v>
      </c>
      <c r="FX6" s="51" t="s">
        <v>3</v>
      </c>
      <c r="FY6" s="58" t="s">
        <v>2</v>
      </c>
      <c r="FZ6" s="22" t="s">
        <v>94</v>
      </c>
      <c r="GA6" s="48" t="s">
        <v>90</v>
      </c>
      <c r="GB6" s="48" t="s">
        <v>86</v>
      </c>
      <c r="GC6" s="7"/>
      <c r="GD6" s="66" t="s">
        <v>117</v>
      </c>
      <c r="GE6" s="51" t="s">
        <v>3</v>
      </c>
      <c r="GF6" s="58" t="s">
        <v>2</v>
      </c>
      <c r="GG6" s="22" t="s">
        <v>94</v>
      </c>
      <c r="GH6" s="48" t="s">
        <v>90</v>
      </c>
      <c r="GI6" s="48" t="s">
        <v>86</v>
      </c>
      <c r="GJ6" s="7"/>
      <c r="GK6" s="14" t="s">
        <v>101</v>
      </c>
      <c r="GL6" s="51" t="s">
        <v>100</v>
      </c>
      <c r="GM6" s="21" t="s">
        <v>5</v>
      </c>
      <c r="GN6" s="20" t="s">
        <v>1</v>
      </c>
      <c r="GO6" s="14" t="s">
        <v>102</v>
      </c>
      <c r="GP6" s="14" t="s">
        <v>87</v>
      </c>
      <c r="GQ6" s="14" t="s">
        <v>88</v>
      </c>
      <c r="GR6" s="7"/>
    </row>
    <row r="7" spans="2:200" s="2" customFormat="1" x14ac:dyDescent="0.3">
      <c r="B7" s="86" t="s">
        <v>0</v>
      </c>
      <c r="C7" s="22">
        <v>1</v>
      </c>
      <c r="D7" s="23" t="s">
        <v>7</v>
      </c>
      <c r="E7" s="23">
        <v>6020</v>
      </c>
      <c r="F7" s="23">
        <v>3.6</v>
      </c>
      <c r="G7" s="23">
        <v>4300</v>
      </c>
      <c r="H7" s="23">
        <f>$F7*((L7-G7)+0.15/($E7)^4*5*(L7-G7)*(G7+$L$3*(L7-G7))^4)</f>
        <v>67214.253022066725</v>
      </c>
      <c r="I7" s="28">
        <f>$F7*(G7+0.15/($E7)^4*G7^5)</f>
        <v>16084.435651811746</v>
      </c>
      <c r="J7" s="10"/>
      <c r="K7" s="37">
        <f>F7*(1+0.75*(G7/(E7))^4)</f>
        <v>4.3028321532694713</v>
      </c>
      <c r="L7" s="38">
        <v>13350</v>
      </c>
      <c r="M7" s="60">
        <f>G7+$L$3*(L7-G7)</f>
        <v>6568.5553184189175</v>
      </c>
      <c r="N7" s="39">
        <f>$F7*((S7-M7)+0.15/($E7)^4*5*(S7-M7)*(M7+$S$3*(S7-M7))^4)</f>
        <v>-12013.799950458855</v>
      </c>
      <c r="O7" s="28">
        <f>$F7*(M7+0.15/($E7)^4*M7^5)</f>
        <v>28674.357309569161</v>
      </c>
      <c r="P7" s="57">
        <f>(M7-G7)^2</f>
        <v>5146343.2327267565</v>
      </c>
      <c r="Q7" s="8"/>
      <c r="R7" s="29">
        <f>$F7*(1+0.75*(M7/($E7))^4)</f>
        <v>7.4269892842062681</v>
      </c>
      <c r="S7" s="25">
        <v>4300</v>
      </c>
      <c r="T7" s="29">
        <f>M7+$S$3*(S7-M7)</f>
        <v>5359.1853304727774</v>
      </c>
      <c r="U7" s="42">
        <f>$F7*((Z7-T7)+0.15/($E7)^4*5*(Z7-T7)*(T7+$Z$3*(Z7-T7))^4)</f>
        <v>24670.616204614693</v>
      </c>
      <c r="V7" s="29">
        <f>$F7*(T7+0.15/($E7)^4*T7^5)</f>
        <v>21110.681255229014</v>
      </c>
      <c r="W7" s="42">
        <f>(T7-M7)^2</f>
        <v>1462575.7677448471</v>
      </c>
      <c r="X7" s="11"/>
      <c r="Y7" s="28">
        <f>$F7*(1+0.75*(T7/($E7))^4)</f>
        <v>5.2957932534931267</v>
      </c>
      <c r="Z7" s="23">
        <v>9080</v>
      </c>
      <c r="AA7" s="28">
        <f>T7+$Z$3*(Z7-T7)</f>
        <v>6196.2903321265085</v>
      </c>
      <c r="AB7" s="39">
        <f>$F7*((AG7-AA7)+0.15/($E7)^4*5*(AG7-AA7)*(AA7+$AG$3*(AG7-AA7))^4)</f>
        <v>-9371.849808408524</v>
      </c>
      <c r="AC7" s="28">
        <f>$F7*(AA7+0.15/($E7)^4*AA7^5)</f>
        <v>26062.135012255272</v>
      </c>
      <c r="AD7" s="39">
        <f>(AA7-T7)^2</f>
        <v>700744.78379369306</v>
      </c>
      <c r="AE7" s="11"/>
      <c r="AF7" s="28">
        <f>$F7*(1+0.75*(AA7/($E7))^4)</f>
        <v>6.630434030123145</v>
      </c>
      <c r="AG7" s="23">
        <v>4300</v>
      </c>
      <c r="AH7" s="28">
        <f>AA7+$AG$3*(AG7-AA7)</f>
        <v>5054.8703133934923</v>
      </c>
      <c r="AI7" s="39">
        <f>$F7*((AN7-AH7)+0.15/($E7)^4*5*(AN7-AH7)*(AH7+$AN$3*(AN7-AH7))^4)</f>
        <v>6634.2659277107778</v>
      </c>
      <c r="AJ7" s="28">
        <f>$F7*(AH7+0.15/($E7)^4*AH7^5)</f>
        <v>19554.464503180676</v>
      </c>
      <c r="AK7" s="39">
        <f>(AH7-AA7)^2</f>
        <v>1302839.659164479</v>
      </c>
      <c r="AL7" s="11"/>
      <c r="AM7" s="28">
        <f>$F7*(1+0.75*(AH7/($E7))^4)</f>
        <v>4.942201966456734</v>
      </c>
      <c r="AN7" s="23">
        <v>6330</v>
      </c>
      <c r="AO7" s="28">
        <f>AH7+$AN$3*(AN7-AH7)</f>
        <v>5284.1666962965774</v>
      </c>
      <c r="AP7" s="39">
        <f>$F7*((AU7-AO7)+0.15/($E7)^4*5*(AU7-AO7)*(AO7+$AU$3*(AU7-AO7))^4)</f>
        <v>5822.7718489475365</v>
      </c>
      <c r="AQ7" s="28">
        <f>$F7*(AO7+0.15/($E7)^4*AO7^5)</f>
        <v>20716.910148711329</v>
      </c>
      <c r="AR7" s="39">
        <f>(AO7-AH7)^2</f>
        <v>52576.831212438185</v>
      </c>
      <c r="AS7" s="11"/>
      <c r="AT7" s="28">
        <f>$F7*(1+0.75*(AO7/($E7))^4)</f>
        <v>5.2028166212383429</v>
      </c>
      <c r="AU7" s="23">
        <v>6330</v>
      </c>
      <c r="AV7" s="28">
        <f>AO7+$AU$3*(AU7-AO7)</f>
        <v>5562.1057848234159</v>
      </c>
      <c r="AW7" s="39">
        <f>$F7*((BB7-AV7)+0.15/($E7)^4*5*(BB7-AV7)*(AV7+$BB$3*(BB7-AV7))^4)</f>
        <v>-6563.1115369079889</v>
      </c>
      <c r="AX7" s="28">
        <f>$F7*(AV7+0.15/($E7)^4*AV7^5)</f>
        <v>22212.37042646893</v>
      </c>
      <c r="AY7" s="39">
        <f>(AV7-AO7)^2</f>
        <v>77250.136931129789</v>
      </c>
      <c r="AZ7" s="11"/>
      <c r="BA7" s="28">
        <f>$F7*(1+0.75*(AV7/($E7))^4)</f>
        <v>5.5675907702770555</v>
      </c>
      <c r="BB7" s="23">
        <v>4300</v>
      </c>
      <c r="BC7" s="28">
        <f>AV7+$BB$3*(BB7-AV7)</f>
        <v>5281.9492777453061</v>
      </c>
      <c r="BD7" s="39">
        <f>$F7*((BI7-BC7)+0.15/($E7)^4*5*(BI7-BC7)*(BC7+$BI$3*(BI7-BC7))^4)</f>
        <v>5834.2450059145149</v>
      </c>
      <c r="BE7" s="28">
        <f>$F7*(BC7+0.15/($E7)^4*BC7^5)</f>
        <v>20705.376308223756</v>
      </c>
      <c r="BF7" s="39">
        <f>(BC7-AV7)^2</f>
        <v>78487.668458207001</v>
      </c>
      <c r="BG7" s="11"/>
      <c r="BH7" s="28">
        <f>$F7*(1+0.75*(BC7/($E7))^4)</f>
        <v>5.2001279257477204</v>
      </c>
      <c r="BI7" s="23">
        <v>6330</v>
      </c>
      <c r="BJ7" s="28">
        <f>BC7+$BI$3*(BI7-BC7)</f>
        <v>5561.5173375869508</v>
      </c>
      <c r="BK7" s="39">
        <f>$F7*((BP7-BJ7)+0.15/($E7)^4*5*(BP7-BJ7)*(BJ7+$BP$3*(BP7-BJ7))^4)</f>
        <v>-6765.8982148444402</v>
      </c>
      <c r="BL7" s="28">
        <f>$F7*(BJ7+0.15/($E7)^4*BJ7^5)</f>
        <v>22209.094438026092</v>
      </c>
      <c r="BM7" s="39">
        <f>(BJ7-BC7)^2</f>
        <v>78158.300083621463</v>
      </c>
      <c r="BN7" s="11"/>
      <c r="BO7" s="28">
        <f>$F7*(1+0.75*(BJ7/($E7))^4)</f>
        <v>5.5667582513212519</v>
      </c>
      <c r="BP7" s="23">
        <v>4300</v>
      </c>
      <c r="BQ7" s="28">
        <f t="shared" ref="BQ7:BQ38" si="0">BJ7+$BP$3*(BP7-BJ7)</f>
        <v>5411.7436134181617</v>
      </c>
      <c r="BR7" s="39">
        <f>$F7*((BW7-BQ7)+0.15/($E7)^4*5*(BW7-BQ7)*(BQ7+$BW$3*(BW7-BQ7))^4)</f>
        <v>5206.7937173089822</v>
      </c>
      <c r="BS7" s="28">
        <f>$F7*(BQ7+0.15/($E7)^4*BQ7^5)</f>
        <v>21390.78446561857</v>
      </c>
      <c r="BT7" s="39">
        <f t="shared" ref="BT7:BT38" si="1">(BQ7-BJ7)^2</f>
        <v>22432.168451388538</v>
      </c>
      <c r="BU7" s="11"/>
      <c r="BV7" s="28">
        <f>$F7*(1+0.75*(BQ7/($E7))^4)</f>
        <v>5.3633018058922213</v>
      </c>
      <c r="BW7" s="23">
        <v>6330</v>
      </c>
      <c r="BX7" s="28">
        <f>BQ7+$BW$3*(BW7-BQ7)</f>
        <v>5633.3162046591387</v>
      </c>
      <c r="BY7" s="39">
        <f>$F7*((CD7-BX7)+0.15/($E7)^4*5*(CD7-BX7)*(BX7+$CD$3*(CD7-BX7))^4)</f>
        <v>-7302.6531789835335</v>
      </c>
      <c r="BZ7" s="28">
        <f>$F7*(BX7+0.15/($E7)^4*BX7^5)</f>
        <v>22612.474800727468</v>
      </c>
      <c r="CA7" s="39">
        <f>(BX7-BQ7)^2</f>
        <v>49094.413189241117</v>
      </c>
      <c r="CB7" s="11"/>
      <c r="CC7" s="28">
        <f>$F7*(1+0.75*(BX7/($E7))^4)</f>
        <v>5.6703049316008585</v>
      </c>
      <c r="CD7" s="23">
        <v>4300</v>
      </c>
      <c r="CE7" s="28">
        <f>BX7+$CD$3*(CD7-BX7)</f>
        <v>5496.9919777533078</v>
      </c>
      <c r="CF7" s="39">
        <f>$F7*((CK7-CE7)+0.15/($E7)^4*5*(CK7-CE7)*(CE7+$CK$3*(CK7-CE7))^4)</f>
        <v>4699.6420463859567</v>
      </c>
      <c r="CG7" s="28">
        <f>$F7*(CE7+0.15/($E7)^4*CE7^5)</f>
        <v>21852.80814197196</v>
      </c>
      <c r="CH7" s="39">
        <f>(CE7-BX7)^2</f>
        <v>18584.294841472492</v>
      </c>
      <c r="CI7" s="11"/>
      <c r="CJ7" s="28">
        <f>$F7*(1+0.75*(CE7/($E7))^4)</f>
        <v>5.4770602453230142</v>
      </c>
      <c r="CK7" s="23">
        <v>6330</v>
      </c>
      <c r="CL7" s="28">
        <f>CE7+$CK$3*(CK7-CE7)</f>
        <v>5613.8060798469878</v>
      </c>
      <c r="CM7" s="39">
        <f>$F7*((CR7-CL7)+0.15/($E7)^4*5*(CR7-CL7)*(CL7+$CR$3*(CR7-CL7))^4)</f>
        <v>-7125.2039661741701</v>
      </c>
      <c r="CN7" s="28">
        <f>$F7*(CL7+0.15/($E7)^4*CL7^5)</f>
        <v>22502.125258809956</v>
      </c>
      <c r="CO7" s="39">
        <f t="shared" ref="CO7:CO38" si="2">(CL7-CE7)^2</f>
        <v>13645.534447952705</v>
      </c>
      <c r="CP7" s="11"/>
      <c r="CQ7" s="28">
        <f>$F7*(1+0.75*(CL7/($E7))^4)</f>
        <v>5.6417728531720854</v>
      </c>
      <c r="CR7" s="23">
        <v>4300</v>
      </c>
      <c r="CS7" s="28">
        <f>CL7+$CR$3*(CR7-CL7)</f>
        <v>5457.2251432926478</v>
      </c>
      <c r="CT7" s="39">
        <f>$F7*((CY7-CS7)+0.15/($E7)^4*5*(CY7-CS7)*(CS7+$CY$3*(CY7-CS7))^4)</f>
        <v>4851.3568381792174</v>
      </c>
      <c r="CU7" s="28">
        <f>$F7*(CS7+0.15/($E7)^4*CS7^5)</f>
        <v>21636.07501248769</v>
      </c>
      <c r="CV7" s="39">
        <f>(CS7-CL7)^2</f>
        <v>24517.589692234262</v>
      </c>
      <c r="CW7" s="11"/>
      <c r="CX7" s="28">
        <f>$F7*(1+0.75*(CS7/($E7))^4)</f>
        <v>5.423330029804708</v>
      </c>
      <c r="CY7" s="23">
        <v>6330</v>
      </c>
      <c r="CZ7" s="28">
        <f>CS7+$CY$3*(CY7-CS7)</f>
        <v>5555.7007492067414</v>
      </c>
      <c r="DA7" s="39">
        <f>$F7*((DF7-CZ7)+0.15/($E7)^4*5*(DF7-CZ7)*(CZ7+$DF$3*(DF7-CZ7))^4)</f>
        <v>-6811.3622460075385</v>
      </c>
      <c r="DB7" s="28">
        <f>$F7*(CZ7+0.15/($E7)^4*CZ7^5)</f>
        <v>22176.738800641306</v>
      </c>
      <c r="DC7" s="39">
        <f>(CZ7-CS7)^2</f>
        <v>9697.4449601478755</v>
      </c>
      <c r="DD7" s="11"/>
      <c r="DE7" s="28">
        <f>$F7*(1+0.75*(CZ7/($E7))^4)</f>
        <v>5.5585433068976604</v>
      </c>
      <c r="DF7" s="23">
        <v>4300</v>
      </c>
      <c r="DG7" s="28">
        <f>CZ7+$DF$3*(DF7-CZ7)</f>
        <v>5457.9892997025909</v>
      </c>
      <c r="DH7" s="39">
        <f>$F7*((DM7-DG7)+0.15/($E7)^4*5*(DM7-DG7)*(DG7+$DM$3*(DM7-DG7))^4)</f>
        <v>4811.3020271258101</v>
      </c>
      <c r="DI7" s="28">
        <f>$F7*(DG7+0.15/($E7)^4*DG7^5)</f>
        <v>21640.219675148441</v>
      </c>
      <c r="DJ7" s="39">
        <f>(DG7-CZ7)^2</f>
        <v>9547.5273642021621</v>
      </c>
      <c r="DK7" s="11"/>
      <c r="DL7" s="28">
        <f>$F7*(1+0.75*(DG7/($E7))^4)</f>
        <v>5.4243515027847611</v>
      </c>
      <c r="DM7" s="23">
        <v>6330</v>
      </c>
      <c r="DN7" s="28">
        <f>DG7+$DM$3*(DM7-DG7)</f>
        <v>5526.3487547435016</v>
      </c>
      <c r="DO7" s="39">
        <f>$F7*((DT7-DN7)+0.15/($E7)^4*5*(DT7-DN7)*(DN7+$DT$3*(DT7-DN7))^4)</f>
        <v>-6627.6912153047997</v>
      </c>
      <c r="DP7" s="28">
        <f>$F7*(DN7+0.15/($E7)^4*DN7^5)</f>
        <v>22014.188702182779</v>
      </c>
      <c r="DQ7" s="39">
        <f>(DN7-DG7)^2</f>
        <v>4673.0150934902895</v>
      </c>
      <c r="DR7" s="11"/>
      <c r="DS7" s="28">
        <f>$F7*(1+0.75*(DN7/($E7))^4)</f>
        <v>5.5174804913344078</v>
      </c>
      <c r="DT7" s="23">
        <v>4300</v>
      </c>
      <c r="DU7" s="28">
        <f>DN7+$DT$3*(DT7-DN7)</f>
        <v>5443.0126526398763</v>
      </c>
      <c r="DV7" s="39">
        <f>$F7*((EA7-DU7)+0.15/($E7)^4*5*(EA7-DU7)*(DU7+$EA$3*(EA7-DU7))^4)</f>
        <v>4882.2974084947746</v>
      </c>
      <c r="DW7" s="28">
        <f>$F7*(DU7+0.15/($E7)^4*DU7^5)</f>
        <v>21559.130612309924</v>
      </c>
      <c r="DX7" s="39">
        <f>(DU7-DN7)^2</f>
        <v>6944.9059138258626</v>
      </c>
      <c r="DY7" s="11"/>
      <c r="DZ7" s="28">
        <f>$F7*(1+0.75*(DU7/($E7))^4)</f>
        <v>5.4044097893596525</v>
      </c>
      <c r="EA7" s="23">
        <v>6330</v>
      </c>
      <c r="EB7" s="28">
        <f>DU7+$EA$3*(EA7-DU7)</f>
        <v>5516.8705772169969</v>
      </c>
      <c r="EC7" s="39">
        <f>$F7*((EH7-EB7)+0.15/($E7)^4*5*(EH7-EB7)*(EB7+$EH$3*(EH7-EB7))^4)</f>
        <v>-6609.579466594163</v>
      </c>
      <c r="ED7" s="28">
        <f>$F7*(EB7+0.15/($E7)^4*EB7^5)</f>
        <v>21961.955276553883</v>
      </c>
      <c r="EE7" s="39">
        <f>(EB7-DU7)^2</f>
        <v>5454.9930228396479</v>
      </c>
      <c r="EF7" s="11"/>
      <c r="EG7" s="28">
        <f>$F7*(1+0.75*(EB7/($E7))^4)</f>
        <v>5.5043596991835368</v>
      </c>
      <c r="EH7" s="23">
        <v>4300</v>
      </c>
      <c r="EI7" s="28">
        <f>EB7+$EH$3*(EH7-EB7)</f>
        <v>5463.4181164001293</v>
      </c>
      <c r="EJ7" s="39">
        <f>$F7*((EO7-EI7)+0.15/($E7)^4*5*(EO7-EI7)*(EI7+$EO$3*(EO7-EI7))^4)</f>
        <v>4774.1957633675038</v>
      </c>
      <c r="EK7" s="28">
        <f>$F7*(EI7+0.15/($E7)^4*EI7^5)</f>
        <v>21669.687207033348</v>
      </c>
      <c r="EL7" s="39">
        <f>(EI7-EB7)^2</f>
        <v>2857.1655673787704</v>
      </c>
      <c r="EM7" s="11"/>
      <c r="EN7" s="28">
        <f>$F7*(1+0.75*(EI7/($E7))^4)</f>
        <v>5.431620741221618</v>
      </c>
      <c r="EO7" s="23">
        <v>6330</v>
      </c>
      <c r="EP7" s="28">
        <f>EI7+$EO$3*(EO7-EI7)</f>
        <v>5520.3918515449459</v>
      </c>
      <c r="EQ7" s="39">
        <f>$F7*((EV7-EP7)+0.15/($E7)^4*5*(EV7-EP7)*(EP7+$EV$3*(EV7-EP7))^4)</f>
        <v>-6621.4407481065637</v>
      </c>
      <c r="ER7" s="28">
        <f>$F7*(EP7+0.15/($E7)^4*EP7^5)</f>
        <v>21981.346202759185</v>
      </c>
      <c r="ES7" s="39">
        <f>(EP7-EI7)^2</f>
        <v>3246.0064963517102</v>
      </c>
      <c r="ET7" s="11"/>
      <c r="EU7" s="28">
        <f>$F7*(1+0.75*(EP7/($E7))^4)</f>
        <v>5.5092263682400118</v>
      </c>
      <c r="EV7" s="23">
        <v>4300</v>
      </c>
      <c r="EW7" s="28">
        <f>EP7+$EV$3*(EV7-EP7)</f>
        <v>5458.9735240809368</v>
      </c>
      <c r="EX7" s="39">
        <f>$F7*((FC7-EW7)+0.15/($E7)^4*5*(FC7-EW7)*(EW7+$FC$3*(FC7-EW7))^4)</f>
        <v>4793.4323026655684</v>
      </c>
      <c r="EY7" s="28">
        <f>$F7*(EW7+0.15/($E7)^4*EW7^5)</f>
        <v>21645.559101831946</v>
      </c>
      <c r="EZ7" s="39">
        <f>(EW7-EP7)^2</f>
        <v>3772.2109484762486</v>
      </c>
      <c r="FA7" s="11"/>
      <c r="FB7" s="28">
        <f>$F7*(1+0.75*(EW7/($E7))^4)</f>
        <v>5.4256677801676583</v>
      </c>
      <c r="FC7" s="23">
        <v>6330</v>
      </c>
      <c r="FD7" s="28">
        <f>EW7+$FC$3*(FC7-EW7)</f>
        <v>5516.0299834713805</v>
      </c>
      <c r="FE7" s="39">
        <f>$F7*((FJ7-FD7)+0.15/($E7)^4*5*(FJ7-FD7)*(FD7+$FJ$3*(FJ7-FD7))^4)</f>
        <v>-6604.7247144670018</v>
      </c>
      <c r="FF7" s="28">
        <f>$F7*(FD7+0.15/($E7)^4*FD7^5)</f>
        <v>21957.328833961557</v>
      </c>
      <c r="FG7" s="39">
        <f>(FD7-EW7)^2</f>
        <v>3255.4395581733515</v>
      </c>
      <c r="FH7" s="11"/>
      <c r="FI7" s="28">
        <f>$F7*(1+0.75*(FD7/($E7))^4)</f>
        <v>5.5031993116027627</v>
      </c>
      <c r="FJ7" s="23">
        <v>4300</v>
      </c>
      <c r="FK7" s="28">
        <f>FD7+$FJ$3*(FJ7-FD7)</f>
        <v>5463.2409048429399</v>
      </c>
      <c r="FL7" s="39">
        <f>$F7*((FQ7-FK7)+0.15/($E7)^4*5*(FQ7-FK7)*(FK7+$FC$3*(FQ7-FK7))^4)</f>
        <v>-6201.6197780658695</v>
      </c>
      <c r="FM7" s="28">
        <f>$F7*(FK7+0.15/($E7)^4*FK7^5)</f>
        <v>21668.724682119504</v>
      </c>
      <c r="FN7" s="39">
        <f>(FK7-FD7)^2</f>
        <v>2786.6868224396862</v>
      </c>
      <c r="FO7" s="11"/>
      <c r="FP7" s="28">
        <f>$F7*(1+0.75*(FD7/($E7))^4)</f>
        <v>5.5031993116027627</v>
      </c>
      <c r="FQ7" s="23">
        <v>4300</v>
      </c>
      <c r="FR7" s="28">
        <f>FD7+$EV$3*(FQ7-FD7)</f>
        <v>5454.8311745508281</v>
      </c>
      <c r="FS7" s="39">
        <f>$F7*((FX7-FR7)+0.15/($E7)^4*5*(FX7-FR7)*(FR7+$FC$3*(FX7-FR7))^4)</f>
        <v>-6145.1430442014534</v>
      </c>
      <c r="FT7" s="28">
        <f>$F7*(FR7+0.15/($E7)^4*FR7^5)</f>
        <v>21623.09555790139</v>
      </c>
      <c r="FU7" s="39">
        <f>(FR7-FD7)^2</f>
        <v>3745.2942132942885</v>
      </c>
      <c r="FV7" s="11"/>
      <c r="FW7" s="28">
        <f>$F7*(1+0.75*(FD7/($E7))^4)</f>
        <v>5.5031993116027627</v>
      </c>
      <c r="FX7" s="23">
        <v>4300</v>
      </c>
      <c r="FY7" s="28">
        <f>FD7+$EV$3*(FX7-FD7)</f>
        <v>5454.8311745508281</v>
      </c>
      <c r="FZ7" s="39">
        <f>$F7*((GE7-FY7)+0.15/($E7)^4*5*(GE7-FY7)*(FY7+$FC$3*(GE7-FY7))^4)</f>
        <v>-6145.1430442014534</v>
      </c>
      <c r="GA7" s="28">
        <f>$F7*(FY7+0.15/($E7)^4*FY7^5)</f>
        <v>21623.09555790139</v>
      </c>
      <c r="GB7" s="39">
        <f>(FY7-FD7)^2</f>
        <v>3745.2942132942885</v>
      </c>
      <c r="GC7" s="11"/>
      <c r="GD7" s="28">
        <f>$F7*(1+0.75*(FD7/($E7))^4)</f>
        <v>5.5031993116027627</v>
      </c>
      <c r="GE7" s="23">
        <v>4300</v>
      </c>
      <c r="GF7" s="28">
        <f>FD7+$EV$3*(GE7-FD7)</f>
        <v>5454.8311745508281</v>
      </c>
      <c r="GG7" s="39" t="e">
        <f>$F7*((GL7-GF7)+0.15/($E7)^4*5*(GL7-GF7)*(GF7+$FC$3*(GL7-GF7))^4)</f>
        <v>#VALUE!</v>
      </c>
      <c r="GH7" s="28">
        <f>$F7*(GF7+0.15/($E7)^4*GF7^5)</f>
        <v>21623.09555790139</v>
      </c>
      <c r="GI7" s="39">
        <f>(GF7-FD7)^2</f>
        <v>3745.2942132942885</v>
      </c>
      <c r="GJ7" s="11"/>
      <c r="GK7" s="28">
        <f t="shared" ref="GK7:GK38" si="3">C7</f>
        <v>1</v>
      </c>
      <c r="GL7" s="28" t="str">
        <f t="shared" ref="GL7:GL38" si="4">D7</f>
        <v>('1', '2'),</v>
      </c>
      <c r="GM7" s="28">
        <f t="shared" ref="GM7:GM38" si="5">E7</f>
        <v>6020</v>
      </c>
      <c r="GN7" s="28">
        <f>CJ7</f>
        <v>5.4770602453230142</v>
      </c>
      <c r="GO7" s="28">
        <f>CL7</f>
        <v>5613.8060798469878</v>
      </c>
      <c r="GP7" s="53">
        <f>GO7/GM7</f>
        <v>0.93252592688488167</v>
      </c>
      <c r="GQ7" s="28" t="str">
        <f>IF(GP7&gt;=0.9,"V","-")</f>
        <v>V</v>
      </c>
      <c r="GR7" s="11"/>
    </row>
    <row r="8" spans="2:200" s="2" customFormat="1" x14ac:dyDescent="0.3">
      <c r="B8" s="86"/>
      <c r="C8" s="24">
        <v>2</v>
      </c>
      <c r="D8" s="25" t="s">
        <v>8</v>
      </c>
      <c r="E8" s="25">
        <v>9010</v>
      </c>
      <c r="F8" s="25">
        <v>2.4</v>
      </c>
      <c r="G8" s="25">
        <v>11600</v>
      </c>
      <c r="H8" s="25">
        <f t="shared" ref="H8:H71" si="6">$F8*((L8-G8)+0.15/($E8)^4*5*(L8-G8)*(G8+$L$3*(L8-G8))^4)</f>
        <v>-30961.469502340264</v>
      </c>
      <c r="I8" s="29">
        <f t="shared" ref="I8:I71" si="7">$F8*(G8+0.15/($E8)^4*G8^5)</f>
        <v>39313.430334275276</v>
      </c>
      <c r="J8" s="10"/>
      <c r="K8" s="40">
        <f t="shared" ref="K8:K71" si="8">F8*(1+0.75*(G8/(E8))^4)</f>
        <v>7.3454441096014094</v>
      </c>
      <c r="L8" s="41">
        <v>5730</v>
      </c>
      <c r="M8" s="62">
        <f>G8+$L$3*(L8-G8)</f>
        <v>10128.572406727177</v>
      </c>
      <c r="N8" s="42">
        <f t="shared" ref="N8:N71" si="9">$F8*((S8-M8)+0.15/($E8)^4*5*(S8-M8)*(M8+$S$3*(S8-M8))^4)</f>
        <v>9231.5943301642692</v>
      </c>
      <c r="O8" s="29">
        <f t="shared" ref="O8:O71" si="10">$F8*(M8+0.15/($E8)^4*M8^5)</f>
        <v>30131.543370937598</v>
      </c>
      <c r="P8" s="18">
        <f t="shared" ref="P8:P71" si="11">(M8-G8)^2</f>
        <v>2165099.1622446529</v>
      </c>
      <c r="Q8" s="8"/>
      <c r="R8" s="29">
        <f t="shared" ref="R8:R71" si="12">$F8*(1+0.75*(M8/($E8))^4)</f>
        <v>5.2745263206712529</v>
      </c>
      <c r="S8" s="25">
        <v>11600</v>
      </c>
      <c r="T8" s="29">
        <f t="shared" ref="T8:T71" si="13">M8+$S$3*(S8-M8)</f>
        <v>10912.992498356331</v>
      </c>
      <c r="U8" s="42">
        <f t="shared" ref="U8:U71" si="14">$F8*((Z8-T8)+0.15/($E8)^4*5*(Z8-T8)*(T8+$Z$3*(Z8-T8))^4)</f>
        <v>-11003.25716532719</v>
      </c>
      <c r="V8" s="29">
        <f t="shared" ref="V8:V71" si="15">$F8*(T8+0.15/($E8)^4*T8^5)</f>
        <v>34646.357373752719</v>
      </c>
      <c r="W8" s="42">
        <f t="shared" ref="W8:W71" si="16">(T8-M8)^2</f>
        <v>615314.8801514901</v>
      </c>
      <c r="X8" s="11"/>
      <c r="Y8" s="29">
        <f t="shared" ref="Y8:Y71" si="17">$F8*(1+0.75*(T8/($E8))^4)</f>
        <v>6.2739032300127597</v>
      </c>
      <c r="Z8" s="25">
        <v>8980</v>
      </c>
      <c r="AA8" s="29">
        <f t="shared" ref="AA8:AA71" si="18">T8+$Z$3*(Z8-T8)</f>
        <v>10478.109863167509</v>
      </c>
      <c r="AB8" s="42">
        <f t="shared" ref="AB8:AB71" si="19">$F8*((AG8-AA8)+0.15/($E8)^4*5*(AG8-AA8)*(AA8+$AG$3*(AG8-AA8))^4)</f>
        <v>7434.4421274407741</v>
      </c>
      <c r="AC8" s="29">
        <f t="shared" ref="AC8:AC71" si="20">$F8*(AA8+0.15/($E8)^4*AA8^5)</f>
        <v>32046.970923470908</v>
      </c>
      <c r="AD8" s="42">
        <f t="shared" ref="AD8:AD71" si="21">(AA8-T8)^2</f>
        <v>189122.90638877399</v>
      </c>
      <c r="AE8" s="11"/>
      <c r="AF8" s="29">
        <f t="shared" ref="AF8:AF71" si="22">$F8*(1+0.75*(AA8/($E8))^4)</f>
        <v>5.6923434388304761</v>
      </c>
      <c r="AG8" s="25">
        <v>11600</v>
      </c>
      <c r="AH8" s="29">
        <f t="shared" ref="AH8:AH71" si="23">AA8+$AG$3*(AG8-AA8)</f>
        <v>11153.40089814511</v>
      </c>
      <c r="AI8" s="42">
        <f t="shared" ref="AI8:AI71" si="24">$F8*((AN8-AH8)+0.15/($E8)^4*5*(AN8-AH8)*(AH8+$AN$3*(AN8-AH8))^4)</f>
        <v>-13181.020214596143</v>
      </c>
      <c r="AJ8" s="29">
        <f t="shared" ref="AJ8:AJ71" si="25">$F8*(AH8+0.15/($E8)^4*AH8^5)</f>
        <v>36196.603437202946</v>
      </c>
      <c r="AK8" s="42">
        <f t="shared" ref="AK8:AK71" si="26">(AH8-AA8)^2</f>
        <v>456017.98192111973</v>
      </c>
      <c r="AL8" s="11"/>
      <c r="AM8" s="29">
        <f t="shared" ref="AM8:AM71" si="27">$F8*(1+0.75*(AH8/($E8))^4)</f>
        <v>6.6267113716062589</v>
      </c>
      <c r="AN8" s="25">
        <v>8980</v>
      </c>
      <c r="AO8" s="29">
        <f t="shared" ref="AO8:AO71" si="28">AH8+$AN$3*(AN8-AH8)</f>
        <v>10762.575580706809</v>
      </c>
      <c r="AP8" s="42">
        <f t="shared" ref="AP8:AP71" si="29">$F8*((AU8-AO8)+0.15/($E8)^4*5*(AU8-AO8)*(AO8+$AU$3*(AU8-AO8))^4)</f>
        <v>-6740.1047230354388</v>
      </c>
      <c r="AQ8" s="29">
        <f t="shared" ref="AQ8:AQ71" si="30">$F8*(AO8+0.15/($E8)^4*AO8^5)</f>
        <v>33718.499367914934</v>
      </c>
      <c r="AR8" s="42">
        <f>(AO8-AH8)^2</f>
        <v>152744.42875074857</v>
      </c>
      <c r="AS8" s="11"/>
      <c r="AT8" s="29">
        <f t="shared" ref="AT8:AT71" si="31">$F8*(1+0.75*(AO8/($E8))^4)</f>
        <v>6.0646980618465252</v>
      </c>
      <c r="AU8" s="25">
        <v>9570</v>
      </c>
      <c r="AV8" s="29">
        <f>AO8+$AU$3*(AU8-AO8)</f>
        <v>10445.638484969597</v>
      </c>
      <c r="AW8" s="42">
        <f t="shared" ref="AW8:AW71" si="32">$F8*((BB8-AV8)+0.15/($E8)^4*5*(BB8-AV8)*(AV8+$BB$3*(BB8-AV8))^4)</f>
        <v>6906.2266986500699</v>
      </c>
      <c r="AX8" s="29">
        <f t="shared" ref="AX8:AX71" si="33">$F8*(AV8+0.15/($E8)^4*AV8^5)</f>
        <v>31862.793239971164</v>
      </c>
      <c r="AY8" s="42">
        <f t="shared" ref="AY8:AY71" si="34">(AV8-AO8)^2</f>
        <v>100449.12265433873</v>
      </c>
      <c r="AZ8" s="11"/>
      <c r="BA8" s="29">
        <f t="shared" ref="BA8:BA71" si="35">$F8*(1+0.75*(AV8/($E8))^4)</f>
        <v>5.6517212259542928</v>
      </c>
      <c r="BB8" s="25">
        <v>11600</v>
      </c>
      <c r="BC8" s="29">
        <f>AV8+$BB$3*(BB8-AV8)</f>
        <v>10701.878408631432</v>
      </c>
      <c r="BD8" s="42">
        <f t="shared" ref="BD8:BD71" si="36">$F8*((BI8-BC8)+0.15/($E8)^4*5*(BI8-BC8)*(BC8+$BI$3*(BI8-BC8))^4)</f>
        <v>-6333.0875481223238</v>
      </c>
      <c r="BE8" s="29">
        <f t="shared" ref="BE8:BE71" si="37">$F8*(BC8+0.15/($E8)^4*BC8^5)</f>
        <v>33352.884168445751</v>
      </c>
      <c r="BF8" s="42">
        <f t="shared" ref="BF8:BF71" si="38">(BC8-AV8)^2</f>
        <v>65658.898478222938</v>
      </c>
      <c r="BG8" s="11"/>
      <c r="BH8" s="29">
        <f t="shared" ref="BH8:BH71" si="39">$F8*(1+0.75*(BC8/($E8))^4)</f>
        <v>5.9827243101292913</v>
      </c>
      <c r="BI8" s="25">
        <v>9570</v>
      </c>
      <c r="BJ8" s="29">
        <f t="shared" ref="BJ8:BJ71" si="40">BC8+$BI$3*(BI8-BC8)</f>
        <v>10399.949271082649</v>
      </c>
      <c r="BK8" s="42">
        <f t="shared" ref="BK8:BK71" si="41">$F8*((BP8-BJ8)+0.15/($E8)^4*5*(BP8-BJ8)*(BJ8+$BP$3*(BP8-BJ8))^4)</f>
        <v>6929.0034447071266</v>
      </c>
      <c r="BL8" s="29">
        <f t="shared" ref="BL8:BL71" si="42">$F8*(BJ8+0.15/($E8)^4*BJ8^5)</f>
        <v>31605.864545425418</v>
      </c>
      <c r="BM8" s="42">
        <f t="shared" ref="BM8:BM71" si="43">(BJ8-BC8)^2</f>
        <v>91161.204100951814</v>
      </c>
      <c r="BN8" s="11"/>
      <c r="BO8" s="29">
        <f t="shared" ref="BO8:BO71" si="44">$F8*(1+0.75*(BJ8/($E8))^4)</f>
        <v>5.5952013041575173</v>
      </c>
      <c r="BP8" s="25">
        <v>11600</v>
      </c>
      <c r="BQ8" s="29">
        <f t="shared" si="0"/>
        <v>10542.425368323788</v>
      </c>
      <c r="BR8" s="42">
        <f t="shared" ref="BR8:BR71" si="45">$F8*((BW8-BQ8)+0.15/($E8)^4*5*(BW8-BQ8)*(BQ8+$BW$3*(BW8-BQ8))^4)</f>
        <v>-5332.2274112983851</v>
      </c>
      <c r="BS8" s="29">
        <f t="shared" ref="BS8:BS71" si="46">$F8*(BQ8+0.15/($E8)^4*BQ8^5)</f>
        <v>32415.692334468102</v>
      </c>
      <c r="BT8" s="42">
        <f t="shared" si="1"/>
        <v>20299.43828506639</v>
      </c>
      <c r="BU8" s="11"/>
      <c r="BV8" s="29">
        <f t="shared" ref="BV8:BV71" si="47">$F8*(1+0.75*(BQ8/($E8))^4)</f>
        <v>5.7739254497668275</v>
      </c>
      <c r="BW8" s="25">
        <v>9570</v>
      </c>
      <c r="BX8" s="29">
        <f t="shared" ref="BX8:BX71" si="48">BQ8+$BW$3*(BW8-BQ8)</f>
        <v>10307.781959580385</v>
      </c>
      <c r="BY8" s="42">
        <f t="shared" ref="BY8:BY71" si="49">$F8*((CD8-BX8)+0.15/($E8)^4*5*(CD8-BX8)*(BX8+$CD$3*(CD8-BX8))^4)</f>
        <v>7294.0367553674414</v>
      </c>
      <c r="BZ8" s="29">
        <f t="shared" ref="BZ8:BZ71" si="50">$F8*(BX8+0.15/($E8)^4*BX8^5)</f>
        <v>31095.343593139183</v>
      </c>
      <c r="CA8" s="42">
        <f t="shared" ref="CA8:CA71" si="51">(BX8-BQ8)^2</f>
        <v>55057.529266723548</v>
      </c>
      <c r="CB8" s="11"/>
      <c r="CC8" s="29">
        <f t="shared" ref="CC8:CC71" si="52">$F8*(1+0.75*(BX8/($E8))^4)</f>
        <v>5.4834310014862924</v>
      </c>
      <c r="CD8" s="25">
        <v>11600</v>
      </c>
      <c r="CE8" s="29">
        <f t="shared" ref="CE8:CE71" si="53">BX8+$CD$3*(CD8-BX8)</f>
        <v>10439.904125904019</v>
      </c>
      <c r="CF8" s="42">
        <f t="shared" ref="CF8:CF71" si="54">$F8*((CK8-CE8)+0.15/($E8)^4*5*(CK8-CE8)*(CE8+$CK$3*(CK8-CE8))^4)</f>
        <v>-4780.6231544075517</v>
      </c>
      <c r="CG8" s="29">
        <f t="shared" ref="CG8:CG71" si="55">$F8*(CE8+0.15/($E8)^4*CE8^5)</f>
        <v>31830.404702726366</v>
      </c>
      <c r="CH8" s="42">
        <f t="shared" ref="CH8:CH71" si="56">(CE8-BX8)^2</f>
        <v>17456.266834049951</v>
      </c>
      <c r="CI8" s="11"/>
      <c r="CJ8" s="29">
        <f t="shared" ref="CJ8:CJ71" si="57">$F8*(1+0.75*(CE8/($E8))^4)</f>
        <v>5.6445866929693125</v>
      </c>
      <c r="CK8" s="25">
        <v>9570</v>
      </c>
      <c r="CL8" s="29">
        <f t="shared" ref="CL8:CL71" si="58">CE8+$CK$3*(CK8-CE8)</f>
        <v>10317.916021754678</v>
      </c>
      <c r="CM8" s="42">
        <f t="shared" ref="CM8:CM71" si="59">$F8*((CR8-CL8)+0.15/($E8)^4*5*(CR8-CL8)*(CL8+$CR$3*(CR8-CL8))^4)</f>
        <v>7286.1610371923962</v>
      </c>
      <c r="CN8" s="29">
        <f t="shared" ref="CN8:CN71" si="60">$F8*(CL8+0.15/($E8)^4*CL8^5)</f>
        <v>31150.97452638502</v>
      </c>
      <c r="CO8" s="42">
        <f t="shared" si="2"/>
        <v>14881.097553950436</v>
      </c>
      <c r="CP8" s="11"/>
      <c r="CQ8" s="29">
        <f t="shared" ref="CQ8:CQ71" si="61">$F8*(1+0.75*(CL8/($E8))^4)</f>
        <v>5.4955747559415826</v>
      </c>
      <c r="CR8" s="25">
        <v>11600</v>
      </c>
      <c r="CS8" s="29">
        <f t="shared" ref="CS8:CS71" si="62">CL8+$CR$3*(CR8-CL8)</f>
        <v>10470.716281347286</v>
      </c>
      <c r="CT8" s="42">
        <f t="shared" ref="CT8:CT71" si="63">$F8*((CY8-CS8)+0.15/($E8)^4*5*(CY8-CS8)*(CS8+$CY$3*(CY8-CS8))^4)</f>
        <v>-5005.6798395231208</v>
      </c>
      <c r="CU8" s="29">
        <f t="shared" ref="CU8:CU71" si="64">$F8*(CS8+0.15/($E8)^4*CS8^5)</f>
        <v>32004.918445060215</v>
      </c>
      <c r="CV8" s="42">
        <f t="shared" ref="CV8:CV71" si="65">(CS8-CL8)^2</f>
        <v>23347.919331568453</v>
      </c>
      <c r="CW8" s="11"/>
      <c r="CX8" s="29">
        <f t="shared" ref="CX8:CX71" si="66">$F8*(1+0.75*(CS8/($E8))^4)</f>
        <v>5.6830606737355334</v>
      </c>
      <c r="CY8" s="25">
        <v>9570</v>
      </c>
      <c r="CZ8" s="29">
        <f t="shared" ref="CZ8:CZ71" si="67">CS8+$CY$3*(CY8-CS8)</f>
        <v>10369.08803108239</v>
      </c>
      <c r="DA8" s="42">
        <f t="shared" ref="DA8:DA71" si="68">$F8*((DF8-CZ8)+0.15/($E8)^4*5*(DF8-CZ8)*(CZ8+$DF$3*(DF8-CZ8))^4)</f>
        <v>6986.3303645985316</v>
      </c>
      <c r="DB8" s="29">
        <f t="shared" ref="DB8:DB71" si="69">$F8*(CZ8+0.15/($E8)^4*CZ8^5)</f>
        <v>31433.773187255447</v>
      </c>
      <c r="DC8" s="42">
        <f t="shared" ref="DC8:DC71" si="70">(CZ8-CS8)^2</f>
        <v>10328.30125190424</v>
      </c>
      <c r="DD8" s="11"/>
      <c r="DE8" s="29">
        <f t="shared" ref="DE8:DE71" si="71">$F8*(1+0.75*(CZ8/($E8))^4)</f>
        <v>5.5574434960092587</v>
      </c>
      <c r="DF8" s="25">
        <v>11600</v>
      </c>
      <c r="DG8" s="29">
        <f t="shared" ref="DG8:DG71" si="72">CZ8+$DF$3*(DF8-CZ8)</f>
        <v>10464.870559500032</v>
      </c>
      <c r="DH8" s="42">
        <f t="shared" ref="DH8:DH71" si="73">$F8*((DM8-DG8)+0.15/($E8)^4*5*(DM8-DG8)*(DG8+$DM$3*(DM8-DG8))^4)</f>
        <v>-5001.2334168809975</v>
      </c>
      <c r="DI8" s="29">
        <f t="shared" ref="DI8:DI71" si="74">$F8*(DG8+0.15/($E8)^4*DG8^5)</f>
        <v>31971.718270500525</v>
      </c>
      <c r="DJ8" s="42">
        <f t="shared" ref="DJ8:DJ71" si="75">(DG8-CZ8)^2</f>
        <v>9174.2927500763053</v>
      </c>
      <c r="DK8" s="11"/>
      <c r="DL8" s="29">
        <f t="shared" ref="DL8:DL71" si="76">$F8*(1+0.75*(DG8/($E8))^4)</f>
        <v>5.6757351792930351</v>
      </c>
      <c r="DM8" s="25">
        <v>9570</v>
      </c>
      <c r="DN8" s="29">
        <f t="shared" ref="DN8:DN71" si="77">DG8+$DM$3*(DM8-DG8)</f>
        <v>10394.719053608289</v>
      </c>
      <c r="DO8" s="42">
        <f t="shared" ref="DO8:DO71" si="78">$F8*((DT8-DN8)+0.15/($E8)^4*5*(DT8-DN8)*(DN8+$DT$3*(DT8-DN8))^4)</f>
        <v>6858.6219448334805</v>
      </c>
      <c r="DP8" s="29">
        <f t="shared" ref="DP8:DP71" si="79">$F8*(DN8+0.15/($E8)^4*DN8^5)</f>
        <v>31576.617226132366</v>
      </c>
      <c r="DQ8" s="42">
        <f t="shared" ref="DQ8:DQ71" si="80">(DN8-DG8)^2</f>
        <v>4921.2337788792529</v>
      </c>
      <c r="DR8" s="11"/>
      <c r="DS8" s="29">
        <f t="shared" ref="DS8:DS71" si="81">$F8*(1+0.75*(DN8/($E8))^4)</f>
        <v>5.5887785823183274</v>
      </c>
      <c r="DT8" s="25">
        <v>11600</v>
      </c>
      <c r="DU8" s="29">
        <f t="shared" ref="DU8:DU71" si="82">DN8+$DT$3*(DT8-DN8)</f>
        <v>10476.623500139947</v>
      </c>
      <c r="DV8" s="42">
        <f t="shared" ref="DV8:DV71" si="83">$F8*((EA8-DU8)+0.15/($E8)^4*5*(EA8-DU8)*(DU8+$EA$3*(EA8-DU8))^4)</f>
        <v>-5074.0573193679438</v>
      </c>
      <c r="DW8" s="29">
        <f t="shared" ref="DW8:DW71" si="84">$F8*(DU8+0.15/($E8)^4*DU8^5)</f>
        <v>32038.511422805921</v>
      </c>
      <c r="DX8" s="42">
        <f t="shared" ref="DX8:DX71" si="85">(DU8-DN8)^2</f>
        <v>6708.3383616572773</v>
      </c>
      <c r="DY8" s="11"/>
      <c r="DZ8" s="29">
        <f t="shared" ref="DZ8:DZ71" si="86">$F8*(1+0.75*(DU8/($E8))^4)</f>
        <v>5.6904757064038574</v>
      </c>
      <c r="EA8" s="25">
        <v>9570</v>
      </c>
      <c r="EB8" s="29">
        <f t="shared" ref="EB8:EB71" si="87">DU8+$EA$3*(EA8-DU8)</f>
        <v>10401.130506589956</v>
      </c>
      <c r="EC8" s="42">
        <f t="shared" ref="EC8:EC71" si="88">$F8*((EH8-EB8)+0.15/($E8)^4*5*(EH8-EB8)*(EB8+$EH$3*(EH8-EB8))^4)</f>
        <v>6787.8626020447673</v>
      </c>
      <c r="ED8" s="29">
        <f t="shared" ref="ED8:ED71" si="89">$F8*(EB8+0.15/($E8)^4*EB8^5)</f>
        <v>31612.47465334717</v>
      </c>
      <c r="EE8" s="42">
        <f t="shared" ref="EE8:EE71" si="90">(EB8-DU8)^2</f>
        <v>5699.192075139028</v>
      </c>
      <c r="EF8" s="11"/>
      <c r="EG8" s="29">
        <f t="shared" ref="EG8:EG71" si="91">$F8*(1+0.75*(EB8/($E8))^4)</f>
        <v>5.5966532067442643</v>
      </c>
      <c r="EH8" s="25">
        <v>11600</v>
      </c>
      <c r="EI8" s="29">
        <f t="shared" ref="EI8:EI71" si="92">EB8+$EH$3*(EH8-EB8)</f>
        <v>10453.792248784097</v>
      </c>
      <c r="EJ8" s="42">
        <f t="shared" ref="EJ8:EJ71" si="93">$F8*((EO8-EI8)+0.15/($E8)^4*5*(EO8-EI8)*(EI8+$EO$3*(EO8-EI8))^4)</f>
        <v>-4940.369070001545</v>
      </c>
      <c r="EK8" s="29">
        <f t="shared" ref="EK8:EK71" si="94">$F8*(EI8+0.15/($E8)^4*EI8^5)</f>
        <v>31908.917465093531</v>
      </c>
      <c r="EL8" s="42">
        <f t="shared" ref="EL8:EL71" si="95">(EI8-EB8)^2</f>
        <v>2773.2590909221676</v>
      </c>
      <c r="EM8" s="11"/>
      <c r="EN8" s="29">
        <f t="shared" ref="EN8:EN71" si="96">$F8*(1+0.75*(EI8/($E8))^4)</f>
        <v>5.661886168057781</v>
      </c>
      <c r="EO8" s="25">
        <v>9570</v>
      </c>
      <c r="EP8" s="29">
        <f t="shared" ref="EP8:EP71" si="97">EI8+$EO$3*(EO8-EI8)</f>
        <v>10395.687012039363</v>
      </c>
      <c r="EQ8" s="42">
        <f>$F8*((EV8-EP8)+0.15/($E8)^4*5*(EV8-EP8)*(EP8+$EV$3*(EV8-EP8))^4)</f>
        <v>6822.4480599160679</v>
      </c>
      <c r="ER8" s="29">
        <f t="shared" ref="ER8:ER71" si="98">$F8*(EP8+0.15/($E8)^4*EP8^5)</f>
        <v>31582.027506384697</v>
      </c>
      <c r="ES8" s="42">
        <f t="shared" ref="ES8:ES71" si="99">(EP8-EI8)^2</f>
        <v>3376.2185371615515</v>
      </c>
      <c r="ET8" s="11"/>
      <c r="EU8" s="29">
        <f t="shared" ref="EU8:EU71" si="100">$F8*(1+0.75*(EP8/($E8))^4)</f>
        <v>5.5899665071722486</v>
      </c>
      <c r="EV8" s="25">
        <v>11600</v>
      </c>
      <c r="EW8" s="29">
        <f t="shared" ref="EW8:EW71" si="101">EP8+$EV$3*(EV8-EP8)</f>
        <v>10456.296142926371</v>
      </c>
      <c r="EX8" s="42">
        <f t="shared" ref="EX8:EX71" si="102">$F8*((FC8-EW8)+0.15/($E8)^4*5*(FC8-EW8)*(EW8+$FC$3*(FC8-EW8))^4)</f>
        <v>-4957.1434604379256</v>
      </c>
      <c r="EY8" s="29">
        <f t="shared" ref="EY8:EY71" si="103">$F8*(EW8+0.15/($E8)^4*EW8^5)</f>
        <v>31923.098142163799</v>
      </c>
      <c r="EZ8" s="42">
        <f t="shared" ref="EZ8:EZ71" si="104">(EW8-EP8)^2</f>
        <v>3673.4667468783782</v>
      </c>
      <c r="FA8" s="11"/>
      <c r="FB8" s="28">
        <f t="shared" ref="FB8:FB71" si="105">$F8*(1+0.75*(EW8/($E8))^4)</f>
        <v>5.6650124412168692</v>
      </c>
      <c r="FC8" s="25">
        <v>9570</v>
      </c>
      <c r="FD8" s="28">
        <f t="shared" ref="FD8:FD71" si="106">EW8+$FC$3*(FC8-EW8)</f>
        <v>10398.239446276102</v>
      </c>
      <c r="FE8" s="39">
        <f t="shared" ref="FE8:FE71" si="107">$F8*((FJ8-FD8)+0.15/($E8)^4*5*(FJ8-FD8)*(FD8+$FJ$3*(FJ8-FD8))^4)</f>
        <v>6799.1593730256873</v>
      </c>
      <c r="FF8" s="28">
        <f t="shared" ref="FF8:FF71" si="108">$F8*(FD8+0.15/($E8)^4*FD8^5)</f>
        <v>31596.299527530966</v>
      </c>
      <c r="FG8" s="39">
        <f t="shared" ref="FG8:FG71" si="109">(FD8-EW8)^2</f>
        <v>3370.5800259412804</v>
      </c>
      <c r="FH8" s="11"/>
      <c r="FI8" s="28">
        <f t="shared" ref="FI8:FI71" si="110">$F8*(1+0.75*(FD8/($E8))^4)</f>
        <v>5.5931005680228303</v>
      </c>
      <c r="FJ8" s="25">
        <v>11600</v>
      </c>
      <c r="FK8" s="28">
        <f t="shared" ref="FK8:FK71" si="111">FD8+$FJ$3*(FJ8-FD8)</f>
        <v>10450.409074677853</v>
      </c>
      <c r="FL8" s="39">
        <f t="shared" ref="FL8:FL71" si="112">$F8*((FQ8-FK8)+0.15/($E8)^4*5*(FQ8-FK8)*(FK8+$FC$3*(FQ8-FK8))^4)</f>
        <v>6613.1161095726038</v>
      </c>
      <c r="FM8" s="28">
        <f t="shared" ref="FM8:FM71" si="113">$F8*(FK8+0.15/($E8)^4*FK8^5)</f>
        <v>31889.769458990479</v>
      </c>
      <c r="FN8" s="39">
        <f t="shared" ref="FN8:FN71" si="114">(FK8-FD8)^2</f>
        <v>2721.6701275767577</v>
      </c>
      <c r="FO8" s="11"/>
      <c r="FP8" s="28">
        <f t="shared" ref="FP8:FP71" si="115">$F8*(1+0.75*(FD8/($E8))^4)</f>
        <v>5.5931005680228303</v>
      </c>
      <c r="FQ8" s="25">
        <v>11600</v>
      </c>
      <c r="FR8" s="28">
        <f t="shared" ref="FR8:FR71" si="116">FD8+$EV$3*(FQ8-FD8)</f>
        <v>10458.720121502263</v>
      </c>
      <c r="FS8" s="39">
        <f t="shared" ref="FS8:FS71" si="117">$F8*((FX8-FR8)+0.15/($E8)^4*5*(FX8-FR8)*(FR8+$FC$3*(FX8-FR8))^4)</f>
        <v>6576.6117273322325</v>
      </c>
      <c r="FT8" s="28">
        <f t="shared" ref="FT8:FT71" si="118">$F8*(FR8+0.15/($E8)^4*FR8^5)</f>
        <v>31936.833681199641</v>
      </c>
      <c r="FU8" s="39">
        <f t="shared" ref="FU8:FU71" si="119">(FR8-FD8)^2</f>
        <v>3657.9120758123781</v>
      </c>
      <c r="FV8" s="11"/>
      <c r="FW8" s="28">
        <f t="shared" ref="FW8:FW71" si="120">$F8*(1+0.75*(FD8/($E8))^4)</f>
        <v>5.5931005680228303</v>
      </c>
      <c r="FX8" s="25">
        <v>11600</v>
      </c>
      <c r="FY8" s="28">
        <f t="shared" ref="FY8:FY71" si="121">FD8+$EV$3*(FX8-FD8)</f>
        <v>10458.720121502263</v>
      </c>
      <c r="FZ8" s="39">
        <f t="shared" ref="FZ8:FZ71" si="122">$F8*((GE8-FY8)+0.15/($E8)^4*5*(GE8-FY8)*(FY8+$FC$3*(GE8-FY8))^4)</f>
        <v>6576.6117273322325</v>
      </c>
      <c r="GA8" s="28">
        <f t="shared" ref="GA8:GA71" si="123">$F8*(FY8+0.15/($E8)^4*FY8^5)</f>
        <v>31936.833681199641</v>
      </c>
      <c r="GB8" s="39">
        <f t="shared" ref="GB8:GB71" si="124">(FY8-FD8)^2</f>
        <v>3657.9120758123781</v>
      </c>
      <c r="GC8" s="11"/>
      <c r="GD8" s="28">
        <f t="shared" ref="GD8:GD71" si="125">$F8*(1+0.75*(FD8/($E8))^4)</f>
        <v>5.5931005680228303</v>
      </c>
      <c r="GE8" s="25">
        <v>11600</v>
      </c>
      <c r="GF8" s="28">
        <f t="shared" ref="GF8:GF71" si="126">FD8+$EV$3*(GE8-FD8)</f>
        <v>10458.720121502263</v>
      </c>
      <c r="GG8" s="39" t="e">
        <f t="shared" ref="GG8:GG71" si="127">$F8*((GL8-GF8)+0.15/($E8)^4*5*(GL8-GF8)*(GF8+$FC$3*(GL8-GF8))^4)</f>
        <v>#VALUE!</v>
      </c>
      <c r="GH8" s="28">
        <f t="shared" ref="GH8:GH71" si="128">$F8*(GF8+0.15/($E8)^4*GF8^5)</f>
        <v>31936.833681199641</v>
      </c>
      <c r="GI8" s="39">
        <f t="shared" ref="GI8:GI71" si="129">(GF8-FD8)^2</f>
        <v>3657.9120758123781</v>
      </c>
      <c r="GJ8" s="11"/>
      <c r="GK8" s="29">
        <f t="shared" si="3"/>
        <v>2</v>
      </c>
      <c r="GL8" s="29" t="str">
        <f t="shared" si="4"/>
        <v xml:space="preserve"> ('1', '3'),</v>
      </c>
      <c r="GM8" s="29">
        <f t="shared" si="5"/>
        <v>9010</v>
      </c>
      <c r="GN8" s="29">
        <f t="shared" ref="GN8:GN71" si="130">CJ8</f>
        <v>5.6445866929693125</v>
      </c>
      <c r="GO8" s="29">
        <f t="shared" ref="GO8:GO71" si="131">CL8</f>
        <v>10317.916021754678</v>
      </c>
      <c r="GP8" s="54">
        <f t="shared" ref="GP8:GP71" si="132">GO8/GM8</f>
        <v>1.1451627105166124</v>
      </c>
      <c r="GQ8" s="29" t="str">
        <f t="shared" ref="GQ8:GQ71" si="133">IF(GP8&gt;=0.9,"V","-")</f>
        <v>V</v>
      </c>
      <c r="GR8" s="11"/>
    </row>
    <row r="9" spans="2:200" s="2" customFormat="1" x14ac:dyDescent="0.3">
      <c r="B9" s="86"/>
      <c r="C9" s="24">
        <v>3</v>
      </c>
      <c r="D9" s="25" t="s">
        <v>9</v>
      </c>
      <c r="E9" s="25">
        <v>12020</v>
      </c>
      <c r="F9" s="25">
        <v>3.6</v>
      </c>
      <c r="G9" s="25">
        <v>4300</v>
      </c>
      <c r="H9" s="25">
        <f t="shared" si="6"/>
        <v>-10789.425113424822</v>
      </c>
      <c r="I9" s="29">
        <f t="shared" si="7"/>
        <v>15518.029285601275</v>
      </c>
      <c r="J9" s="10"/>
      <c r="K9" s="40">
        <f t="shared" si="8"/>
        <v>3.6442200995363669</v>
      </c>
      <c r="L9" s="41">
        <v>1320</v>
      </c>
      <c r="M9" s="62">
        <f>G9+$L$3*(L9-G9)</f>
        <v>3553.0060940454837</v>
      </c>
      <c r="N9" s="42">
        <f t="shared" si="9"/>
        <v>2712.7281210461488</v>
      </c>
      <c r="O9" s="29">
        <f t="shared" si="10"/>
        <v>12805.469173619167</v>
      </c>
      <c r="P9" s="18">
        <f t="shared" si="11"/>
        <v>557999.89553318475</v>
      </c>
      <c r="Q9" s="8"/>
      <c r="R9" s="29">
        <f t="shared" si="12"/>
        <v>3.6206124541694038</v>
      </c>
      <c r="S9" s="25">
        <v>4300</v>
      </c>
      <c r="T9" s="29">
        <f t="shared" si="13"/>
        <v>3951.2295817890745</v>
      </c>
      <c r="U9" s="42">
        <f t="shared" si="14"/>
        <v>-6268.4635333616343</v>
      </c>
      <c r="V9" s="29">
        <f t="shared" si="15"/>
        <v>14249.340136022414</v>
      </c>
      <c r="W9" s="42">
        <f t="shared" si="16"/>
        <v>158581.94619066981</v>
      </c>
      <c r="X9" s="11"/>
      <c r="Y9" s="29">
        <f t="shared" si="17"/>
        <v>3.631526441410251</v>
      </c>
      <c r="Z9" s="25">
        <v>2220</v>
      </c>
      <c r="AA9" s="29">
        <f t="shared" si="18"/>
        <v>3561.7393570285185</v>
      </c>
      <c r="AB9" s="42">
        <f t="shared" si="19"/>
        <v>-2715.3490090743971</v>
      </c>
      <c r="AC9" s="29">
        <f t="shared" si="20"/>
        <v>12837.089821465052</v>
      </c>
      <c r="AD9" s="42">
        <f t="shared" si="21"/>
        <v>151702.63518402842</v>
      </c>
      <c r="AE9" s="11"/>
      <c r="AF9" s="29">
        <f t="shared" si="22"/>
        <v>3.620815863649768</v>
      </c>
      <c r="AG9" s="25">
        <v>2810</v>
      </c>
      <c r="AH9" s="29">
        <f t="shared" si="23"/>
        <v>3109.2504440994444</v>
      </c>
      <c r="AI9" s="42">
        <f t="shared" si="24"/>
        <v>-3210.0046490490904</v>
      </c>
      <c r="AJ9" s="29">
        <f t="shared" si="25"/>
        <v>11200.818769492445</v>
      </c>
      <c r="AK9" s="42">
        <f t="shared" si="26"/>
        <v>204746.21632373519</v>
      </c>
      <c r="AL9" s="11"/>
      <c r="AM9" s="29">
        <f t="shared" si="27"/>
        <v>3.612088396977978</v>
      </c>
      <c r="AN9" s="25">
        <v>2220</v>
      </c>
      <c r="AO9" s="29">
        <f t="shared" si="28"/>
        <v>2949.3436420943817</v>
      </c>
      <c r="AP9" s="42">
        <f t="shared" si="29"/>
        <v>4883.2898475264683</v>
      </c>
      <c r="AQ9" s="29">
        <f t="shared" si="30"/>
        <v>10623.410127727324</v>
      </c>
      <c r="AR9" s="42">
        <f t="shared" ref="AR9:AR71" si="134">(AO9-AH9)^2</f>
        <v>25570.185327486317</v>
      </c>
      <c r="AS9" s="11"/>
      <c r="AT9" s="29">
        <f t="shared" si="31"/>
        <v>3.6097869507390623</v>
      </c>
      <c r="AU9" s="25">
        <v>4300</v>
      </c>
      <c r="AV9" s="29">
        <f>AO9+$AU$3*(AU9-AO9)</f>
        <v>3308.2920478297219</v>
      </c>
      <c r="AW9" s="42">
        <f t="shared" si="32"/>
        <v>-1800.5900039234573</v>
      </c>
      <c r="AX9" s="29">
        <f t="shared" si="33"/>
        <v>11920.103053432031</v>
      </c>
      <c r="AY9" s="42">
        <f t="shared" si="34"/>
        <v>128843.95797994241</v>
      </c>
      <c r="AZ9" s="11"/>
      <c r="BA9" s="29">
        <f t="shared" si="35"/>
        <v>3.6154939181559791</v>
      </c>
      <c r="BB9" s="25">
        <v>2810</v>
      </c>
      <c r="BC9" s="29">
        <f t="shared" ref="BC9:BC71" si="135">AV9+$BB$3*(BB9-AV9)</f>
        <v>3197.6834433027211</v>
      </c>
      <c r="BD9" s="42">
        <f t="shared" si="36"/>
        <v>-1400.25719197031</v>
      </c>
      <c r="BE9" s="29">
        <f t="shared" si="37"/>
        <v>11520.309143638446</v>
      </c>
      <c r="BF9" s="42">
        <f t="shared" si="38"/>
        <v>12234.263395410464</v>
      </c>
      <c r="BG9" s="11"/>
      <c r="BH9" s="29">
        <f t="shared" si="39"/>
        <v>3.613523458312867</v>
      </c>
      <c r="BI9" s="25">
        <v>2810</v>
      </c>
      <c r="BJ9" s="29">
        <f t="shared" si="40"/>
        <v>3094.2686888682206</v>
      </c>
      <c r="BK9" s="42">
        <f t="shared" si="41"/>
        <v>-1026.5932116146084</v>
      </c>
      <c r="BL9" s="29">
        <f t="shared" si="42"/>
        <v>11146.705082159227</v>
      </c>
      <c r="BM9" s="42">
        <f t="shared" si="43"/>
        <v>10694.611434748049</v>
      </c>
      <c r="BN9" s="11"/>
      <c r="BO9" s="29">
        <f t="shared" si="44"/>
        <v>3.6118570863933557</v>
      </c>
      <c r="BP9" s="25">
        <v>2810</v>
      </c>
      <c r="BQ9" s="29">
        <f t="shared" si="0"/>
        <v>3060.5188711464821</v>
      </c>
      <c r="BR9" s="42">
        <f t="shared" si="45"/>
        <v>-904.49282875512858</v>
      </c>
      <c r="BS9" s="29">
        <f t="shared" si="46"/>
        <v>11024.814198728796</v>
      </c>
      <c r="BT9" s="42">
        <f t="shared" si="1"/>
        <v>1139.0501962505748</v>
      </c>
      <c r="BU9" s="11"/>
      <c r="BV9" s="29">
        <f t="shared" si="47"/>
        <v>3.6113481780278303</v>
      </c>
      <c r="BW9" s="25">
        <v>2810</v>
      </c>
      <c r="BX9" s="29">
        <f t="shared" si="48"/>
        <v>3000.0693972894946</v>
      </c>
      <c r="BY9" s="42">
        <f t="shared" si="49"/>
        <v>2563.9351472943699</v>
      </c>
      <c r="BZ9" s="29">
        <f t="shared" si="50"/>
        <v>10806.53667003814</v>
      </c>
      <c r="CA9" s="42">
        <f t="shared" si="51"/>
        <v>3654.1388895866062</v>
      </c>
      <c r="CB9" s="11"/>
      <c r="CC9" s="29">
        <f t="shared" si="52"/>
        <v>3.6104778239490725</v>
      </c>
      <c r="CD9" s="25">
        <v>3710</v>
      </c>
      <c r="CE9" s="29">
        <f t="shared" si="53"/>
        <v>3072.6558852006965</v>
      </c>
      <c r="CF9" s="42">
        <f t="shared" si="54"/>
        <v>1182.4434837826018</v>
      </c>
      <c r="CG9" s="29">
        <f t="shared" si="55"/>
        <v>11068.646279068689</v>
      </c>
      <c r="CH9" s="42">
        <f t="shared" si="56"/>
        <v>5268.7982272830532</v>
      </c>
      <c r="CI9" s="11"/>
      <c r="CJ9" s="29">
        <f t="shared" si="57"/>
        <v>3.6115292642763959</v>
      </c>
      <c r="CK9" s="25">
        <v>3400</v>
      </c>
      <c r="CL9" s="29">
        <f t="shared" si="58"/>
        <v>3118.5598955159862</v>
      </c>
      <c r="CM9" s="42">
        <f t="shared" si="59"/>
        <v>-1114.4155610839139</v>
      </c>
      <c r="CN9" s="29">
        <f t="shared" si="60"/>
        <v>11234.446006850472</v>
      </c>
      <c r="CO9" s="42">
        <f t="shared" si="2"/>
        <v>2107.1781630262253</v>
      </c>
      <c r="CP9" s="11"/>
      <c r="CQ9" s="29">
        <f t="shared" si="61"/>
        <v>3.612233824663579</v>
      </c>
      <c r="CR9" s="25">
        <v>2810</v>
      </c>
      <c r="CS9" s="29">
        <f t="shared" si="62"/>
        <v>3081.7853683128319</v>
      </c>
      <c r="CT9" s="42">
        <f t="shared" si="63"/>
        <v>4402.4958382050036</v>
      </c>
      <c r="CU9" s="29">
        <f t="shared" si="64"/>
        <v>11101.618301832184</v>
      </c>
      <c r="CV9" s="42">
        <f t="shared" si="65"/>
        <v>1352.3658510155371</v>
      </c>
      <c r="CW9" s="11"/>
      <c r="CX9" s="29">
        <f t="shared" si="66"/>
        <v>3.6116668992914436</v>
      </c>
      <c r="CY9" s="25">
        <v>4300</v>
      </c>
      <c r="CZ9" s="29">
        <f t="shared" si="67"/>
        <v>3219.2371098093604</v>
      </c>
      <c r="DA9" s="42">
        <f t="shared" si="68"/>
        <v>-1478.716997255792</v>
      </c>
      <c r="DB9" s="29">
        <f t="shared" si="69"/>
        <v>11598.197779133112</v>
      </c>
      <c r="DC9" s="42">
        <f t="shared" si="70"/>
        <v>18892.981240428489</v>
      </c>
      <c r="DD9" s="11"/>
      <c r="DE9" s="29">
        <f t="shared" si="71"/>
        <v>3.6138917754646904</v>
      </c>
      <c r="DF9" s="25">
        <v>2810</v>
      </c>
      <c r="DG9" s="29">
        <f t="shared" si="72"/>
        <v>3187.3926188224568</v>
      </c>
      <c r="DH9" s="42">
        <f t="shared" si="73"/>
        <v>-1363.4672293603239</v>
      </c>
      <c r="DI9" s="29">
        <f t="shared" si="74"/>
        <v>11483.123900836958</v>
      </c>
      <c r="DJ9" s="42">
        <f t="shared" si="75"/>
        <v>1014.0716062149825</v>
      </c>
      <c r="DK9" s="11"/>
      <c r="DL9" s="29">
        <f t="shared" si="76"/>
        <v>3.6133502114327798</v>
      </c>
      <c r="DM9" s="25">
        <v>2810</v>
      </c>
      <c r="DN9" s="29">
        <f t="shared" si="77"/>
        <v>3157.8077137858941</v>
      </c>
      <c r="DO9" s="42">
        <f t="shared" si="78"/>
        <v>-1256.44863903336</v>
      </c>
      <c r="DP9" s="29">
        <f t="shared" si="79"/>
        <v>11376.230542236613</v>
      </c>
      <c r="DQ9" s="42">
        <f t="shared" si="80"/>
        <v>875.26660602243646</v>
      </c>
      <c r="DR9" s="11"/>
      <c r="DS9" s="29">
        <f t="shared" si="81"/>
        <v>3.6128614110541539</v>
      </c>
      <c r="DT9" s="25">
        <v>2810</v>
      </c>
      <c r="DU9" s="29">
        <f t="shared" si="82"/>
        <v>3134.1725618469563</v>
      </c>
      <c r="DV9" s="42">
        <f t="shared" si="83"/>
        <v>-1170.9295180989284</v>
      </c>
      <c r="DW9" s="29">
        <f t="shared" si="84"/>
        <v>11290.844530322658</v>
      </c>
      <c r="DX9" s="42">
        <f t="shared" si="85"/>
        <v>558.62040717667173</v>
      </c>
      <c r="DY9" s="11"/>
      <c r="DZ9" s="29">
        <f t="shared" si="86"/>
        <v>3.6124806588010685</v>
      </c>
      <c r="EA9" s="25">
        <v>2810</v>
      </c>
      <c r="EB9" s="29">
        <f t="shared" si="87"/>
        <v>3107.1792651622591</v>
      </c>
      <c r="EC9" s="42">
        <f t="shared" si="88"/>
        <v>-1073.3683817858671</v>
      </c>
      <c r="ED9" s="29">
        <f t="shared" si="89"/>
        <v>11193.337521419489</v>
      </c>
      <c r="EE9" s="42">
        <f t="shared" si="90"/>
        <v>728.63806590808861</v>
      </c>
      <c r="EF9" s="11"/>
      <c r="EG9" s="29">
        <f t="shared" si="91"/>
        <v>3.6120562191556806</v>
      </c>
      <c r="EH9" s="25">
        <v>2810</v>
      </c>
      <c r="EI9" s="29">
        <f t="shared" si="92"/>
        <v>3094.1253189792556</v>
      </c>
      <c r="EJ9" s="42">
        <f t="shared" si="93"/>
        <v>-1026.1388160156594</v>
      </c>
      <c r="EK9" s="29">
        <f t="shared" si="94"/>
        <v>11146.187250767318</v>
      </c>
      <c r="EL9" s="42">
        <f t="shared" si="95"/>
        <v>170.40551094875212</v>
      </c>
      <c r="EM9" s="11"/>
      <c r="EN9" s="29">
        <f t="shared" si="96"/>
        <v>3.611854889000452</v>
      </c>
      <c r="EO9" s="25">
        <v>2810</v>
      </c>
      <c r="EP9" s="29">
        <f t="shared" si="97"/>
        <v>3075.4453985034024</v>
      </c>
      <c r="EQ9" s="42">
        <f t="shared" ref="EQ9:EQ71" si="136">$F9*((EV9-EP9)+0.15/($E9)^4*5*(EV9-EP9)*(EP9+$EV$3*(EV9-EP9))^4)</f>
        <v>-958.62193236892131</v>
      </c>
      <c r="ER9" s="29">
        <f t="shared" si="98"/>
        <v>11078.720746442386</v>
      </c>
      <c r="ES9" s="42">
        <f t="shared" si="99"/>
        <v>348.93942898419675</v>
      </c>
      <c r="ET9" s="11"/>
      <c r="EU9" s="29">
        <f t="shared" si="100"/>
        <v>3.6115711887351343</v>
      </c>
      <c r="EV9" s="25">
        <v>2810</v>
      </c>
      <c r="EW9" s="29">
        <f t="shared" si="101"/>
        <v>3062.08640041729</v>
      </c>
      <c r="EX9" s="42">
        <f t="shared" si="102"/>
        <v>4472.1172277955438</v>
      </c>
      <c r="EY9" s="29">
        <f t="shared" si="103"/>
        <v>11030.475110936117</v>
      </c>
      <c r="EZ9" s="42">
        <f t="shared" si="104"/>
        <v>178.46282986475686</v>
      </c>
      <c r="FA9" s="11"/>
      <c r="FB9" s="28">
        <f t="shared" si="105"/>
        <v>3.6113714450267027</v>
      </c>
      <c r="FC9" s="25">
        <v>4300</v>
      </c>
      <c r="FD9" s="28">
        <f t="shared" si="106"/>
        <v>3143.1757461216698</v>
      </c>
      <c r="FE9" s="39">
        <f t="shared" si="107"/>
        <v>-1203.5620367031056</v>
      </c>
      <c r="FF9" s="28">
        <f t="shared" si="108"/>
        <v>11323.369006800174</v>
      </c>
      <c r="FG9" s="39">
        <f t="shared" si="109"/>
        <v>6575.4819867644292</v>
      </c>
      <c r="FH9" s="11"/>
      <c r="FI9" s="28">
        <f t="shared" si="110"/>
        <v>3.61262468503703</v>
      </c>
      <c r="FJ9" s="25">
        <v>2810</v>
      </c>
      <c r="FK9" s="28">
        <f t="shared" si="111"/>
        <v>3128.7122535284216</v>
      </c>
      <c r="FL9" s="39">
        <f t="shared" si="112"/>
        <v>-1151.2098224110471</v>
      </c>
      <c r="FM9" s="28">
        <f t="shared" si="113"/>
        <v>11271.119509171229</v>
      </c>
      <c r="FN9" s="39">
        <f t="shared" si="114"/>
        <v>209.19261799494691</v>
      </c>
      <c r="FO9" s="11"/>
      <c r="FP9" s="28">
        <f t="shared" si="115"/>
        <v>3.61262468503703</v>
      </c>
      <c r="FQ9" s="25">
        <v>2810</v>
      </c>
      <c r="FR9" s="28">
        <f t="shared" si="116"/>
        <v>3126.4081013258929</v>
      </c>
      <c r="FS9" s="39">
        <f t="shared" si="117"/>
        <v>-1142.8765019208779</v>
      </c>
      <c r="FT9" s="28">
        <f t="shared" si="118"/>
        <v>11262.796045815501</v>
      </c>
      <c r="FU9" s="39">
        <f t="shared" si="119"/>
        <v>281.15391199734614</v>
      </c>
      <c r="FV9" s="11"/>
      <c r="FW9" s="28">
        <f t="shared" si="120"/>
        <v>3.61262468503703</v>
      </c>
      <c r="FX9" s="25">
        <v>2810</v>
      </c>
      <c r="FY9" s="28">
        <f t="shared" si="121"/>
        <v>3126.4081013258929</v>
      </c>
      <c r="FZ9" s="39">
        <f t="shared" si="122"/>
        <v>-1142.8765019208779</v>
      </c>
      <c r="GA9" s="28">
        <f t="shared" si="123"/>
        <v>11262.796045815501</v>
      </c>
      <c r="GB9" s="39">
        <f t="shared" si="124"/>
        <v>281.15391199734614</v>
      </c>
      <c r="GC9" s="11"/>
      <c r="GD9" s="28">
        <f t="shared" si="125"/>
        <v>3.61262468503703</v>
      </c>
      <c r="GE9" s="25">
        <v>2810</v>
      </c>
      <c r="GF9" s="28">
        <f t="shared" si="126"/>
        <v>3126.4081013258929</v>
      </c>
      <c r="GG9" s="39" t="e">
        <f t="shared" si="127"/>
        <v>#VALUE!</v>
      </c>
      <c r="GH9" s="28">
        <f t="shared" si="128"/>
        <v>11262.796045815501</v>
      </c>
      <c r="GI9" s="39">
        <f t="shared" si="129"/>
        <v>281.15391199734614</v>
      </c>
      <c r="GJ9" s="11"/>
      <c r="GK9" s="29">
        <f t="shared" si="3"/>
        <v>3</v>
      </c>
      <c r="GL9" s="29" t="str">
        <f t="shared" si="4"/>
        <v xml:space="preserve"> ('2', '1'),</v>
      </c>
      <c r="GM9" s="29">
        <f t="shared" si="5"/>
        <v>12020</v>
      </c>
      <c r="GN9" s="29">
        <f t="shared" si="130"/>
        <v>3.6115292642763959</v>
      </c>
      <c r="GO9" s="29">
        <f t="shared" si="131"/>
        <v>3118.5598955159862</v>
      </c>
      <c r="GP9" s="54">
        <f t="shared" si="132"/>
        <v>0.25944757866189572</v>
      </c>
      <c r="GQ9" s="29" t="str">
        <f t="shared" si="133"/>
        <v>-</v>
      </c>
      <c r="GR9" s="11"/>
    </row>
    <row r="10" spans="2:200" s="2" customFormat="1" x14ac:dyDescent="0.3">
      <c r="B10" s="86"/>
      <c r="C10" s="24">
        <v>4</v>
      </c>
      <c r="D10" s="25" t="s">
        <v>10</v>
      </c>
      <c r="E10" s="25">
        <v>15920</v>
      </c>
      <c r="F10" s="25">
        <v>3</v>
      </c>
      <c r="G10" s="25">
        <v>11390</v>
      </c>
      <c r="H10" s="25">
        <f t="shared" si="6"/>
        <v>23236.069258569496</v>
      </c>
      <c r="I10" s="29">
        <f t="shared" si="7"/>
        <v>35512.947022208551</v>
      </c>
      <c r="J10" s="10"/>
      <c r="K10" s="40">
        <f t="shared" si="8"/>
        <v>3.5895289825322858</v>
      </c>
      <c r="L10" s="41">
        <v>17260</v>
      </c>
      <c r="M10" s="62">
        <f>G10+$L$3*(L10-G10)</f>
        <v>12861.427593272823</v>
      </c>
      <c r="N10" s="42">
        <f t="shared" si="9"/>
        <v>-5510.7269045525809</v>
      </c>
      <c r="O10" s="29">
        <f t="shared" si="10"/>
        <v>41049.675706695118</v>
      </c>
      <c r="P10" s="18">
        <f t="shared" si="11"/>
        <v>2165099.1622446529</v>
      </c>
      <c r="Q10" s="8"/>
      <c r="R10" s="29">
        <f t="shared" si="12"/>
        <v>3.9584445074224019</v>
      </c>
      <c r="S10" s="25">
        <v>11390</v>
      </c>
      <c r="T10" s="29">
        <f t="shared" si="13"/>
        <v>12077.007501643669</v>
      </c>
      <c r="U10" s="42">
        <f t="shared" si="14"/>
        <v>7458.3050393713438</v>
      </c>
      <c r="V10" s="29">
        <f t="shared" si="15"/>
        <v>38030.87510795227</v>
      </c>
      <c r="W10" s="42">
        <f t="shared" si="16"/>
        <v>615314.8801514901</v>
      </c>
      <c r="X10" s="11"/>
      <c r="Y10" s="29">
        <f t="shared" si="17"/>
        <v>3.7451566966304775</v>
      </c>
      <c r="Z10" s="25">
        <v>14010</v>
      </c>
      <c r="AA10" s="29">
        <f t="shared" si="18"/>
        <v>12511.890136832491</v>
      </c>
      <c r="AB10" s="42">
        <f t="shared" si="19"/>
        <v>-4137.0503647784035</v>
      </c>
      <c r="AC10" s="29">
        <f t="shared" si="20"/>
        <v>39683.77227359161</v>
      </c>
      <c r="AD10" s="42">
        <f t="shared" si="21"/>
        <v>189122.90638877399</v>
      </c>
      <c r="AE10" s="11"/>
      <c r="AF10" s="29">
        <f t="shared" si="22"/>
        <v>3.8584242027391822</v>
      </c>
      <c r="AG10" s="25">
        <v>11390</v>
      </c>
      <c r="AH10" s="29">
        <f t="shared" si="23"/>
        <v>11836.59910185489</v>
      </c>
      <c r="AI10" s="42">
        <f t="shared" si="24"/>
        <v>8221.9303419562202</v>
      </c>
      <c r="AJ10" s="29">
        <f t="shared" si="25"/>
        <v>37137.4995153032</v>
      </c>
      <c r="AK10" s="42">
        <f t="shared" si="26"/>
        <v>456017.98192111973</v>
      </c>
      <c r="AL10" s="11"/>
      <c r="AM10" s="29">
        <f t="shared" si="27"/>
        <v>3.6875717407221522</v>
      </c>
      <c r="AN10" s="25">
        <v>14010</v>
      </c>
      <c r="AO10" s="29">
        <f t="shared" si="28"/>
        <v>12227.424419293191</v>
      </c>
      <c r="AP10" s="42">
        <f t="shared" si="29"/>
        <v>4612.1312931739885</v>
      </c>
      <c r="AQ10" s="29">
        <f t="shared" si="30"/>
        <v>38597.037000734534</v>
      </c>
      <c r="AR10" s="42">
        <f t="shared" si="134"/>
        <v>152744.42875074857</v>
      </c>
      <c r="AS10" s="11"/>
      <c r="AT10" s="29">
        <f t="shared" si="31"/>
        <v>3.7829791774601871</v>
      </c>
      <c r="AU10" s="25">
        <v>13420</v>
      </c>
      <c r="AV10" s="29">
        <f t="shared" ref="AV10:AV71" si="137">AO10+$AU$3*(AU10-AO10)</f>
        <v>12544.361515030403</v>
      </c>
      <c r="AW10" s="42">
        <f t="shared" si="32"/>
        <v>-4385.0063869693395</v>
      </c>
      <c r="AX10" s="29">
        <f t="shared" si="33"/>
        <v>39809.205681752093</v>
      </c>
      <c r="AY10" s="42">
        <f t="shared" si="34"/>
        <v>100449.12265433873</v>
      </c>
      <c r="AZ10" s="11"/>
      <c r="BA10" s="29">
        <f t="shared" si="35"/>
        <v>3.8673702260786653</v>
      </c>
      <c r="BB10" s="25">
        <v>11390</v>
      </c>
      <c r="BC10" s="29">
        <f t="shared" si="135"/>
        <v>12288.121591368568</v>
      </c>
      <c r="BD10" s="42">
        <f t="shared" si="36"/>
        <v>4391.7742637451711</v>
      </c>
      <c r="BE10" s="29">
        <f t="shared" si="37"/>
        <v>38827.127313090481</v>
      </c>
      <c r="BF10" s="42">
        <f t="shared" si="38"/>
        <v>65658.898478222938</v>
      </c>
      <c r="BG10" s="11"/>
      <c r="BH10" s="29">
        <f t="shared" si="39"/>
        <v>3.7986422189879123</v>
      </c>
      <c r="BI10" s="25">
        <v>13420</v>
      </c>
      <c r="BJ10" s="29">
        <f t="shared" si="40"/>
        <v>12590.050728917351</v>
      </c>
      <c r="BK10" s="42">
        <f t="shared" si="41"/>
        <v>-4609.2861546293425</v>
      </c>
      <c r="BL10" s="29">
        <f t="shared" si="42"/>
        <v>39986.192518285803</v>
      </c>
      <c r="BM10" s="42">
        <f t="shared" si="43"/>
        <v>91161.204100951814</v>
      </c>
      <c r="BN10" s="11"/>
      <c r="BO10" s="29">
        <f t="shared" si="44"/>
        <v>3.8800760136906574</v>
      </c>
      <c r="BP10" s="25">
        <v>11390</v>
      </c>
      <c r="BQ10" s="29">
        <f t="shared" si="0"/>
        <v>12447.574631676212</v>
      </c>
      <c r="BR10" s="42">
        <f t="shared" si="45"/>
        <v>3798.4211570151456</v>
      </c>
      <c r="BS10" s="29">
        <f t="shared" si="46"/>
        <v>39436.180459126474</v>
      </c>
      <c r="BT10" s="42">
        <f t="shared" si="1"/>
        <v>20299.43828506639</v>
      </c>
      <c r="BU10" s="11"/>
      <c r="BV10" s="29">
        <f t="shared" si="47"/>
        <v>3.8409094245438267</v>
      </c>
      <c r="BW10" s="25">
        <v>13420</v>
      </c>
      <c r="BX10" s="29">
        <f t="shared" si="48"/>
        <v>12682.218040419615</v>
      </c>
      <c r="BY10" s="42">
        <f t="shared" si="49"/>
        <v>-4999.5364275111124</v>
      </c>
      <c r="BZ10" s="29">
        <f t="shared" si="50"/>
        <v>40345.005036253744</v>
      </c>
      <c r="CA10" s="42">
        <f t="shared" si="51"/>
        <v>55057.529266723548</v>
      </c>
      <c r="CB10" s="11"/>
      <c r="CC10" s="29">
        <f t="shared" si="52"/>
        <v>3.9061312885765735</v>
      </c>
      <c r="CD10" s="25">
        <v>11390</v>
      </c>
      <c r="CE10" s="29">
        <f t="shared" si="53"/>
        <v>12550.095874095981</v>
      </c>
      <c r="CF10" s="42">
        <f t="shared" si="54"/>
        <v>3395.4432628664008</v>
      </c>
      <c r="CG10" s="29">
        <f t="shared" si="55"/>
        <v>39831.387120669169</v>
      </c>
      <c r="CH10" s="42">
        <f t="shared" si="56"/>
        <v>17456.266834049951</v>
      </c>
      <c r="CI10" s="11"/>
      <c r="CJ10" s="29">
        <f t="shared" si="57"/>
        <v>3.8689573052916355</v>
      </c>
      <c r="CK10" s="25">
        <v>13420</v>
      </c>
      <c r="CL10" s="29">
        <f t="shared" si="58"/>
        <v>12672.083978245322</v>
      </c>
      <c r="CM10" s="42">
        <f t="shared" si="59"/>
        <v>-4949.4275778045549</v>
      </c>
      <c r="CN10" s="29">
        <f t="shared" si="60"/>
        <v>40305.434722696547</v>
      </c>
      <c r="CO10" s="42">
        <f t="shared" si="2"/>
        <v>14881.097553950436</v>
      </c>
      <c r="CP10" s="11"/>
      <c r="CQ10" s="29">
        <f t="shared" si="61"/>
        <v>3.903238485434013</v>
      </c>
      <c r="CR10" s="25">
        <v>11390</v>
      </c>
      <c r="CS10" s="29">
        <f t="shared" si="62"/>
        <v>12519.283718652714</v>
      </c>
      <c r="CT10" s="42">
        <f t="shared" si="63"/>
        <v>3502.6486440774197</v>
      </c>
      <c r="CU10" s="29">
        <f t="shared" si="64"/>
        <v>39712.307354059099</v>
      </c>
      <c r="CV10" s="42">
        <f t="shared" si="65"/>
        <v>23347.919331568453</v>
      </c>
      <c r="CW10" s="11"/>
      <c r="CX10" s="29">
        <f t="shared" si="66"/>
        <v>3.860455057381194</v>
      </c>
      <c r="CY10" s="25">
        <v>13420</v>
      </c>
      <c r="CZ10" s="29">
        <f t="shared" si="67"/>
        <v>12620.91196891761</v>
      </c>
      <c r="DA10" s="42">
        <f t="shared" si="68"/>
        <v>-4753.8599381882614</v>
      </c>
      <c r="DB10" s="29">
        <f t="shared" si="69"/>
        <v>40106.069954689192</v>
      </c>
      <c r="DC10" s="42">
        <f t="shared" si="70"/>
        <v>10328.30125190424</v>
      </c>
      <c r="DD10" s="11"/>
      <c r="DE10" s="29">
        <f t="shared" si="71"/>
        <v>3.8887369048533014</v>
      </c>
      <c r="DF10" s="25">
        <v>11390</v>
      </c>
      <c r="DG10" s="29">
        <f t="shared" si="72"/>
        <v>12525.129440499968</v>
      </c>
      <c r="DH10" s="42">
        <f t="shared" si="73"/>
        <v>3473.475286569445</v>
      </c>
      <c r="DI10" s="29">
        <f t="shared" si="74"/>
        <v>39734.879200094743</v>
      </c>
      <c r="DJ10" s="42">
        <f t="shared" si="75"/>
        <v>9174.2927500763053</v>
      </c>
      <c r="DK10" s="11"/>
      <c r="DL10" s="29">
        <f t="shared" si="76"/>
        <v>3.8620632979696525</v>
      </c>
      <c r="DM10" s="25">
        <v>13420</v>
      </c>
      <c r="DN10" s="29">
        <f t="shared" si="77"/>
        <v>12595.280946391711</v>
      </c>
      <c r="DO10" s="42">
        <f t="shared" si="78"/>
        <v>-4650.9769079312555</v>
      </c>
      <c r="DP10" s="29">
        <f t="shared" si="79"/>
        <v>40006.489985633714</v>
      </c>
      <c r="DQ10" s="42">
        <f t="shared" si="80"/>
        <v>4921.2337788792529</v>
      </c>
      <c r="DR10" s="11"/>
      <c r="DS10" s="29">
        <f t="shared" si="81"/>
        <v>3.8815393463274628</v>
      </c>
      <c r="DT10" s="25">
        <v>11390</v>
      </c>
      <c r="DU10" s="29">
        <f t="shared" si="82"/>
        <v>12513.376499860053</v>
      </c>
      <c r="DV10" s="42">
        <f t="shared" si="83"/>
        <v>3517.4686941046352</v>
      </c>
      <c r="DW10" s="29">
        <f t="shared" si="84"/>
        <v>39689.507595858086</v>
      </c>
      <c r="DX10" s="42">
        <f t="shared" si="85"/>
        <v>6708.3383616572773</v>
      </c>
      <c r="DY10" s="11"/>
      <c r="DZ10" s="29">
        <f t="shared" si="86"/>
        <v>3.8588321850229508</v>
      </c>
      <c r="EA10" s="25">
        <v>13420</v>
      </c>
      <c r="EB10" s="29">
        <f t="shared" si="87"/>
        <v>12588.869493410044</v>
      </c>
      <c r="EC10" s="42">
        <f t="shared" si="88"/>
        <v>-4633.7711966038278</v>
      </c>
      <c r="ED10" s="29">
        <f t="shared" si="89"/>
        <v>39981.609429781412</v>
      </c>
      <c r="EE10" s="42">
        <f t="shared" si="90"/>
        <v>5699.192075139028</v>
      </c>
      <c r="EF10" s="11"/>
      <c r="EG10" s="29">
        <f t="shared" si="91"/>
        <v>3.8797457749128235</v>
      </c>
      <c r="EH10" s="25">
        <v>11390</v>
      </c>
      <c r="EI10" s="29">
        <f t="shared" si="92"/>
        <v>12536.207751215903</v>
      </c>
      <c r="EJ10" s="42">
        <f t="shared" si="93"/>
        <v>3430.2349178827008</v>
      </c>
      <c r="EK10" s="29">
        <f t="shared" si="94"/>
        <v>39777.681246322645</v>
      </c>
      <c r="EL10" s="42">
        <f t="shared" si="95"/>
        <v>2773.2590909221676</v>
      </c>
      <c r="EM10" s="11"/>
      <c r="EN10" s="29">
        <f t="shared" si="96"/>
        <v>3.8651172809674286</v>
      </c>
      <c r="EO10" s="25">
        <v>13420</v>
      </c>
      <c r="EP10" s="29">
        <f t="shared" si="97"/>
        <v>12594.312987960637</v>
      </c>
      <c r="EQ10" s="42">
        <f t="shared" si="136"/>
        <v>-4653.9788060261717</v>
      </c>
      <c r="ER10" s="29">
        <f t="shared" si="98"/>
        <v>40002.732948040517</v>
      </c>
      <c r="ES10" s="42">
        <f t="shared" si="99"/>
        <v>3376.2185371615515</v>
      </c>
      <c r="ET10" s="11"/>
      <c r="EU10" s="29">
        <f t="shared" si="100"/>
        <v>3.8812683892644984</v>
      </c>
      <c r="EV10" s="25">
        <v>11390</v>
      </c>
      <c r="EW10" s="29">
        <f t="shared" si="101"/>
        <v>12533.703857073629</v>
      </c>
      <c r="EX10" s="42">
        <f t="shared" si="102"/>
        <v>3439.320215623231</v>
      </c>
      <c r="EY10" s="29">
        <f t="shared" si="103"/>
        <v>39768.004266938842</v>
      </c>
      <c r="EZ10" s="42">
        <f t="shared" si="104"/>
        <v>3673.4667468783782</v>
      </c>
      <c r="FA10" s="11"/>
      <c r="FB10" s="28">
        <f t="shared" si="105"/>
        <v>3.8644263182008367</v>
      </c>
      <c r="FC10" s="25">
        <v>13420</v>
      </c>
      <c r="FD10" s="28">
        <f t="shared" si="106"/>
        <v>12591.760553723898</v>
      </c>
      <c r="FE10" s="39">
        <f t="shared" si="107"/>
        <v>-4646.0682436825382</v>
      </c>
      <c r="FF10" s="28">
        <f t="shared" si="108"/>
        <v>39992.827177280844</v>
      </c>
      <c r="FG10" s="39">
        <f t="shared" si="109"/>
        <v>3370.5800259412804</v>
      </c>
      <c r="FH10" s="11"/>
      <c r="FI10" s="28">
        <f t="shared" si="110"/>
        <v>3.8805541952008173</v>
      </c>
      <c r="FJ10" s="25">
        <v>11390</v>
      </c>
      <c r="FK10" s="28">
        <f t="shared" si="111"/>
        <v>12539.590925322147</v>
      </c>
      <c r="FL10" s="39">
        <f t="shared" si="112"/>
        <v>-4420.6767837835159</v>
      </c>
      <c r="FM10" s="28">
        <f t="shared" si="113"/>
        <v>39790.759191198456</v>
      </c>
      <c r="FN10" s="39">
        <f t="shared" si="114"/>
        <v>2721.6701275767577</v>
      </c>
      <c r="FO10" s="11"/>
      <c r="FP10" s="28">
        <f t="shared" si="115"/>
        <v>3.8805541952008173</v>
      </c>
      <c r="FQ10" s="25">
        <v>11390</v>
      </c>
      <c r="FR10" s="28">
        <f t="shared" si="116"/>
        <v>12531.279878497737</v>
      </c>
      <c r="FS10" s="39">
        <f t="shared" si="117"/>
        <v>-4386.3145403226772</v>
      </c>
      <c r="FT10" s="28">
        <f t="shared" si="118"/>
        <v>39758.63779064711</v>
      </c>
      <c r="FU10" s="39">
        <f t="shared" si="119"/>
        <v>3657.9120758123781</v>
      </c>
      <c r="FV10" s="11"/>
      <c r="FW10" s="28">
        <f t="shared" si="120"/>
        <v>3.8805541952008173</v>
      </c>
      <c r="FX10" s="25">
        <v>11390</v>
      </c>
      <c r="FY10" s="28">
        <f t="shared" si="121"/>
        <v>12531.279878497737</v>
      </c>
      <c r="FZ10" s="39">
        <f t="shared" si="122"/>
        <v>-4386.3145403226772</v>
      </c>
      <c r="GA10" s="28">
        <f t="shared" si="123"/>
        <v>39758.63779064711</v>
      </c>
      <c r="GB10" s="39">
        <f t="shared" si="124"/>
        <v>3657.9120758123781</v>
      </c>
      <c r="GC10" s="11"/>
      <c r="GD10" s="28">
        <f t="shared" si="125"/>
        <v>3.8805541952008173</v>
      </c>
      <c r="GE10" s="25">
        <v>11390</v>
      </c>
      <c r="GF10" s="28">
        <f t="shared" si="126"/>
        <v>12531.279878497737</v>
      </c>
      <c r="GG10" s="39" t="e">
        <f t="shared" si="127"/>
        <v>#VALUE!</v>
      </c>
      <c r="GH10" s="28">
        <f t="shared" si="128"/>
        <v>39758.63779064711</v>
      </c>
      <c r="GI10" s="39">
        <f t="shared" si="129"/>
        <v>3657.9120758123781</v>
      </c>
      <c r="GJ10" s="11"/>
      <c r="GK10" s="29">
        <f t="shared" si="3"/>
        <v>4</v>
      </c>
      <c r="GL10" s="29" t="str">
        <f t="shared" si="4"/>
        <v xml:space="preserve"> ('2', '6'),</v>
      </c>
      <c r="GM10" s="29">
        <f t="shared" si="5"/>
        <v>15920</v>
      </c>
      <c r="GN10" s="29">
        <f t="shared" si="130"/>
        <v>3.8689573052916355</v>
      </c>
      <c r="GO10" s="29">
        <f t="shared" si="131"/>
        <v>12672.083978245322</v>
      </c>
      <c r="GP10" s="54">
        <f t="shared" si="132"/>
        <v>0.79598517451289708</v>
      </c>
      <c r="GQ10" s="29" t="str">
        <f t="shared" si="133"/>
        <v>-</v>
      </c>
      <c r="GR10" s="11"/>
    </row>
    <row r="11" spans="2:200" s="2" customFormat="1" x14ac:dyDescent="0.3">
      <c r="B11" s="86"/>
      <c r="C11" s="24">
        <v>5</v>
      </c>
      <c r="D11" s="25" t="s">
        <v>11</v>
      </c>
      <c r="E11" s="25">
        <v>46810</v>
      </c>
      <c r="F11" s="25">
        <v>2.4</v>
      </c>
      <c r="G11" s="25">
        <v>11600</v>
      </c>
      <c r="H11" s="25">
        <f t="shared" si="6"/>
        <v>14852.932642895463</v>
      </c>
      <c r="I11" s="29">
        <f t="shared" si="7"/>
        <v>27855.74845241004</v>
      </c>
      <c r="J11" s="10"/>
      <c r="K11" s="40">
        <f t="shared" si="8"/>
        <v>2.4067881260388098</v>
      </c>
      <c r="L11" s="41">
        <v>17760</v>
      </c>
      <c r="M11" s="62">
        <f t="shared" ref="M11:M71" si="138">G11+$L$3*(L11-G11)</f>
        <v>13144.12163110061</v>
      </c>
      <c r="N11" s="42">
        <f t="shared" si="9"/>
        <v>-3719.2325336352642</v>
      </c>
      <c r="O11" s="29">
        <f t="shared" si="10"/>
        <v>31575.309416023643</v>
      </c>
      <c r="P11" s="18">
        <f t="shared" si="11"/>
        <v>2384311.6116328086</v>
      </c>
      <c r="Q11" s="8"/>
      <c r="R11" s="29">
        <f t="shared" si="12"/>
        <v>2.4111903641064063</v>
      </c>
      <c r="S11" s="25">
        <v>11600</v>
      </c>
      <c r="T11" s="29">
        <f t="shared" si="13"/>
        <v>12320.948247040033</v>
      </c>
      <c r="U11" s="42">
        <f t="shared" si="14"/>
        <v>8484.7280058949291</v>
      </c>
      <c r="V11" s="29">
        <f t="shared" si="15"/>
        <v>29591.565446883884</v>
      </c>
      <c r="W11" s="42">
        <f t="shared" si="16"/>
        <v>677614.42022574309</v>
      </c>
      <c r="X11" s="11"/>
      <c r="Y11" s="29">
        <f t="shared" si="17"/>
        <v>2.4086396166759809</v>
      </c>
      <c r="Z11" s="25">
        <v>15840</v>
      </c>
      <c r="AA11" s="29">
        <f t="shared" si="18"/>
        <v>13112.660838265498</v>
      </c>
      <c r="AB11" s="42">
        <f t="shared" si="19"/>
        <v>-54.636132306264493</v>
      </c>
      <c r="AC11" s="29">
        <f t="shared" si="20"/>
        <v>31499.453136781874</v>
      </c>
      <c r="AD11" s="42">
        <f t="shared" si="21"/>
        <v>626808.82710494031</v>
      </c>
      <c r="AE11" s="11"/>
      <c r="AF11" s="29">
        <f t="shared" si="22"/>
        <v>2.4110836104522195</v>
      </c>
      <c r="AG11" s="25">
        <v>13090</v>
      </c>
      <c r="AH11" s="29">
        <f t="shared" si="23"/>
        <v>13099.020767439157</v>
      </c>
      <c r="AI11" s="42">
        <f t="shared" si="24"/>
        <v>-21.749359847478978</v>
      </c>
      <c r="AJ11" s="29">
        <f t="shared" si="25"/>
        <v>31466.566099763986</v>
      </c>
      <c r="AK11" s="42">
        <f t="shared" si="26"/>
        <v>186.05153214759582</v>
      </c>
      <c r="AL11" s="11"/>
      <c r="AM11" s="29">
        <f t="shared" si="27"/>
        <v>2.4110375647246434</v>
      </c>
      <c r="AN11" s="25">
        <v>13090</v>
      </c>
      <c r="AO11" s="29">
        <f t="shared" si="28"/>
        <v>13097.398634909003</v>
      </c>
      <c r="AP11" s="42">
        <f t="shared" si="29"/>
        <v>-3608.3581516542936</v>
      </c>
      <c r="AQ11" s="29">
        <f t="shared" si="30"/>
        <v>31462.655081732701</v>
      </c>
      <c r="AR11" s="42">
        <f t="shared" si="134"/>
        <v>2.6313139453837411</v>
      </c>
      <c r="AS11" s="11"/>
      <c r="AT11" s="29">
        <f t="shared" si="31"/>
        <v>2.4110320983412947</v>
      </c>
      <c r="AU11" s="25">
        <v>11600</v>
      </c>
      <c r="AV11" s="29">
        <f t="shared" si="137"/>
        <v>12699.452221963291</v>
      </c>
      <c r="AW11" s="42">
        <f t="shared" si="32"/>
        <v>941.22803367000404</v>
      </c>
      <c r="AX11" s="29">
        <f t="shared" si="33"/>
        <v>30503.452302751626</v>
      </c>
      <c r="AY11" s="42">
        <f t="shared" si="34"/>
        <v>158361.34757635908</v>
      </c>
      <c r="AZ11" s="11"/>
      <c r="BA11" s="29">
        <f t="shared" si="35"/>
        <v>2.4097511961960447</v>
      </c>
      <c r="BB11" s="25">
        <v>13090</v>
      </c>
      <c r="BC11" s="29">
        <f t="shared" si="135"/>
        <v>12786.144243074017</v>
      </c>
      <c r="BD11" s="42">
        <f t="shared" si="36"/>
        <v>732.3764524223991</v>
      </c>
      <c r="BE11" s="29">
        <f t="shared" si="37"/>
        <v>30712.370124851092</v>
      </c>
      <c r="BF11" s="42">
        <f t="shared" si="38"/>
        <v>7515.5065242626097</v>
      </c>
      <c r="BG11" s="11"/>
      <c r="BH11" s="29">
        <f t="shared" si="39"/>
        <v>2.4100201988129974</v>
      </c>
      <c r="BI11" s="25">
        <v>13090</v>
      </c>
      <c r="BJ11" s="29">
        <f t="shared" si="40"/>
        <v>12867.19791980138</v>
      </c>
      <c r="BK11" s="42">
        <f t="shared" si="41"/>
        <v>537.03355002386616</v>
      </c>
      <c r="BL11" s="29">
        <f t="shared" si="42"/>
        <v>30907.721485468675</v>
      </c>
      <c r="BM11" s="42">
        <f t="shared" si="43"/>
        <v>6569.6985110237811</v>
      </c>
      <c r="BN11" s="11"/>
      <c r="BO11" s="29">
        <f t="shared" si="44"/>
        <v>2.4102767044193305</v>
      </c>
      <c r="BP11" s="25">
        <v>13090</v>
      </c>
      <c r="BQ11" s="29">
        <f t="shared" si="0"/>
        <v>12893.650110595469</v>
      </c>
      <c r="BR11" s="42">
        <f t="shared" si="45"/>
        <v>473.30427699709514</v>
      </c>
      <c r="BS11" s="29">
        <f t="shared" si="46"/>
        <v>30971.479704715275</v>
      </c>
      <c r="BT11" s="42">
        <f t="shared" si="1"/>
        <v>699.71839780688117</v>
      </c>
      <c r="BU11" s="11"/>
      <c r="BV11" s="29">
        <f t="shared" si="47"/>
        <v>2.4103614721420885</v>
      </c>
      <c r="BW11" s="25">
        <v>13090</v>
      </c>
      <c r="BX11" s="29">
        <f t="shared" si="48"/>
        <v>12941.028766950029</v>
      </c>
      <c r="BY11" s="42">
        <f t="shared" si="49"/>
        <v>-1810.1800473310932</v>
      </c>
      <c r="BZ11" s="29">
        <f t="shared" si="50"/>
        <v>31085.683013664031</v>
      </c>
      <c r="CA11" s="42">
        <f t="shared" si="51"/>
        <v>2244.7370779634894</v>
      </c>
      <c r="CB11" s="11"/>
      <c r="CC11" s="29">
        <f t="shared" si="52"/>
        <v>2.4105146095700927</v>
      </c>
      <c r="CD11" s="25">
        <v>12190</v>
      </c>
      <c r="CE11" s="29">
        <f t="shared" si="53"/>
        <v>12864.240218456631</v>
      </c>
      <c r="CF11" s="42">
        <f t="shared" si="54"/>
        <v>-877.85723034227613</v>
      </c>
      <c r="CG11" s="29">
        <f t="shared" si="55"/>
        <v>30900.592620789193</v>
      </c>
      <c r="CH11" s="42">
        <f t="shared" si="56"/>
        <v>5896.4811797228876</v>
      </c>
      <c r="CI11" s="11"/>
      <c r="CJ11" s="29">
        <f t="shared" si="57"/>
        <v>2.4102672587127913</v>
      </c>
      <c r="CK11" s="25">
        <v>12500</v>
      </c>
      <c r="CL11" s="29">
        <f t="shared" si="58"/>
        <v>12813.162206085681</v>
      </c>
      <c r="CM11" s="42">
        <f t="shared" si="59"/>
        <v>667.23712147024196</v>
      </c>
      <c r="CN11" s="29">
        <f t="shared" si="60"/>
        <v>30777.485107981098</v>
      </c>
      <c r="CO11" s="42">
        <f t="shared" si="2"/>
        <v>2608.9633477669304</v>
      </c>
      <c r="CP11" s="11"/>
      <c r="CQ11" s="29">
        <f t="shared" si="61"/>
        <v>2.4101051609895201</v>
      </c>
      <c r="CR11" s="25">
        <v>13090</v>
      </c>
      <c r="CS11" s="29">
        <f t="shared" si="62"/>
        <v>12846.156056327103</v>
      </c>
      <c r="CT11" s="42">
        <f t="shared" si="63"/>
        <v>-3002.9494093139488</v>
      </c>
      <c r="CU11" s="29">
        <f t="shared" si="64"/>
        <v>30857.005478205818</v>
      </c>
      <c r="CV11" s="42">
        <f t="shared" si="65"/>
        <v>1088.594153753414</v>
      </c>
      <c r="CW11" s="11"/>
      <c r="CX11" s="29">
        <f t="shared" si="66"/>
        <v>2.4102096467245744</v>
      </c>
      <c r="CY11" s="25">
        <v>11600</v>
      </c>
      <c r="CZ11" s="29">
        <f t="shared" si="67"/>
        <v>12705.551670479772</v>
      </c>
      <c r="DA11" s="42">
        <f t="shared" si="68"/>
        <v>926.46752917987874</v>
      </c>
      <c r="DB11" s="29">
        <f t="shared" si="69"/>
        <v>30518.150513270408</v>
      </c>
      <c r="DC11" s="42">
        <f t="shared" si="70"/>
        <v>19769.593319505213</v>
      </c>
      <c r="DD11" s="11"/>
      <c r="DE11" s="29">
        <f t="shared" si="71"/>
        <v>2.4097699433927922</v>
      </c>
      <c r="DF11" s="25">
        <v>13090</v>
      </c>
      <c r="DG11" s="29">
        <f t="shared" si="72"/>
        <v>12735.467240380165</v>
      </c>
      <c r="DH11" s="42">
        <f t="shared" si="73"/>
        <v>854.40574759019046</v>
      </c>
      <c r="DI11" s="29">
        <f t="shared" si="74"/>
        <v>30590.241534031862</v>
      </c>
      <c r="DJ11" s="42">
        <f t="shared" si="75"/>
        <v>894.94132246530955</v>
      </c>
      <c r="DK11" s="11"/>
      <c r="DL11" s="29">
        <f t="shared" si="76"/>
        <v>2.4098622832776075</v>
      </c>
      <c r="DM11" s="25">
        <v>13090</v>
      </c>
      <c r="DN11" s="29">
        <f t="shared" si="77"/>
        <v>12763.260094565894</v>
      </c>
      <c r="DO11" s="42">
        <f t="shared" si="78"/>
        <v>787.44907476349181</v>
      </c>
      <c r="DP11" s="29">
        <f t="shared" si="79"/>
        <v>30657.219684044085</v>
      </c>
      <c r="DQ11" s="42">
        <f t="shared" si="80"/>
        <v>772.44274378919863</v>
      </c>
      <c r="DR11" s="11"/>
      <c r="DS11" s="29">
        <f t="shared" si="81"/>
        <v>2.4099486561026651</v>
      </c>
      <c r="DT11" s="25">
        <v>13090</v>
      </c>
      <c r="DU11" s="29">
        <f t="shared" si="82"/>
        <v>12785.463590932864</v>
      </c>
      <c r="DV11" s="42">
        <f t="shared" si="83"/>
        <v>733.96252341626746</v>
      </c>
      <c r="DW11" s="29">
        <f t="shared" si="84"/>
        <v>30710.729740168645</v>
      </c>
      <c r="DX11" s="42">
        <f t="shared" si="85"/>
        <v>492.99525091806265</v>
      </c>
      <c r="DY11" s="11"/>
      <c r="DZ11" s="29">
        <f t="shared" si="86"/>
        <v>2.410018065339429</v>
      </c>
      <c r="EA11" s="25">
        <v>13090</v>
      </c>
      <c r="EB11" s="29">
        <f t="shared" si="87"/>
        <v>12810.821818644692</v>
      </c>
      <c r="EC11" s="42">
        <f t="shared" si="88"/>
        <v>672.85752492992799</v>
      </c>
      <c r="ED11" s="29">
        <f t="shared" si="89"/>
        <v>30771.844536768855</v>
      </c>
      <c r="EE11" s="42">
        <f t="shared" si="90"/>
        <v>643.03971268489954</v>
      </c>
      <c r="EF11" s="11"/>
      <c r="EG11" s="29">
        <f t="shared" si="91"/>
        <v>2.4100977799815859</v>
      </c>
      <c r="EH11" s="25">
        <v>13090</v>
      </c>
      <c r="EI11" s="29">
        <f t="shared" si="92"/>
        <v>12823.085046204969</v>
      </c>
      <c r="EJ11" s="42">
        <f t="shared" si="93"/>
        <v>643.31631339376167</v>
      </c>
      <c r="EK11" s="29">
        <f t="shared" si="94"/>
        <v>30801.400351590826</v>
      </c>
      <c r="EL11" s="42">
        <f t="shared" si="95"/>
        <v>150.38675019514474</v>
      </c>
      <c r="EM11" s="11"/>
      <c r="EN11" s="29">
        <f t="shared" si="96"/>
        <v>2.4101365001500143</v>
      </c>
      <c r="EO11" s="25">
        <v>13090</v>
      </c>
      <c r="EP11" s="29">
        <f t="shared" si="97"/>
        <v>12840.633465080906</v>
      </c>
      <c r="EQ11" s="42">
        <f t="shared" si="136"/>
        <v>601.03120341869339</v>
      </c>
      <c r="ER11" s="29">
        <f t="shared" si="98"/>
        <v>30843.69492396744</v>
      </c>
      <c r="ES11" s="42">
        <f t="shared" si="99"/>
        <v>307.94700504532364</v>
      </c>
      <c r="ET11" s="11"/>
      <c r="EU11" s="29">
        <f t="shared" si="100"/>
        <v>2.4101921014428336</v>
      </c>
      <c r="EV11" s="25">
        <v>13090</v>
      </c>
      <c r="EW11" s="29">
        <f t="shared" si="101"/>
        <v>12853.183266590017</v>
      </c>
      <c r="EX11" s="42">
        <f t="shared" si="102"/>
        <v>-3020.1379655859464</v>
      </c>
      <c r="EY11" s="29">
        <f t="shared" si="103"/>
        <v>30873.942606707453</v>
      </c>
      <c r="EZ11" s="42">
        <f t="shared" si="104"/>
        <v>157.49751791807705</v>
      </c>
      <c r="FA11" s="11"/>
      <c r="FB11" s="28">
        <f t="shared" si="105"/>
        <v>2.4102320049227743</v>
      </c>
      <c r="FC11" s="25">
        <v>11600</v>
      </c>
      <c r="FD11" s="28">
        <f t="shared" si="106"/>
        <v>12771.093683625812</v>
      </c>
      <c r="FE11" s="39">
        <f t="shared" si="107"/>
        <v>768.56945803375243</v>
      </c>
      <c r="FF11" s="28">
        <f t="shared" si="108"/>
        <v>30676.098327195512</v>
      </c>
      <c r="FG11" s="39">
        <f t="shared" si="109"/>
        <v>6738.6996312370902</v>
      </c>
      <c r="FH11" s="11"/>
      <c r="FI11" s="28">
        <f t="shared" si="110"/>
        <v>2.4099731029795151</v>
      </c>
      <c r="FJ11" s="25">
        <v>13090</v>
      </c>
      <c r="FK11" s="28">
        <f t="shared" si="111"/>
        <v>12784.937725992369</v>
      </c>
      <c r="FL11" s="39">
        <f t="shared" si="112"/>
        <v>735.22423748284166</v>
      </c>
      <c r="FM11" s="28">
        <f t="shared" si="113"/>
        <v>30709.462396595463</v>
      </c>
      <c r="FN11" s="39">
        <f t="shared" si="114"/>
        <v>191.65750904705047</v>
      </c>
      <c r="FO11" s="11"/>
      <c r="FP11" s="28">
        <f t="shared" si="115"/>
        <v>2.4099731029795151</v>
      </c>
      <c r="FQ11" s="25">
        <v>13090</v>
      </c>
      <c r="FR11" s="28">
        <f t="shared" si="116"/>
        <v>12787.143194727198</v>
      </c>
      <c r="FS11" s="39">
        <f t="shared" si="117"/>
        <v>729.91084893848324</v>
      </c>
      <c r="FT11" s="28">
        <f t="shared" si="118"/>
        <v>30714.777620077086</v>
      </c>
      <c r="FU11" s="39">
        <f t="shared" si="119"/>
        <v>257.58680659351529</v>
      </c>
      <c r="FV11" s="11"/>
      <c r="FW11" s="28">
        <f t="shared" si="120"/>
        <v>2.4099731029795151</v>
      </c>
      <c r="FX11" s="25">
        <v>13090</v>
      </c>
      <c r="FY11" s="28">
        <f t="shared" si="121"/>
        <v>12787.143194727198</v>
      </c>
      <c r="FZ11" s="39">
        <f t="shared" si="122"/>
        <v>729.91084893848324</v>
      </c>
      <c r="GA11" s="28">
        <f t="shared" si="123"/>
        <v>30714.777620077086</v>
      </c>
      <c r="GB11" s="39">
        <f t="shared" si="124"/>
        <v>257.58680659351529</v>
      </c>
      <c r="GC11" s="11"/>
      <c r="GD11" s="28">
        <f t="shared" si="125"/>
        <v>2.4099731029795151</v>
      </c>
      <c r="GE11" s="25">
        <v>13090</v>
      </c>
      <c r="GF11" s="28">
        <f t="shared" si="126"/>
        <v>12787.143194727198</v>
      </c>
      <c r="GG11" s="39" t="e">
        <f t="shared" si="127"/>
        <v>#VALUE!</v>
      </c>
      <c r="GH11" s="28">
        <f t="shared" si="128"/>
        <v>30714.777620077086</v>
      </c>
      <c r="GI11" s="39">
        <f t="shared" si="129"/>
        <v>257.58680659351529</v>
      </c>
      <c r="GJ11" s="11"/>
      <c r="GK11" s="29">
        <f t="shared" si="3"/>
        <v>5</v>
      </c>
      <c r="GL11" s="29" t="str">
        <f t="shared" si="4"/>
        <v xml:space="preserve"> ('3', '1'),</v>
      </c>
      <c r="GM11" s="29">
        <f t="shared" si="5"/>
        <v>46810</v>
      </c>
      <c r="GN11" s="29">
        <f t="shared" si="130"/>
        <v>2.4102672587127913</v>
      </c>
      <c r="GO11" s="29">
        <f t="shared" si="131"/>
        <v>12813.162206085681</v>
      </c>
      <c r="GP11" s="54">
        <f t="shared" si="132"/>
        <v>0.27372702854274045</v>
      </c>
      <c r="GQ11" s="29" t="str">
        <f t="shared" si="133"/>
        <v>-</v>
      </c>
      <c r="GR11" s="11"/>
    </row>
    <row r="12" spans="2:200" s="2" customFormat="1" x14ac:dyDescent="0.3">
      <c r="B12" s="86"/>
      <c r="C12" s="24">
        <v>6</v>
      </c>
      <c r="D12" s="25" t="s">
        <v>12</v>
      </c>
      <c r="E12" s="25">
        <v>34220</v>
      </c>
      <c r="F12" s="25">
        <v>2.4</v>
      </c>
      <c r="G12" s="25">
        <v>10650</v>
      </c>
      <c r="H12" s="25">
        <f t="shared" si="6"/>
        <v>-11473.973415018289</v>
      </c>
      <c r="I12" s="29">
        <f t="shared" si="7"/>
        <v>25595.969178478452</v>
      </c>
      <c r="J12" s="10"/>
      <c r="K12" s="40">
        <f t="shared" si="8"/>
        <v>2.416886938252794</v>
      </c>
      <c r="L12" s="41">
        <v>5890</v>
      </c>
      <c r="M12" s="62">
        <f t="shared" si="138"/>
        <v>9456.8151032404367</v>
      </c>
      <c r="N12" s="42">
        <f t="shared" si="9"/>
        <v>-3699.5850583352849</v>
      </c>
      <c r="O12" s="29">
        <f t="shared" si="10"/>
        <v>22716.212942983158</v>
      </c>
      <c r="P12" s="18">
        <f t="shared" si="11"/>
        <v>1423690.1978551298</v>
      </c>
      <c r="Q12" s="8"/>
      <c r="R12" s="29">
        <f t="shared" si="12"/>
        <v>2.4104986166004809</v>
      </c>
      <c r="S12" s="25">
        <v>7920</v>
      </c>
      <c r="T12" s="29">
        <f t="shared" si="13"/>
        <v>8637.5368393201716</v>
      </c>
      <c r="U12" s="42">
        <f t="shared" si="14"/>
        <v>-5070.3743676805198</v>
      </c>
      <c r="V12" s="29">
        <f t="shared" si="15"/>
        <v>20742.710526768795</v>
      </c>
      <c r="W12" s="42">
        <f t="shared" si="16"/>
        <v>671216.8737322035</v>
      </c>
      <c r="X12" s="11"/>
      <c r="Y12" s="29">
        <f t="shared" si="17"/>
        <v>2.4073065462036132</v>
      </c>
      <c r="Z12" s="25">
        <v>6530</v>
      </c>
      <c r="AA12" s="29">
        <f t="shared" si="18"/>
        <v>8163.3854004395625</v>
      </c>
      <c r="AB12" s="42">
        <f t="shared" si="19"/>
        <v>954.46967242072674</v>
      </c>
      <c r="AC12" s="29">
        <f t="shared" si="20"/>
        <v>19601.642704235266</v>
      </c>
      <c r="AD12" s="42">
        <f t="shared" si="21"/>
        <v>224819.58699255192</v>
      </c>
      <c r="AE12" s="11"/>
      <c r="AF12" s="29">
        <f t="shared" si="22"/>
        <v>2.405829531936472</v>
      </c>
      <c r="AG12" s="25">
        <v>8560</v>
      </c>
      <c r="AH12" s="29">
        <f t="shared" si="23"/>
        <v>8402.1166938446167</v>
      </c>
      <c r="AI12" s="42">
        <f t="shared" si="24"/>
        <v>-4503.4793599248042</v>
      </c>
      <c r="AJ12" s="29">
        <f t="shared" si="25"/>
        <v>20176.073313213688</v>
      </c>
      <c r="AK12" s="42">
        <f t="shared" si="26"/>
        <v>56992.630450850076</v>
      </c>
      <c r="AL12" s="11"/>
      <c r="AM12" s="29">
        <f t="shared" si="27"/>
        <v>2.4065419515029256</v>
      </c>
      <c r="AN12" s="25">
        <v>6530</v>
      </c>
      <c r="AO12" s="29">
        <f t="shared" si="28"/>
        <v>8065.4689075214355</v>
      </c>
      <c r="AP12" s="42">
        <f t="shared" si="29"/>
        <v>-3692.0551665540215</v>
      </c>
      <c r="AQ12" s="29">
        <f t="shared" si="30"/>
        <v>19366.08584385151</v>
      </c>
      <c r="AR12" s="42">
        <f t="shared" si="134"/>
        <v>113331.73203629827</v>
      </c>
      <c r="AS12" s="11"/>
      <c r="AT12" s="29">
        <f t="shared" si="31"/>
        <v>2.4055548325229492</v>
      </c>
      <c r="AU12" s="25">
        <v>6530</v>
      </c>
      <c r="AV12" s="29">
        <f t="shared" si="137"/>
        <v>7657.404996086816</v>
      </c>
      <c r="AW12" s="42">
        <f t="shared" si="32"/>
        <v>-113.98476247840226</v>
      </c>
      <c r="AX12" s="29">
        <f t="shared" si="33"/>
        <v>18384.683781116328</v>
      </c>
      <c r="AY12" s="42">
        <f t="shared" si="34"/>
        <v>166516.15581532099</v>
      </c>
      <c r="AZ12" s="11"/>
      <c r="BA12" s="29">
        <f t="shared" si="35"/>
        <v>2.4045131415352219</v>
      </c>
      <c r="BB12" s="25">
        <v>7610</v>
      </c>
      <c r="BC12" s="29">
        <f t="shared" si="135"/>
        <v>7646.8822504648297</v>
      </c>
      <c r="BD12" s="42">
        <f t="shared" si="36"/>
        <v>-2684.7936387825612</v>
      </c>
      <c r="BE12" s="29">
        <f t="shared" si="37"/>
        <v>18359.381831326518</v>
      </c>
      <c r="BF12" s="42">
        <f t="shared" si="38"/>
        <v>110.7281754250331</v>
      </c>
      <c r="BG12" s="11"/>
      <c r="BH12" s="29">
        <f t="shared" si="39"/>
        <v>2.4044883849300218</v>
      </c>
      <c r="BI12" s="25">
        <v>6530</v>
      </c>
      <c r="BJ12" s="29">
        <f t="shared" si="40"/>
        <v>7348.9533456859808</v>
      </c>
      <c r="BK12" s="42">
        <f t="shared" si="41"/>
        <v>2911.5223984618337</v>
      </c>
      <c r="BL12" s="29">
        <f t="shared" si="42"/>
        <v>17643.115457443069</v>
      </c>
      <c r="BM12" s="42">
        <f t="shared" si="43"/>
        <v>88761.632302724378</v>
      </c>
      <c r="BN12" s="11"/>
      <c r="BO12" s="29">
        <f t="shared" si="44"/>
        <v>2.4038287273928742</v>
      </c>
      <c r="BP12" s="25">
        <v>8560</v>
      </c>
      <c r="BQ12" s="29">
        <f t="shared" si="0"/>
        <v>7492.7349348520202</v>
      </c>
      <c r="BR12" s="42">
        <f t="shared" si="45"/>
        <v>-2314.0754719272786</v>
      </c>
      <c r="BS12" s="29">
        <f t="shared" si="46"/>
        <v>17988.763738519425</v>
      </c>
      <c r="BT12" s="42">
        <f t="shared" si="1"/>
        <v>20673.145383111721</v>
      </c>
      <c r="BU12" s="11"/>
      <c r="BV12" s="29">
        <f t="shared" si="47"/>
        <v>2.4041372709220901</v>
      </c>
      <c r="BW12" s="25">
        <v>6530</v>
      </c>
      <c r="BX12" s="29">
        <f t="shared" si="48"/>
        <v>7260.4297994775397</v>
      </c>
      <c r="BY12" s="42">
        <f t="shared" si="49"/>
        <v>3124.0653847438748</v>
      </c>
      <c r="BZ12" s="29">
        <f t="shared" si="50"/>
        <v>17430.3280816324</v>
      </c>
      <c r="CA12" s="42">
        <f t="shared" si="51"/>
        <v>53965.675921355672</v>
      </c>
      <c r="CB12" s="11"/>
      <c r="CC12" s="29">
        <f t="shared" si="52"/>
        <v>2.4036475546438645</v>
      </c>
      <c r="CD12" s="25">
        <v>8560</v>
      </c>
      <c r="CE12" s="29">
        <f t="shared" si="53"/>
        <v>7393.3036836147021</v>
      </c>
      <c r="CF12" s="42">
        <f t="shared" si="54"/>
        <v>-2075.0983291027205</v>
      </c>
      <c r="CG12" s="29">
        <f t="shared" si="55"/>
        <v>17749.728135754885</v>
      </c>
      <c r="CH12" s="42">
        <f t="shared" si="56"/>
        <v>17655.469085696044</v>
      </c>
      <c r="CI12" s="11"/>
      <c r="CJ12" s="29">
        <f t="shared" si="57"/>
        <v>2.4039219916614902</v>
      </c>
      <c r="CK12" s="25">
        <v>6530</v>
      </c>
      <c r="CL12" s="29">
        <f t="shared" si="58"/>
        <v>7272.241170478721</v>
      </c>
      <c r="CM12" s="42">
        <f t="shared" si="59"/>
        <v>3095.7609264131202</v>
      </c>
      <c r="CN12" s="29">
        <f t="shared" si="60"/>
        <v>17458.718595059454</v>
      </c>
      <c r="CO12" s="42">
        <f t="shared" si="2"/>
        <v>14656.132086799606</v>
      </c>
      <c r="CP12" s="11"/>
      <c r="CQ12" s="29">
        <f t="shared" si="61"/>
        <v>2.4036713482029457</v>
      </c>
      <c r="CR12" s="25">
        <v>8560</v>
      </c>
      <c r="CS12" s="29">
        <f t="shared" si="62"/>
        <v>7425.7177654462575</v>
      </c>
      <c r="CT12" s="42">
        <f t="shared" si="63"/>
        <v>-2153.1069616762275</v>
      </c>
      <c r="CU12" s="29">
        <f t="shared" si="64"/>
        <v>17827.650179526619</v>
      </c>
      <c r="CV12" s="42">
        <f t="shared" si="65"/>
        <v>23555.065202829275</v>
      </c>
      <c r="CW12" s="11"/>
      <c r="CX12" s="29">
        <f t="shared" si="66"/>
        <v>2.4039912252544688</v>
      </c>
      <c r="CY12" s="25">
        <v>6530</v>
      </c>
      <c r="CZ12" s="29">
        <f t="shared" si="67"/>
        <v>7324.6535001291886</v>
      </c>
      <c r="DA12" s="42">
        <f t="shared" si="68"/>
        <v>2969.7490474664796</v>
      </c>
      <c r="DB12" s="29">
        <f t="shared" si="69"/>
        <v>17584.703403861706</v>
      </c>
      <c r="DC12" s="42">
        <f t="shared" si="70"/>
        <v>10213.985724078902</v>
      </c>
      <c r="DD12" s="11"/>
      <c r="DE12" s="29">
        <f t="shared" si="71"/>
        <v>2.4037783381504365</v>
      </c>
      <c r="DF12" s="25">
        <v>8560</v>
      </c>
      <c r="DG12" s="29">
        <f t="shared" si="72"/>
        <v>7420.781098379417</v>
      </c>
      <c r="DH12" s="42">
        <f t="shared" si="73"/>
        <v>-2141.2889024330134</v>
      </c>
      <c r="DI12" s="29">
        <f t="shared" si="74"/>
        <v>17815.782501396359</v>
      </c>
      <c r="DJ12" s="42">
        <f t="shared" si="75"/>
        <v>9240.5151453573144</v>
      </c>
      <c r="DK12" s="11"/>
      <c r="DL12" s="29">
        <f t="shared" si="76"/>
        <v>2.4039806222602698</v>
      </c>
      <c r="DM12" s="25">
        <v>6530</v>
      </c>
      <c r="DN12" s="29">
        <f t="shared" si="77"/>
        <v>7350.9501772391231</v>
      </c>
      <c r="DO12" s="42">
        <f t="shared" si="78"/>
        <v>2906.5644107694466</v>
      </c>
      <c r="DP12" s="29">
        <f t="shared" si="79"/>
        <v>17647.915502650128</v>
      </c>
      <c r="DQ12" s="42">
        <f t="shared" si="80"/>
        <v>4876.3575473019409</v>
      </c>
      <c r="DR12" s="11"/>
      <c r="DS12" s="29">
        <f t="shared" si="81"/>
        <v>2.4038328904021697</v>
      </c>
      <c r="DT12" s="25">
        <v>8560</v>
      </c>
      <c r="DU12" s="29">
        <f t="shared" si="82"/>
        <v>7433.110736450556</v>
      </c>
      <c r="DV12" s="42">
        <f t="shared" si="83"/>
        <v>-2170.9404204253956</v>
      </c>
      <c r="DW12" s="29">
        <f t="shared" si="84"/>
        <v>17845.422875761815</v>
      </c>
      <c r="DX12" s="42">
        <f t="shared" si="85"/>
        <v>6750.3574899353689</v>
      </c>
      <c r="DY12" s="11"/>
      <c r="DZ12" s="29">
        <f t="shared" si="86"/>
        <v>2.4040071435040442</v>
      </c>
      <c r="EA12" s="25">
        <v>6530</v>
      </c>
      <c r="EB12" s="29">
        <f t="shared" si="87"/>
        <v>7357.9102447456025</v>
      </c>
      <c r="EC12" s="42">
        <f t="shared" si="88"/>
        <v>2889.7745633527702</v>
      </c>
      <c r="ED12" s="29">
        <f t="shared" si="89"/>
        <v>17664.646392406739</v>
      </c>
      <c r="EE12" s="42">
        <f t="shared" si="90"/>
        <v>5655.1139526667794</v>
      </c>
      <c r="EF12" s="11"/>
      <c r="EG12" s="29">
        <f t="shared" si="91"/>
        <v>2.4038474273461934</v>
      </c>
      <c r="EH12" s="25">
        <v>8560</v>
      </c>
      <c r="EI12" s="29">
        <f t="shared" si="92"/>
        <v>7410.7134407009562</v>
      </c>
      <c r="EJ12" s="42">
        <f t="shared" si="93"/>
        <v>-2117.091354460706</v>
      </c>
      <c r="EK12" s="29">
        <f t="shared" si="94"/>
        <v>17791.580156018088</v>
      </c>
      <c r="EL12" s="42">
        <f t="shared" si="95"/>
        <v>2788.1775030994768</v>
      </c>
      <c r="EM12" s="11"/>
      <c r="EN12" s="29">
        <f t="shared" si="96"/>
        <v>2.4039590643888391</v>
      </c>
      <c r="EO12" s="25">
        <v>6530</v>
      </c>
      <c r="EP12" s="29">
        <f t="shared" si="97"/>
        <v>7352.8106212922075</v>
      </c>
      <c r="EQ12" s="42">
        <f t="shared" si="136"/>
        <v>2902.0412085100056</v>
      </c>
      <c r="ER12" s="29">
        <f t="shared" si="98"/>
        <v>17652.387702866094</v>
      </c>
      <c r="ES12" s="42">
        <f t="shared" si="99"/>
        <v>3352.7364954821601</v>
      </c>
      <c r="ET12" s="11"/>
      <c r="EU12" s="29">
        <f t="shared" si="100"/>
        <v>2.4038367721238836</v>
      </c>
      <c r="EV12" s="25">
        <v>8560</v>
      </c>
      <c r="EW12" s="29">
        <f t="shared" si="101"/>
        <v>7413.5645115109</v>
      </c>
      <c r="EX12" s="42">
        <f t="shared" si="102"/>
        <v>-2123.9501706180508</v>
      </c>
      <c r="EY12" s="29">
        <f t="shared" si="103"/>
        <v>17798.434022223384</v>
      </c>
      <c r="EZ12" s="42">
        <f t="shared" si="104"/>
        <v>3691.0351767049406</v>
      </c>
      <c r="FA12" s="11"/>
      <c r="FB12" s="28">
        <f t="shared" si="105"/>
        <v>2.4039651604758383</v>
      </c>
      <c r="FC12" s="25">
        <v>6530</v>
      </c>
      <c r="FD12" s="28">
        <f t="shared" si="106"/>
        <v>7355.6867499690761</v>
      </c>
      <c r="FE12" s="39">
        <f t="shared" si="107"/>
        <v>2895.1126901084594</v>
      </c>
      <c r="FF12" s="28">
        <f t="shared" si="108"/>
        <v>17659.301455377234</v>
      </c>
      <c r="FG12" s="39">
        <f t="shared" si="109"/>
        <v>3349.8352810922329</v>
      </c>
      <c r="FH12" s="11"/>
      <c r="FI12" s="28">
        <f t="shared" si="110"/>
        <v>2.4038427788210788</v>
      </c>
      <c r="FJ12" s="25">
        <v>8560</v>
      </c>
      <c r="FK12" s="28">
        <f t="shared" si="111"/>
        <v>7407.9671934723438</v>
      </c>
      <c r="FL12" s="39">
        <f t="shared" si="112"/>
        <v>2769.6213777373082</v>
      </c>
      <c r="FM12" s="28">
        <f t="shared" si="113"/>
        <v>17784.978298155096</v>
      </c>
      <c r="FN12" s="39">
        <f t="shared" si="114"/>
        <v>2733.2447728983589</v>
      </c>
      <c r="FO12" s="11"/>
      <c r="FP12" s="28">
        <f t="shared" si="115"/>
        <v>2.4038427788210788</v>
      </c>
      <c r="FQ12" s="25">
        <v>8560</v>
      </c>
      <c r="FR12" s="28">
        <f t="shared" si="116"/>
        <v>7416.2958940452236</v>
      </c>
      <c r="FS12" s="39">
        <f t="shared" si="117"/>
        <v>2749.6178273514133</v>
      </c>
      <c r="FT12" s="28">
        <f t="shared" si="118"/>
        <v>17805.000178659247</v>
      </c>
      <c r="FU12" s="39">
        <f t="shared" si="119"/>
        <v>3673.4683456432008</v>
      </c>
      <c r="FV12" s="11"/>
      <c r="FW12" s="28">
        <f t="shared" si="120"/>
        <v>2.4038427788210788</v>
      </c>
      <c r="FX12" s="25">
        <v>8560</v>
      </c>
      <c r="FY12" s="28">
        <f t="shared" si="121"/>
        <v>7416.2958940452236</v>
      </c>
      <c r="FZ12" s="39">
        <f t="shared" si="122"/>
        <v>2749.6178273514133</v>
      </c>
      <c r="GA12" s="28">
        <f t="shared" si="123"/>
        <v>17805.000178659247</v>
      </c>
      <c r="GB12" s="39">
        <f t="shared" si="124"/>
        <v>3673.4683456432008</v>
      </c>
      <c r="GC12" s="11"/>
      <c r="GD12" s="28">
        <f t="shared" si="125"/>
        <v>2.4038427788210788</v>
      </c>
      <c r="GE12" s="25">
        <v>8560</v>
      </c>
      <c r="GF12" s="28">
        <f t="shared" si="126"/>
        <v>7416.2958940452236</v>
      </c>
      <c r="GG12" s="39" t="e">
        <f t="shared" si="127"/>
        <v>#VALUE!</v>
      </c>
      <c r="GH12" s="28">
        <f t="shared" si="128"/>
        <v>17805.000178659247</v>
      </c>
      <c r="GI12" s="39">
        <f t="shared" si="129"/>
        <v>3673.4683456432008</v>
      </c>
      <c r="GJ12" s="11"/>
      <c r="GK12" s="29">
        <f t="shared" si="3"/>
        <v>6</v>
      </c>
      <c r="GL12" s="29" t="str">
        <f t="shared" si="4"/>
        <v xml:space="preserve"> ('3', '4'),</v>
      </c>
      <c r="GM12" s="29">
        <f t="shared" si="5"/>
        <v>34220</v>
      </c>
      <c r="GN12" s="29">
        <f t="shared" si="130"/>
        <v>2.4039219916614902</v>
      </c>
      <c r="GO12" s="29">
        <f t="shared" si="131"/>
        <v>7272.241170478721</v>
      </c>
      <c r="GP12" s="54">
        <f t="shared" si="132"/>
        <v>0.21251435331615198</v>
      </c>
      <c r="GQ12" s="29" t="str">
        <f t="shared" si="133"/>
        <v>-</v>
      </c>
      <c r="GR12" s="11"/>
    </row>
    <row r="13" spans="2:200" s="2" customFormat="1" x14ac:dyDescent="0.3">
      <c r="B13" s="86"/>
      <c r="C13" s="24">
        <v>7</v>
      </c>
      <c r="D13" s="25" t="s">
        <v>13</v>
      </c>
      <c r="E13" s="25">
        <v>46810</v>
      </c>
      <c r="F13" s="25">
        <v>2.4</v>
      </c>
      <c r="G13" s="25">
        <v>8730</v>
      </c>
      <c r="H13" s="25">
        <f t="shared" si="6"/>
        <v>-3578.7239712058645</v>
      </c>
      <c r="I13" s="29">
        <f t="shared" si="7"/>
        <v>20955.802061651426</v>
      </c>
      <c r="J13" s="10"/>
      <c r="K13" s="40">
        <f t="shared" si="8"/>
        <v>2.4021775839927986</v>
      </c>
      <c r="L13" s="41">
        <v>7240</v>
      </c>
      <c r="M13" s="62">
        <f t="shared" si="138"/>
        <v>8356.5030470227412</v>
      </c>
      <c r="N13" s="42">
        <f t="shared" si="9"/>
        <v>5920.467627856643</v>
      </c>
      <c r="O13" s="29">
        <f t="shared" si="10"/>
        <v>20058.662732140725</v>
      </c>
      <c r="P13" s="18">
        <f t="shared" si="11"/>
        <v>139499.97388329671</v>
      </c>
      <c r="Q13" s="8"/>
      <c r="R13" s="29">
        <f t="shared" si="12"/>
        <v>2.4018281685945397</v>
      </c>
      <c r="S13" s="25">
        <v>10820</v>
      </c>
      <c r="T13" s="29">
        <f t="shared" si="13"/>
        <v>9669.7966908400267</v>
      </c>
      <c r="U13" s="42">
        <f t="shared" si="14"/>
        <v>-3531.7038493440036</v>
      </c>
      <c r="V13" s="29">
        <f t="shared" si="15"/>
        <v>23213.85126090192</v>
      </c>
      <c r="W13" s="42">
        <f t="shared" si="16"/>
        <v>1724740.1948908833</v>
      </c>
      <c r="X13" s="11"/>
      <c r="Y13" s="29">
        <f t="shared" si="17"/>
        <v>2.4032778366952972</v>
      </c>
      <c r="Z13" s="25">
        <v>8200</v>
      </c>
      <c r="AA13" s="29">
        <f t="shared" si="18"/>
        <v>9339.1233650781105</v>
      </c>
      <c r="AB13" s="42">
        <f t="shared" si="19"/>
        <v>3560.1856051986751</v>
      </c>
      <c r="AC13" s="29">
        <f t="shared" si="20"/>
        <v>22419.223024679901</v>
      </c>
      <c r="AD13" s="42">
        <f t="shared" si="21"/>
        <v>109344.84837044636</v>
      </c>
      <c r="AE13" s="11"/>
      <c r="AF13" s="29">
        <f t="shared" si="22"/>
        <v>2.4028519531674433</v>
      </c>
      <c r="AG13" s="25">
        <v>10820</v>
      </c>
      <c r="AH13" s="29">
        <f t="shared" si="23"/>
        <v>10230.496488558794</v>
      </c>
      <c r="AI13" s="42">
        <f t="shared" si="24"/>
        <v>-1539.7055037631876</v>
      </c>
      <c r="AJ13" s="29">
        <f t="shared" si="25"/>
        <v>24561.594516932044</v>
      </c>
      <c r="AK13" s="42">
        <f t="shared" si="26"/>
        <v>794546.0452637102</v>
      </c>
      <c r="AL13" s="11"/>
      <c r="AM13" s="29">
        <f t="shared" si="27"/>
        <v>2.4041068116294921</v>
      </c>
      <c r="AN13" s="25">
        <v>9590</v>
      </c>
      <c r="AO13" s="29">
        <f t="shared" si="28"/>
        <v>10115.321122765605</v>
      </c>
      <c r="AP13" s="42">
        <f t="shared" si="29"/>
        <v>1694.2057361892446</v>
      </c>
      <c r="AQ13" s="29">
        <f t="shared" si="30"/>
        <v>24284.711166457717</v>
      </c>
      <c r="AR13" s="42">
        <f t="shared" si="134"/>
        <v>13265.364885595003</v>
      </c>
      <c r="AS13" s="11"/>
      <c r="AT13" s="29">
        <f t="shared" si="31"/>
        <v>2.4039249726844534</v>
      </c>
      <c r="AU13" s="25">
        <v>10820</v>
      </c>
      <c r="AV13" s="29">
        <f t="shared" si="137"/>
        <v>10302.595523140011</v>
      </c>
      <c r="AW13" s="42">
        <f t="shared" si="32"/>
        <v>3528.7905778916656</v>
      </c>
      <c r="AX13" s="29">
        <f t="shared" si="33"/>
        <v>24734.932500063635</v>
      </c>
      <c r="AY13" s="42">
        <f t="shared" si="34"/>
        <v>35071.701035593491</v>
      </c>
      <c r="AZ13" s="11"/>
      <c r="BA13" s="29">
        <f t="shared" si="35"/>
        <v>2.404223811615267</v>
      </c>
      <c r="BB13" s="25">
        <v>11770</v>
      </c>
      <c r="BC13" s="29">
        <f t="shared" si="135"/>
        <v>10628.323300994538</v>
      </c>
      <c r="BD13" s="42">
        <f t="shared" si="36"/>
        <v>460.95880146017038</v>
      </c>
      <c r="BE13" s="29">
        <f t="shared" si="37"/>
        <v>25518.144769540511</v>
      </c>
      <c r="BF13" s="42">
        <f t="shared" si="38"/>
        <v>106098.58526604791</v>
      </c>
      <c r="BG13" s="11"/>
      <c r="BH13" s="29">
        <f t="shared" si="39"/>
        <v>2.4047838435403404</v>
      </c>
      <c r="BI13" s="25">
        <v>10820</v>
      </c>
      <c r="BJ13" s="29">
        <f t="shared" si="40"/>
        <v>10679.453157326801</v>
      </c>
      <c r="BK13" s="42">
        <f t="shared" si="41"/>
        <v>338.00210186067858</v>
      </c>
      <c r="BL13" s="29">
        <f t="shared" si="42"/>
        <v>25641.10338669573</v>
      </c>
      <c r="BM13" s="42">
        <f t="shared" si="43"/>
        <v>2614.2622085579001</v>
      </c>
      <c r="BN13" s="11"/>
      <c r="BO13" s="29">
        <f t="shared" si="44"/>
        <v>2.4048765648193617</v>
      </c>
      <c r="BP13" s="25">
        <v>10820</v>
      </c>
      <c r="BQ13" s="29">
        <f t="shared" si="0"/>
        <v>10696.139589942619</v>
      </c>
      <c r="BR13" s="42">
        <f t="shared" si="45"/>
        <v>297.87960310187668</v>
      </c>
      <c r="BS13" s="29">
        <f t="shared" si="46"/>
        <v>25681.232452127297</v>
      </c>
      <c r="BT13" s="42">
        <f t="shared" si="1"/>
        <v>278.43703344221694</v>
      </c>
      <c r="BU13" s="11"/>
      <c r="BV13" s="29">
        <f t="shared" si="47"/>
        <v>2.404907114467207</v>
      </c>
      <c r="BW13" s="25">
        <v>10820</v>
      </c>
      <c r="BX13" s="29">
        <f t="shared" si="48"/>
        <v>10726.026746089436</v>
      </c>
      <c r="BY13" s="42">
        <f t="shared" si="49"/>
        <v>226.0037957014884</v>
      </c>
      <c r="BZ13" s="29">
        <f t="shared" si="50"/>
        <v>25753.109108462409</v>
      </c>
      <c r="CA13" s="42">
        <f t="shared" si="51"/>
        <v>893.24210254420791</v>
      </c>
      <c r="CB13" s="11"/>
      <c r="CC13" s="29">
        <f t="shared" si="52"/>
        <v>2.4049621906134266</v>
      </c>
      <c r="CD13" s="25">
        <v>10820</v>
      </c>
      <c r="CE13" s="29">
        <f t="shared" si="53"/>
        <v>10735.63499291372</v>
      </c>
      <c r="CF13" s="42">
        <f t="shared" si="54"/>
        <v>202.89800932888326</v>
      </c>
      <c r="CG13" s="29">
        <f t="shared" si="55"/>
        <v>25776.216664288124</v>
      </c>
      <c r="CH13" s="42">
        <f t="shared" si="56"/>
        <v>92.318407036362117</v>
      </c>
      <c r="CI13" s="11"/>
      <c r="CJ13" s="29">
        <f t="shared" si="57"/>
        <v>2.4049799948034072</v>
      </c>
      <c r="CK13" s="25">
        <v>10820</v>
      </c>
      <c r="CL13" s="29">
        <f t="shared" si="58"/>
        <v>10747.465638342957</v>
      </c>
      <c r="CM13" s="42">
        <f t="shared" si="59"/>
        <v>174.44645234566244</v>
      </c>
      <c r="CN13" s="29">
        <f t="shared" si="60"/>
        <v>25804.669259866045</v>
      </c>
      <c r="CO13" s="42">
        <f t="shared" si="2"/>
        <v>139.96417127234636</v>
      </c>
      <c r="CP13" s="11"/>
      <c r="CQ13" s="29">
        <f t="shared" si="61"/>
        <v>2.4050019828882205</v>
      </c>
      <c r="CR13" s="25">
        <v>10820</v>
      </c>
      <c r="CS13" s="29">
        <f t="shared" si="62"/>
        <v>10756.1103679228</v>
      </c>
      <c r="CT13" s="42">
        <f t="shared" si="63"/>
        <v>153.65658160839746</v>
      </c>
      <c r="CU13" s="29">
        <f t="shared" si="64"/>
        <v>25825.459921264573</v>
      </c>
      <c r="CV13" s="42">
        <f t="shared" si="65"/>
        <v>74.731349508604453</v>
      </c>
      <c r="CW13" s="11"/>
      <c r="CX13" s="29">
        <f t="shared" si="66"/>
        <v>2.4050180957058829</v>
      </c>
      <c r="CY13" s="25">
        <v>10820</v>
      </c>
      <c r="CZ13" s="29">
        <f t="shared" si="67"/>
        <v>10763.319065769763</v>
      </c>
      <c r="DA13" s="42">
        <f t="shared" si="68"/>
        <v>136.31990352124558</v>
      </c>
      <c r="DB13" s="29">
        <f t="shared" si="69"/>
        <v>25842.79701855273</v>
      </c>
      <c r="DC13" s="42">
        <f t="shared" si="70"/>
        <v>51.965324648813784</v>
      </c>
      <c r="DD13" s="11"/>
      <c r="DE13" s="29">
        <f t="shared" si="71"/>
        <v>2.4050315616582179</v>
      </c>
      <c r="DF13" s="25">
        <v>10820</v>
      </c>
      <c r="DG13" s="29">
        <f t="shared" si="72"/>
        <v>10767.729651848003</v>
      </c>
      <c r="DH13" s="42">
        <f t="shared" si="73"/>
        <v>125.71266962278492</v>
      </c>
      <c r="DI13" s="29">
        <f t="shared" si="74"/>
        <v>25853.404635471521</v>
      </c>
      <c r="DJ13" s="42">
        <f t="shared" si="75"/>
        <v>19.453269553565896</v>
      </c>
      <c r="DK13" s="11"/>
      <c r="DL13" s="29">
        <f t="shared" si="76"/>
        <v>2.4050398140495894</v>
      </c>
      <c r="DM13" s="25">
        <v>10820</v>
      </c>
      <c r="DN13" s="29">
        <f t="shared" si="77"/>
        <v>10771.827276468035</v>
      </c>
      <c r="DO13" s="42">
        <f t="shared" si="78"/>
        <v>115.85798352528371</v>
      </c>
      <c r="DP13" s="29">
        <f t="shared" si="79"/>
        <v>25863.259601549256</v>
      </c>
      <c r="DQ13" s="42">
        <f t="shared" si="80"/>
        <v>16.790527526689427</v>
      </c>
      <c r="DR13" s="11"/>
      <c r="DS13" s="29">
        <f t="shared" si="81"/>
        <v>2.4050474899693786</v>
      </c>
      <c r="DT13" s="25">
        <v>10820</v>
      </c>
      <c r="DU13" s="29">
        <f t="shared" si="82"/>
        <v>10775.100837101862</v>
      </c>
      <c r="DV13" s="42">
        <f t="shared" si="83"/>
        <v>107.98520972718876</v>
      </c>
      <c r="DW13" s="29">
        <f t="shared" si="84"/>
        <v>25871.132680380801</v>
      </c>
      <c r="DX13" s="42">
        <f t="shared" si="85"/>
        <v>10.716199223338501</v>
      </c>
      <c r="DY13" s="11"/>
      <c r="DZ13" s="29">
        <f t="shared" si="86"/>
        <v>2.4050536285000845</v>
      </c>
      <c r="EA13" s="25">
        <v>10820</v>
      </c>
      <c r="EB13" s="29">
        <f t="shared" si="87"/>
        <v>10778.839513867406</v>
      </c>
      <c r="EC13" s="42">
        <f t="shared" si="88"/>
        <v>98.993605163728006</v>
      </c>
      <c r="ED13" s="29">
        <f t="shared" si="89"/>
        <v>25880.124411617475</v>
      </c>
      <c r="EE13" s="42">
        <f t="shared" si="90"/>
        <v>13.977703957221305</v>
      </c>
      <c r="EF13" s="11"/>
      <c r="EG13" s="29">
        <f t="shared" si="91"/>
        <v>2.4050606460564072</v>
      </c>
      <c r="EH13" s="25">
        <v>10820</v>
      </c>
      <c r="EI13" s="29">
        <f t="shared" si="92"/>
        <v>10780.647536276196</v>
      </c>
      <c r="EJ13" s="42">
        <f t="shared" si="93"/>
        <v>94.645386852275138</v>
      </c>
      <c r="EK13" s="29">
        <f t="shared" si="94"/>
        <v>25884.472818230086</v>
      </c>
      <c r="EL13" s="42">
        <f t="shared" si="95"/>
        <v>3.2689450306862105</v>
      </c>
      <c r="EM13" s="11"/>
      <c r="EN13" s="29">
        <f t="shared" si="96"/>
        <v>2.4050640423640948</v>
      </c>
      <c r="EO13" s="25">
        <v>10820</v>
      </c>
      <c r="EP13" s="29">
        <f t="shared" si="97"/>
        <v>10783.234778045182</v>
      </c>
      <c r="EQ13" s="42">
        <f t="shared" si="136"/>
        <v>88.423020064047975</v>
      </c>
      <c r="ER13" s="29">
        <f t="shared" si="98"/>
        <v>25890.69530666772</v>
      </c>
      <c r="ES13" s="42">
        <f t="shared" si="99"/>
        <v>6.6938199711864907</v>
      </c>
      <c r="ET13" s="11"/>
      <c r="EU13" s="29">
        <f t="shared" si="100"/>
        <v>2.4050689053815018</v>
      </c>
      <c r="EV13" s="25">
        <v>10820</v>
      </c>
      <c r="EW13" s="29">
        <f t="shared" si="101"/>
        <v>10785.085051331134</v>
      </c>
      <c r="EX13" s="42">
        <f t="shared" si="102"/>
        <v>83.973129152423951</v>
      </c>
      <c r="EY13" s="29">
        <f t="shared" si="103"/>
        <v>25895.145344633376</v>
      </c>
      <c r="EZ13" s="42">
        <f t="shared" si="104"/>
        <v>3.4235112327091874</v>
      </c>
      <c r="FA13" s="11"/>
      <c r="FB13" s="28">
        <f t="shared" si="105"/>
        <v>2.4050723853296381</v>
      </c>
      <c r="FC13" s="25">
        <v>10820</v>
      </c>
      <c r="FD13" s="28">
        <f t="shared" si="106"/>
        <v>10787.372149836083</v>
      </c>
      <c r="FE13" s="39">
        <f t="shared" si="107"/>
        <v>78.472568865591413</v>
      </c>
      <c r="FF13" s="28">
        <f t="shared" si="108"/>
        <v>25900.645987011463</v>
      </c>
      <c r="FG13" s="39">
        <f t="shared" si="109"/>
        <v>5.2308195713377419</v>
      </c>
      <c r="FH13" s="11"/>
      <c r="FI13" s="28">
        <f t="shared" si="110"/>
        <v>2.4050766893237436</v>
      </c>
      <c r="FJ13" s="25">
        <v>10820</v>
      </c>
      <c r="FK13" s="28">
        <f t="shared" si="111"/>
        <v>10788.788557466809</v>
      </c>
      <c r="FL13" s="39">
        <f t="shared" si="112"/>
        <v>75.06611631746074</v>
      </c>
      <c r="FM13" s="28">
        <f t="shared" si="113"/>
        <v>25904.052557875253</v>
      </c>
      <c r="FN13" s="39">
        <f t="shared" si="114"/>
        <v>2.0062105763791198</v>
      </c>
      <c r="FO13" s="11"/>
      <c r="FP13" s="28">
        <f t="shared" si="115"/>
        <v>2.4050766893237436</v>
      </c>
      <c r="FQ13" s="25">
        <v>10820</v>
      </c>
      <c r="FR13" s="28">
        <f t="shared" si="116"/>
        <v>10789.014202741695</v>
      </c>
      <c r="FS13" s="39">
        <f t="shared" si="117"/>
        <v>74.523432967787443</v>
      </c>
      <c r="FT13" s="28">
        <f t="shared" si="118"/>
        <v>25904.595252715644</v>
      </c>
      <c r="FU13" s="39">
        <f t="shared" si="119"/>
        <v>2.6963377448295267</v>
      </c>
      <c r="FV13" s="11"/>
      <c r="FW13" s="28">
        <f t="shared" si="120"/>
        <v>2.4050766893237436</v>
      </c>
      <c r="FX13" s="25">
        <v>10820</v>
      </c>
      <c r="FY13" s="28">
        <f t="shared" si="121"/>
        <v>10789.014202741695</v>
      </c>
      <c r="FZ13" s="39">
        <f t="shared" si="122"/>
        <v>74.523432967787443</v>
      </c>
      <c r="GA13" s="28">
        <f t="shared" si="123"/>
        <v>25904.595252715644</v>
      </c>
      <c r="GB13" s="39">
        <f t="shared" si="124"/>
        <v>2.6963377448295267</v>
      </c>
      <c r="GC13" s="11"/>
      <c r="GD13" s="28">
        <f t="shared" si="125"/>
        <v>2.4050766893237436</v>
      </c>
      <c r="GE13" s="25">
        <v>10820</v>
      </c>
      <c r="GF13" s="28">
        <f t="shared" si="126"/>
        <v>10789.014202741695</v>
      </c>
      <c r="GG13" s="39" t="e">
        <f t="shared" si="127"/>
        <v>#VALUE!</v>
      </c>
      <c r="GH13" s="28">
        <f t="shared" si="128"/>
        <v>25904.595252715644</v>
      </c>
      <c r="GI13" s="39">
        <f t="shared" si="129"/>
        <v>2.6963377448295267</v>
      </c>
      <c r="GJ13" s="11"/>
      <c r="GK13" s="29">
        <f t="shared" si="3"/>
        <v>7</v>
      </c>
      <c r="GL13" s="29" t="str">
        <f t="shared" si="4"/>
        <v xml:space="preserve"> ('3', '12'),</v>
      </c>
      <c r="GM13" s="29">
        <f t="shared" si="5"/>
        <v>46810</v>
      </c>
      <c r="GN13" s="29">
        <f t="shared" si="130"/>
        <v>2.4049799948034072</v>
      </c>
      <c r="GO13" s="29">
        <f t="shared" si="131"/>
        <v>10747.465638342957</v>
      </c>
      <c r="GP13" s="54">
        <f t="shared" si="132"/>
        <v>0.22959764234870664</v>
      </c>
      <c r="GQ13" s="29" t="str">
        <f t="shared" si="133"/>
        <v>-</v>
      </c>
      <c r="GR13" s="11"/>
    </row>
    <row r="14" spans="2:200" s="2" customFormat="1" x14ac:dyDescent="0.3">
      <c r="B14" s="86"/>
      <c r="C14" s="24">
        <v>14</v>
      </c>
      <c r="D14" s="25" t="s">
        <v>14</v>
      </c>
      <c r="E14" s="25">
        <v>9920</v>
      </c>
      <c r="F14" s="25">
        <v>3</v>
      </c>
      <c r="G14" s="25">
        <v>11390</v>
      </c>
      <c r="H14" s="25">
        <f t="shared" si="6"/>
        <v>-31930.375450677348</v>
      </c>
      <c r="I14" s="29">
        <f t="shared" si="7"/>
        <v>43078.086911285311</v>
      </c>
      <c r="J14" s="10"/>
      <c r="K14" s="40">
        <f t="shared" si="8"/>
        <v>6.9104859136458785</v>
      </c>
      <c r="L14" s="41">
        <v>5230</v>
      </c>
      <c r="M14" s="62">
        <f t="shared" si="138"/>
        <v>9845.8783688993899</v>
      </c>
      <c r="N14" s="42">
        <f t="shared" si="9"/>
        <v>9280.9482562536468</v>
      </c>
      <c r="O14" s="29">
        <f t="shared" si="10"/>
        <v>33837.335129535815</v>
      </c>
      <c r="P14" s="18">
        <f t="shared" si="11"/>
        <v>2384311.6116328086</v>
      </c>
      <c r="Q14" s="8"/>
      <c r="R14" s="29">
        <f t="shared" si="12"/>
        <v>5.1835025082268436</v>
      </c>
      <c r="S14" s="25">
        <v>11390</v>
      </c>
      <c r="T14" s="29">
        <f t="shared" si="13"/>
        <v>10669.051752959967</v>
      </c>
      <c r="U14" s="42">
        <f t="shared" si="14"/>
        <v>-18339.695044257551</v>
      </c>
      <c r="V14" s="29">
        <f t="shared" si="15"/>
        <v>38430.998494847125</v>
      </c>
      <c r="W14" s="42">
        <f t="shared" si="16"/>
        <v>677614.42022574309</v>
      </c>
      <c r="X14" s="11"/>
      <c r="Y14" s="29">
        <f t="shared" si="17"/>
        <v>6.0105033627684046</v>
      </c>
      <c r="Z14" s="25">
        <v>7150</v>
      </c>
      <c r="AA14" s="29">
        <f t="shared" si="18"/>
        <v>9877.3391617345023</v>
      </c>
      <c r="AB14" s="42">
        <f t="shared" si="19"/>
        <v>118.37536941725871</v>
      </c>
      <c r="AC14" s="29">
        <f t="shared" si="20"/>
        <v>34000.852637184973</v>
      </c>
      <c r="AD14" s="42">
        <f t="shared" si="21"/>
        <v>626808.82710494031</v>
      </c>
      <c r="AE14" s="11"/>
      <c r="AF14" s="29">
        <f t="shared" si="22"/>
        <v>5.2115445670361478</v>
      </c>
      <c r="AG14" s="25">
        <v>9900</v>
      </c>
      <c r="AH14" s="29">
        <f t="shared" si="23"/>
        <v>9890.9792325608432</v>
      </c>
      <c r="AI14" s="42">
        <f t="shared" si="24"/>
        <v>47.135721416070226</v>
      </c>
      <c r="AJ14" s="29">
        <f t="shared" si="25"/>
        <v>34072.021903515684</v>
      </c>
      <c r="AK14" s="42">
        <f t="shared" si="26"/>
        <v>186.05153214759582</v>
      </c>
      <c r="AL14" s="11"/>
      <c r="AM14" s="29">
        <f t="shared" si="27"/>
        <v>5.2237859884244262</v>
      </c>
      <c r="AN14" s="25">
        <v>9900</v>
      </c>
      <c r="AO14" s="29">
        <f t="shared" si="28"/>
        <v>9892.6013650909972</v>
      </c>
      <c r="AP14" s="42">
        <f t="shared" si="29"/>
        <v>8393.6565989227256</v>
      </c>
      <c r="AQ14" s="29">
        <f t="shared" si="30"/>
        <v>34080.496760087233</v>
      </c>
      <c r="AR14" s="42">
        <f t="shared" si="134"/>
        <v>2.6313139453837411</v>
      </c>
      <c r="AS14" s="11"/>
      <c r="AT14" s="29">
        <f t="shared" si="31"/>
        <v>5.2252451616773214</v>
      </c>
      <c r="AU14" s="25">
        <v>11390</v>
      </c>
      <c r="AV14" s="29">
        <f t="shared" si="137"/>
        <v>10290.547778036709</v>
      </c>
      <c r="AW14" s="42">
        <f t="shared" si="32"/>
        <v>-2155.3536907682474</v>
      </c>
      <c r="AX14" s="29">
        <f t="shared" si="33"/>
        <v>36234.032045008491</v>
      </c>
      <c r="AY14" s="42">
        <f t="shared" si="34"/>
        <v>158361.34757635908</v>
      </c>
      <c r="AZ14" s="11"/>
      <c r="BA14" s="29">
        <f t="shared" si="35"/>
        <v>5.605492354033573</v>
      </c>
      <c r="BB14" s="25">
        <v>9900</v>
      </c>
      <c r="BC14" s="29">
        <f t="shared" si="135"/>
        <v>10203.855756925983</v>
      </c>
      <c r="BD14" s="42">
        <f t="shared" si="36"/>
        <v>-1652.8882336214199</v>
      </c>
      <c r="BE14" s="29">
        <f t="shared" si="37"/>
        <v>35751.85440102002</v>
      </c>
      <c r="BF14" s="42">
        <f t="shared" si="38"/>
        <v>7515.5065242626097</v>
      </c>
      <c r="BG14" s="11"/>
      <c r="BH14" s="29">
        <f t="shared" si="39"/>
        <v>5.5187964494465946</v>
      </c>
      <c r="BI14" s="25">
        <v>9900</v>
      </c>
      <c r="BJ14" s="29">
        <f t="shared" si="40"/>
        <v>10122.80208019862</v>
      </c>
      <c r="BK14" s="42">
        <f t="shared" si="41"/>
        <v>-1206.3199852641712</v>
      </c>
      <c r="BL14" s="29">
        <f t="shared" si="42"/>
        <v>35307.753423407157</v>
      </c>
      <c r="BM14" s="42">
        <f t="shared" si="43"/>
        <v>6569.6985110237811</v>
      </c>
      <c r="BN14" s="11"/>
      <c r="BO14" s="29">
        <f t="shared" si="44"/>
        <v>5.4397134033042249</v>
      </c>
      <c r="BP14" s="25">
        <v>9900</v>
      </c>
      <c r="BQ14" s="29">
        <f t="shared" si="0"/>
        <v>10096.349889404531</v>
      </c>
      <c r="BR14" s="42">
        <f t="shared" si="45"/>
        <v>-1054.2638038703935</v>
      </c>
      <c r="BS14" s="29">
        <f t="shared" si="46"/>
        <v>35164.197486985802</v>
      </c>
      <c r="BT14" s="42">
        <f t="shared" si="1"/>
        <v>699.71839780688117</v>
      </c>
      <c r="BU14" s="11"/>
      <c r="BV14" s="29">
        <f t="shared" si="47"/>
        <v>5.414312039585889</v>
      </c>
      <c r="BW14" s="25">
        <v>9900</v>
      </c>
      <c r="BX14" s="29">
        <f t="shared" si="48"/>
        <v>10048.971233049971</v>
      </c>
      <c r="BY14" s="42">
        <f t="shared" si="49"/>
        <v>4087.5236435513089</v>
      </c>
      <c r="BZ14" s="29">
        <f t="shared" si="50"/>
        <v>34908.743186908709</v>
      </c>
      <c r="CA14" s="42">
        <f t="shared" si="51"/>
        <v>2244.7370779634894</v>
      </c>
      <c r="CB14" s="11"/>
      <c r="CC14" s="29">
        <f t="shared" si="52"/>
        <v>5.3693119312042867</v>
      </c>
      <c r="CD14" s="25">
        <v>10800</v>
      </c>
      <c r="CE14" s="29">
        <f t="shared" si="53"/>
        <v>10125.759781543369</v>
      </c>
      <c r="CF14" s="42">
        <f t="shared" si="54"/>
        <v>2000.4892152923715</v>
      </c>
      <c r="CG14" s="29">
        <f t="shared" si="55"/>
        <v>35323.846689026192</v>
      </c>
      <c r="CH14" s="42">
        <f t="shared" si="56"/>
        <v>5896.4811797228876</v>
      </c>
      <c r="CI14" s="11"/>
      <c r="CJ14" s="29">
        <f t="shared" si="57"/>
        <v>5.4425660153484934</v>
      </c>
      <c r="CK14" s="25">
        <v>10490</v>
      </c>
      <c r="CL14" s="29">
        <f t="shared" si="58"/>
        <v>10176.837793914319</v>
      </c>
      <c r="CM14" s="42">
        <f t="shared" si="59"/>
        <v>-1511.5515405427082</v>
      </c>
      <c r="CN14" s="29">
        <f t="shared" si="60"/>
        <v>35603.107192437827</v>
      </c>
      <c r="CO14" s="42">
        <f t="shared" si="2"/>
        <v>2608.9633477669304</v>
      </c>
      <c r="CP14" s="11"/>
      <c r="CQ14" s="29">
        <f t="shared" si="61"/>
        <v>5.4922249491527939</v>
      </c>
      <c r="CR14" s="25">
        <v>9900</v>
      </c>
      <c r="CS14" s="29">
        <f t="shared" si="62"/>
        <v>10143.843943672897</v>
      </c>
      <c r="CT14" s="42">
        <f t="shared" si="63"/>
        <v>6977.6271509609169</v>
      </c>
      <c r="CU14" s="29">
        <f t="shared" si="64"/>
        <v>35422.428994929127</v>
      </c>
      <c r="CV14" s="42">
        <f t="shared" si="65"/>
        <v>1088.594153753414</v>
      </c>
      <c r="CW14" s="11"/>
      <c r="CX14" s="29">
        <f t="shared" si="66"/>
        <v>5.4600620788450946</v>
      </c>
      <c r="CY14" s="25">
        <v>11390</v>
      </c>
      <c r="CZ14" s="29">
        <f t="shared" si="67"/>
        <v>10284.448329520228</v>
      </c>
      <c r="DA14" s="42">
        <f t="shared" si="68"/>
        <v>-2141.0728742992819</v>
      </c>
      <c r="DB14" s="29">
        <f t="shared" si="69"/>
        <v>36199.860461021912</v>
      </c>
      <c r="DC14" s="42">
        <f t="shared" si="70"/>
        <v>19769.593319505213</v>
      </c>
      <c r="DD14" s="11"/>
      <c r="DE14" s="29">
        <f t="shared" si="71"/>
        <v>5.5993204988519985</v>
      </c>
      <c r="DF14" s="25">
        <v>9900</v>
      </c>
      <c r="DG14" s="29">
        <f t="shared" si="72"/>
        <v>10254.532759619835</v>
      </c>
      <c r="DH14" s="42">
        <f t="shared" si="73"/>
        <v>-1964.6319978956139</v>
      </c>
      <c r="DI14" s="29">
        <f t="shared" si="74"/>
        <v>36032.804663257935</v>
      </c>
      <c r="DJ14" s="42">
        <f t="shared" si="75"/>
        <v>894.94132246530955</v>
      </c>
      <c r="DK14" s="11"/>
      <c r="DL14" s="29">
        <f t="shared" si="76"/>
        <v>5.5692084212493045</v>
      </c>
      <c r="DM14" s="25">
        <v>9900</v>
      </c>
      <c r="DN14" s="29">
        <f t="shared" si="77"/>
        <v>10226.739905434106</v>
      </c>
      <c r="DO14" s="42">
        <f t="shared" si="78"/>
        <v>-1803.4306437895466</v>
      </c>
      <c r="DP14" s="29">
        <f t="shared" si="79"/>
        <v>35878.406479347359</v>
      </c>
      <c r="DQ14" s="42">
        <f t="shared" si="80"/>
        <v>772.44274378919863</v>
      </c>
      <c r="DR14" s="11"/>
      <c r="DS14" s="29">
        <f t="shared" si="81"/>
        <v>5.5414681565739849</v>
      </c>
      <c r="DT14" s="25">
        <v>9900</v>
      </c>
      <c r="DU14" s="29">
        <f t="shared" si="82"/>
        <v>10204.536409067136</v>
      </c>
      <c r="DV14" s="42">
        <f t="shared" si="83"/>
        <v>-1673.2808749633743</v>
      </c>
      <c r="DW14" s="29">
        <f t="shared" si="84"/>
        <v>35755.611010377841</v>
      </c>
      <c r="DX14" s="42">
        <f t="shared" si="85"/>
        <v>492.99525091806265</v>
      </c>
      <c r="DY14" s="11"/>
      <c r="DZ14" s="29">
        <f t="shared" si="86"/>
        <v>5.5194685858573447</v>
      </c>
      <c r="EA14" s="25">
        <v>9900</v>
      </c>
      <c r="EB14" s="29">
        <f t="shared" si="87"/>
        <v>10179.178181355308</v>
      </c>
      <c r="EC14" s="42">
        <f t="shared" si="88"/>
        <v>-1530.5997015979506</v>
      </c>
      <c r="ED14" s="29">
        <f t="shared" si="89"/>
        <v>35615.963810097062</v>
      </c>
      <c r="EE14" s="42">
        <f t="shared" si="90"/>
        <v>643.03971268489954</v>
      </c>
      <c r="EF14" s="11"/>
      <c r="EG14" s="29">
        <f t="shared" si="91"/>
        <v>5.4945183076434621</v>
      </c>
      <c r="EH14" s="25">
        <v>9900</v>
      </c>
      <c r="EI14" s="29">
        <f t="shared" si="92"/>
        <v>10166.914953795031</v>
      </c>
      <c r="EJ14" s="42">
        <f t="shared" si="93"/>
        <v>-1458.8033305737163</v>
      </c>
      <c r="EK14" s="29">
        <f t="shared" si="94"/>
        <v>35548.656900828355</v>
      </c>
      <c r="EL14" s="42">
        <f t="shared" si="95"/>
        <v>150.38675019514474</v>
      </c>
      <c r="EM14" s="11"/>
      <c r="EN14" s="29">
        <f t="shared" si="96"/>
        <v>5.4825190642314841</v>
      </c>
      <c r="EO14" s="25">
        <v>9900</v>
      </c>
      <c r="EP14" s="29">
        <f t="shared" si="97"/>
        <v>10149.366534919094</v>
      </c>
      <c r="EQ14" s="42">
        <f t="shared" si="136"/>
        <v>-1359.8586217906065</v>
      </c>
      <c r="ER14" s="29">
        <f t="shared" si="98"/>
        <v>35452.597487129176</v>
      </c>
      <c r="ES14" s="42">
        <f t="shared" si="99"/>
        <v>307.94700504532364</v>
      </c>
      <c r="ET14" s="11"/>
      <c r="EU14" s="29">
        <f t="shared" si="100"/>
        <v>5.4654237607607419</v>
      </c>
      <c r="EV14" s="25">
        <v>9900</v>
      </c>
      <c r="EW14" s="29">
        <f t="shared" si="101"/>
        <v>10136.816733409983</v>
      </c>
      <c r="EX14" s="42">
        <f t="shared" si="102"/>
        <v>6934.7278782227777</v>
      </c>
      <c r="EY14" s="29">
        <f t="shared" si="103"/>
        <v>35384.083925934021</v>
      </c>
      <c r="EZ14" s="42">
        <f t="shared" si="104"/>
        <v>157.49751791807705</v>
      </c>
      <c r="FA14" s="11"/>
      <c r="FB14" s="28">
        <f t="shared" si="105"/>
        <v>5.4532522667157668</v>
      </c>
      <c r="FC14" s="25">
        <v>11390</v>
      </c>
      <c r="FD14" s="28">
        <f t="shared" si="106"/>
        <v>10218.906316374188</v>
      </c>
      <c r="FE14" s="39">
        <f t="shared" si="107"/>
        <v>-1760.3590279444504</v>
      </c>
      <c r="FF14" s="28">
        <f t="shared" si="108"/>
        <v>35835.027371609438</v>
      </c>
      <c r="FG14" s="39">
        <f t="shared" si="109"/>
        <v>6738.6996312370902</v>
      </c>
      <c r="FH14" s="11"/>
      <c r="FI14" s="28">
        <f t="shared" si="110"/>
        <v>5.5336901338401763</v>
      </c>
      <c r="FJ14" s="25">
        <v>9900</v>
      </c>
      <c r="FK14" s="28">
        <f t="shared" si="111"/>
        <v>10205.062274007631</v>
      </c>
      <c r="FL14" s="39">
        <f t="shared" si="112"/>
        <v>-1677.9364020690532</v>
      </c>
      <c r="FM14" s="28">
        <f t="shared" si="113"/>
        <v>35758.513641955098</v>
      </c>
      <c r="FN14" s="39">
        <f t="shared" si="114"/>
        <v>191.65750904705047</v>
      </c>
      <c r="FO14" s="11"/>
      <c r="FP14" s="28">
        <f t="shared" si="115"/>
        <v>5.5336901338401763</v>
      </c>
      <c r="FQ14" s="25">
        <v>9900</v>
      </c>
      <c r="FR14" s="28">
        <f t="shared" si="116"/>
        <v>10202.856805272802</v>
      </c>
      <c r="FS14" s="39">
        <f t="shared" si="117"/>
        <v>-1665.1929104398787</v>
      </c>
      <c r="FT14" s="28">
        <f t="shared" si="118"/>
        <v>35746.341882795503</v>
      </c>
      <c r="FU14" s="39">
        <f t="shared" si="119"/>
        <v>257.58680659351529</v>
      </c>
      <c r="FV14" s="11"/>
      <c r="FW14" s="28">
        <f t="shared" si="120"/>
        <v>5.5336901338401763</v>
      </c>
      <c r="FX14" s="25">
        <v>9900</v>
      </c>
      <c r="FY14" s="28">
        <f t="shared" si="121"/>
        <v>10202.856805272802</v>
      </c>
      <c r="FZ14" s="39">
        <f t="shared" si="122"/>
        <v>-1665.1929104398787</v>
      </c>
      <c r="GA14" s="28">
        <f t="shared" si="123"/>
        <v>35746.341882795503</v>
      </c>
      <c r="GB14" s="39">
        <f t="shared" si="124"/>
        <v>257.58680659351529</v>
      </c>
      <c r="GC14" s="11"/>
      <c r="GD14" s="28">
        <f t="shared" si="125"/>
        <v>5.5336901338401763</v>
      </c>
      <c r="GE14" s="25">
        <v>9900</v>
      </c>
      <c r="GF14" s="28">
        <f t="shared" si="126"/>
        <v>10202.856805272802</v>
      </c>
      <c r="GG14" s="39" t="e">
        <f t="shared" si="127"/>
        <v>#VALUE!</v>
      </c>
      <c r="GH14" s="28">
        <f t="shared" si="128"/>
        <v>35746.341882795503</v>
      </c>
      <c r="GI14" s="39">
        <f t="shared" si="129"/>
        <v>257.58680659351529</v>
      </c>
      <c r="GJ14" s="11"/>
      <c r="GK14" s="29">
        <f t="shared" si="3"/>
        <v>14</v>
      </c>
      <c r="GL14" s="29" t="str">
        <f t="shared" si="4"/>
        <v xml:space="preserve"> ('6', '2'),</v>
      </c>
      <c r="GM14" s="29">
        <f t="shared" si="5"/>
        <v>9920</v>
      </c>
      <c r="GN14" s="29">
        <f t="shared" si="130"/>
        <v>5.4425660153484934</v>
      </c>
      <c r="GO14" s="29">
        <f t="shared" si="131"/>
        <v>10176.837793914319</v>
      </c>
      <c r="GP14" s="54">
        <f t="shared" si="132"/>
        <v>1.0258909066445887</v>
      </c>
      <c r="GQ14" s="29" t="str">
        <f t="shared" si="133"/>
        <v>V</v>
      </c>
      <c r="GR14" s="11"/>
    </row>
    <row r="15" spans="2:200" s="2" customFormat="1" x14ac:dyDescent="0.3">
      <c r="B15" s="86"/>
      <c r="C15" s="24">
        <v>15</v>
      </c>
      <c r="D15" s="25" t="s">
        <v>15</v>
      </c>
      <c r="E15" s="25">
        <v>9900</v>
      </c>
      <c r="F15" s="25">
        <v>2.4</v>
      </c>
      <c r="G15" s="25">
        <v>8570</v>
      </c>
      <c r="H15" s="25">
        <f t="shared" si="6"/>
        <v>-14992.55153591715</v>
      </c>
      <c r="I15" s="29">
        <f t="shared" si="7"/>
        <v>22300.470434918636</v>
      </c>
      <c r="J15" s="10"/>
      <c r="K15" s="40">
        <f t="shared" si="8"/>
        <v>3.4107762164052713</v>
      </c>
      <c r="L15" s="41">
        <v>3450</v>
      </c>
      <c r="M15" s="62">
        <f t="shared" si="138"/>
        <v>7286.5742286955956</v>
      </c>
      <c r="N15" s="42">
        <f t="shared" si="9"/>
        <v>-2215.5736412511342</v>
      </c>
      <c r="O15" s="29">
        <f t="shared" si="10"/>
        <v>18257.579536439469</v>
      </c>
      <c r="P15" s="18">
        <f t="shared" si="11"/>
        <v>1647181.7104483054</v>
      </c>
      <c r="Q15" s="8"/>
      <c r="R15" s="29">
        <f t="shared" si="12"/>
        <v>2.9282327218588184</v>
      </c>
      <c r="S15" s="25">
        <v>6500</v>
      </c>
      <c r="T15" s="29">
        <f t="shared" si="13"/>
        <v>6867.2504159797027</v>
      </c>
      <c r="U15" s="42">
        <f t="shared" si="14"/>
        <v>-6083.1113613613716</v>
      </c>
      <c r="V15" s="29">
        <f t="shared" si="15"/>
        <v>17053.770051211697</v>
      </c>
      <c r="W15" s="42">
        <f t="shared" si="16"/>
        <v>175832.45991059326</v>
      </c>
      <c r="X15" s="11"/>
      <c r="Y15" s="29">
        <f t="shared" si="17"/>
        <v>2.816738154420976</v>
      </c>
      <c r="Z15" s="25">
        <v>4620</v>
      </c>
      <c r="AA15" s="29">
        <f t="shared" si="18"/>
        <v>6361.6663624143403</v>
      </c>
      <c r="AB15" s="42">
        <f t="shared" si="19"/>
        <v>4794.5128033403589</v>
      </c>
      <c r="AC15" s="29">
        <f t="shared" si="20"/>
        <v>15658.4948892385</v>
      </c>
      <c r="AD15" s="42">
        <f t="shared" si="21"/>
        <v>255615.23521958324</v>
      </c>
      <c r="AE15" s="11"/>
      <c r="AF15" s="29">
        <f t="shared" si="22"/>
        <v>2.7069129982603211</v>
      </c>
      <c r="AG15" s="25">
        <v>7990</v>
      </c>
      <c r="AH15" s="29">
        <f t="shared" si="23"/>
        <v>7341.7971892336527</v>
      </c>
      <c r="AI15" s="42">
        <f t="shared" si="24"/>
        <v>-7656.7828150230907</v>
      </c>
      <c r="AJ15" s="29">
        <f t="shared" si="25"/>
        <v>18419.730731823747</v>
      </c>
      <c r="AK15" s="42">
        <f t="shared" si="26"/>
        <v>960656.43768150907</v>
      </c>
      <c r="AL15" s="11"/>
      <c r="AM15" s="29">
        <f t="shared" si="27"/>
        <v>2.9444290117651888</v>
      </c>
      <c r="AN15" s="25">
        <v>4620</v>
      </c>
      <c r="AO15" s="29">
        <f t="shared" si="28"/>
        <v>6852.3581486071525</v>
      </c>
      <c r="AP15" s="42">
        <f t="shared" si="29"/>
        <v>5040.7940511188435</v>
      </c>
      <c r="AQ15" s="29">
        <f t="shared" si="30"/>
        <v>17011.849292521001</v>
      </c>
      <c r="AR15" s="42">
        <f t="shared" si="134"/>
        <v>239550.57448938888</v>
      </c>
      <c r="AS15" s="11"/>
      <c r="AT15" s="29">
        <f t="shared" si="31"/>
        <v>2.8131349555765142</v>
      </c>
      <c r="AU15" s="25">
        <v>8570</v>
      </c>
      <c r="AV15" s="29">
        <f t="shared" si="137"/>
        <v>7308.8360680816513</v>
      </c>
      <c r="AW15" s="42">
        <f t="shared" si="32"/>
        <v>-784.3203772336044</v>
      </c>
      <c r="AX15" s="29">
        <f t="shared" si="33"/>
        <v>18322.839457346414</v>
      </c>
      <c r="AY15" s="42">
        <f t="shared" si="34"/>
        <v>208372.090967767</v>
      </c>
      <c r="AZ15" s="11"/>
      <c r="BA15" s="29">
        <f t="shared" si="35"/>
        <v>2.9347177626297531</v>
      </c>
      <c r="BB15" s="25">
        <v>7040</v>
      </c>
      <c r="BC15" s="29">
        <f t="shared" si="135"/>
        <v>7249.1610592860088</v>
      </c>
      <c r="BD15" s="42">
        <f t="shared" si="36"/>
        <v>8902.270023304387</v>
      </c>
      <c r="BE15" s="29">
        <f t="shared" si="37"/>
        <v>18148.226976374528</v>
      </c>
      <c r="BF15" s="42">
        <f t="shared" si="38"/>
        <v>3561.1066747600094</v>
      </c>
      <c r="BG15" s="11"/>
      <c r="BH15" s="29">
        <f t="shared" si="39"/>
        <v>2.917467075122484</v>
      </c>
      <c r="BI15" s="25">
        <v>10060</v>
      </c>
      <c r="BJ15" s="29">
        <f t="shared" si="40"/>
        <v>7998.9537673070499</v>
      </c>
      <c r="BK15" s="42">
        <f t="shared" si="41"/>
        <v>-16060.625223659041</v>
      </c>
      <c r="BL15" s="29">
        <f t="shared" si="42"/>
        <v>20424.723823920573</v>
      </c>
      <c r="BM15" s="42">
        <f t="shared" si="43"/>
        <v>562189.10500152619</v>
      </c>
      <c r="BN15" s="11"/>
      <c r="BO15" s="29">
        <f t="shared" si="44"/>
        <v>3.1671220625124437</v>
      </c>
      <c r="BP15" s="25">
        <v>2550</v>
      </c>
      <c r="BQ15" s="29">
        <f t="shared" si="0"/>
        <v>7352.0263932337002</v>
      </c>
      <c r="BR15" s="42">
        <f t="shared" si="45"/>
        <v>6600.273133366959</v>
      </c>
      <c r="BS15" s="29">
        <f t="shared" si="46"/>
        <v>18449.865437086086</v>
      </c>
      <c r="BT15" s="42">
        <f t="shared" si="1"/>
        <v>418515.02732543973</v>
      </c>
      <c r="BU15" s="11"/>
      <c r="BV15" s="29">
        <f t="shared" si="47"/>
        <v>2.9474695344307222</v>
      </c>
      <c r="BW15" s="25">
        <v>9470</v>
      </c>
      <c r="BX15" s="29">
        <f t="shared" si="48"/>
        <v>7863.0872549807073</v>
      </c>
      <c r="BY15" s="42">
        <f t="shared" si="49"/>
        <v>-8721.089596469501</v>
      </c>
      <c r="BZ15" s="29">
        <f t="shared" si="50"/>
        <v>19997.899039516516</v>
      </c>
      <c r="CA15" s="42">
        <f t="shared" si="51"/>
        <v>261183.20440959345</v>
      </c>
      <c r="CB15" s="11"/>
      <c r="CC15" s="29">
        <f t="shared" si="52"/>
        <v>3.1163151005664269</v>
      </c>
      <c r="CD15" s="25">
        <v>4970</v>
      </c>
      <c r="CE15" s="29">
        <f t="shared" si="53"/>
        <v>7567.2850424011458</v>
      </c>
      <c r="CF15" s="42">
        <f t="shared" si="54"/>
        <v>-1576.999575683835</v>
      </c>
      <c r="CG15" s="29">
        <f t="shared" si="55"/>
        <v>19091.439646470233</v>
      </c>
      <c r="CH15" s="42">
        <f t="shared" si="56"/>
        <v>87498.948966964061</v>
      </c>
      <c r="CI15" s="11"/>
      <c r="CJ15" s="29">
        <f t="shared" si="57"/>
        <v>3.014457853441983</v>
      </c>
      <c r="CK15" s="25">
        <v>7040</v>
      </c>
      <c r="CL15" s="29">
        <f t="shared" si="58"/>
        <v>7493.3429828644403</v>
      </c>
      <c r="CM15" s="42">
        <f t="shared" si="59"/>
        <v>6065.6955191407196</v>
      </c>
      <c r="CN15" s="29">
        <f t="shared" si="60"/>
        <v>18869.423692874399</v>
      </c>
      <c r="CO15" s="42">
        <f t="shared" si="2"/>
        <v>5467.4281685297046</v>
      </c>
      <c r="CP15" s="11"/>
      <c r="CQ15" s="29">
        <f t="shared" si="61"/>
        <v>2.9907914104722351</v>
      </c>
      <c r="CR15" s="25">
        <v>9470</v>
      </c>
      <c r="CS15" s="29">
        <f t="shared" si="62"/>
        <v>7728.9232650213326</v>
      </c>
      <c r="CT15" s="42">
        <f t="shared" si="63"/>
        <v>-8186.4817379097785</v>
      </c>
      <c r="CU15" s="29">
        <f t="shared" si="64"/>
        <v>19583.025830275674</v>
      </c>
      <c r="CV15" s="42">
        <f t="shared" si="65"/>
        <v>55498.06934112098</v>
      </c>
      <c r="CW15" s="11"/>
      <c r="CX15" s="29">
        <f t="shared" si="66"/>
        <v>3.0686636409642398</v>
      </c>
      <c r="CY15" s="25">
        <v>4970</v>
      </c>
      <c r="CZ15" s="29">
        <f t="shared" si="67"/>
        <v>7417.6326290623219</v>
      </c>
      <c r="DA15" s="42">
        <f t="shared" si="68"/>
        <v>6193.4883747448375</v>
      </c>
      <c r="DB15" s="29">
        <f t="shared" si="69"/>
        <v>18643.884586524528</v>
      </c>
      <c r="DC15" s="42">
        <f t="shared" si="70"/>
        <v>96901.860035765276</v>
      </c>
      <c r="DD15" s="11"/>
      <c r="DE15" s="29">
        <f t="shared" si="71"/>
        <v>2.9672741687676045</v>
      </c>
      <c r="DF15" s="25">
        <v>9470</v>
      </c>
      <c r="DG15" s="29">
        <f t="shared" si="72"/>
        <v>7577.3361180154261</v>
      </c>
      <c r="DH15" s="42">
        <f t="shared" si="73"/>
        <v>158.99627741487504</v>
      </c>
      <c r="DI15" s="29">
        <f t="shared" si="74"/>
        <v>19121.754618262112</v>
      </c>
      <c r="DJ15" s="42">
        <f t="shared" si="75"/>
        <v>25505.204383794266</v>
      </c>
      <c r="DK15" s="11"/>
      <c r="DL15" s="29">
        <f t="shared" si="76"/>
        <v>3.0177289224371067</v>
      </c>
      <c r="DM15" s="25">
        <v>7630</v>
      </c>
      <c r="DN15" s="29">
        <f t="shared" si="77"/>
        <v>7581.4645928971868</v>
      </c>
      <c r="DO15" s="42">
        <f t="shared" si="78"/>
        <v>5782.8279633432585</v>
      </c>
      <c r="DP15" s="29">
        <f t="shared" si="79"/>
        <v>19134.216016846502</v>
      </c>
      <c r="DQ15" s="42">
        <f t="shared" si="80"/>
        <v>17.044304849328753</v>
      </c>
      <c r="DR15" s="11"/>
      <c r="DS15" s="29">
        <f t="shared" si="81"/>
        <v>3.0190762895421877</v>
      </c>
      <c r="DT15" s="25">
        <v>9470</v>
      </c>
      <c r="DU15" s="29">
        <f t="shared" si="82"/>
        <v>7709.7993581129349</v>
      </c>
      <c r="DV15" s="42">
        <f t="shared" si="83"/>
        <v>-8184.0981296755072</v>
      </c>
      <c r="DW15" s="29">
        <f t="shared" si="84"/>
        <v>19524.404116887261</v>
      </c>
      <c r="DX15" s="42">
        <f t="shared" si="85"/>
        <v>16469.811962981195</v>
      </c>
      <c r="DY15" s="11"/>
      <c r="DZ15" s="29">
        <f t="shared" si="86"/>
        <v>3.0620701849665863</v>
      </c>
      <c r="EA15" s="25">
        <v>4970</v>
      </c>
      <c r="EB15" s="29">
        <f t="shared" si="87"/>
        <v>7481.6609354508673</v>
      </c>
      <c r="EC15" s="42">
        <f t="shared" si="88"/>
        <v>7795.5619259555569</v>
      </c>
      <c r="ED15" s="29">
        <f t="shared" si="89"/>
        <v>18834.506611509081</v>
      </c>
      <c r="EE15" s="42">
        <f t="shared" si="90"/>
        <v>52047.139894736189</v>
      </c>
      <c r="EF15" s="11"/>
      <c r="EG15" s="29">
        <f t="shared" si="91"/>
        <v>2.987115865050932</v>
      </c>
      <c r="EH15" s="25">
        <v>10060</v>
      </c>
      <c r="EI15" s="29">
        <f t="shared" si="92"/>
        <v>7594.9174891063958</v>
      </c>
      <c r="EJ15" s="42">
        <f t="shared" si="93"/>
        <v>7588.5783244373706</v>
      </c>
      <c r="EK15" s="29">
        <f t="shared" si="94"/>
        <v>19174.860945785385</v>
      </c>
      <c r="EL15" s="42">
        <f t="shared" si="95"/>
        <v>12827.046945927601</v>
      </c>
      <c r="EM15" s="11"/>
      <c r="EN15" s="29">
        <f t="shared" si="96"/>
        <v>3.0234820676382785</v>
      </c>
      <c r="EO15" s="25">
        <v>10060</v>
      </c>
      <c r="EP15" s="29">
        <f t="shared" si="97"/>
        <v>7756.9852183581879</v>
      </c>
      <c r="EQ15" s="42">
        <f t="shared" si="136"/>
        <v>-8446.4435908952128</v>
      </c>
      <c r="ER15" s="29">
        <f t="shared" si="98"/>
        <v>19669.27527743216</v>
      </c>
      <c r="ES15" s="42">
        <f t="shared" si="99"/>
        <v>26265.948864832193</v>
      </c>
      <c r="ET15" s="11"/>
      <c r="EU15" s="29">
        <f t="shared" si="100"/>
        <v>3.0784277162740787</v>
      </c>
      <c r="EV15" s="25">
        <v>4970</v>
      </c>
      <c r="EW15" s="29">
        <f t="shared" si="101"/>
        <v>7616.725374307458</v>
      </c>
      <c r="EX15" s="42">
        <f t="shared" si="102"/>
        <v>-1740.7039033786616</v>
      </c>
      <c r="EY15" s="29">
        <f t="shared" si="103"/>
        <v>19240.875003425273</v>
      </c>
      <c r="EZ15" s="42">
        <f t="shared" si="104"/>
        <v>19672.823853135087</v>
      </c>
      <c r="FA15" s="11"/>
      <c r="FB15" s="28">
        <f t="shared" si="105"/>
        <v>3.0306739825017845</v>
      </c>
      <c r="FC15" s="25">
        <v>7040</v>
      </c>
      <c r="FD15" s="28">
        <f t="shared" si="106"/>
        <v>7578.9470646827231</v>
      </c>
      <c r="FE15" s="39">
        <f t="shared" si="107"/>
        <v>5759.163211524381</v>
      </c>
      <c r="FF15" s="28">
        <f t="shared" si="108"/>
        <v>19126.616441832371</v>
      </c>
      <c r="FG15" s="39">
        <f t="shared" si="109"/>
        <v>1427.2006781023376</v>
      </c>
      <c r="FH15" s="11"/>
      <c r="FI15" s="28">
        <f t="shared" si="110"/>
        <v>3.0182544082942933</v>
      </c>
      <c r="FJ15" s="25">
        <v>9470</v>
      </c>
      <c r="FK15" s="28">
        <f t="shared" si="111"/>
        <v>7661.039565237711</v>
      </c>
      <c r="FL15" s="39">
        <f t="shared" si="112"/>
        <v>-8041.0692983312356</v>
      </c>
      <c r="FM15" s="28">
        <f t="shared" si="113"/>
        <v>19375.503967760545</v>
      </c>
      <c r="FN15" s="39">
        <f t="shared" si="114"/>
        <v>6739.1786473706989</v>
      </c>
      <c r="FO15" s="11"/>
      <c r="FP15" s="28">
        <f t="shared" si="115"/>
        <v>3.0182544082942933</v>
      </c>
      <c r="FQ15" s="25">
        <v>4970</v>
      </c>
      <c r="FR15" s="28">
        <f t="shared" si="116"/>
        <v>7447.6472981756806</v>
      </c>
      <c r="FS15" s="39">
        <f t="shared" si="117"/>
        <v>-7254.2481123126536</v>
      </c>
      <c r="FT15" s="28">
        <f t="shared" si="118"/>
        <v>18733.084689813208</v>
      </c>
      <c r="FU15" s="39">
        <f t="shared" si="119"/>
        <v>17239.628684803873</v>
      </c>
      <c r="FV15" s="11"/>
      <c r="FW15" s="28">
        <f t="shared" si="120"/>
        <v>3.0182544082942933</v>
      </c>
      <c r="FX15" s="25">
        <v>4970</v>
      </c>
      <c r="FY15" s="28">
        <f t="shared" si="121"/>
        <v>7447.6472981756806</v>
      </c>
      <c r="FZ15" s="39">
        <f t="shared" si="122"/>
        <v>-7254.2481123126536</v>
      </c>
      <c r="GA15" s="28">
        <f t="shared" si="123"/>
        <v>18733.084689813208</v>
      </c>
      <c r="GB15" s="39">
        <f t="shared" si="124"/>
        <v>17239.628684803873</v>
      </c>
      <c r="GC15" s="11"/>
      <c r="GD15" s="28">
        <f t="shared" si="125"/>
        <v>3.0182544082942933</v>
      </c>
      <c r="GE15" s="25">
        <v>4970</v>
      </c>
      <c r="GF15" s="28">
        <f t="shared" si="126"/>
        <v>7447.6472981756806</v>
      </c>
      <c r="GG15" s="39" t="e">
        <f t="shared" si="127"/>
        <v>#VALUE!</v>
      </c>
      <c r="GH15" s="28">
        <f t="shared" si="128"/>
        <v>18733.084689813208</v>
      </c>
      <c r="GI15" s="39">
        <f t="shared" si="129"/>
        <v>17239.628684803873</v>
      </c>
      <c r="GJ15" s="11"/>
      <c r="GK15" s="29">
        <f t="shared" si="3"/>
        <v>15</v>
      </c>
      <c r="GL15" s="29" t="str">
        <f t="shared" si="4"/>
        <v xml:space="preserve"> ('6', '5'),</v>
      </c>
      <c r="GM15" s="29">
        <f t="shared" si="5"/>
        <v>9900</v>
      </c>
      <c r="GN15" s="29">
        <f t="shared" si="130"/>
        <v>3.014457853441983</v>
      </c>
      <c r="GO15" s="29">
        <f t="shared" si="131"/>
        <v>7493.3429828644403</v>
      </c>
      <c r="GP15" s="54">
        <f t="shared" si="132"/>
        <v>0.7569033316024687</v>
      </c>
      <c r="GQ15" s="29" t="str">
        <f t="shared" si="133"/>
        <v>-</v>
      </c>
      <c r="GR15" s="11"/>
    </row>
    <row r="16" spans="2:200" s="2" customFormat="1" x14ac:dyDescent="0.3">
      <c r="B16" s="86"/>
      <c r="C16" s="24">
        <v>16</v>
      </c>
      <c r="D16" s="25" t="s">
        <v>16</v>
      </c>
      <c r="E16" s="25">
        <v>21620</v>
      </c>
      <c r="F16" s="25">
        <v>1.2</v>
      </c>
      <c r="G16" s="25">
        <v>10720</v>
      </c>
      <c r="H16" s="25">
        <f t="shared" si="6"/>
        <v>9152.5410560816908</v>
      </c>
      <c r="I16" s="29">
        <f t="shared" si="7"/>
        <v>12980.633598039247</v>
      </c>
      <c r="J16" s="10"/>
      <c r="K16" s="40">
        <f t="shared" si="8"/>
        <v>1.25439999908547</v>
      </c>
      <c r="L16" s="41">
        <v>17760</v>
      </c>
      <c r="M16" s="62">
        <f t="shared" si="138"/>
        <v>12484.710435543555</v>
      </c>
      <c r="N16" s="42">
        <f t="shared" si="9"/>
        <v>398.52444161060879</v>
      </c>
      <c r="O16" s="29">
        <f t="shared" si="10"/>
        <v>15231.538632741242</v>
      </c>
      <c r="P16" s="18">
        <f t="shared" si="11"/>
        <v>3114202.9213163233</v>
      </c>
      <c r="Q16" s="8"/>
      <c r="R16" s="29">
        <f t="shared" si="12"/>
        <v>1.3000768545570582</v>
      </c>
      <c r="S16" s="25">
        <v>12790</v>
      </c>
      <c r="T16" s="29">
        <f t="shared" si="13"/>
        <v>12647.460725954854</v>
      </c>
      <c r="U16" s="42">
        <f t="shared" si="14"/>
        <v>907.70335491242679</v>
      </c>
      <c r="V16" s="29">
        <f t="shared" si="15"/>
        <v>15443.556737884428</v>
      </c>
      <c r="W16" s="42">
        <f t="shared" si="16"/>
        <v>26487.657028962138</v>
      </c>
      <c r="X16" s="11"/>
      <c r="Y16" s="29">
        <f t="shared" si="17"/>
        <v>1.3053981793323477</v>
      </c>
      <c r="Z16" s="25">
        <v>13340</v>
      </c>
      <c r="AA16" s="29">
        <f t="shared" si="18"/>
        <v>12803.267489159885</v>
      </c>
      <c r="AB16" s="42">
        <f t="shared" si="19"/>
        <v>-17.38588662581483</v>
      </c>
      <c r="AC16" s="29">
        <f t="shared" si="20"/>
        <v>15647.356224159168</v>
      </c>
      <c r="AD16" s="42">
        <f t="shared" si="21"/>
        <v>24275.747460428767</v>
      </c>
      <c r="AE16" s="11"/>
      <c r="AF16" s="29">
        <f t="shared" si="22"/>
        <v>1.3106886337441914</v>
      </c>
      <c r="AG16" s="25">
        <v>12790</v>
      </c>
      <c r="AH16" s="29">
        <f t="shared" si="23"/>
        <v>12795.281487507684</v>
      </c>
      <c r="AI16" s="42">
        <f t="shared" si="24"/>
        <v>715.66901611928336</v>
      </c>
      <c r="AJ16" s="29">
        <f t="shared" si="25"/>
        <v>15636.890164611537</v>
      </c>
      <c r="AK16" s="42">
        <f t="shared" si="26"/>
        <v>63.776222388966588</v>
      </c>
      <c r="AL16" s="11"/>
      <c r="AM16" s="29">
        <f t="shared" si="27"/>
        <v>1.3104127251433186</v>
      </c>
      <c r="AN16" s="25">
        <v>13340</v>
      </c>
      <c r="AO16" s="29">
        <f t="shared" si="28"/>
        <v>12893.233865157394</v>
      </c>
      <c r="AP16" s="42">
        <f t="shared" si="29"/>
        <v>-187.99364247727692</v>
      </c>
      <c r="AQ16" s="29">
        <f t="shared" si="30"/>
        <v>15765.41506738321</v>
      </c>
      <c r="AR16" s="42">
        <f t="shared" si="134"/>
        <v>9594.668287231385</v>
      </c>
      <c r="AS16" s="11"/>
      <c r="AT16" s="29">
        <f t="shared" si="31"/>
        <v>1.3138327405925616</v>
      </c>
      <c r="AU16" s="25">
        <v>12750</v>
      </c>
      <c r="AV16" s="29">
        <f t="shared" si="137"/>
        <v>12855.16824821151</v>
      </c>
      <c r="AW16" s="42">
        <f t="shared" si="32"/>
        <v>-2768.884859496829</v>
      </c>
      <c r="AX16" s="29">
        <f t="shared" si="33"/>
        <v>15715.428724043248</v>
      </c>
      <c r="AY16" s="42">
        <f t="shared" si="34"/>
        <v>1448.9911934707291</v>
      </c>
      <c r="AZ16" s="11"/>
      <c r="BA16" s="29">
        <f t="shared" si="35"/>
        <v>1.3124943760380872</v>
      </c>
      <c r="BB16" s="25">
        <v>10720</v>
      </c>
      <c r="BC16" s="29">
        <f t="shared" si="135"/>
        <v>12381.213302725926</v>
      </c>
      <c r="BD16" s="42">
        <f t="shared" si="36"/>
        <v>479.39050757251914</v>
      </c>
      <c r="BE16" s="29">
        <f t="shared" si="37"/>
        <v>15097.154716405419</v>
      </c>
      <c r="BF16" s="42">
        <f t="shared" si="38"/>
        <v>224633.29035024307</v>
      </c>
      <c r="BG16" s="11"/>
      <c r="BH16" s="29">
        <f t="shared" si="39"/>
        <v>1.2967993795412334</v>
      </c>
      <c r="BI16" s="25">
        <v>12750</v>
      </c>
      <c r="BJ16" s="29">
        <f t="shared" si="40"/>
        <v>12479.587340606953</v>
      </c>
      <c r="BK16" s="42">
        <f t="shared" si="41"/>
        <v>403.87733563469959</v>
      </c>
      <c r="BL16" s="29">
        <f t="shared" si="42"/>
        <v>15224.878636192883</v>
      </c>
      <c r="BM16" s="42">
        <f t="shared" si="43"/>
        <v>9677.4513290177565</v>
      </c>
      <c r="BN16" s="11"/>
      <c r="BO16" s="29">
        <f t="shared" si="44"/>
        <v>1.2999126896820978</v>
      </c>
      <c r="BP16" s="25">
        <v>12790</v>
      </c>
      <c r="BQ16" s="29">
        <f t="shared" si="0"/>
        <v>12516.441102851208</v>
      </c>
      <c r="BR16" s="42">
        <f t="shared" si="45"/>
        <v>304.31120140663126</v>
      </c>
      <c r="BS16" s="29">
        <f t="shared" si="46"/>
        <v>15272.807121452779</v>
      </c>
      <c r="BT16" s="42">
        <f t="shared" si="1"/>
        <v>1358.1997915560414</v>
      </c>
      <c r="BU16" s="11"/>
      <c r="BV16" s="29">
        <f t="shared" si="47"/>
        <v>1.3010981460112006</v>
      </c>
      <c r="BW16" s="25">
        <v>12750</v>
      </c>
      <c r="BX16" s="29">
        <f t="shared" si="48"/>
        <v>12572.798184386225</v>
      </c>
      <c r="BY16" s="42">
        <f t="shared" si="49"/>
        <v>283.15742489422792</v>
      </c>
      <c r="BZ16" s="29">
        <f t="shared" si="50"/>
        <v>15346.184755796925</v>
      </c>
      <c r="CA16" s="42">
        <f t="shared" si="51"/>
        <v>3176.1206391446262</v>
      </c>
      <c r="CB16" s="11"/>
      <c r="CC16" s="29">
        <f t="shared" si="52"/>
        <v>1.3029313167751648</v>
      </c>
      <c r="CD16" s="25">
        <v>12790</v>
      </c>
      <c r="CE16" s="29">
        <f t="shared" si="53"/>
        <v>12595.005871874477</v>
      </c>
      <c r="CF16" s="42">
        <f t="shared" si="54"/>
        <v>202.17091317258237</v>
      </c>
      <c r="CG16" s="29">
        <f t="shared" si="55"/>
        <v>15375.12793675534</v>
      </c>
      <c r="CH16" s="42">
        <f t="shared" si="56"/>
        <v>493.18138357583757</v>
      </c>
      <c r="CI16" s="11"/>
      <c r="CJ16" s="29">
        <f t="shared" si="57"/>
        <v>1.3036604878005928</v>
      </c>
      <c r="CK16" s="25">
        <v>12750</v>
      </c>
      <c r="CL16" s="29">
        <f t="shared" si="58"/>
        <v>12616.740956559428</v>
      </c>
      <c r="CM16" s="42">
        <f t="shared" si="59"/>
        <v>-2460.254980710602</v>
      </c>
      <c r="CN16" s="29">
        <f t="shared" si="60"/>
        <v>15403.470897491177</v>
      </c>
      <c r="CO16" s="42">
        <f t="shared" si="2"/>
        <v>472.4139062620041</v>
      </c>
      <c r="CP16" s="11"/>
      <c r="CQ16" s="29">
        <f t="shared" si="61"/>
        <v>1.3043778859083786</v>
      </c>
      <c r="CR16" s="25">
        <v>10720</v>
      </c>
      <c r="CS16" s="29">
        <f t="shared" si="62"/>
        <v>12390.685163444481</v>
      </c>
      <c r="CT16" s="42">
        <f t="shared" si="63"/>
        <v>3172.6290309180049</v>
      </c>
      <c r="CU16" s="29">
        <f t="shared" si="64"/>
        <v>15109.439223427864</v>
      </c>
      <c r="CV16" s="42">
        <f t="shared" si="65"/>
        <v>51101.221600827688</v>
      </c>
      <c r="CW16" s="11"/>
      <c r="CX16" s="29">
        <f t="shared" si="66"/>
        <v>1.2970959330014962</v>
      </c>
      <c r="CY16" s="25">
        <v>14820</v>
      </c>
      <c r="CZ16" s="29">
        <f t="shared" si="67"/>
        <v>12664.785922245463</v>
      </c>
      <c r="DA16" s="42">
        <f t="shared" si="68"/>
        <v>-2530.1697214674841</v>
      </c>
      <c r="DB16" s="29">
        <f t="shared" si="69"/>
        <v>15466.178027270616</v>
      </c>
      <c r="DC16" s="42">
        <f t="shared" si="70"/>
        <v>75131.225975273876</v>
      </c>
      <c r="DD16" s="11"/>
      <c r="DE16" s="29">
        <f t="shared" si="71"/>
        <v>1.3059768882885585</v>
      </c>
      <c r="DF16" s="25">
        <v>10720</v>
      </c>
      <c r="DG16" s="29">
        <f t="shared" si="72"/>
        <v>12513.453806247351</v>
      </c>
      <c r="DH16" s="42">
        <f t="shared" si="73"/>
        <v>307.88892536547377</v>
      </c>
      <c r="DI16" s="29">
        <f t="shared" si="74"/>
        <v>15268.920499506919</v>
      </c>
      <c r="DJ16" s="42">
        <f t="shared" si="75"/>
        <v>22901.409332465868</v>
      </c>
      <c r="DK16" s="11"/>
      <c r="DL16" s="29">
        <f t="shared" si="76"/>
        <v>1.3010016642583122</v>
      </c>
      <c r="DM16" s="25">
        <v>12750</v>
      </c>
      <c r="DN16" s="29">
        <f t="shared" si="77"/>
        <v>12531.997350370626</v>
      </c>
      <c r="DO16" s="42">
        <f t="shared" si="78"/>
        <v>-2351.3691495458052</v>
      </c>
      <c r="DP16" s="29">
        <f t="shared" si="79"/>
        <v>15293.051240448127</v>
      </c>
      <c r="DQ16" s="42">
        <f t="shared" si="80"/>
        <v>343.86302865184092</v>
      </c>
      <c r="DR16" s="11"/>
      <c r="DS16" s="29">
        <f t="shared" si="81"/>
        <v>1.3016016892135094</v>
      </c>
      <c r="DT16" s="25">
        <v>10720</v>
      </c>
      <c r="DU16" s="29">
        <f t="shared" si="82"/>
        <v>12408.863702117711</v>
      </c>
      <c r="DV16" s="42">
        <f t="shared" si="83"/>
        <v>3144.4663614509786</v>
      </c>
      <c r="DW16" s="29">
        <f t="shared" si="84"/>
        <v>15133.023718704997</v>
      </c>
      <c r="DX16" s="42">
        <f t="shared" si="85"/>
        <v>15161.8953320726</v>
      </c>
      <c r="DY16" s="11"/>
      <c r="DZ16" s="29">
        <f t="shared" si="86"/>
        <v>1.2976669911050676</v>
      </c>
      <c r="EA16" s="25">
        <v>14820</v>
      </c>
      <c r="EB16" s="29">
        <f t="shared" si="87"/>
        <v>12609.634911948562</v>
      </c>
      <c r="EC16" s="42">
        <f t="shared" si="88"/>
        <v>-2459.2233237021524</v>
      </c>
      <c r="ED16" s="29">
        <f t="shared" si="89"/>
        <v>15394.202765075412</v>
      </c>
      <c r="EE16" s="42">
        <f t="shared" si="90"/>
        <v>40309.078696943659</v>
      </c>
      <c r="EF16" s="11"/>
      <c r="EG16" s="29">
        <f t="shared" si="91"/>
        <v>1.3041429321987215</v>
      </c>
      <c r="EH16" s="25">
        <v>10720</v>
      </c>
      <c r="EI16" s="29">
        <f t="shared" si="92"/>
        <v>12526.630492267288</v>
      </c>
      <c r="EJ16" s="42">
        <f t="shared" si="93"/>
        <v>290.80570604647482</v>
      </c>
      <c r="EK16" s="29">
        <f t="shared" si="94"/>
        <v>15286.066195711621</v>
      </c>
      <c r="EL16" s="42">
        <f t="shared" si="95"/>
        <v>6889.7336866250926</v>
      </c>
      <c r="EM16" s="11"/>
      <c r="EN16" s="29">
        <f t="shared" si="96"/>
        <v>1.3014277563099423</v>
      </c>
      <c r="EO16" s="25">
        <v>12750</v>
      </c>
      <c r="EP16" s="29">
        <f t="shared" si="97"/>
        <v>12541.316000254285</v>
      </c>
      <c r="EQ16" s="42">
        <f t="shared" si="136"/>
        <v>323.86406044847422</v>
      </c>
      <c r="ER16" s="29">
        <f t="shared" si="98"/>
        <v>15305.181819970558</v>
      </c>
      <c r="ES16" s="42">
        <f t="shared" si="99"/>
        <v>215.66414483613877</v>
      </c>
      <c r="ET16" s="11"/>
      <c r="EU16" s="29">
        <f t="shared" si="100"/>
        <v>1.301904225864428</v>
      </c>
      <c r="EV16" s="25">
        <v>12790</v>
      </c>
      <c r="EW16" s="29">
        <f t="shared" si="101"/>
        <v>12553.831452002103</v>
      </c>
      <c r="EX16" s="42">
        <f t="shared" si="102"/>
        <v>255.5548793273615</v>
      </c>
      <c r="EY16" s="29">
        <f t="shared" si="103"/>
        <v>15321.478287525519</v>
      </c>
      <c r="EZ16" s="42">
        <f t="shared" si="104"/>
        <v>156.63653245197534</v>
      </c>
      <c r="FA16" s="11"/>
      <c r="FB16" s="28">
        <f t="shared" si="105"/>
        <v>1.3023116114411537</v>
      </c>
      <c r="FC16" s="25">
        <v>12750</v>
      </c>
      <c r="FD16" s="28">
        <f t="shared" si="106"/>
        <v>12566.681443479933</v>
      </c>
      <c r="FE16" s="39">
        <f t="shared" si="107"/>
        <v>-2400.9346859231637</v>
      </c>
      <c r="FF16" s="28">
        <f t="shared" si="108"/>
        <v>15338.215674827903</v>
      </c>
      <c r="FG16" s="39">
        <f t="shared" si="109"/>
        <v>165.12228098028982</v>
      </c>
      <c r="FH16" s="11"/>
      <c r="FI16" s="28">
        <f t="shared" si="110"/>
        <v>1.3027311561183668</v>
      </c>
      <c r="FJ16" s="25">
        <v>10720</v>
      </c>
      <c r="FK16" s="28">
        <f t="shared" si="111"/>
        <v>12486.515153794166</v>
      </c>
      <c r="FL16" s="39">
        <f t="shared" si="112"/>
        <v>394.76518343121847</v>
      </c>
      <c r="FM16" s="28">
        <f t="shared" si="113"/>
        <v>15233.884957391452</v>
      </c>
      <c r="FN16" s="39">
        <f t="shared" si="114"/>
        <v>6426.6340019823074</v>
      </c>
      <c r="FO16" s="11"/>
      <c r="FP16" s="28">
        <f t="shared" si="115"/>
        <v>1.3027311561183668</v>
      </c>
      <c r="FQ16" s="25">
        <v>12790</v>
      </c>
      <c r="FR16" s="28">
        <f t="shared" si="116"/>
        <v>12577.920335492998</v>
      </c>
      <c r="FS16" s="39">
        <f t="shared" si="117"/>
        <v>276.45759211894602</v>
      </c>
      <c r="FT16" s="28">
        <f t="shared" si="118"/>
        <v>15352.858996644471</v>
      </c>
      <c r="FU16" s="39">
        <f t="shared" si="119"/>
        <v>126.31269368134068</v>
      </c>
      <c r="FV16" s="11"/>
      <c r="FW16" s="28">
        <f t="shared" si="120"/>
        <v>1.3027311561183668</v>
      </c>
      <c r="FX16" s="25">
        <v>12790</v>
      </c>
      <c r="FY16" s="28">
        <f t="shared" si="121"/>
        <v>12577.920335492998</v>
      </c>
      <c r="FZ16" s="39">
        <f t="shared" si="122"/>
        <v>276.45759211894602</v>
      </c>
      <c r="GA16" s="28">
        <f t="shared" si="123"/>
        <v>15352.858996644471</v>
      </c>
      <c r="GB16" s="39">
        <f t="shared" si="124"/>
        <v>126.31269368134068</v>
      </c>
      <c r="GC16" s="11"/>
      <c r="GD16" s="28">
        <f t="shared" si="125"/>
        <v>1.3027311561183668</v>
      </c>
      <c r="GE16" s="25">
        <v>12790</v>
      </c>
      <c r="GF16" s="28">
        <f t="shared" si="126"/>
        <v>12577.920335492998</v>
      </c>
      <c r="GG16" s="39" t="e">
        <f t="shared" si="127"/>
        <v>#VALUE!</v>
      </c>
      <c r="GH16" s="28">
        <f t="shared" si="128"/>
        <v>15352.858996644471</v>
      </c>
      <c r="GI16" s="39">
        <f t="shared" si="129"/>
        <v>126.31269368134068</v>
      </c>
      <c r="GJ16" s="11"/>
      <c r="GK16" s="29">
        <f t="shared" si="3"/>
        <v>16</v>
      </c>
      <c r="GL16" s="29" t="str">
        <f t="shared" si="4"/>
        <v xml:space="preserve"> ('6', '8'),</v>
      </c>
      <c r="GM16" s="29">
        <f t="shared" si="5"/>
        <v>21620</v>
      </c>
      <c r="GN16" s="29">
        <f t="shared" si="130"/>
        <v>1.3036604878005928</v>
      </c>
      <c r="GO16" s="29">
        <f t="shared" si="131"/>
        <v>12616.740956559428</v>
      </c>
      <c r="GP16" s="54">
        <f t="shared" si="132"/>
        <v>0.58356803684363678</v>
      </c>
      <c r="GQ16" s="29" t="str">
        <f t="shared" si="133"/>
        <v>-</v>
      </c>
      <c r="GR16" s="11"/>
    </row>
    <row r="17" spans="2:200" s="2" customFormat="1" x14ac:dyDescent="0.3">
      <c r="B17" s="86"/>
      <c r="C17" s="24">
        <v>8</v>
      </c>
      <c r="D17" s="25" t="s">
        <v>17</v>
      </c>
      <c r="E17" s="25">
        <v>25820</v>
      </c>
      <c r="F17" s="25">
        <v>2.4</v>
      </c>
      <c r="G17" s="25">
        <v>10650</v>
      </c>
      <c r="H17" s="25">
        <f t="shared" si="6"/>
        <v>785.18031346635371</v>
      </c>
      <c r="I17" s="29">
        <f t="shared" si="7"/>
        <v>25670.975110956548</v>
      </c>
      <c r="J17" s="10"/>
      <c r="K17" s="40">
        <f t="shared" si="8"/>
        <v>2.4521009910594129</v>
      </c>
      <c r="L17" s="41">
        <v>10970</v>
      </c>
      <c r="M17" s="62">
        <f t="shared" si="138"/>
        <v>10730.214110706525</v>
      </c>
      <c r="N17" s="42">
        <f t="shared" si="9"/>
        <v>-5282.3368095068172</v>
      </c>
      <c r="O17" s="29">
        <f t="shared" si="10"/>
        <v>25867.731641935054</v>
      </c>
      <c r="P17" s="18">
        <f t="shared" si="11"/>
        <v>6434.303556438711</v>
      </c>
      <c r="Q17" s="8"/>
      <c r="R17" s="29">
        <f t="shared" si="12"/>
        <v>2.4536884795823557</v>
      </c>
      <c r="S17" s="25">
        <v>8560</v>
      </c>
      <c r="T17" s="29">
        <f t="shared" si="13"/>
        <v>9573.2699570436034</v>
      </c>
      <c r="U17" s="42">
        <f t="shared" si="14"/>
        <v>-5203.1385477260746</v>
      </c>
      <c r="V17" s="29">
        <f t="shared" si="15"/>
        <v>23040.977596932058</v>
      </c>
      <c r="W17" s="42">
        <f t="shared" si="16"/>
        <v>1338519.7746948148</v>
      </c>
      <c r="X17" s="11"/>
      <c r="Y17" s="29">
        <f t="shared" si="17"/>
        <v>2.4340164334233005</v>
      </c>
      <c r="Z17" s="25">
        <v>7430</v>
      </c>
      <c r="AA17" s="29">
        <f t="shared" si="18"/>
        <v>9091.0793186253377</v>
      </c>
      <c r="AB17" s="42">
        <f t="shared" si="19"/>
        <v>2335.3429497397219</v>
      </c>
      <c r="AC17" s="29">
        <f t="shared" si="20"/>
        <v>21868.888835754264</v>
      </c>
      <c r="AD17" s="42">
        <f t="shared" si="21"/>
        <v>232507.81177821467</v>
      </c>
      <c r="AE17" s="11"/>
      <c r="AF17" s="29">
        <f t="shared" si="22"/>
        <v>2.4276636410763719</v>
      </c>
      <c r="AG17" s="25">
        <v>10050</v>
      </c>
      <c r="AH17" s="29">
        <f t="shared" si="23"/>
        <v>9668.2753542507107</v>
      </c>
      <c r="AI17" s="42">
        <f t="shared" si="24"/>
        <v>-2064.0287250732636</v>
      </c>
      <c r="AJ17" s="29">
        <f t="shared" si="25"/>
        <v>23272.2870785782</v>
      </c>
      <c r="AK17" s="42">
        <f t="shared" si="26"/>
        <v>333155.26354164688</v>
      </c>
      <c r="AL17" s="11"/>
      <c r="AM17" s="29">
        <f t="shared" si="27"/>
        <v>2.4353869877870267</v>
      </c>
      <c r="AN17" s="25">
        <v>8820</v>
      </c>
      <c r="AO17" s="29">
        <f t="shared" si="28"/>
        <v>9515.7367752508289</v>
      </c>
      <c r="AP17" s="42">
        <f t="shared" si="29"/>
        <v>-2322.2493431226308</v>
      </c>
      <c r="AQ17" s="29">
        <f t="shared" si="30"/>
        <v>22900.964269174634</v>
      </c>
      <c r="AR17" s="42">
        <f t="shared" si="134"/>
        <v>23268.018083303177</v>
      </c>
      <c r="AS17" s="11"/>
      <c r="AT17" s="29">
        <f t="shared" si="31"/>
        <v>2.4332060512313705</v>
      </c>
      <c r="AU17" s="25">
        <v>8560</v>
      </c>
      <c r="AV17" s="29">
        <f t="shared" si="137"/>
        <v>9261.7416048502073</v>
      </c>
      <c r="AW17" s="42">
        <f t="shared" si="32"/>
        <v>481.84137095637732</v>
      </c>
      <c r="AX17" s="29">
        <f t="shared" si="33"/>
        <v>22283.380077008693</v>
      </c>
      <c r="AY17" s="42">
        <f t="shared" si="34"/>
        <v>64513.546586840828</v>
      </c>
      <c r="AZ17" s="11"/>
      <c r="BA17" s="29">
        <f t="shared" si="35"/>
        <v>2.4298001324822587</v>
      </c>
      <c r="BB17" s="25">
        <v>9460</v>
      </c>
      <c r="BC17" s="29">
        <f t="shared" si="135"/>
        <v>9305.750102514965</v>
      </c>
      <c r="BD17" s="42">
        <f t="shared" si="36"/>
        <v>1810.7945411335006</v>
      </c>
      <c r="BE17" s="29">
        <f t="shared" si="37"/>
        <v>22390.324452999055</v>
      </c>
      <c r="BF17" s="42">
        <f t="shared" si="38"/>
        <v>1936.7478667089813</v>
      </c>
      <c r="BG17" s="11"/>
      <c r="BH17" s="29">
        <f t="shared" si="39"/>
        <v>2.4303705807379585</v>
      </c>
      <c r="BI17" s="25">
        <v>10050</v>
      </c>
      <c r="BJ17" s="29">
        <f t="shared" si="40"/>
        <v>9504.2791388097085</v>
      </c>
      <c r="BK17" s="42">
        <f t="shared" si="41"/>
        <v>-107.72996492829218</v>
      </c>
      <c r="BL17" s="29">
        <f t="shared" si="42"/>
        <v>22873.086393960464</v>
      </c>
      <c r="BM17" s="42">
        <f t="shared" si="43"/>
        <v>39413.778252119577</v>
      </c>
      <c r="BN17" s="11"/>
      <c r="BO17" s="29">
        <f t="shared" si="44"/>
        <v>2.4330464098853448</v>
      </c>
      <c r="BP17" s="25">
        <v>9460</v>
      </c>
      <c r="BQ17" s="29">
        <f t="shared" si="0"/>
        <v>9499.022095307475</v>
      </c>
      <c r="BR17" s="42">
        <f t="shared" si="45"/>
        <v>-94.934624009107878</v>
      </c>
      <c r="BS17" s="29">
        <f t="shared" si="46"/>
        <v>22860.29595521892</v>
      </c>
      <c r="BT17" s="42">
        <f t="shared" si="1"/>
        <v>27.636506384375469</v>
      </c>
      <c r="BU17" s="11"/>
      <c r="BV17" s="29">
        <f t="shared" si="47"/>
        <v>2.4329733554951556</v>
      </c>
      <c r="BW17" s="25">
        <v>9460</v>
      </c>
      <c r="BX17" s="29">
        <f t="shared" si="48"/>
        <v>9489.6061773794609</v>
      </c>
      <c r="BY17" s="42">
        <f t="shared" si="49"/>
        <v>-2260.3807805183601</v>
      </c>
      <c r="BZ17" s="29">
        <f t="shared" si="50"/>
        <v>22837.387892689025</v>
      </c>
      <c r="CA17" s="42">
        <f t="shared" si="51"/>
        <v>88.659510427097274</v>
      </c>
      <c r="CB17" s="11"/>
      <c r="CC17" s="29">
        <f t="shared" si="52"/>
        <v>2.4328428102353201</v>
      </c>
      <c r="CD17" s="25">
        <v>8560</v>
      </c>
      <c r="CE17" s="29">
        <f t="shared" si="53"/>
        <v>9394.5590737627026</v>
      </c>
      <c r="CF17" s="42">
        <f t="shared" si="54"/>
        <v>159.13074281274524</v>
      </c>
      <c r="CG17" s="29">
        <f t="shared" si="55"/>
        <v>22606.215138490206</v>
      </c>
      <c r="CH17" s="42">
        <f t="shared" si="56"/>
        <v>9033.9519059347786</v>
      </c>
      <c r="CI17" s="11"/>
      <c r="CJ17" s="29">
        <f t="shared" si="57"/>
        <v>2.4315466436446487</v>
      </c>
      <c r="CK17" s="25">
        <v>9460</v>
      </c>
      <c r="CL17" s="29">
        <f t="shared" si="58"/>
        <v>9403.7359638219023</v>
      </c>
      <c r="CM17" s="42">
        <f t="shared" si="59"/>
        <v>136.82066171044173</v>
      </c>
      <c r="CN17" s="29">
        <f t="shared" si="60"/>
        <v>22628.529740850405</v>
      </c>
      <c r="CO17" s="42">
        <f t="shared" si="2"/>
        <v>84.215311158637348</v>
      </c>
      <c r="CP17" s="11"/>
      <c r="CQ17" s="29">
        <f t="shared" si="61"/>
        <v>2.4316700872435129</v>
      </c>
      <c r="CR17" s="25">
        <v>9460</v>
      </c>
      <c r="CS17" s="29">
        <f t="shared" si="62"/>
        <v>9410.4415770887554</v>
      </c>
      <c r="CT17" s="42">
        <f t="shared" si="63"/>
        <v>-2066.9853115760579</v>
      </c>
      <c r="CU17" s="29">
        <f t="shared" si="64"/>
        <v>22644.835883133786</v>
      </c>
      <c r="CV17" s="42">
        <f t="shared" si="65"/>
        <v>44.965249284596389</v>
      </c>
      <c r="CW17" s="11"/>
      <c r="CX17" s="29">
        <f t="shared" si="66"/>
        <v>2.4317605170974699</v>
      </c>
      <c r="CY17" s="25">
        <v>8560</v>
      </c>
      <c r="CZ17" s="29">
        <f t="shared" si="67"/>
        <v>9314.4858458314393</v>
      </c>
      <c r="DA17" s="42">
        <f t="shared" si="68"/>
        <v>353.69154690985926</v>
      </c>
      <c r="DB17" s="29">
        <f t="shared" si="69"/>
        <v>22411.556045141198</v>
      </c>
      <c r="DC17" s="42">
        <f t="shared" si="70"/>
        <v>9207.5023611262659</v>
      </c>
      <c r="DD17" s="11"/>
      <c r="DE17" s="29">
        <f t="shared" si="71"/>
        <v>2.4304847825664804</v>
      </c>
      <c r="DF17" s="25">
        <v>9460</v>
      </c>
      <c r="DG17" s="29">
        <f t="shared" si="72"/>
        <v>9325.8089249457607</v>
      </c>
      <c r="DH17" s="42">
        <f t="shared" si="73"/>
        <v>1760.7880807653617</v>
      </c>
      <c r="DI17" s="29">
        <f t="shared" si="74"/>
        <v>22439.077456875613</v>
      </c>
      <c r="DJ17" s="42">
        <f t="shared" si="75"/>
        <v>128.21212062918252</v>
      </c>
      <c r="DK17" s="11"/>
      <c r="DL17" s="29">
        <f t="shared" si="76"/>
        <v>2.4306332873993139</v>
      </c>
      <c r="DM17" s="25">
        <v>10050</v>
      </c>
      <c r="DN17" s="29">
        <f t="shared" si="77"/>
        <v>9382.5803696302301</v>
      </c>
      <c r="DO17" s="42">
        <f t="shared" si="78"/>
        <v>188.24246421150482</v>
      </c>
      <c r="DP17" s="29">
        <f t="shared" si="79"/>
        <v>22577.089323099488</v>
      </c>
      <c r="DQ17" s="42">
        <f t="shared" si="80"/>
        <v>3222.9969315617595</v>
      </c>
      <c r="DR17" s="11"/>
      <c r="DS17" s="29">
        <f t="shared" si="81"/>
        <v>2.4313860546175401</v>
      </c>
      <c r="DT17" s="25">
        <v>9460</v>
      </c>
      <c r="DU17" s="29">
        <f t="shared" si="82"/>
        <v>9387.8413936222751</v>
      </c>
      <c r="DV17" s="42">
        <f t="shared" si="83"/>
        <v>175.45632989350906</v>
      </c>
      <c r="DW17" s="29">
        <f t="shared" si="84"/>
        <v>22589.881088746737</v>
      </c>
      <c r="DX17" s="42">
        <f t="shared" si="85"/>
        <v>27.678373444873227</v>
      </c>
      <c r="DY17" s="11"/>
      <c r="DZ17" s="29">
        <f t="shared" si="86"/>
        <v>2.4314565093171496</v>
      </c>
      <c r="EA17" s="25">
        <v>9460</v>
      </c>
      <c r="EB17" s="29">
        <f t="shared" si="87"/>
        <v>9393.8499177836384</v>
      </c>
      <c r="EC17" s="42">
        <f t="shared" si="88"/>
        <v>1595.7084136397216</v>
      </c>
      <c r="ED17" s="29">
        <f t="shared" si="89"/>
        <v>22604.490796026694</v>
      </c>
      <c r="EE17" s="42">
        <f t="shared" si="90"/>
        <v>36.102362597686685</v>
      </c>
      <c r="EF17" s="11"/>
      <c r="EG17" s="29">
        <f t="shared" si="91"/>
        <v>2.4315371194262938</v>
      </c>
      <c r="EH17" s="25">
        <v>10050</v>
      </c>
      <c r="EI17" s="29">
        <f t="shared" si="92"/>
        <v>9422.6720762089553</v>
      </c>
      <c r="EJ17" s="42">
        <f t="shared" si="93"/>
        <v>1525.9680258634821</v>
      </c>
      <c r="EK17" s="29">
        <f t="shared" si="94"/>
        <v>22674.578539020109</v>
      </c>
      <c r="EL17" s="42">
        <f t="shared" si="95"/>
        <v>830.71681629406919</v>
      </c>
      <c r="EM17" s="11"/>
      <c r="EN17" s="29">
        <f t="shared" si="96"/>
        <v>2.4319259524432191</v>
      </c>
      <c r="EO17" s="25">
        <v>10050</v>
      </c>
      <c r="EP17" s="29">
        <f t="shared" si="97"/>
        <v>9463.9159743972559</v>
      </c>
      <c r="EQ17" s="42">
        <f t="shared" si="136"/>
        <v>-9.5255524995212113</v>
      </c>
      <c r="ER17" s="29">
        <f t="shared" si="98"/>
        <v>22774.892223046725</v>
      </c>
      <c r="ES17" s="42">
        <f t="shared" si="99"/>
        <v>1701.0591377669048</v>
      </c>
      <c r="ET17" s="11"/>
      <c r="EU17" s="29">
        <f t="shared" si="100"/>
        <v>2.4324886044316489</v>
      </c>
      <c r="EV17" s="25">
        <v>9460</v>
      </c>
      <c r="EW17" s="29">
        <f t="shared" si="101"/>
        <v>9463.7188962230884</v>
      </c>
      <c r="EX17" s="42">
        <f t="shared" si="102"/>
        <v>-2197.5557647285759</v>
      </c>
      <c r="EY17" s="29">
        <f t="shared" si="103"/>
        <v>22774.41283290054</v>
      </c>
      <c r="EZ17" s="42">
        <f t="shared" si="104"/>
        <v>3.8839806733184726E-2</v>
      </c>
      <c r="FA17" s="11"/>
      <c r="FB17" s="28">
        <f t="shared" si="105"/>
        <v>2.4324858983235793</v>
      </c>
      <c r="FC17" s="25">
        <v>8560</v>
      </c>
      <c r="FD17" s="28">
        <f t="shared" si="106"/>
        <v>9404.520924716744</v>
      </c>
      <c r="FE17" s="39">
        <f t="shared" si="107"/>
        <v>134.90919568702478</v>
      </c>
      <c r="FF17" s="28">
        <f t="shared" si="108"/>
        <v>22630.438510928652</v>
      </c>
      <c r="FG17" s="39">
        <f t="shared" si="109"/>
        <v>3504.3998304659635</v>
      </c>
      <c r="FH17" s="11"/>
      <c r="FI17" s="28">
        <f t="shared" si="110"/>
        <v>2.4316806629946752</v>
      </c>
      <c r="FJ17" s="25">
        <v>9460</v>
      </c>
      <c r="FK17" s="28">
        <f t="shared" si="111"/>
        <v>9406.9293269002173</v>
      </c>
      <c r="FL17" s="39">
        <f t="shared" si="112"/>
        <v>129.05514176509354</v>
      </c>
      <c r="FM17" s="28">
        <f t="shared" si="113"/>
        <v>22636.295015036121</v>
      </c>
      <c r="FN17" s="39">
        <f t="shared" si="114"/>
        <v>5.8004010773589556</v>
      </c>
      <c r="FO17" s="11"/>
      <c r="FP17" s="28">
        <f t="shared" si="115"/>
        <v>2.4316806629946752</v>
      </c>
      <c r="FQ17" s="25">
        <v>9460</v>
      </c>
      <c r="FR17" s="28">
        <f t="shared" si="116"/>
        <v>9407.3130049890224</v>
      </c>
      <c r="FS17" s="39">
        <f t="shared" si="117"/>
        <v>128.12238376121991</v>
      </c>
      <c r="FT17" s="28">
        <f t="shared" si="118"/>
        <v>22637.22801107413</v>
      </c>
      <c r="FU17" s="39">
        <f t="shared" si="119"/>
        <v>7.795712246845814</v>
      </c>
      <c r="FV17" s="11"/>
      <c r="FW17" s="28">
        <f t="shared" si="120"/>
        <v>2.4316806629946752</v>
      </c>
      <c r="FX17" s="25">
        <v>9460</v>
      </c>
      <c r="FY17" s="28">
        <f t="shared" si="121"/>
        <v>9407.3130049890224</v>
      </c>
      <c r="FZ17" s="39">
        <f t="shared" si="122"/>
        <v>128.12238376121991</v>
      </c>
      <c r="GA17" s="28">
        <f t="shared" si="123"/>
        <v>22637.22801107413</v>
      </c>
      <c r="GB17" s="39">
        <f t="shared" si="124"/>
        <v>7.795712246845814</v>
      </c>
      <c r="GC17" s="11"/>
      <c r="GD17" s="28">
        <f t="shared" si="125"/>
        <v>2.4316806629946752</v>
      </c>
      <c r="GE17" s="25">
        <v>9460</v>
      </c>
      <c r="GF17" s="28">
        <f t="shared" si="126"/>
        <v>9407.3130049890224</v>
      </c>
      <c r="GG17" s="39" t="e">
        <f t="shared" si="127"/>
        <v>#VALUE!</v>
      </c>
      <c r="GH17" s="28">
        <f t="shared" si="128"/>
        <v>22637.22801107413</v>
      </c>
      <c r="GI17" s="39">
        <f t="shared" si="129"/>
        <v>7.795712246845814</v>
      </c>
      <c r="GJ17" s="11"/>
      <c r="GK17" s="29">
        <f t="shared" si="3"/>
        <v>8</v>
      </c>
      <c r="GL17" s="29" t="str">
        <f t="shared" si="4"/>
        <v xml:space="preserve"> ('4', '3'),</v>
      </c>
      <c r="GM17" s="29">
        <f t="shared" si="5"/>
        <v>25820</v>
      </c>
      <c r="GN17" s="29">
        <f t="shared" si="130"/>
        <v>2.4315466436446487</v>
      </c>
      <c r="GO17" s="29">
        <f t="shared" si="131"/>
        <v>9403.7359638219023</v>
      </c>
      <c r="GP17" s="54">
        <f t="shared" si="132"/>
        <v>0.36420356172819141</v>
      </c>
      <c r="GQ17" s="29" t="str">
        <f t="shared" si="133"/>
        <v>-</v>
      </c>
      <c r="GR17" s="11"/>
    </row>
    <row r="18" spans="2:200" s="2" customFormat="1" x14ac:dyDescent="0.3">
      <c r="B18" s="86"/>
      <c r="C18" s="24">
        <v>9</v>
      </c>
      <c r="D18" s="25" t="s">
        <v>18</v>
      </c>
      <c r="E18" s="25">
        <v>28250</v>
      </c>
      <c r="F18" s="25">
        <v>1.2</v>
      </c>
      <c r="G18" s="25">
        <v>13890</v>
      </c>
      <c r="H18" s="25">
        <f t="shared" si="6"/>
        <v>-4071.1615532718952</v>
      </c>
      <c r="I18" s="29">
        <f t="shared" si="7"/>
        <v>16814.120088026306</v>
      </c>
      <c r="J18" s="10"/>
      <c r="K18" s="40">
        <f t="shared" si="8"/>
        <v>1.2525990237675695</v>
      </c>
      <c r="L18" s="41">
        <v>10610</v>
      </c>
      <c r="M18" s="62">
        <f t="shared" si="138"/>
        <v>13067.805365258117</v>
      </c>
      <c r="N18" s="42">
        <f t="shared" si="9"/>
        <v>2834.5449318137603</v>
      </c>
      <c r="O18" s="29">
        <f t="shared" si="10"/>
        <v>15789.065515811148</v>
      </c>
      <c r="P18" s="18">
        <f t="shared" si="11"/>
        <v>676004.01739833911</v>
      </c>
      <c r="Q18" s="8"/>
      <c r="R18" s="29">
        <f t="shared" si="12"/>
        <v>1.2412077906316752</v>
      </c>
      <c r="S18" s="25">
        <v>15320</v>
      </c>
      <c r="T18" s="29">
        <f t="shared" si="13"/>
        <v>14268.453450035029</v>
      </c>
      <c r="U18" s="42">
        <f t="shared" si="14"/>
        <v>-4398.513146632371</v>
      </c>
      <c r="V18" s="29">
        <f t="shared" si="15"/>
        <v>17289.285222353796</v>
      </c>
      <c r="W18" s="42">
        <f t="shared" si="16"/>
        <v>1441555.8234784682</v>
      </c>
      <c r="X18" s="11"/>
      <c r="Y18" s="29">
        <f t="shared" si="17"/>
        <v>1.2585701466865533</v>
      </c>
      <c r="Z18" s="25">
        <v>10740</v>
      </c>
      <c r="AA18" s="29">
        <f t="shared" si="18"/>
        <v>13474.625674812354</v>
      </c>
      <c r="AB18" s="42">
        <f t="shared" si="19"/>
        <v>3562.9402444857656</v>
      </c>
      <c r="AC18" s="29">
        <f t="shared" si="20"/>
        <v>16295.090844110466</v>
      </c>
      <c r="AD18" s="42">
        <f t="shared" si="21"/>
        <v>630162.53671498178</v>
      </c>
      <c r="AE18" s="11"/>
      <c r="AF18" s="29">
        <f t="shared" si="22"/>
        <v>1.2465838671015212</v>
      </c>
      <c r="AG18" s="25">
        <v>16270</v>
      </c>
      <c r="AH18" s="29">
        <f t="shared" si="23"/>
        <v>15157.224673797606</v>
      </c>
      <c r="AI18" s="42">
        <f t="shared" si="24"/>
        <v>-1913.2574546967066</v>
      </c>
      <c r="AJ18" s="29">
        <f t="shared" si="25"/>
        <v>18414.76782541705</v>
      </c>
      <c r="AK18" s="42">
        <f t="shared" si="26"/>
        <v>2831139.3913861704</v>
      </c>
      <c r="AL18" s="11"/>
      <c r="AM18" s="29">
        <f t="shared" si="27"/>
        <v>1.2745843060737829</v>
      </c>
      <c r="AN18" s="25">
        <v>13650</v>
      </c>
      <c r="AO18" s="29">
        <f t="shared" si="28"/>
        <v>14886.192503851176</v>
      </c>
      <c r="AP18" s="42">
        <f t="shared" si="29"/>
        <v>-818.23734409413532</v>
      </c>
      <c r="AQ18" s="29">
        <f t="shared" si="30"/>
        <v>18070.024598564396</v>
      </c>
      <c r="AR18" s="42">
        <f t="shared" si="134"/>
        <v>73458.437145870164</v>
      </c>
      <c r="AS18" s="11"/>
      <c r="AT18" s="29">
        <f t="shared" si="31"/>
        <v>1.2693910124733165</v>
      </c>
      <c r="AU18" s="25">
        <v>14240</v>
      </c>
      <c r="AV18" s="29">
        <f t="shared" si="137"/>
        <v>14714.461354252786</v>
      </c>
      <c r="AW18" s="42">
        <f t="shared" si="32"/>
        <v>768.24556703126427</v>
      </c>
      <c r="AX18" s="29">
        <f t="shared" si="33"/>
        <v>17852.30241331568</v>
      </c>
      <c r="AY18" s="42">
        <f t="shared" si="34"/>
        <v>29491.587742384745</v>
      </c>
      <c r="AZ18" s="11"/>
      <c r="BA18" s="29">
        <f t="shared" si="35"/>
        <v>1.2662439431246983</v>
      </c>
      <c r="BB18" s="25">
        <v>15320</v>
      </c>
      <c r="BC18" s="29">
        <f t="shared" si="135"/>
        <v>14848.876071254565</v>
      </c>
      <c r="BD18" s="42">
        <f t="shared" si="36"/>
        <v>-770.67946941761898</v>
      </c>
      <c r="BE18" s="29">
        <f t="shared" si="37"/>
        <v>18022.668404151595</v>
      </c>
      <c r="BF18" s="42">
        <f t="shared" si="38"/>
        <v>18067.316146668236</v>
      </c>
      <c r="BG18" s="11"/>
      <c r="BH18" s="29">
        <f t="shared" si="39"/>
        <v>1.268697831966241</v>
      </c>
      <c r="BI18" s="25">
        <v>14240</v>
      </c>
      <c r="BJ18" s="29">
        <f t="shared" si="40"/>
        <v>14686.458071524134</v>
      </c>
      <c r="BK18" s="42">
        <f t="shared" si="41"/>
        <v>2009.7880069637968</v>
      </c>
      <c r="BL18" s="29">
        <f t="shared" si="42"/>
        <v>17816.850473479764</v>
      </c>
      <c r="BM18" s="42">
        <f t="shared" si="43"/>
        <v>26379.606636434248</v>
      </c>
      <c r="BN18" s="11"/>
      <c r="BO18" s="29">
        <f t="shared" si="44"/>
        <v>1.26574110201057</v>
      </c>
      <c r="BP18" s="25">
        <v>16270</v>
      </c>
      <c r="BQ18" s="29">
        <f t="shared" si="0"/>
        <v>14874.464185224422</v>
      </c>
      <c r="BR18" s="42">
        <f t="shared" si="45"/>
        <v>-803.46541886752948</v>
      </c>
      <c r="BS18" s="29">
        <f t="shared" si="46"/>
        <v>18055.138057691103</v>
      </c>
      <c r="BT18" s="42">
        <f t="shared" si="1"/>
        <v>35346.298788685825</v>
      </c>
      <c r="BU18" s="11"/>
      <c r="BV18" s="29">
        <f t="shared" si="47"/>
        <v>1.2691725876170423</v>
      </c>
      <c r="BW18" s="25">
        <v>14240</v>
      </c>
      <c r="BX18" s="29">
        <f t="shared" si="48"/>
        <v>14721.369825496557</v>
      </c>
      <c r="BY18" s="42">
        <f t="shared" si="49"/>
        <v>1965.63012583975</v>
      </c>
      <c r="BZ18" s="29">
        <f t="shared" si="50"/>
        <v>17861.050653116203</v>
      </c>
      <c r="CA18" s="42">
        <f t="shared" si="51"/>
        <v>23437.882980485116</v>
      </c>
      <c r="CB18" s="11"/>
      <c r="CC18" s="29">
        <f t="shared" si="52"/>
        <v>1.2663684374608606</v>
      </c>
      <c r="CD18" s="25">
        <v>16270</v>
      </c>
      <c r="CE18" s="29">
        <f t="shared" si="53"/>
        <v>14879.708718074702</v>
      </c>
      <c r="CF18" s="42">
        <f t="shared" si="54"/>
        <v>-810.90421697445458</v>
      </c>
      <c r="CG18" s="29">
        <f t="shared" si="55"/>
        <v>18061.79453093082</v>
      </c>
      <c r="CH18" s="42">
        <f t="shared" si="56"/>
        <v>25071.204902873509</v>
      </c>
      <c r="CI18" s="11"/>
      <c r="CJ18" s="29">
        <f t="shared" si="57"/>
        <v>1.2692701964625057</v>
      </c>
      <c r="CK18" s="25">
        <v>14240</v>
      </c>
      <c r="CL18" s="29">
        <f t="shared" si="58"/>
        <v>14790.001299289166</v>
      </c>
      <c r="CM18" s="42">
        <f t="shared" si="59"/>
        <v>1880.928080623401</v>
      </c>
      <c r="CN18" s="29">
        <f t="shared" si="60"/>
        <v>17948.006054563866</v>
      </c>
      <c r="CO18" s="42">
        <f t="shared" si="2"/>
        <v>8047.420985163536</v>
      </c>
      <c r="CP18" s="11"/>
      <c r="CQ18" s="29">
        <f t="shared" si="61"/>
        <v>1.2676147660063013</v>
      </c>
      <c r="CR18" s="25">
        <v>16270</v>
      </c>
      <c r="CS18" s="29">
        <f t="shared" si="62"/>
        <v>14966.389265680293</v>
      </c>
      <c r="CT18" s="42">
        <f t="shared" si="63"/>
        <v>-922.04814382131372</v>
      </c>
      <c r="CU18" s="29">
        <f t="shared" si="64"/>
        <v>18171.885931381141</v>
      </c>
      <c r="CV18" s="42">
        <f t="shared" si="65"/>
        <v>31112.71468759721</v>
      </c>
      <c r="CW18" s="11"/>
      <c r="CX18" s="29">
        <f t="shared" si="66"/>
        <v>1.2708984674918993</v>
      </c>
      <c r="CY18" s="25">
        <v>14240</v>
      </c>
      <c r="CZ18" s="29">
        <f t="shared" si="67"/>
        <v>14884.430416250072</v>
      </c>
      <c r="DA18" s="42">
        <f t="shared" si="68"/>
        <v>1761.598924370893</v>
      </c>
      <c r="DB18" s="29">
        <f t="shared" si="69"/>
        <v>18067.787849344004</v>
      </c>
      <c r="DC18" s="42">
        <f t="shared" si="70"/>
        <v>6717.2529999255803</v>
      </c>
      <c r="DD18" s="11"/>
      <c r="DE18" s="29">
        <f t="shared" si="71"/>
        <v>1.2693581628822372</v>
      </c>
      <c r="DF18" s="25">
        <v>16270</v>
      </c>
      <c r="DG18" s="29">
        <f t="shared" si="72"/>
        <v>14992.247515588904</v>
      </c>
      <c r="DH18" s="42">
        <f t="shared" si="73"/>
        <v>-955.55978738771989</v>
      </c>
      <c r="DI18" s="29">
        <f t="shared" si="74"/>
        <v>18204.755487537906</v>
      </c>
      <c r="DJ18" s="42">
        <f t="shared" si="75"/>
        <v>11624.526909839595</v>
      </c>
      <c r="DK18" s="11"/>
      <c r="DL18" s="29">
        <f t="shared" si="76"/>
        <v>1.2713897194562203</v>
      </c>
      <c r="DM18" s="25">
        <v>14240</v>
      </c>
      <c r="DN18" s="29">
        <f t="shared" si="77"/>
        <v>14933.276644928719</v>
      </c>
      <c r="DO18" s="42">
        <f t="shared" si="78"/>
        <v>1700.3102449606711</v>
      </c>
      <c r="DP18" s="29">
        <f t="shared" si="79"/>
        <v>18129.813517574403</v>
      </c>
      <c r="DQ18" s="42">
        <f t="shared" si="80"/>
        <v>3477.5635864202713</v>
      </c>
      <c r="DR18" s="11"/>
      <c r="DS18" s="29">
        <f t="shared" si="81"/>
        <v>1.2702731050426279</v>
      </c>
      <c r="DT18" s="25">
        <v>16270</v>
      </c>
      <c r="DU18" s="29">
        <f t="shared" si="82"/>
        <v>15024.113214519251</v>
      </c>
      <c r="DV18" s="42">
        <f t="shared" si="83"/>
        <v>-996.41592568991291</v>
      </c>
      <c r="DW18" s="29">
        <f t="shared" si="84"/>
        <v>18245.278900568246</v>
      </c>
      <c r="DX18" s="42">
        <f t="shared" si="85"/>
        <v>8251.2823749756062</v>
      </c>
      <c r="DY18" s="11"/>
      <c r="DZ18" s="29">
        <f t="shared" si="86"/>
        <v>1.2719986065254332</v>
      </c>
      <c r="EA18" s="25">
        <v>14240</v>
      </c>
      <c r="EB18" s="29">
        <f t="shared" si="87"/>
        <v>14958.821443638586</v>
      </c>
      <c r="EC18" s="42">
        <f t="shared" si="88"/>
        <v>1667.623997810337</v>
      </c>
      <c r="ED18" s="29">
        <f t="shared" si="89"/>
        <v>18162.268540286572</v>
      </c>
      <c r="EE18" s="42">
        <f t="shared" si="90"/>
        <v>4263.0153447333005</v>
      </c>
      <c r="EF18" s="11"/>
      <c r="EG18" s="29">
        <f t="shared" si="91"/>
        <v>1.2707551757061339</v>
      </c>
      <c r="EH18" s="25">
        <v>16270</v>
      </c>
      <c r="EI18" s="29">
        <f t="shared" si="92"/>
        <v>15016.416492545193</v>
      </c>
      <c r="EJ18" s="42">
        <f t="shared" si="93"/>
        <v>-986.73154699887539</v>
      </c>
      <c r="EK18" s="29">
        <f t="shared" si="94"/>
        <v>18235.489248427384</v>
      </c>
      <c r="EL18" s="42">
        <f t="shared" si="95"/>
        <v>3317.1896585544741</v>
      </c>
      <c r="EM18" s="11"/>
      <c r="EN18" s="29">
        <f t="shared" si="96"/>
        <v>1.271851182830565</v>
      </c>
      <c r="EO18" s="25">
        <v>14240</v>
      </c>
      <c r="EP18" s="29">
        <f t="shared" si="97"/>
        <v>14965.370713207436</v>
      </c>
      <c r="EQ18" s="42">
        <f t="shared" si="136"/>
        <v>1659.659691455553</v>
      </c>
      <c r="ER18" s="29">
        <f t="shared" si="98"/>
        <v>18170.591464432822</v>
      </c>
      <c r="ES18" s="42">
        <f t="shared" si="99"/>
        <v>2605.6715881990067</v>
      </c>
      <c r="ET18" s="11"/>
      <c r="EU18" s="29">
        <f t="shared" si="100"/>
        <v>1.2708791691998225</v>
      </c>
      <c r="EV18" s="25">
        <v>16270</v>
      </c>
      <c r="EW18" s="29">
        <f t="shared" si="101"/>
        <v>15031.028435072692</v>
      </c>
      <c r="EX18" s="42">
        <f t="shared" si="102"/>
        <v>-1005.509276188724</v>
      </c>
      <c r="EY18" s="29">
        <f t="shared" si="103"/>
        <v>18254.075510016017</v>
      </c>
      <c r="EZ18" s="42">
        <f t="shared" si="104"/>
        <v>4310.9364405353763</v>
      </c>
      <c r="FA18" s="11"/>
      <c r="FB18" s="28">
        <f t="shared" si="105"/>
        <v>1.2721312546461627</v>
      </c>
      <c r="FC18" s="25">
        <v>14240</v>
      </c>
      <c r="FD18" s="28">
        <f t="shared" si="106"/>
        <v>14979.212235416087</v>
      </c>
      <c r="FE18" s="39">
        <f t="shared" si="107"/>
        <v>1642.15601673268</v>
      </c>
      <c r="FF18" s="28">
        <f t="shared" si="108"/>
        <v>18188.184183157406</v>
      </c>
      <c r="FG18" s="39">
        <f t="shared" si="109"/>
        <v>2684.9185468531546</v>
      </c>
      <c r="FH18" s="11"/>
      <c r="FI18" s="28">
        <f t="shared" si="110"/>
        <v>1.2711417587615819</v>
      </c>
      <c r="FJ18" s="25">
        <v>16270</v>
      </c>
      <c r="FK18" s="28">
        <f t="shared" si="111"/>
        <v>15035.246624142863</v>
      </c>
      <c r="FL18" s="39">
        <f t="shared" si="112"/>
        <v>1572.8025615886954</v>
      </c>
      <c r="FM18" s="28">
        <f t="shared" si="113"/>
        <v>18259.441770990201</v>
      </c>
      <c r="FN18" s="39">
        <f t="shared" si="114"/>
        <v>3139.8527199833775</v>
      </c>
      <c r="FO18" s="11"/>
      <c r="FP18" s="28">
        <f t="shared" si="115"/>
        <v>1.2711417587615819</v>
      </c>
      <c r="FQ18" s="25">
        <v>16270</v>
      </c>
      <c r="FR18" s="28">
        <f t="shared" si="116"/>
        <v>15044.17335877281</v>
      </c>
      <c r="FS18" s="39">
        <f t="shared" si="117"/>
        <v>1561.6316831418128</v>
      </c>
      <c r="FT18" s="28">
        <f t="shared" si="118"/>
        <v>18270.799238113847</v>
      </c>
      <c r="FU18" s="39">
        <f t="shared" si="119"/>
        <v>4219.9475477673777</v>
      </c>
      <c r="FV18" s="11"/>
      <c r="FW18" s="28">
        <f t="shared" si="120"/>
        <v>1.2711417587615819</v>
      </c>
      <c r="FX18" s="25">
        <v>16270</v>
      </c>
      <c r="FY18" s="28">
        <f t="shared" si="121"/>
        <v>15044.17335877281</v>
      </c>
      <c r="FZ18" s="39">
        <f t="shared" si="122"/>
        <v>1561.6316831418128</v>
      </c>
      <c r="GA18" s="28">
        <f t="shared" si="123"/>
        <v>18270.799238113847</v>
      </c>
      <c r="GB18" s="39">
        <f t="shared" si="124"/>
        <v>4219.9475477673777</v>
      </c>
      <c r="GC18" s="11"/>
      <c r="GD18" s="28">
        <f t="shared" si="125"/>
        <v>1.2711417587615819</v>
      </c>
      <c r="GE18" s="25">
        <v>16270</v>
      </c>
      <c r="GF18" s="28">
        <f t="shared" si="126"/>
        <v>15044.17335877281</v>
      </c>
      <c r="GG18" s="39" t="e">
        <f t="shared" si="127"/>
        <v>#VALUE!</v>
      </c>
      <c r="GH18" s="28">
        <f t="shared" si="128"/>
        <v>18270.799238113847</v>
      </c>
      <c r="GI18" s="39">
        <f t="shared" si="129"/>
        <v>4219.9475477673777</v>
      </c>
      <c r="GJ18" s="11"/>
      <c r="GK18" s="29">
        <f t="shared" si="3"/>
        <v>9</v>
      </c>
      <c r="GL18" s="29" t="str">
        <f t="shared" si="4"/>
        <v xml:space="preserve"> ('4', '5'),</v>
      </c>
      <c r="GM18" s="29">
        <f t="shared" si="5"/>
        <v>28250</v>
      </c>
      <c r="GN18" s="29">
        <f t="shared" si="130"/>
        <v>1.2692701964625057</v>
      </c>
      <c r="GO18" s="29">
        <f t="shared" si="131"/>
        <v>14790.001299289166</v>
      </c>
      <c r="GP18" s="54">
        <f t="shared" si="132"/>
        <v>0.52353986900138638</v>
      </c>
      <c r="GQ18" s="29" t="str">
        <f t="shared" si="133"/>
        <v>-</v>
      </c>
      <c r="GR18" s="11"/>
    </row>
    <row r="19" spans="2:200" s="2" customFormat="1" x14ac:dyDescent="0.3">
      <c r="B19" s="86"/>
      <c r="C19" s="24">
        <v>10</v>
      </c>
      <c r="D19" s="25" t="s">
        <v>19</v>
      </c>
      <c r="E19" s="25">
        <v>9040</v>
      </c>
      <c r="F19" s="25">
        <v>3.6</v>
      </c>
      <c r="G19" s="25">
        <v>10360</v>
      </c>
      <c r="H19" s="25">
        <f t="shared" si="6"/>
        <v>-49069.924150440303</v>
      </c>
      <c r="I19" s="29">
        <f t="shared" si="7"/>
        <v>46945.811168385917</v>
      </c>
      <c r="J19" s="10"/>
      <c r="K19" s="40">
        <f t="shared" si="8"/>
        <v>8.2572447723870219</v>
      </c>
      <c r="L19" s="41">
        <v>1070</v>
      </c>
      <c r="M19" s="62">
        <f t="shared" si="138"/>
        <v>8031.2840985511884</v>
      </c>
      <c r="N19" s="42">
        <f t="shared" si="9"/>
        <v>-17069.118371947643</v>
      </c>
      <c r="O19" s="29">
        <f t="shared" si="10"/>
        <v>31614.371649393499</v>
      </c>
      <c r="P19" s="18">
        <f t="shared" si="11"/>
        <v>5422917.7496605506</v>
      </c>
      <c r="Q19" s="8"/>
      <c r="R19" s="29">
        <f t="shared" si="12"/>
        <v>5.2820155167320024</v>
      </c>
      <c r="S19" s="25">
        <v>3820</v>
      </c>
      <c r="T19" s="29">
        <f t="shared" si="13"/>
        <v>5786.2427023148293</v>
      </c>
      <c r="U19" s="42">
        <f t="shared" si="14"/>
        <v>15543.564610702735</v>
      </c>
      <c r="V19" s="29">
        <f t="shared" si="15"/>
        <v>21354.922736226752</v>
      </c>
      <c r="W19" s="42">
        <f t="shared" si="16"/>
        <v>5040210.8708149008</v>
      </c>
      <c r="X19" s="11"/>
      <c r="Y19" s="29">
        <f t="shared" si="17"/>
        <v>4.0531861476218012</v>
      </c>
      <c r="Z19" s="25">
        <v>9350</v>
      </c>
      <c r="AA19" s="29">
        <f t="shared" si="18"/>
        <v>6588.0131003420174</v>
      </c>
      <c r="AB19" s="42">
        <f t="shared" si="19"/>
        <v>-10621.572059598126</v>
      </c>
      <c r="AC19" s="29">
        <f t="shared" si="20"/>
        <v>24720.289238727084</v>
      </c>
      <c r="AD19" s="42">
        <f t="shared" si="21"/>
        <v>642835.77115267562</v>
      </c>
      <c r="AE19" s="11"/>
      <c r="AF19" s="29">
        <f t="shared" si="22"/>
        <v>4.3615665468574472</v>
      </c>
      <c r="AG19" s="25">
        <v>3820</v>
      </c>
      <c r="AH19" s="29">
        <f t="shared" si="23"/>
        <v>4921.8834411233365</v>
      </c>
      <c r="AI19" s="42">
        <f t="shared" si="24"/>
        <v>8623.5451800657465</v>
      </c>
      <c r="AJ19" s="29">
        <f t="shared" si="25"/>
        <v>17952.328661514675</v>
      </c>
      <c r="AK19" s="42">
        <f t="shared" si="26"/>
        <v>2775988.0413281578</v>
      </c>
      <c r="AL19" s="11"/>
      <c r="AM19" s="29">
        <f t="shared" si="27"/>
        <v>3.8372549820250912</v>
      </c>
      <c r="AN19" s="25">
        <v>7120</v>
      </c>
      <c r="AO19" s="29">
        <f t="shared" si="28"/>
        <v>5317.1531783460177</v>
      </c>
      <c r="AP19" s="42">
        <f t="shared" si="29"/>
        <v>2269.4939021314954</v>
      </c>
      <c r="AQ19" s="29">
        <f t="shared" si="30"/>
        <v>19485.40108490768</v>
      </c>
      <c r="AR19" s="42">
        <f t="shared" si="134"/>
        <v>156238.16516408746</v>
      </c>
      <c r="AS19" s="11"/>
      <c r="AT19" s="29">
        <f t="shared" si="31"/>
        <v>3.9231519116860505</v>
      </c>
      <c r="AU19" s="25">
        <v>5890</v>
      </c>
      <c r="AV19" s="29">
        <f t="shared" si="137"/>
        <v>5469.3920895684842</v>
      </c>
      <c r="AW19" s="42">
        <f t="shared" si="32"/>
        <v>1677.0159747433495</v>
      </c>
      <c r="AX19" s="29">
        <f t="shared" si="33"/>
        <v>20085.556424292965</v>
      </c>
      <c r="AY19" s="42">
        <f t="shared" si="34"/>
        <v>23176.686090202009</v>
      </c>
      <c r="AZ19" s="11"/>
      <c r="BA19" s="29">
        <f t="shared" si="35"/>
        <v>3.9617814332613026</v>
      </c>
      <c r="BB19" s="25">
        <v>5890</v>
      </c>
      <c r="BC19" s="29">
        <f t="shared" si="135"/>
        <v>5562.7567222742937</v>
      </c>
      <c r="BD19" s="42">
        <f t="shared" si="36"/>
        <v>1312.9005558388565</v>
      </c>
      <c r="BE19" s="29">
        <f t="shared" si="37"/>
        <v>20456.619739714952</v>
      </c>
      <c r="BF19" s="42">
        <f t="shared" si="38"/>
        <v>8716.9546402907181</v>
      </c>
      <c r="BG19" s="11"/>
      <c r="BH19" s="29">
        <f t="shared" si="39"/>
        <v>3.9871241913230837</v>
      </c>
      <c r="BI19" s="25">
        <v>5890</v>
      </c>
      <c r="BJ19" s="29">
        <f t="shared" si="40"/>
        <v>5650.0490319949331</v>
      </c>
      <c r="BK19" s="42">
        <f t="shared" si="41"/>
        <v>-7232.7019710512614</v>
      </c>
      <c r="BL19" s="29">
        <f t="shared" si="42"/>
        <v>20805.742370388682</v>
      </c>
      <c r="BM19" s="42">
        <f t="shared" si="43"/>
        <v>7619.94733636404</v>
      </c>
      <c r="BN19" s="11"/>
      <c r="BO19" s="29">
        <f t="shared" si="44"/>
        <v>4.0120016061546826</v>
      </c>
      <c r="BP19" s="25">
        <v>3820</v>
      </c>
      <c r="BQ19" s="29">
        <f t="shared" si="0"/>
        <v>5432.7763471361914</v>
      </c>
      <c r="BR19" s="42">
        <f t="shared" si="45"/>
        <v>1820.5192622111435</v>
      </c>
      <c r="BS19" s="29">
        <f t="shared" si="46"/>
        <v>19940.669039349345</v>
      </c>
      <c r="BT19" s="42">
        <f t="shared" si="1"/>
        <v>47207.4195857261</v>
      </c>
      <c r="BU19" s="11"/>
      <c r="BV19" s="29">
        <f t="shared" si="47"/>
        <v>3.9521902662722135</v>
      </c>
      <c r="BW19" s="25">
        <v>5890</v>
      </c>
      <c r="BX19" s="29">
        <f t="shared" si="48"/>
        <v>5543.103082699462</v>
      </c>
      <c r="BY19" s="42">
        <f t="shared" si="49"/>
        <v>-6781.1387109938341</v>
      </c>
      <c r="BZ19" s="29">
        <f t="shared" si="50"/>
        <v>20378.311810407104</v>
      </c>
      <c r="CA19" s="42">
        <f t="shared" si="51"/>
        <v>12171.988580047844</v>
      </c>
      <c r="CB19" s="11"/>
      <c r="CC19" s="29">
        <f t="shared" si="52"/>
        <v>3.9816821610351254</v>
      </c>
      <c r="CD19" s="25">
        <v>3820</v>
      </c>
      <c r="CE19" s="29">
        <f t="shared" si="53"/>
        <v>5366.9252977095093</v>
      </c>
      <c r="CF19" s="42">
        <f t="shared" si="54"/>
        <v>2068.3102153461282</v>
      </c>
      <c r="CG19" s="29">
        <f t="shared" si="55"/>
        <v>19680.968615194408</v>
      </c>
      <c r="CH19" s="42">
        <f t="shared" si="56"/>
        <v>31038.611923965993</v>
      </c>
      <c r="CI19" s="11"/>
      <c r="CJ19" s="29">
        <f t="shared" si="57"/>
        <v>3.9354225403452423</v>
      </c>
      <c r="CK19" s="25">
        <v>5890</v>
      </c>
      <c r="CL19" s="29">
        <f t="shared" si="58"/>
        <v>5440.2769342413931</v>
      </c>
      <c r="CM19" s="42">
        <f t="shared" si="59"/>
        <v>1784.6374002917069</v>
      </c>
      <c r="CN19" s="29">
        <f t="shared" si="60"/>
        <v>19970.320090947869</v>
      </c>
      <c r="CO19" s="42">
        <f t="shared" si="2"/>
        <v>5380.4625819055818</v>
      </c>
      <c r="CP19" s="11"/>
      <c r="CQ19" s="29">
        <f t="shared" si="61"/>
        <v>3.9541392582918062</v>
      </c>
      <c r="CR19" s="25">
        <v>5890</v>
      </c>
      <c r="CS19" s="29">
        <f t="shared" si="62"/>
        <v>5493.8754522470126</v>
      </c>
      <c r="CT19" s="42">
        <f t="shared" si="63"/>
        <v>-6561.9437789842696</v>
      </c>
      <c r="CU19" s="29">
        <f t="shared" si="64"/>
        <v>20182.633812882163</v>
      </c>
      <c r="CV19" s="42">
        <f t="shared" si="65"/>
        <v>2872.8011323987234</v>
      </c>
      <c r="CW19" s="11"/>
      <c r="CX19" s="29">
        <f t="shared" si="66"/>
        <v>3.9683030206185324</v>
      </c>
      <c r="CY19" s="25">
        <v>3820</v>
      </c>
      <c r="CZ19" s="29">
        <f t="shared" si="67"/>
        <v>5305.011281701798</v>
      </c>
      <c r="DA19" s="42">
        <f t="shared" si="68"/>
        <v>2299.7913146550959</v>
      </c>
      <c r="DB19" s="29">
        <f t="shared" si="69"/>
        <v>19437.784458698021</v>
      </c>
      <c r="DC19" s="42">
        <f t="shared" si="70"/>
        <v>35669.674915731914</v>
      </c>
      <c r="DD19" s="11"/>
      <c r="DE19" s="29">
        <f t="shared" si="71"/>
        <v>3.9202102941264285</v>
      </c>
      <c r="DF19" s="25">
        <v>5890</v>
      </c>
      <c r="DG19" s="29">
        <f t="shared" si="72"/>
        <v>5350.5317575353929</v>
      </c>
      <c r="DH19" s="42">
        <f t="shared" si="73"/>
        <v>2126.5533789648662</v>
      </c>
      <c r="DI19" s="29">
        <f t="shared" si="74"/>
        <v>19616.486597713138</v>
      </c>
      <c r="DJ19" s="42">
        <f t="shared" si="75"/>
        <v>2072.1137201168972</v>
      </c>
      <c r="DK19" s="11"/>
      <c r="DL19" s="29">
        <f t="shared" si="76"/>
        <v>3.9313430203328492</v>
      </c>
      <c r="DM19" s="25">
        <v>5890</v>
      </c>
      <c r="DN19" s="29">
        <f t="shared" si="77"/>
        <v>5392.8222421064893</v>
      </c>
      <c r="DO19" s="42">
        <f t="shared" si="78"/>
        <v>1964.1471848872116</v>
      </c>
      <c r="DP19" s="29">
        <f t="shared" si="79"/>
        <v>19782.968268269778</v>
      </c>
      <c r="DQ19" s="42">
        <f t="shared" si="80"/>
        <v>1788.4850852581415</v>
      </c>
      <c r="DR19" s="11"/>
      <c r="DS19" s="29">
        <f t="shared" si="81"/>
        <v>3.9419435873546962</v>
      </c>
      <c r="DT19" s="25">
        <v>5890</v>
      </c>
      <c r="DU19" s="29">
        <f t="shared" si="82"/>
        <v>5426.6077833199524</v>
      </c>
      <c r="DV19" s="42">
        <f t="shared" si="83"/>
        <v>-6293.5308534435335</v>
      </c>
      <c r="DW19" s="29">
        <f t="shared" si="84"/>
        <v>19916.294629362525</v>
      </c>
      <c r="DX19" s="42">
        <f t="shared" si="85"/>
        <v>1141.462795086617</v>
      </c>
      <c r="DY19" s="11"/>
      <c r="DZ19" s="29">
        <f t="shared" si="86"/>
        <v>3.9505934320334322</v>
      </c>
      <c r="EA19" s="25">
        <v>3820</v>
      </c>
      <c r="EB19" s="29">
        <f t="shared" si="87"/>
        <v>5292.8282916072221</v>
      </c>
      <c r="EC19" s="42">
        <f t="shared" si="88"/>
        <v>2343.0722624921473</v>
      </c>
      <c r="ED19" s="29">
        <f t="shared" si="89"/>
        <v>19390.042452300164</v>
      </c>
      <c r="EE19" s="42">
        <f t="shared" si="90"/>
        <v>17896.952402916475</v>
      </c>
      <c r="EF19" s="11"/>
      <c r="EG19" s="29">
        <f t="shared" si="91"/>
        <v>3.9172789518287736</v>
      </c>
      <c r="EH19" s="25">
        <v>5890</v>
      </c>
      <c r="EI19" s="29">
        <f t="shared" si="92"/>
        <v>5319.0597561043005</v>
      </c>
      <c r="EJ19" s="42">
        <f t="shared" si="93"/>
        <v>2245.4211085531651</v>
      </c>
      <c r="EK19" s="29">
        <f t="shared" si="94"/>
        <v>19492.881321084918</v>
      </c>
      <c r="EL19" s="42">
        <f t="shared" si="95"/>
        <v>688.08972966148337</v>
      </c>
      <c r="EM19" s="11"/>
      <c r="EN19" s="29">
        <f t="shared" si="96"/>
        <v>3.9236156528551387</v>
      </c>
      <c r="EO19" s="25">
        <v>5890</v>
      </c>
      <c r="EP19" s="29">
        <f t="shared" si="97"/>
        <v>5356.596426158033</v>
      </c>
      <c r="EQ19" s="42">
        <f t="shared" si="136"/>
        <v>-6014.2985182455741</v>
      </c>
      <c r="ER19" s="29">
        <f t="shared" si="98"/>
        <v>19640.333450924078</v>
      </c>
      <c r="ES19" s="42">
        <f t="shared" si="99"/>
        <v>1409.0015987227746</v>
      </c>
      <c r="ET19" s="11"/>
      <c r="EU19" s="29">
        <f t="shared" si="100"/>
        <v>3.9328478462684151</v>
      </c>
      <c r="EV19" s="25">
        <v>3820</v>
      </c>
      <c r="EW19" s="29">
        <f t="shared" si="101"/>
        <v>5279.2645574124926</v>
      </c>
      <c r="EX19" s="42">
        <f t="shared" si="102"/>
        <v>2396.3224955736755</v>
      </c>
      <c r="EY19" s="29">
        <f t="shared" si="103"/>
        <v>19336.931522153282</v>
      </c>
      <c r="EZ19" s="42">
        <f t="shared" si="104"/>
        <v>5980.2179236774737</v>
      </c>
      <c r="FA19" s="11"/>
      <c r="FB19" s="28">
        <f t="shared" si="105"/>
        <v>3.9140391164927948</v>
      </c>
      <c r="FC19" s="25">
        <v>5890</v>
      </c>
      <c r="FD19" s="28">
        <f t="shared" si="106"/>
        <v>5319.2706914872697</v>
      </c>
      <c r="FE19" s="39">
        <f t="shared" si="107"/>
        <v>2242.817516327259</v>
      </c>
      <c r="FF19" s="28">
        <f t="shared" si="108"/>
        <v>19493.708955869559</v>
      </c>
      <c r="FG19" s="39">
        <f t="shared" si="109"/>
        <v>1600.4907636090363</v>
      </c>
      <c r="FH19" s="11"/>
      <c r="FI19" s="28">
        <f t="shared" si="110"/>
        <v>3.9236669897871952</v>
      </c>
      <c r="FJ19" s="25">
        <v>5890</v>
      </c>
      <c r="FK19" s="28">
        <f t="shared" si="111"/>
        <v>5344.0466219759464</v>
      </c>
      <c r="FL19" s="39">
        <f t="shared" si="112"/>
        <v>-5952.5936548604595</v>
      </c>
      <c r="FM19" s="28">
        <f t="shared" si="113"/>
        <v>19590.996507921569</v>
      </c>
      <c r="FN19" s="39">
        <f t="shared" si="114"/>
        <v>613.84673157974214</v>
      </c>
      <c r="FO19" s="11"/>
      <c r="FP19" s="28">
        <f t="shared" si="115"/>
        <v>3.9236669897871952</v>
      </c>
      <c r="FQ19" s="25">
        <v>3820</v>
      </c>
      <c r="FR19" s="28">
        <f t="shared" si="116"/>
        <v>5243.8173047980799</v>
      </c>
      <c r="FS19" s="39">
        <f t="shared" si="117"/>
        <v>-5530.8391436857646</v>
      </c>
      <c r="FT19" s="28">
        <f t="shared" si="118"/>
        <v>19198.338076194555</v>
      </c>
      <c r="FU19" s="39">
        <f t="shared" si="119"/>
        <v>5693.2135628683982</v>
      </c>
      <c r="FV19" s="11"/>
      <c r="FW19" s="28">
        <f t="shared" si="120"/>
        <v>3.9236669897871952</v>
      </c>
      <c r="FX19" s="25">
        <v>3820</v>
      </c>
      <c r="FY19" s="28">
        <f t="shared" si="121"/>
        <v>5243.8173047980799</v>
      </c>
      <c r="FZ19" s="39">
        <f t="shared" si="122"/>
        <v>-5530.8391436857646</v>
      </c>
      <c r="GA19" s="28">
        <f t="shared" si="123"/>
        <v>19198.338076194555</v>
      </c>
      <c r="GB19" s="39">
        <f t="shared" si="124"/>
        <v>5693.2135628683982</v>
      </c>
      <c r="GC19" s="11"/>
      <c r="GD19" s="28">
        <f t="shared" si="125"/>
        <v>3.9236669897871952</v>
      </c>
      <c r="GE19" s="25">
        <v>3820</v>
      </c>
      <c r="GF19" s="28">
        <f t="shared" si="126"/>
        <v>5243.8173047980799</v>
      </c>
      <c r="GG19" s="39" t="e">
        <f t="shared" si="127"/>
        <v>#VALUE!</v>
      </c>
      <c r="GH19" s="28">
        <f t="shared" si="128"/>
        <v>19198.338076194555</v>
      </c>
      <c r="GI19" s="39">
        <f t="shared" si="129"/>
        <v>5693.2135628683982</v>
      </c>
      <c r="GJ19" s="11"/>
      <c r="GK19" s="29">
        <f t="shared" si="3"/>
        <v>10</v>
      </c>
      <c r="GL19" s="29" t="str">
        <f t="shared" si="4"/>
        <v xml:space="preserve"> ('4', '11'),</v>
      </c>
      <c r="GM19" s="29">
        <f t="shared" si="5"/>
        <v>9040</v>
      </c>
      <c r="GN19" s="29">
        <f t="shared" si="130"/>
        <v>3.9354225403452423</v>
      </c>
      <c r="GO19" s="29">
        <f t="shared" si="131"/>
        <v>5440.2769342413931</v>
      </c>
      <c r="GP19" s="54">
        <f t="shared" si="132"/>
        <v>0.601800545823163</v>
      </c>
      <c r="GQ19" s="29" t="str">
        <f t="shared" si="133"/>
        <v>-</v>
      </c>
      <c r="GR19" s="11"/>
    </row>
    <row r="20" spans="2:200" s="2" customFormat="1" x14ac:dyDescent="0.3">
      <c r="B20" s="86"/>
      <c r="C20" s="24">
        <v>35</v>
      </c>
      <c r="D20" s="25" t="s">
        <v>20</v>
      </c>
      <c r="E20" s="25">
        <v>46810</v>
      </c>
      <c r="F20" s="25">
        <v>2.4</v>
      </c>
      <c r="G20" s="25">
        <v>8730</v>
      </c>
      <c r="H20" s="25">
        <f t="shared" si="6"/>
        <v>13125.28944928793</v>
      </c>
      <c r="I20" s="29">
        <f t="shared" si="7"/>
        <v>20955.802061651426</v>
      </c>
      <c r="J20" s="10"/>
      <c r="K20" s="40">
        <f t="shared" si="8"/>
        <v>2.4021775839927986</v>
      </c>
      <c r="L20" s="41">
        <v>14190</v>
      </c>
      <c r="M20" s="62">
        <f t="shared" si="138"/>
        <v>10098.653263930088</v>
      </c>
      <c r="N20" s="42">
        <f t="shared" si="9"/>
        <v>195.55483450086572</v>
      </c>
      <c r="O20" s="29">
        <f t="shared" si="10"/>
        <v>24244.643099605793</v>
      </c>
      <c r="P20" s="18">
        <f t="shared" si="11"/>
        <v>1873211.7568664821</v>
      </c>
      <c r="Q20" s="8"/>
      <c r="R20" s="29">
        <f t="shared" si="12"/>
        <v>2.4038991665362506</v>
      </c>
      <c r="S20" s="25">
        <v>10180</v>
      </c>
      <c r="T20" s="29">
        <f t="shared" si="13"/>
        <v>10142.019321800297</v>
      </c>
      <c r="U20" s="42">
        <f t="shared" si="14"/>
        <v>9665.5791651803102</v>
      </c>
      <c r="V20" s="29">
        <f t="shared" si="15"/>
        <v>24348.892188465001</v>
      </c>
      <c r="W20" s="42">
        <f t="shared" si="16"/>
        <v>1880.6149752023387</v>
      </c>
      <c r="X20" s="11"/>
      <c r="Y20" s="29">
        <f t="shared" si="17"/>
        <v>2.4039665750424053</v>
      </c>
      <c r="Z20" s="25">
        <v>14160</v>
      </c>
      <c r="AA20" s="29">
        <f t="shared" si="18"/>
        <v>11045.980421990325</v>
      </c>
      <c r="AB20" s="42">
        <f t="shared" si="19"/>
        <v>-543.55328850092235</v>
      </c>
      <c r="AC20" s="29">
        <f t="shared" si="20"/>
        <v>26522.683188953732</v>
      </c>
      <c r="AD20" s="42">
        <f t="shared" si="21"/>
        <v>817145.67065676663</v>
      </c>
      <c r="AE20" s="11"/>
      <c r="AF20" s="29">
        <f t="shared" si="22"/>
        <v>2.4055812955056495</v>
      </c>
      <c r="AG20" s="25">
        <v>10820</v>
      </c>
      <c r="AH20" s="29">
        <f t="shared" si="23"/>
        <v>10909.957697446749</v>
      </c>
      <c r="AI20" s="42">
        <f t="shared" si="24"/>
        <v>1202.8461061231239</v>
      </c>
      <c r="AJ20" s="29">
        <f t="shared" si="25"/>
        <v>26195.487935702848</v>
      </c>
      <c r="AK20" s="42">
        <f t="shared" si="26"/>
        <v>18502.181592257624</v>
      </c>
      <c r="AL20" s="11"/>
      <c r="AM20" s="29">
        <f t="shared" si="27"/>
        <v>2.4053114146507473</v>
      </c>
      <c r="AN20" s="25">
        <v>11410</v>
      </c>
      <c r="AO20" s="29">
        <f t="shared" si="28"/>
        <v>10999.876309238409</v>
      </c>
      <c r="AP20" s="42">
        <f t="shared" si="29"/>
        <v>-432.67337769857801</v>
      </c>
      <c r="AQ20" s="29">
        <f t="shared" si="30"/>
        <v>26411.778136753717</v>
      </c>
      <c r="AR20" s="42">
        <f t="shared" si="134"/>
        <v>8085.3567465392052</v>
      </c>
      <c r="AS20" s="11"/>
      <c r="AT20" s="29">
        <f t="shared" si="31"/>
        <v>2.4054886956189656</v>
      </c>
      <c r="AU20" s="25">
        <v>10820</v>
      </c>
      <c r="AV20" s="29">
        <f t="shared" si="137"/>
        <v>10952.072651370316</v>
      </c>
      <c r="AW20" s="42">
        <f t="shared" si="32"/>
        <v>1101.5886364455821</v>
      </c>
      <c r="AX20" s="29">
        <f t="shared" si="33"/>
        <v>26296.789248772042</v>
      </c>
      <c r="AY20" s="42">
        <f t="shared" si="34"/>
        <v>2285.1897055696963</v>
      </c>
      <c r="AZ20" s="11"/>
      <c r="BA20" s="29">
        <f t="shared" si="35"/>
        <v>2.4053939039026586</v>
      </c>
      <c r="BB20" s="25">
        <v>11410</v>
      </c>
      <c r="BC20" s="29">
        <f t="shared" si="135"/>
        <v>11053.721283386991</v>
      </c>
      <c r="BD20" s="42">
        <f t="shared" si="36"/>
        <v>-562.20994442870551</v>
      </c>
      <c r="BE20" s="29">
        <f t="shared" si="37"/>
        <v>26541.30452093661</v>
      </c>
      <c r="BF20" s="42">
        <f t="shared" si="38"/>
        <v>10332.444390861414</v>
      </c>
      <c r="BG20" s="11"/>
      <c r="BH20" s="29">
        <f t="shared" si="39"/>
        <v>2.4055969571199656</v>
      </c>
      <c r="BI20" s="25">
        <v>10820</v>
      </c>
      <c r="BJ20" s="29">
        <f t="shared" si="40"/>
        <v>10991.376012921806</v>
      </c>
      <c r="BK20" s="42">
        <f t="shared" si="41"/>
        <v>1007.0298873521543</v>
      </c>
      <c r="BL20" s="29">
        <f t="shared" si="42"/>
        <v>26391.330842106356</v>
      </c>
      <c r="BM20" s="42">
        <f t="shared" si="43"/>
        <v>3886.9327493770083</v>
      </c>
      <c r="BN20" s="11"/>
      <c r="BO20" s="29">
        <f t="shared" si="44"/>
        <v>2.4054717494333202</v>
      </c>
      <c r="BP20" s="25">
        <v>11410</v>
      </c>
      <c r="BQ20" s="29">
        <f t="shared" si="0"/>
        <v>11041.077171758845</v>
      </c>
      <c r="BR20" s="42">
        <f t="shared" si="45"/>
        <v>887.53729557661495</v>
      </c>
      <c r="BS20" s="29">
        <f t="shared" si="46"/>
        <v>26510.888046194585</v>
      </c>
      <c r="BT20" s="42">
        <f t="shared" si="1"/>
        <v>2470.2051897445549</v>
      </c>
      <c r="BU20" s="11"/>
      <c r="BV20" s="29">
        <f t="shared" si="47"/>
        <v>2.4055713920761397</v>
      </c>
      <c r="BW20" s="25">
        <v>11410</v>
      </c>
      <c r="BX20" s="29">
        <f t="shared" si="48"/>
        <v>11130.097175557161</v>
      </c>
      <c r="BY20" s="42">
        <f t="shared" si="49"/>
        <v>673.39375812996298</v>
      </c>
      <c r="BZ20" s="29">
        <f t="shared" si="50"/>
        <v>26725.040082955642</v>
      </c>
      <c r="CA20" s="42">
        <f t="shared" si="51"/>
        <v>7924.5610762521746</v>
      </c>
      <c r="CB20" s="11"/>
      <c r="CC20" s="29">
        <f t="shared" si="52"/>
        <v>2.405753256874783</v>
      </c>
      <c r="CD20" s="25">
        <v>11410</v>
      </c>
      <c r="CE20" s="29">
        <f t="shared" si="53"/>
        <v>11158.715695318333</v>
      </c>
      <c r="CF20" s="42">
        <f t="shared" si="54"/>
        <v>-814.85319821524888</v>
      </c>
      <c r="CG20" s="29">
        <f t="shared" si="55"/>
        <v>26793.890028976639</v>
      </c>
      <c r="CH20" s="42">
        <f t="shared" si="56"/>
        <v>819.01967332060019</v>
      </c>
      <c r="CI20" s="11"/>
      <c r="CJ20" s="29">
        <f t="shared" si="57"/>
        <v>2.4058126582694821</v>
      </c>
      <c r="CK20" s="25">
        <v>10820</v>
      </c>
      <c r="CL20" s="29">
        <f t="shared" si="58"/>
        <v>11111.217029330781</v>
      </c>
      <c r="CM20" s="42">
        <f t="shared" si="59"/>
        <v>718.8084629719483</v>
      </c>
      <c r="CN20" s="29">
        <f t="shared" si="60"/>
        <v>26679.619477571956</v>
      </c>
      <c r="CO20" s="42">
        <f t="shared" si="2"/>
        <v>2256.1232705970442</v>
      </c>
      <c r="CP20" s="11"/>
      <c r="CQ20" s="29">
        <f t="shared" si="61"/>
        <v>2.4057143187575956</v>
      </c>
      <c r="CR20" s="25">
        <v>11410</v>
      </c>
      <c r="CS20" s="29">
        <f t="shared" si="62"/>
        <v>11146.826331260121</v>
      </c>
      <c r="CT20" s="42">
        <f t="shared" si="63"/>
        <v>-786.24993339010314</v>
      </c>
      <c r="CU20" s="29">
        <f t="shared" si="64"/>
        <v>26765.286593537599</v>
      </c>
      <c r="CV20" s="42">
        <f t="shared" si="65"/>
        <v>1268.0223838949182</v>
      </c>
      <c r="CW20" s="11"/>
      <c r="CX20" s="29">
        <f t="shared" si="66"/>
        <v>2.405787924800229</v>
      </c>
      <c r="CY20" s="25">
        <v>10820</v>
      </c>
      <c r="CZ20" s="29">
        <f t="shared" si="67"/>
        <v>11109.950359464898</v>
      </c>
      <c r="DA20" s="42">
        <f t="shared" si="68"/>
        <v>721.84738688624941</v>
      </c>
      <c r="DB20" s="29">
        <f t="shared" si="69"/>
        <v>26676.572233388564</v>
      </c>
      <c r="DC20" s="42">
        <f t="shared" si="70"/>
        <v>1359.8372958421153</v>
      </c>
      <c r="DD20" s="11"/>
      <c r="DE20" s="29">
        <f t="shared" si="71"/>
        <v>2.4057117134920398</v>
      </c>
      <c r="DF20" s="25">
        <v>11410</v>
      </c>
      <c r="DG20" s="29">
        <f t="shared" si="72"/>
        <v>11133.298506161796</v>
      </c>
      <c r="DH20" s="42">
        <f t="shared" si="73"/>
        <v>-753.70510520607752</v>
      </c>
      <c r="DI20" s="29">
        <f t="shared" si="74"/>
        <v>26732.741705082244</v>
      </c>
      <c r="DJ20" s="42">
        <f t="shared" si="75"/>
        <v>545.13595417990473</v>
      </c>
      <c r="DK20" s="11"/>
      <c r="DL20" s="29">
        <f t="shared" si="76"/>
        <v>2.4057598789284391</v>
      </c>
      <c r="DM20" s="25">
        <v>10820</v>
      </c>
      <c r="DN20" s="29">
        <f t="shared" si="77"/>
        <v>11108.738125034539</v>
      </c>
      <c r="DO20" s="42">
        <f t="shared" si="78"/>
        <v>724.76118448255158</v>
      </c>
      <c r="DP20" s="29">
        <f t="shared" si="79"/>
        <v>26673.655948330765</v>
      </c>
      <c r="DQ20" s="42">
        <f t="shared" si="80"/>
        <v>603.21232111615336</v>
      </c>
      <c r="DR20" s="11"/>
      <c r="DS20" s="29">
        <f t="shared" si="81"/>
        <v>2.4057092210227209</v>
      </c>
      <c r="DT20" s="25">
        <v>11410</v>
      </c>
      <c r="DU20" s="29">
        <f t="shared" si="82"/>
        <v>11129.210270723064</v>
      </c>
      <c r="DV20" s="42">
        <f t="shared" si="83"/>
        <v>675.52390471926935</v>
      </c>
      <c r="DW20" s="29">
        <f t="shared" si="84"/>
        <v>26722.906409575611</v>
      </c>
      <c r="DX20" s="42">
        <f t="shared" si="85"/>
        <v>419.10874909220979</v>
      </c>
      <c r="DY20" s="11"/>
      <c r="DZ20" s="29">
        <f t="shared" si="86"/>
        <v>2.4057514232945789</v>
      </c>
      <c r="EA20" s="25">
        <v>11410</v>
      </c>
      <c r="EB20" s="29">
        <f t="shared" si="87"/>
        <v>11152.59115288411</v>
      </c>
      <c r="EC20" s="42">
        <f t="shared" si="88"/>
        <v>-800.13767704009035</v>
      </c>
      <c r="ED20" s="29">
        <f t="shared" si="89"/>
        <v>26779.155566319328</v>
      </c>
      <c r="EE20" s="42">
        <f t="shared" si="90"/>
        <v>546.66565062869665</v>
      </c>
      <c r="EF20" s="11"/>
      <c r="EG20" s="29">
        <f t="shared" si="91"/>
        <v>2.4057999074924044</v>
      </c>
      <c r="EH20" s="25">
        <v>10820</v>
      </c>
      <c r="EI20" s="29">
        <f t="shared" si="92"/>
        <v>11137.981698189073</v>
      </c>
      <c r="EJ20" s="42">
        <f t="shared" si="93"/>
        <v>-764.97695992504327</v>
      </c>
      <c r="EK20" s="29">
        <f t="shared" si="94"/>
        <v>26744.008363269932</v>
      </c>
      <c r="EL20" s="42">
        <f t="shared" si="95"/>
        <v>213.43616648634242</v>
      </c>
      <c r="EM20" s="11"/>
      <c r="EN20" s="29">
        <f t="shared" si="96"/>
        <v>2.4057695765554401</v>
      </c>
      <c r="EO20" s="25">
        <v>10820</v>
      </c>
      <c r="EP20" s="29">
        <f t="shared" si="97"/>
        <v>11117.075877981679</v>
      </c>
      <c r="EQ20" s="42">
        <f t="shared" si="136"/>
        <v>704.70420291446112</v>
      </c>
      <c r="ER20" s="29">
        <f t="shared" si="98"/>
        <v>26693.714228988199</v>
      </c>
      <c r="ES20" s="42">
        <f t="shared" si="99"/>
        <v>437.0533185438768</v>
      </c>
      <c r="ET20" s="11"/>
      <c r="EU20" s="29">
        <f t="shared" si="100"/>
        <v>2.4057263807371272</v>
      </c>
      <c r="EV20" s="25">
        <v>11410</v>
      </c>
      <c r="EW20" s="29">
        <f t="shared" si="101"/>
        <v>11131.817790282596</v>
      </c>
      <c r="EX20" s="42">
        <f t="shared" si="102"/>
        <v>-750.14463530028877</v>
      </c>
      <c r="EY20" s="29">
        <f t="shared" si="103"/>
        <v>26729.179460496296</v>
      </c>
      <c r="EZ20" s="42">
        <f t="shared" si="104"/>
        <v>217.32397828792023</v>
      </c>
      <c r="FA20" s="11"/>
      <c r="FB20" s="28">
        <f t="shared" si="105"/>
        <v>2.4057568153106379</v>
      </c>
      <c r="FC20" s="25">
        <v>10820</v>
      </c>
      <c r="FD20" s="28">
        <f t="shared" si="106"/>
        <v>11111.392212438128</v>
      </c>
      <c r="FE20" s="39">
        <f t="shared" si="107"/>
        <v>718.37311494911103</v>
      </c>
      <c r="FF20" s="28">
        <f t="shared" si="108"/>
        <v>26680.040918113271</v>
      </c>
      <c r="FG20" s="39">
        <f t="shared" si="109"/>
        <v>417.2042302804067</v>
      </c>
      <c r="FH20" s="11"/>
      <c r="FI20" s="28">
        <f t="shared" si="110"/>
        <v>2.4057146791414454</v>
      </c>
      <c r="FJ20" s="25">
        <v>11410</v>
      </c>
      <c r="FK20" s="28">
        <f t="shared" si="111"/>
        <v>11124.355075353456</v>
      </c>
      <c r="FL20" s="39">
        <f t="shared" si="112"/>
        <v>687.19888082307386</v>
      </c>
      <c r="FM20" s="28">
        <f t="shared" si="113"/>
        <v>26711.226040758505</v>
      </c>
      <c r="FN20" s="39">
        <f t="shared" si="114"/>
        <v>168.03581496159927</v>
      </c>
      <c r="FO20" s="11"/>
      <c r="FP20" s="28">
        <f t="shared" si="115"/>
        <v>2.4057146791414454</v>
      </c>
      <c r="FQ20" s="25">
        <v>11410</v>
      </c>
      <c r="FR20" s="28">
        <f t="shared" si="116"/>
        <v>11126.420165022833</v>
      </c>
      <c r="FS20" s="39">
        <f t="shared" si="117"/>
        <v>682.23186493759488</v>
      </c>
      <c r="FT20" s="28">
        <f t="shared" si="118"/>
        <v>26716.194116860166</v>
      </c>
      <c r="FU20" s="39">
        <f t="shared" si="119"/>
        <v>225.83935888815424</v>
      </c>
      <c r="FV20" s="11"/>
      <c r="FW20" s="28">
        <f t="shared" si="120"/>
        <v>2.4057146791414454</v>
      </c>
      <c r="FX20" s="25">
        <v>11410</v>
      </c>
      <c r="FY20" s="28">
        <f t="shared" si="121"/>
        <v>11126.420165022833</v>
      </c>
      <c r="FZ20" s="39">
        <f t="shared" si="122"/>
        <v>682.23186493759488</v>
      </c>
      <c r="GA20" s="28">
        <f t="shared" si="123"/>
        <v>26716.194116860166</v>
      </c>
      <c r="GB20" s="39">
        <f t="shared" si="124"/>
        <v>225.83935888815424</v>
      </c>
      <c r="GC20" s="11"/>
      <c r="GD20" s="28">
        <f t="shared" si="125"/>
        <v>2.4057146791414454</v>
      </c>
      <c r="GE20" s="25">
        <v>11410</v>
      </c>
      <c r="GF20" s="28">
        <f t="shared" si="126"/>
        <v>11126.420165022833</v>
      </c>
      <c r="GG20" s="39" t="e">
        <f t="shared" si="127"/>
        <v>#VALUE!</v>
      </c>
      <c r="GH20" s="28">
        <f t="shared" si="128"/>
        <v>26716.194116860166</v>
      </c>
      <c r="GI20" s="39">
        <f t="shared" si="129"/>
        <v>225.83935888815424</v>
      </c>
      <c r="GJ20" s="11"/>
      <c r="GK20" s="29">
        <f t="shared" si="3"/>
        <v>35</v>
      </c>
      <c r="GL20" s="29" t="str">
        <f t="shared" si="4"/>
        <v xml:space="preserve"> ('12', '3'),</v>
      </c>
      <c r="GM20" s="29">
        <f t="shared" si="5"/>
        <v>46810</v>
      </c>
      <c r="GN20" s="29">
        <f t="shared" si="130"/>
        <v>2.4058126582694821</v>
      </c>
      <c r="GO20" s="29">
        <f t="shared" si="131"/>
        <v>11111.217029330781</v>
      </c>
      <c r="GP20" s="54">
        <f t="shared" si="132"/>
        <v>0.23736844753964498</v>
      </c>
      <c r="GQ20" s="29" t="str">
        <f t="shared" si="133"/>
        <v>-</v>
      </c>
      <c r="GR20" s="11"/>
    </row>
    <row r="21" spans="2:200" s="2" customFormat="1" x14ac:dyDescent="0.3">
      <c r="B21" s="86"/>
      <c r="C21" s="24">
        <v>36</v>
      </c>
      <c r="D21" s="25" t="s">
        <v>21</v>
      </c>
      <c r="E21" s="25">
        <v>9820</v>
      </c>
      <c r="F21" s="25">
        <v>3.6</v>
      </c>
      <c r="G21" s="25">
        <v>1840</v>
      </c>
      <c r="H21" s="25">
        <f t="shared" si="6"/>
        <v>7759.9935159502447</v>
      </c>
      <c r="I21" s="29">
        <f t="shared" si="7"/>
        <v>6625.224720320577</v>
      </c>
      <c r="J21" s="10"/>
      <c r="K21" s="40">
        <f t="shared" si="8"/>
        <v>3.6033280443493947</v>
      </c>
      <c r="L21" s="41">
        <v>3990</v>
      </c>
      <c r="M21" s="62">
        <f t="shared" si="138"/>
        <v>2378.9385563094665</v>
      </c>
      <c r="N21" s="42">
        <f t="shared" si="9"/>
        <v>5631.3874325928009</v>
      </c>
      <c r="O21" s="29">
        <f t="shared" si="10"/>
        <v>8568.6033000136358</v>
      </c>
      <c r="P21" s="18">
        <f t="shared" si="11"/>
        <v>290454.76747693203</v>
      </c>
      <c r="Q21" s="8"/>
      <c r="R21" s="29">
        <f t="shared" si="12"/>
        <v>3.6092993097442996</v>
      </c>
      <c r="S21" s="25">
        <v>3930</v>
      </c>
      <c r="T21" s="29">
        <f t="shared" si="13"/>
        <v>3205.8115640909555</v>
      </c>
      <c r="U21" s="42">
        <f t="shared" si="14"/>
        <v>5813.7984831559334</v>
      </c>
      <c r="V21" s="29">
        <f t="shared" si="15"/>
        <v>11560.584086760677</v>
      </c>
      <c r="W21" s="42">
        <f t="shared" si="16"/>
        <v>683718.97099760629</v>
      </c>
      <c r="X21" s="11"/>
      <c r="Y21" s="29">
        <f t="shared" si="17"/>
        <v>3.6306668929850408</v>
      </c>
      <c r="Z21" s="25">
        <v>4800</v>
      </c>
      <c r="AA21" s="29">
        <f t="shared" si="18"/>
        <v>3564.4704148548303</v>
      </c>
      <c r="AB21" s="42">
        <f t="shared" si="19"/>
        <v>1337.6770977773749</v>
      </c>
      <c r="AC21" s="29">
        <f t="shared" si="20"/>
        <v>12865.507063583986</v>
      </c>
      <c r="AD21" s="42">
        <f t="shared" si="21"/>
        <v>128636.17123126345</v>
      </c>
      <c r="AE21" s="11"/>
      <c r="AF21" s="29">
        <f t="shared" si="22"/>
        <v>3.6468703148262183</v>
      </c>
      <c r="AG21" s="25">
        <v>3930</v>
      </c>
      <c r="AH21" s="29">
        <f t="shared" si="23"/>
        <v>3784.4909353707976</v>
      </c>
      <c r="AI21" s="42">
        <f t="shared" si="24"/>
        <v>532.74118525304402</v>
      </c>
      <c r="AJ21" s="29">
        <f t="shared" si="25"/>
        <v>13669.247496883672</v>
      </c>
      <c r="AK21" s="42">
        <f t="shared" si="26"/>
        <v>48409.02944811718</v>
      </c>
      <c r="AL21" s="11"/>
      <c r="AM21" s="29">
        <f t="shared" si="27"/>
        <v>3.6595590401967537</v>
      </c>
      <c r="AN21" s="25">
        <v>3930</v>
      </c>
      <c r="AO21" s="29">
        <f t="shared" si="28"/>
        <v>3810.6566678053396</v>
      </c>
      <c r="AP21" s="42">
        <f t="shared" si="29"/>
        <v>437.1889029192393</v>
      </c>
      <c r="AQ21" s="29">
        <f t="shared" si="30"/>
        <v>13765.024238506119</v>
      </c>
      <c r="AR21" s="42">
        <f t="shared" si="134"/>
        <v>684.64555383604068</v>
      </c>
      <c r="AS21" s="11"/>
      <c r="AT21" s="29">
        <f t="shared" si="31"/>
        <v>3.6612233513466457</v>
      </c>
      <c r="AU21" s="25">
        <v>3930</v>
      </c>
      <c r="AV21" s="29">
        <f t="shared" si="137"/>
        <v>3842.3731725814641</v>
      </c>
      <c r="AW21" s="42">
        <f t="shared" si="32"/>
        <v>3818.344081262353</v>
      </c>
      <c r="AX21" s="29">
        <f t="shared" si="33"/>
        <v>13881.178040034105</v>
      </c>
      <c r="AY21" s="42">
        <f t="shared" si="34"/>
        <v>1005.9366752139324</v>
      </c>
      <c r="AZ21" s="11"/>
      <c r="BA21" s="29">
        <f t="shared" si="35"/>
        <v>3.6632872141205359</v>
      </c>
      <c r="BB21" s="25">
        <v>4880</v>
      </c>
      <c r="BC21" s="29">
        <f t="shared" si="135"/>
        <v>4072.7008607322555</v>
      </c>
      <c r="BD21" s="42">
        <f t="shared" si="36"/>
        <v>-524.70206756811911</v>
      </c>
      <c r="BE21" s="29">
        <f t="shared" si="37"/>
        <v>14726.790036784218</v>
      </c>
      <c r="BF21" s="42">
        <f t="shared" si="38"/>
        <v>53050.843928888185</v>
      </c>
      <c r="BG21" s="11"/>
      <c r="BH21" s="29">
        <f t="shared" si="39"/>
        <v>3.6798818037134176</v>
      </c>
      <c r="BI21" s="25">
        <v>3930</v>
      </c>
      <c r="BJ21" s="29">
        <f t="shared" si="40"/>
        <v>4034.6353340115415</v>
      </c>
      <c r="BK21" s="42">
        <f t="shared" si="41"/>
        <v>-384.63883351708625</v>
      </c>
      <c r="BL21" s="29">
        <f t="shared" si="42"/>
        <v>14586.769709522106</v>
      </c>
      <c r="BM21" s="42">
        <f t="shared" si="43"/>
        <v>1448.9843245253865</v>
      </c>
      <c r="BN21" s="11"/>
      <c r="BO21" s="29">
        <f t="shared" si="44"/>
        <v>3.6769369496137712</v>
      </c>
      <c r="BP21" s="25">
        <v>3930</v>
      </c>
      <c r="BQ21" s="29">
        <f t="shared" si="0"/>
        <v>4022.2124974895078</v>
      </c>
      <c r="BR21" s="42">
        <f t="shared" si="45"/>
        <v>-338.8187844120452</v>
      </c>
      <c r="BS21" s="29">
        <f t="shared" si="46"/>
        <v>14541.097590556017</v>
      </c>
      <c r="BT21" s="42">
        <f t="shared" si="1"/>
        <v>154.32686725317626</v>
      </c>
      <c r="BU21" s="11"/>
      <c r="BV21" s="29">
        <f t="shared" si="47"/>
        <v>3.6759937467649277</v>
      </c>
      <c r="BW21" s="25">
        <v>3930</v>
      </c>
      <c r="BX21" s="29">
        <f t="shared" si="48"/>
        <v>3999.9618904563149</v>
      </c>
      <c r="BY21" s="42">
        <f t="shared" si="49"/>
        <v>-257.02570132437239</v>
      </c>
      <c r="BZ21" s="29">
        <f t="shared" si="50"/>
        <v>14459.323103000903</v>
      </c>
      <c r="CA21" s="42">
        <f t="shared" si="51"/>
        <v>495.08951334557173</v>
      </c>
      <c r="CB21" s="11"/>
      <c r="CC21" s="29">
        <f t="shared" si="52"/>
        <v>3.674326079830958</v>
      </c>
      <c r="CD21" s="25">
        <v>3930</v>
      </c>
      <c r="CE21" s="29">
        <f t="shared" si="53"/>
        <v>3992.808673090472</v>
      </c>
      <c r="CF21" s="42">
        <f t="shared" si="54"/>
        <v>-230.70547865367035</v>
      </c>
      <c r="CG21" s="29">
        <f t="shared" si="55"/>
        <v>14433.041748077083</v>
      </c>
      <c r="CH21" s="42">
        <f t="shared" si="56"/>
        <v>51.168518682996726</v>
      </c>
      <c r="CI21" s="11"/>
      <c r="CJ21" s="29">
        <f t="shared" si="57"/>
        <v>3.6737958286713615</v>
      </c>
      <c r="CK21" s="25">
        <v>3930</v>
      </c>
      <c r="CL21" s="29">
        <f t="shared" si="58"/>
        <v>3984.0009082733091</v>
      </c>
      <c r="CM21" s="42">
        <f t="shared" si="59"/>
        <v>-198.32780316057961</v>
      </c>
      <c r="CN21" s="29">
        <f t="shared" si="60"/>
        <v>14400.686679687866</v>
      </c>
      <c r="CO21" s="42">
        <f t="shared" si="2"/>
        <v>77.576721074453204</v>
      </c>
      <c r="CP21" s="11"/>
      <c r="CQ21" s="29">
        <f t="shared" si="61"/>
        <v>3.6731468331030248</v>
      </c>
      <c r="CR21" s="25">
        <v>3930</v>
      </c>
      <c r="CS21" s="29">
        <f t="shared" si="62"/>
        <v>3977.5650172221694</v>
      </c>
      <c r="CT21" s="42">
        <f t="shared" si="63"/>
        <v>-174.67224609584889</v>
      </c>
      <c r="CU21" s="29">
        <f t="shared" si="64"/>
        <v>14377.048225379975</v>
      </c>
      <c r="CV21" s="42">
        <f t="shared" si="65"/>
        <v>41.420693622138863</v>
      </c>
      <c r="CW21" s="11"/>
      <c r="CX21" s="29">
        <f t="shared" si="66"/>
        <v>3.6726753216224473</v>
      </c>
      <c r="CY21" s="25">
        <v>3930</v>
      </c>
      <c r="CZ21" s="29">
        <f t="shared" si="67"/>
        <v>3972.1982335032408</v>
      </c>
      <c r="DA21" s="42">
        <f t="shared" si="68"/>
        <v>-154.95381925903735</v>
      </c>
      <c r="DB21" s="29">
        <f t="shared" si="69"/>
        <v>14357.338822353762</v>
      </c>
      <c r="DC21" s="42">
        <f t="shared" si="70"/>
        <v>28.802367485757877</v>
      </c>
      <c r="DD21" s="11"/>
      <c r="DE21" s="29">
        <f t="shared" si="71"/>
        <v>3.6722838820803871</v>
      </c>
      <c r="DF21" s="25">
        <v>3930</v>
      </c>
      <c r="DG21" s="29">
        <f t="shared" si="72"/>
        <v>3968.9146083523274</v>
      </c>
      <c r="DH21" s="42">
        <f t="shared" si="73"/>
        <v>-142.88758957669276</v>
      </c>
      <c r="DI21" s="29">
        <f t="shared" si="74"/>
        <v>14345.280810729904</v>
      </c>
      <c r="DJ21" s="42">
        <f t="shared" si="75"/>
        <v>10.782194131711012</v>
      </c>
      <c r="DK21" s="11"/>
      <c r="DL21" s="29">
        <f t="shared" si="76"/>
        <v>3.6720451638606404</v>
      </c>
      <c r="DM21" s="25">
        <v>3930</v>
      </c>
      <c r="DN21" s="29">
        <f t="shared" si="77"/>
        <v>3965.8639790203842</v>
      </c>
      <c r="DO21" s="42">
        <f t="shared" si="78"/>
        <v>-131.67988987236458</v>
      </c>
      <c r="DP21" s="29">
        <f t="shared" si="79"/>
        <v>14334.079099649249</v>
      </c>
      <c r="DQ21" s="42">
        <f t="shared" si="80"/>
        <v>9.3063393209117748</v>
      </c>
      <c r="DR21" s="11"/>
      <c r="DS21" s="29">
        <f t="shared" si="81"/>
        <v>3.6718239146340279</v>
      </c>
      <c r="DT21" s="25">
        <v>3930</v>
      </c>
      <c r="DU21" s="29">
        <f t="shared" si="82"/>
        <v>3963.426854828816</v>
      </c>
      <c r="DV21" s="42">
        <f t="shared" si="83"/>
        <v>-122.72490833161001</v>
      </c>
      <c r="DW21" s="29">
        <f t="shared" si="84"/>
        <v>14325.130623765275</v>
      </c>
      <c r="DX21" s="42">
        <f t="shared" si="85"/>
        <v>5.9395743251273085</v>
      </c>
      <c r="DY21" s="11"/>
      <c r="DZ21" s="29">
        <f t="shared" si="86"/>
        <v>3.6716475268268698</v>
      </c>
      <c r="EA21" s="25">
        <v>3930</v>
      </c>
      <c r="EB21" s="29">
        <f t="shared" si="87"/>
        <v>3960.6434576020742</v>
      </c>
      <c r="EC21" s="42">
        <f t="shared" si="88"/>
        <v>-112.50283963112585</v>
      </c>
      <c r="ED21" s="29">
        <f t="shared" si="89"/>
        <v>14314.911250123363</v>
      </c>
      <c r="EE21" s="42">
        <f t="shared" si="90"/>
        <v>7.7473001218335344</v>
      </c>
      <c r="EF21" s="11"/>
      <c r="EG21" s="29">
        <f t="shared" si="91"/>
        <v>3.6714464750005043</v>
      </c>
      <c r="EH21" s="25">
        <v>3930</v>
      </c>
      <c r="EI21" s="29">
        <f t="shared" si="92"/>
        <v>3959.2974079502583</v>
      </c>
      <c r="EJ21" s="42">
        <f t="shared" si="93"/>
        <v>-107.55695625599178</v>
      </c>
      <c r="EK21" s="29">
        <f t="shared" si="94"/>
        <v>14309.969366220119</v>
      </c>
      <c r="EL21" s="42">
        <f t="shared" si="95"/>
        <v>1.8118496651539058</v>
      </c>
      <c r="EM21" s="11"/>
      <c r="EN21" s="29">
        <f t="shared" si="96"/>
        <v>3.6713493983626231</v>
      </c>
      <c r="EO21" s="25">
        <v>3930</v>
      </c>
      <c r="EP21" s="29">
        <f t="shared" si="97"/>
        <v>3957.371239410877</v>
      </c>
      <c r="EQ21" s="42">
        <f t="shared" si="136"/>
        <v>-100.4828733561549</v>
      </c>
      <c r="ER21" s="29">
        <f t="shared" si="98"/>
        <v>14302.897862165151</v>
      </c>
      <c r="ES21" s="42">
        <f t="shared" si="99"/>
        <v>3.7101252421021029</v>
      </c>
      <c r="ET21" s="11"/>
      <c r="EU21" s="29">
        <f t="shared" si="100"/>
        <v>3.6712106558574784</v>
      </c>
      <c r="EV21" s="25">
        <v>3930</v>
      </c>
      <c r="EW21" s="29">
        <f t="shared" si="101"/>
        <v>3955.993734519227</v>
      </c>
      <c r="EX21" s="42">
        <f t="shared" si="102"/>
        <v>-95.422718876631649</v>
      </c>
      <c r="EY21" s="29">
        <f t="shared" si="103"/>
        <v>14297.84081979425</v>
      </c>
      <c r="EZ21" s="42">
        <f t="shared" si="104"/>
        <v>1.8975197265196933</v>
      </c>
      <c r="FA21" s="11"/>
      <c r="FB21" s="28">
        <f t="shared" si="105"/>
        <v>3.6711115579305527</v>
      </c>
      <c r="FC21" s="25">
        <v>3930</v>
      </c>
      <c r="FD21" s="28">
        <f t="shared" si="106"/>
        <v>3954.2910188165415</v>
      </c>
      <c r="FE21" s="39">
        <f t="shared" si="107"/>
        <v>-89.170229249894646</v>
      </c>
      <c r="FF21" s="28">
        <f t="shared" si="108"/>
        <v>14291.590064684871</v>
      </c>
      <c r="FG21" s="39">
        <f t="shared" si="109"/>
        <v>2.8992407641718079</v>
      </c>
      <c r="FH21" s="11"/>
      <c r="FI21" s="28">
        <f t="shared" si="110"/>
        <v>3.6709892072664458</v>
      </c>
      <c r="FJ21" s="25">
        <v>3930</v>
      </c>
      <c r="FK21" s="28">
        <f t="shared" si="111"/>
        <v>3953.2365213784019</v>
      </c>
      <c r="FL21" s="39">
        <f t="shared" si="112"/>
        <v>-85.296724050884166</v>
      </c>
      <c r="FM21" s="28">
        <f t="shared" si="113"/>
        <v>14287.719055884711</v>
      </c>
      <c r="FN21" s="39">
        <f t="shared" si="114"/>
        <v>1.1119648470429921</v>
      </c>
      <c r="FO21" s="11"/>
      <c r="FP21" s="28">
        <f t="shared" si="115"/>
        <v>3.6709892072664458</v>
      </c>
      <c r="FQ21" s="25">
        <v>3930</v>
      </c>
      <c r="FR21" s="28">
        <f t="shared" si="116"/>
        <v>3953.0685313456361</v>
      </c>
      <c r="FS21" s="39">
        <f t="shared" si="117"/>
        <v>-84.679805974798356</v>
      </c>
      <c r="FT21" s="28">
        <f t="shared" si="118"/>
        <v>14287.102380015569</v>
      </c>
      <c r="FU21" s="39">
        <f t="shared" si="119"/>
        <v>1.4944756165207662</v>
      </c>
      <c r="FV21" s="11"/>
      <c r="FW21" s="28">
        <f t="shared" si="120"/>
        <v>3.6709892072664458</v>
      </c>
      <c r="FX21" s="25">
        <v>3930</v>
      </c>
      <c r="FY21" s="28">
        <f t="shared" si="121"/>
        <v>3953.0685313456361</v>
      </c>
      <c r="FZ21" s="39">
        <f t="shared" si="122"/>
        <v>-84.679805974798356</v>
      </c>
      <c r="GA21" s="28">
        <f t="shared" si="123"/>
        <v>14287.102380015569</v>
      </c>
      <c r="GB21" s="39">
        <f t="shared" si="124"/>
        <v>1.4944756165207662</v>
      </c>
      <c r="GC21" s="11"/>
      <c r="GD21" s="28">
        <f t="shared" si="125"/>
        <v>3.6709892072664458</v>
      </c>
      <c r="GE21" s="25">
        <v>3930</v>
      </c>
      <c r="GF21" s="28">
        <f t="shared" si="126"/>
        <v>3953.0685313456361</v>
      </c>
      <c r="GG21" s="39" t="e">
        <f t="shared" si="127"/>
        <v>#VALUE!</v>
      </c>
      <c r="GH21" s="28">
        <f t="shared" si="128"/>
        <v>14287.102380015569</v>
      </c>
      <c r="GI21" s="39">
        <f t="shared" si="129"/>
        <v>1.4944756165207662</v>
      </c>
      <c r="GJ21" s="11"/>
      <c r="GK21" s="29">
        <f t="shared" si="3"/>
        <v>36</v>
      </c>
      <c r="GL21" s="29" t="str">
        <f t="shared" si="4"/>
        <v xml:space="preserve"> ('12', '11'),</v>
      </c>
      <c r="GM21" s="29">
        <f t="shared" si="5"/>
        <v>9820</v>
      </c>
      <c r="GN21" s="29">
        <f t="shared" si="130"/>
        <v>3.6737958286713615</v>
      </c>
      <c r="GO21" s="29">
        <f t="shared" si="131"/>
        <v>3984.0009082733091</v>
      </c>
      <c r="GP21" s="54">
        <f t="shared" si="132"/>
        <v>0.40570274015003149</v>
      </c>
      <c r="GQ21" s="29" t="str">
        <f t="shared" si="133"/>
        <v>-</v>
      </c>
      <c r="GR21" s="11"/>
    </row>
    <row r="22" spans="2:200" s="2" customFormat="1" x14ac:dyDescent="0.3">
      <c r="B22" s="86"/>
      <c r="C22" s="24">
        <v>37</v>
      </c>
      <c r="D22" s="25" t="s">
        <v>22</v>
      </c>
      <c r="E22" s="25">
        <v>51800</v>
      </c>
      <c r="F22" s="25">
        <v>1.8</v>
      </c>
      <c r="G22" s="25">
        <v>10570</v>
      </c>
      <c r="H22" s="25">
        <f t="shared" si="6"/>
        <v>-2775.1060169827847</v>
      </c>
      <c r="I22" s="29">
        <f t="shared" si="7"/>
        <v>19030.947885736252</v>
      </c>
      <c r="J22" s="10"/>
      <c r="K22" s="40">
        <f t="shared" si="8"/>
        <v>1.8023405325147828</v>
      </c>
      <c r="L22" s="41">
        <v>9030</v>
      </c>
      <c r="M22" s="62">
        <f t="shared" si="138"/>
        <v>10183.969592224847</v>
      </c>
      <c r="N22" s="42">
        <f t="shared" si="9"/>
        <v>2588.7251584447149</v>
      </c>
      <c r="O22" s="29">
        <f t="shared" si="10"/>
        <v>18335.253263732728</v>
      </c>
      <c r="P22" s="18">
        <f t="shared" si="11"/>
        <v>149019.47572705123</v>
      </c>
      <c r="Q22" s="8"/>
      <c r="R22" s="29">
        <f t="shared" si="12"/>
        <v>1.8020168941446655</v>
      </c>
      <c r="S22" s="25">
        <v>11620</v>
      </c>
      <c r="T22" s="29">
        <f t="shared" si="13"/>
        <v>10949.519395150404</v>
      </c>
      <c r="U22" s="42">
        <f t="shared" si="14"/>
        <v>-5405.4030907651832</v>
      </c>
      <c r="V22" s="29">
        <f t="shared" si="15"/>
        <v>19715.037194028413</v>
      </c>
      <c r="W22" s="42">
        <f t="shared" si="16"/>
        <v>586066.50075936026</v>
      </c>
      <c r="X22" s="11"/>
      <c r="Y22" s="29">
        <f t="shared" si="17"/>
        <v>1.802695224577755</v>
      </c>
      <c r="Z22" s="25">
        <v>7950</v>
      </c>
      <c r="AA22" s="29">
        <f t="shared" si="18"/>
        <v>10274.690651649234</v>
      </c>
      <c r="AB22" s="42">
        <f t="shared" si="19"/>
        <v>532.21776899536826</v>
      </c>
      <c r="AC22" s="29">
        <f t="shared" si="20"/>
        <v>18498.737434599912</v>
      </c>
      <c r="AD22" s="42">
        <f t="shared" si="21"/>
        <v>455393.83305536764</v>
      </c>
      <c r="AE22" s="11"/>
      <c r="AF22" s="29">
        <f t="shared" si="22"/>
        <v>1.8020897279426131</v>
      </c>
      <c r="AG22" s="25">
        <v>10570</v>
      </c>
      <c r="AH22" s="29">
        <f t="shared" si="23"/>
        <v>10452.444024229357</v>
      </c>
      <c r="AI22" s="42">
        <f t="shared" si="24"/>
        <v>-2004.7038428897804</v>
      </c>
      <c r="AJ22" s="29">
        <f t="shared" si="25"/>
        <v>18819.078038185689</v>
      </c>
      <c r="AK22" s="42">
        <f t="shared" si="26"/>
        <v>31596.261463607749</v>
      </c>
      <c r="AL22" s="11"/>
      <c r="AM22" s="29">
        <f t="shared" si="27"/>
        <v>1.8022381342401841</v>
      </c>
      <c r="AN22" s="25">
        <v>9340</v>
      </c>
      <c r="AO22" s="29">
        <f t="shared" si="28"/>
        <v>10252.402104088054</v>
      </c>
      <c r="AP22" s="42">
        <f t="shared" si="29"/>
        <v>572.35610143518602</v>
      </c>
      <c r="AQ22" s="29">
        <f t="shared" si="30"/>
        <v>18458.571673627172</v>
      </c>
      <c r="AR22" s="42">
        <f t="shared" si="134"/>
        <v>40016.769813819206</v>
      </c>
      <c r="AS22" s="11"/>
      <c r="AT22" s="29">
        <f t="shared" si="31"/>
        <v>1.8020716541477535</v>
      </c>
      <c r="AU22" s="25">
        <v>10570</v>
      </c>
      <c r="AV22" s="29">
        <f t="shared" si="137"/>
        <v>10336.806444048565</v>
      </c>
      <c r="AW22" s="42">
        <f t="shared" si="32"/>
        <v>420.25767799589414</v>
      </c>
      <c r="AX22" s="29">
        <f t="shared" si="33"/>
        <v>18610.677245020117</v>
      </c>
      <c r="AY22" s="42">
        <f t="shared" si="34"/>
        <v>7124.0926041694629</v>
      </c>
      <c r="AZ22" s="11"/>
      <c r="BA22" s="29">
        <f t="shared" si="35"/>
        <v>1.8021407219708796</v>
      </c>
      <c r="BB22" s="25">
        <v>10570</v>
      </c>
      <c r="BC22" s="29">
        <f t="shared" si="135"/>
        <v>10388.569689961916</v>
      </c>
      <c r="BD22" s="42">
        <f t="shared" si="36"/>
        <v>326.97822363035425</v>
      </c>
      <c r="BE22" s="29">
        <f t="shared" si="37"/>
        <v>18703.963013758945</v>
      </c>
      <c r="BF22" s="42">
        <f t="shared" si="38"/>
        <v>2679.4336274860548</v>
      </c>
      <c r="BG22" s="11"/>
      <c r="BH22" s="29">
        <f t="shared" si="39"/>
        <v>1.8021839251999625</v>
      </c>
      <c r="BI22" s="25">
        <v>10570</v>
      </c>
      <c r="BJ22" s="29">
        <f t="shared" si="40"/>
        <v>10436.966316858652</v>
      </c>
      <c r="BK22" s="42">
        <f t="shared" si="41"/>
        <v>239.75841298617576</v>
      </c>
      <c r="BL22" s="29">
        <f t="shared" si="42"/>
        <v>18791.183626171329</v>
      </c>
      <c r="BM22" s="42">
        <f t="shared" si="43"/>
        <v>2342.2334949818755</v>
      </c>
      <c r="BN22" s="11"/>
      <c r="BO22" s="29">
        <f t="shared" si="44"/>
        <v>1.8022249069723715</v>
      </c>
      <c r="BP22" s="25">
        <v>10570</v>
      </c>
      <c r="BQ22" s="29">
        <f t="shared" si="0"/>
        <v>10452.760749142939</v>
      </c>
      <c r="BR22" s="42">
        <f t="shared" si="45"/>
        <v>211.29593304908997</v>
      </c>
      <c r="BS22" s="29">
        <f t="shared" si="46"/>
        <v>18819.648851945971</v>
      </c>
      <c r="BT22" s="42">
        <f t="shared" si="1"/>
        <v>249.46409118292155</v>
      </c>
      <c r="BU22" s="11"/>
      <c r="BV22" s="29">
        <f t="shared" si="47"/>
        <v>1.8022384055279683</v>
      </c>
      <c r="BW22" s="25">
        <v>10570</v>
      </c>
      <c r="BX22" s="29">
        <f t="shared" si="48"/>
        <v>10481.05023886187</v>
      </c>
      <c r="BY22" s="42">
        <f t="shared" si="49"/>
        <v>160.31153939399223</v>
      </c>
      <c r="BZ22" s="29">
        <f t="shared" si="50"/>
        <v>18870.63360047742</v>
      </c>
      <c r="CA22" s="42">
        <f t="shared" si="51"/>
        <v>800.29522855749042</v>
      </c>
      <c r="CB22" s="11"/>
      <c r="CC22" s="29">
        <f t="shared" si="52"/>
        <v>1.8022627362802202</v>
      </c>
      <c r="CD22" s="25">
        <v>10570</v>
      </c>
      <c r="CE22" s="29">
        <f t="shared" si="53"/>
        <v>10490.144861261448</v>
      </c>
      <c r="CF22" s="42">
        <f t="shared" si="54"/>
        <v>143.92134429574105</v>
      </c>
      <c r="CG22" s="29">
        <f t="shared" si="55"/>
        <v>18887.0245352729</v>
      </c>
      <c r="CH22" s="42">
        <f t="shared" si="56"/>
        <v>82.712156590904613</v>
      </c>
      <c r="CI22" s="11"/>
      <c r="CJ22" s="29">
        <f t="shared" si="57"/>
        <v>1.8022706001991857</v>
      </c>
      <c r="CK22" s="25">
        <v>10570</v>
      </c>
      <c r="CL22" s="29">
        <f t="shared" si="58"/>
        <v>10501.343080342402</v>
      </c>
      <c r="CM22" s="42">
        <f t="shared" si="59"/>
        <v>123.73950305782954</v>
      </c>
      <c r="CN22" s="29">
        <f t="shared" si="60"/>
        <v>18907.206810640982</v>
      </c>
      <c r="CO22" s="42">
        <f t="shared" si="2"/>
        <v>125.40011058504234</v>
      </c>
      <c r="CP22" s="11"/>
      <c r="CQ22" s="29">
        <f t="shared" si="61"/>
        <v>1.8022803111887766</v>
      </c>
      <c r="CR22" s="25">
        <v>10570</v>
      </c>
      <c r="CS22" s="29">
        <f t="shared" si="62"/>
        <v>10509.52569187528</v>
      </c>
      <c r="CT22" s="42">
        <f t="shared" si="63"/>
        <v>108.99244477052481</v>
      </c>
      <c r="CU22" s="29">
        <f t="shared" si="64"/>
        <v>18921.954199401367</v>
      </c>
      <c r="CV22" s="42">
        <f t="shared" si="65"/>
        <v>66.95513149799757</v>
      </c>
      <c r="CW22" s="11"/>
      <c r="CX22" s="29">
        <f t="shared" si="66"/>
        <v>1.8022874267435203</v>
      </c>
      <c r="CY22" s="25">
        <v>10570</v>
      </c>
      <c r="CZ22" s="29">
        <f t="shared" si="67"/>
        <v>10516.349037081722</v>
      </c>
      <c r="DA22" s="42">
        <f t="shared" si="68"/>
        <v>96.694970421344635</v>
      </c>
      <c r="DB22" s="29">
        <f t="shared" si="69"/>
        <v>18934.251848955395</v>
      </c>
      <c r="DC22" s="42">
        <f t="shared" si="70"/>
        <v>46.558039806267445</v>
      </c>
      <c r="DD22" s="11"/>
      <c r="DE22" s="29">
        <f t="shared" si="71"/>
        <v>1.8022933730096296</v>
      </c>
      <c r="DF22" s="25">
        <v>10570</v>
      </c>
      <c r="DG22" s="29">
        <f t="shared" si="72"/>
        <v>10520.523848124361</v>
      </c>
      <c r="DH22" s="42">
        <f t="shared" si="73"/>
        <v>89.170888618607307</v>
      </c>
      <c r="DI22" s="29">
        <f t="shared" si="74"/>
        <v>18941.77609083588</v>
      </c>
      <c r="DJ22" s="42">
        <f t="shared" si="75"/>
        <v>17.429047241746407</v>
      </c>
      <c r="DK22" s="11"/>
      <c r="DL22" s="29">
        <f t="shared" si="76"/>
        <v>1.8022970168984924</v>
      </c>
      <c r="DM22" s="25">
        <v>10570</v>
      </c>
      <c r="DN22" s="29">
        <f t="shared" si="77"/>
        <v>10524.402427571364</v>
      </c>
      <c r="DO22" s="42">
        <f t="shared" si="78"/>
        <v>82.180646889897446</v>
      </c>
      <c r="DP22" s="29">
        <f t="shared" si="79"/>
        <v>18948.766449574483</v>
      </c>
      <c r="DQ22" s="42">
        <f t="shared" si="80"/>
        <v>15.043378526708407</v>
      </c>
      <c r="DR22" s="11"/>
      <c r="DS22" s="29">
        <f t="shared" si="81"/>
        <v>1.8023004061177577</v>
      </c>
      <c r="DT22" s="25">
        <v>10570</v>
      </c>
      <c r="DU22" s="29">
        <f t="shared" si="82"/>
        <v>10527.500994709702</v>
      </c>
      <c r="DV22" s="42">
        <f t="shared" si="83"/>
        <v>76.596221356039266</v>
      </c>
      <c r="DW22" s="29">
        <f t="shared" si="84"/>
        <v>18954.351002584721</v>
      </c>
      <c r="DX22" s="42">
        <f t="shared" si="85"/>
        <v>9.6011183107924456</v>
      </c>
      <c r="DY22" s="11"/>
      <c r="DZ22" s="29">
        <f t="shared" si="86"/>
        <v>1.802303116432709</v>
      </c>
      <c r="EA22" s="25">
        <v>10570</v>
      </c>
      <c r="EB22" s="29">
        <f t="shared" si="87"/>
        <v>10531.039814442222</v>
      </c>
      <c r="EC22" s="42">
        <f t="shared" si="88"/>
        <v>70.218242978936516</v>
      </c>
      <c r="ED22" s="29">
        <f t="shared" si="89"/>
        <v>18960.729033898431</v>
      </c>
      <c r="EE22" s="42">
        <f t="shared" si="90"/>
        <v>12.523245099267168</v>
      </c>
      <c r="EF22" s="11"/>
      <c r="EG22" s="29">
        <f t="shared" si="91"/>
        <v>1.8023062147651228</v>
      </c>
      <c r="EH22" s="25">
        <v>10570</v>
      </c>
      <c r="EI22" s="29">
        <f t="shared" si="92"/>
        <v>10532.751186079382</v>
      </c>
      <c r="EJ22" s="42">
        <f t="shared" si="93"/>
        <v>67.133904648032072</v>
      </c>
      <c r="EK22" s="29">
        <f t="shared" si="94"/>
        <v>18963.813450918831</v>
      </c>
      <c r="EL22" s="42">
        <f t="shared" si="95"/>
        <v>2.9287928804773498</v>
      </c>
      <c r="EM22" s="11"/>
      <c r="EN22" s="29">
        <f t="shared" si="96"/>
        <v>1.8023077142382178</v>
      </c>
      <c r="EO22" s="25">
        <v>10570</v>
      </c>
      <c r="EP22" s="29">
        <f t="shared" si="97"/>
        <v>10535.200122641449</v>
      </c>
      <c r="EQ22" s="42">
        <f t="shared" si="136"/>
        <v>62.720215597205581</v>
      </c>
      <c r="ER22" s="29">
        <f t="shared" si="98"/>
        <v>18968.227190804937</v>
      </c>
      <c r="ES22" s="42">
        <f t="shared" si="99"/>
        <v>5.9972902850265397</v>
      </c>
      <c r="ET22" s="11"/>
      <c r="EU22" s="29">
        <f t="shared" si="100"/>
        <v>1.8023098612241204</v>
      </c>
      <c r="EV22" s="25">
        <v>10570</v>
      </c>
      <c r="EW22" s="29">
        <f t="shared" si="101"/>
        <v>10536.951486566575</v>
      </c>
      <c r="EX22" s="42">
        <f t="shared" si="102"/>
        <v>59.563775229496926</v>
      </c>
      <c r="EY22" s="29">
        <f t="shared" si="103"/>
        <v>18971.383692623018</v>
      </c>
      <c r="EZ22" s="42">
        <f t="shared" si="104"/>
        <v>3.0672755982344926</v>
      </c>
      <c r="FA22" s="11"/>
      <c r="FB22" s="28">
        <f t="shared" si="105"/>
        <v>1.8023113975656964</v>
      </c>
      <c r="FC22" s="25">
        <v>10570</v>
      </c>
      <c r="FD22" s="28">
        <f t="shared" si="106"/>
        <v>10539.116324509807</v>
      </c>
      <c r="FE22" s="39">
        <f t="shared" si="107"/>
        <v>55.662095377436728</v>
      </c>
      <c r="FF22" s="28">
        <f t="shared" si="108"/>
        <v>18975.28540677849</v>
      </c>
      <c r="FG22" s="39">
        <f t="shared" si="109"/>
        <v>4.6865233204559154</v>
      </c>
      <c r="FH22" s="11"/>
      <c r="FI22" s="28">
        <f t="shared" si="110"/>
        <v>1.8023132976763427</v>
      </c>
      <c r="FJ22" s="25">
        <v>10570</v>
      </c>
      <c r="FK22" s="28">
        <f t="shared" si="111"/>
        <v>10540.457015772314</v>
      </c>
      <c r="FL22" s="39">
        <f t="shared" si="112"/>
        <v>53.245798337538297</v>
      </c>
      <c r="FM22" s="28">
        <f t="shared" si="113"/>
        <v>18977.701753258156</v>
      </c>
      <c r="FN22" s="39">
        <f t="shared" si="114"/>
        <v>1.7974530613622914</v>
      </c>
      <c r="FO22" s="11"/>
      <c r="FP22" s="28">
        <f t="shared" si="115"/>
        <v>1.8023132976763427</v>
      </c>
      <c r="FQ22" s="25">
        <v>10570</v>
      </c>
      <c r="FR22" s="28">
        <f t="shared" si="116"/>
        <v>10540.670598812891</v>
      </c>
      <c r="FS22" s="39">
        <f t="shared" si="117"/>
        <v>52.860859313355633</v>
      </c>
      <c r="FT22" s="28">
        <f t="shared" si="118"/>
        <v>18978.086697083836</v>
      </c>
      <c r="FU22" s="39">
        <f t="shared" si="119"/>
        <v>2.4157686092264146</v>
      </c>
      <c r="FV22" s="11"/>
      <c r="FW22" s="28">
        <f t="shared" si="120"/>
        <v>1.8023132976763427</v>
      </c>
      <c r="FX22" s="25">
        <v>10570</v>
      </c>
      <c r="FY22" s="28">
        <f t="shared" si="121"/>
        <v>10540.670598812891</v>
      </c>
      <c r="FZ22" s="39">
        <f t="shared" si="122"/>
        <v>52.860859313355633</v>
      </c>
      <c r="GA22" s="28">
        <f t="shared" si="123"/>
        <v>18978.086697083836</v>
      </c>
      <c r="GB22" s="39">
        <f t="shared" si="124"/>
        <v>2.4157686092264146</v>
      </c>
      <c r="GC22" s="11"/>
      <c r="GD22" s="28">
        <f t="shared" si="125"/>
        <v>1.8023132976763427</v>
      </c>
      <c r="GE22" s="25">
        <v>10570</v>
      </c>
      <c r="GF22" s="28">
        <f t="shared" si="126"/>
        <v>10540.670598812891</v>
      </c>
      <c r="GG22" s="39" t="e">
        <f t="shared" si="127"/>
        <v>#VALUE!</v>
      </c>
      <c r="GH22" s="28">
        <f t="shared" si="128"/>
        <v>18978.086697083836</v>
      </c>
      <c r="GI22" s="39">
        <f t="shared" si="129"/>
        <v>2.4157686092264146</v>
      </c>
      <c r="GJ22" s="11"/>
      <c r="GK22" s="29">
        <f t="shared" si="3"/>
        <v>37</v>
      </c>
      <c r="GL22" s="29" t="str">
        <f t="shared" si="4"/>
        <v xml:space="preserve"> ('12', '13'),</v>
      </c>
      <c r="GM22" s="29">
        <f t="shared" si="5"/>
        <v>51800</v>
      </c>
      <c r="GN22" s="29">
        <f t="shared" si="130"/>
        <v>1.8022706001991857</v>
      </c>
      <c r="GO22" s="29">
        <f t="shared" si="131"/>
        <v>10501.343080342402</v>
      </c>
      <c r="GP22" s="54">
        <f t="shared" si="132"/>
        <v>0.20272863089464097</v>
      </c>
      <c r="GQ22" s="29" t="str">
        <f t="shared" si="133"/>
        <v>-</v>
      </c>
      <c r="GR22" s="11"/>
    </row>
    <row r="23" spans="2:200" s="2" customFormat="1" x14ac:dyDescent="0.3">
      <c r="B23" s="86"/>
      <c r="C23" s="24">
        <v>11</v>
      </c>
      <c r="D23" s="25" t="s">
        <v>23</v>
      </c>
      <c r="E23" s="25">
        <v>46850</v>
      </c>
      <c r="F23" s="25">
        <v>1.2</v>
      </c>
      <c r="G23" s="25">
        <v>13890</v>
      </c>
      <c r="H23" s="25">
        <f t="shared" si="6"/>
        <v>2174.223914500611</v>
      </c>
      <c r="I23" s="29">
        <f t="shared" si="7"/>
        <v>16687.317252334975</v>
      </c>
      <c r="J23" s="10"/>
      <c r="K23" s="40">
        <f t="shared" si="8"/>
        <v>1.2069536545482271</v>
      </c>
      <c r="L23" s="41">
        <v>15690</v>
      </c>
      <c r="M23" s="62">
        <f t="shared" si="138"/>
        <v>14341.204372724205</v>
      </c>
      <c r="N23" s="42">
        <f t="shared" si="9"/>
        <v>602.79688615210318</v>
      </c>
      <c r="O23" s="29">
        <f t="shared" si="10"/>
        <v>17232.110587806092</v>
      </c>
      <c r="P23" s="18">
        <f t="shared" si="11"/>
        <v>203585.38596544359</v>
      </c>
      <c r="Q23" s="8"/>
      <c r="R23" s="29">
        <f t="shared" si="12"/>
        <v>1.2079021747225618</v>
      </c>
      <c r="S23" s="25">
        <v>14840</v>
      </c>
      <c r="T23" s="29">
        <f t="shared" si="13"/>
        <v>14607.113013720687</v>
      </c>
      <c r="U23" s="42">
        <f t="shared" si="14"/>
        <v>3100.9118781950961</v>
      </c>
      <c r="V23" s="29">
        <f t="shared" si="15"/>
        <v>17553.381593018566</v>
      </c>
      <c r="W23" s="42">
        <f t="shared" si="16"/>
        <v>70707.405356595977</v>
      </c>
      <c r="X23" s="11"/>
      <c r="Y23" s="29">
        <f t="shared" si="17"/>
        <v>1.2085047526264783</v>
      </c>
      <c r="Z23" s="25">
        <v>17170</v>
      </c>
      <c r="AA23" s="29">
        <f t="shared" si="18"/>
        <v>15183.708653503056</v>
      </c>
      <c r="AB23" s="42">
        <f t="shared" si="19"/>
        <v>612.99260201737843</v>
      </c>
      <c r="AC23" s="29">
        <f t="shared" si="20"/>
        <v>18250.602891664697</v>
      </c>
      <c r="AD23" s="42">
        <f t="shared" si="21"/>
        <v>332462.53181603871</v>
      </c>
      <c r="AE23" s="11"/>
      <c r="AF23" s="29">
        <f t="shared" si="22"/>
        <v>1.2099292301206246</v>
      </c>
      <c r="AG23" s="25">
        <v>15690</v>
      </c>
      <c r="AH23" s="29">
        <f t="shared" si="23"/>
        <v>15488.456860258324</v>
      </c>
      <c r="AI23" s="42">
        <f t="shared" si="24"/>
        <v>2037.3831310818186</v>
      </c>
      <c r="AJ23" s="29">
        <f t="shared" si="25"/>
        <v>18619.450581978392</v>
      </c>
      <c r="AK23" s="42">
        <f t="shared" si="26"/>
        <v>92871.469520551735</v>
      </c>
      <c r="AL23" s="11"/>
      <c r="AM23" s="29">
        <f t="shared" si="27"/>
        <v>1.2107506996884416</v>
      </c>
      <c r="AN23" s="25">
        <v>17170</v>
      </c>
      <c r="AO23" s="29">
        <f t="shared" si="28"/>
        <v>15790.835327082652</v>
      </c>
      <c r="AP23" s="42">
        <f t="shared" si="29"/>
        <v>580.744886534496</v>
      </c>
      <c r="AQ23" s="29">
        <f t="shared" si="30"/>
        <v>18985.684953385586</v>
      </c>
      <c r="AR23" s="42">
        <f t="shared" si="134"/>
        <v>91432.73719903118</v>
      </c>
      <c r="AS23" s="11"/>
      <c r="AT23" s="29">
        <f t="shared" si="31"/>
        <v>1.2116151426212045</v>
      </c>
      <c r="AU23" s="25">
        <v>16270</v>
      </c>
      <c r="AV23" s="29">
        <f t="shared" si="137"/>
        <v>15918.177411115841</v>
      </c>
      <c r="AW23" s="42">
        <f t="shared" si="32"/>
        <v>1518.2781234326569</v>
      </c>
      <c r="AX23" s="29">
        <f t="shared" si="33"/>
        <v>19139.998599615006</v>
      </c>
      <c r="AY23" s="42">
        <f t="shared" si="34"/>
        <v>16216.006365915811</v>
      </c>
      <c r="AZ23" s="11"/>
      <c r="BA23" s="29">
        <f t="shared" si="35"/>
        <v>1.2119943713685872</v>
      </c>
      <c r="BB23" s="25">
        <v>17170</v>
      </c>
      <c r="BC23" s="29">
        <f t="shared" si="135"/>
        <v>16196.051301086427</v>
      </c>
      <c r="BD23" s="42">
        <f t="shared" si="36"/>
        <v>1898.9942539538863</v>
      </c>
      <c r="BE23" s="29">
        <f t="shared" si="37"/>
        <v>19476.89860083866</v>
      </c>
      <c r="BF23" s="42">
        <f t="shared" si="38"/>
        <v>77213.898727385269</v>
      </c>
      <c r="BG23" s="11"/>
      <c r="BH23" s="29">
        <f t="shared" si="39"/>
        <v>1.2128540712674063</v>
      </c>
      <c r="BI23" s="25">
        <v>17760</v>
      </c>
      <c r="BJ23" s="29">
        <f t="shared" si="40"/>
        <v>16613.235406934386</v>
      </c>
      <c r="BK23" s="42">
        <f t="shared" si="41"/>
        <v>-1836.5001296350208</v>
      </c>
      <c r="BL23" s="29">
        <f t="shared" si="42"/>
        <v>19983.165509599978</v>
      </c>
      <c r="BM23" s="42">
        <f t="shared" si="43"/>
        <v>174042.57817216069</v>
      </c>
      <c r="BN23" s="11"/>
      <c r="BO23" s="29">
        <f t="shared" si="44"/>
        <v>1.2142305276848653</v>
      </c>
      <c r="BP23" s="25">
        <v>15100</v>
      </c>
      <c r="BQ23" s="29">
        <f t="shared" si="0"/>
        <v>16433.576439365883</v>
      </c>
      <c r="BR23" s="42">
        <f t="shared" si="45"/>
        <v>894.18301868390984</v>
      </c>
      <c r="BS23" s="29">
        <f t="shared" si="46"/>
        <v>19765.072807958742</v>
      </c>
      <c r="BT23" s="42">
        <f t="shared" si="1"/>
        <v>32277.344627780305</v>
      </c>
      <c r="BU23" s="11"/>
      <c r="BV23" s="29">
        <f t="shared" si="47"/>
        <v>1.2136248737105133</v>
      </c>
      <c r="BW23" s="25">
        <v>17170</v>
      </c>
      <c r="BX23" s="29">
        <f t="shared" si="48"/>
        <v>16611.273299376848</v>
      </c>
      <c r="BY23" s="42">
        <f t="shared" si="49"/>
        <v>-2925.8341949753344</v>
      </c>
      <c r="BZ23" s="29">
        <f t="shared" si="50"/>
        <v>19980.783065299653</v>
      </c>
      <c r="CA23" s="42">
        <f t="shared" si="51"/>
        <v>31576.174057756452</v>
      </c>
      <c r="CB23" s="11"/>
      <c r="CC23" s="29">
        <f t="shared" si="52"/>
        <v>1.2142238060851145</v>
      </c>
      <c r="CD23" s="25">
        <v>14200</v>
      </c>
      <c r="CE23" s="29">
        <f t="shared" si="53"/>
        <v>16364.733905909972</v>
      </c>
      <c r="CF23" s="42">
        <f t="shared" si="54"/>
        <v>977.40915724469119</v>
      </c>
      <c r="CG23" s="29">
        <f t="shared" si="55"/>
        <v>19681.531622715655</v>
      </c>
      <c r="CH23" s="42">
        <f t="shared" si="56"/>
        <v>60781.672531014847</v>
      </c>
      <c r="CI23" s="11"/>
      <c r="CJ23" s="29">
        <f t="shared" si="57"/>
        <v>1.2133979983652068</v>
      </c>
      <c r="CK23" s="25">
        <v>17170</v>
      </c>
      <c r="CL23" s="29">
        <f t="shared" si="58"/>
        <v>16477.657711222084</v>
      </c>
      <c r="CM23" s="42">
        <f t="shared" si="59"/>
        <v>840.53786818212029</v>
      </c>
      <c r="CN23" s="29">
        <f t="shared" si="60"/>
        <v>19818.574166699851</v>
      </c>
      <c r="CO23" s="42">
        <f t="shared" si="2"/>
        <v>12751.785806167696</v>
      </c>
      <c r="CP23" s="11"/>
      <c r="CQ23" s="29">
        <f t="shared" si="61"/>
        <v>1.2137716519024557</v>
      </c>
      <c r="CR23" s="25">
        <v>17170</v>
      </c>
      <c r="CS23" s="29">
        <f t="shared" si="62"/>
        <v>16560.171870393617</v>
      </c>
      <c r="CT23" s="42">
        <f t="shared" si="63"/>
        <v>-2863.283668814212</v>
      </c>
      <c r="CU23" s="29">
        <f t="shared" si="64"/>
        <v>19918.738952040938</v>
      </c>
      <c r="CV23" s="42">
        <f t="shared" si="65"/>
        <v>6808.5864637850518</v>
      </c>
      <c r="CW23" s="11"/>
      <c r="CX23" s="29">
        <f t="shared" si="66"/>
        <v>1.2140495847303949</v>
      </c>
      <c r="CY23" s="25">
        <v>14200</v>
      </c>
      <c r="CZ23" s="29">
        <f t="shared" si="67"/>
        <v>16293.872545645374</v>
      </c>
      <c r="DA23" s="42">
        <f t="shared" si="68"/>
        <v>1063.0835943158409</v>
      </c>
      <c r="DB23" s="29">
        <f t="shared" si="69"/>
        <v>19595.556776530342</v>
      </c>
      <c r="DC23" s="42">
        <f t="shared" si="70"/>
        <v>70915.330361370041</v>
      </c>
      <c r="DD23" s="11"/>
      <c r="DE23" s="29">
        <f t="shared" si="71"/>
        <v>1.2131674412070208</v>
      </c>
      <c r="DF23" s="25">
        <v>17170</v>
      </c>
      <c r="DG23" s="29">
        <f t="shared" si="72"/>
        <v>16362.047772561065</v>
      </c>
      <c r="DH23" s="42">
        <f t="shared" si="73"/>
        <v>1696.7666634263694</v>
      </c>
      <c r="DI23" s="29">
        <f t="shared" si="74"/>
        <v>19678.272285699328</v>
      </c>
      <c r="DJ23" s="42">
        <f t="shared" si="75"/>
        <v>4647.861565006011</v>
      </c>
      <c r="DK23" s="11"/>
      <c r="DL23" s="29">
        <f t="shared" si="76"/>
        <v>1.2133892038561107</v>
      </c>
      <c r="DM23" s="25">
        <v>17760</v>
      </c>
      <c r="DN23" s="29">
        <f t="shared" si="77"/>
        <v>16471.637313616422</v>
      </c>
      <c r="DO23" s="42">
        <f t="shared" si="78"/>
        <v>847.74993913836295</v>
      </c>
      <c r="DP23" s="29">
        <f t="shared" si="79"/>
        <v>19811.266839316595</v>
      </c>
      <c r="DQ23" s="42">
        <f t="shared" si="80"/>
        <v>12009.867508723706</v>
      </c>
      <c r="DR23" s="11"/>
      <c r="DS23" s="29">
        <f t="shared" si="81"/>
        <v>1.2137515360842241</v>
      </c>
      <c r="DT23" s="25">
        <v>17170</v>
      </c>
      <c r="DU23" s="29">
        <f t="shared" si="82"/>
        <v>16519.094306509112</v>
      </c>
      <c r="DV23" s="42">
        <f t="shared" si="83"/>
        <v>-1722.0949587384632</v>
      </c>
      <c r="DW23" s="29">
        <f t="shared" si="84"/>
        <v>19868.871608681871</v>
      </c>
      <c r="DX23" s="42">
        <f t="shared" si="85"/>
        <v>2252.16617441686</v>
      </c>
      <c r="DY23" s="11"/>
      <c r="DZ23" s="29">
        <f t="shared" si="86"/>
        <v>1.2139107023721103</v>
      </c>
      <c r="EA23" s="25">
        <v>15100</v>
      </c>
      <c r="EB23" s="29">
        <f t="shared" si="87"/>
        <v>16400.928742400545</v>
      </c>
      <c r="EC23" s="42">
        <f t="shared" si="88"/>
        <v>1649.5249082544642</v>
      </c>
      <c r="ED23" s="29">
        <f t="shared" si="89"/>
        <v>19725.452514747147</v>
      </c>
      <c r="EE23" s="42">
        <f t="shared" si="90"/>
        <v>13963.100541095904</v>
      </c>
      <c r="EF23" s="11"/>
      <c r="EG23" s="29">
        <f t="shared" si="91"/>
        <v>1.2135169247311792</v>
      </c>
      <c r="EH23" s="25">
        <v>17760</v>
      </c>
      <c r="EI23" s="29">
        <f t="shared" si="92"/>
        <v>16460.6275341244</v>
      </c>
      <c r="EJ23" s="42">
        <f t="shared" si="93"/>
        <v>1577.4404344527195</v>
      </c>
      <c r="EK23" s="29">
        <f t="shared" si="94"/>
        <v>19797.903904806852</v>
      </c>
      <c r="EL23" s="42">
        <f t="shared" si="95"/>
        <v>3563.9457332881957</v>
      </c>
      <c r="EM23" s="11"/>
      <c r="EN23" s="29">
        <f t="shared" si="96"/>
        <v>1.2137148063656658</v>
      </c>
      <c r="EO23" s="25">
        <v>17760</v>
      </c>
      <c r="EP23" s="29">
        <f t="shared" si="97"/>
        <v>16546.05524052617</v>
      </c>
      <c r="EQ23" s="42">
        <f t="shared" si="136"/>
        <v>-1755.1597032733957</v>
      </c>
      <c r="ER23" s="29">
        <f t="shared" si="98"/>
        <v>19901.6010012599</v>
      </c>
      <c r="ES23" s="42">
        <f t="shared" si="99"/>
        <v>7297.8930210669605</v>
      </c>
      <c r="ET23" s="11"/>
      <c r="EU23" s="29">
        <f t="shared" si="100"/>
        <v>1.2140017399781822</v>
      </c>
      <c r="EV23" s="25">
        <v>15100</v>
      </c>
      <c r="EW23" s="29">
        <f t="shared" si="101"/>
        <v>16473.280013306117</v>
      </c>
      <c r="EX23" s="42">
        <f t="shared" si="102"/>
        <v>-246.7235126086249</v>
      </c>
      <c r="EY23" s="29">
        <f t="shared" si="103"/>
        <v>19813.260673094421</v>
      </c>
      <c r="EZ23" s="42">
        <f t="shared" si="104"/>
        <v>5296.2336969302451</v>
      </c>
      <c r="FA23" s="11"/>
      <c r="FB23" s="28">
        <f t="shared" si="105"/>
        <v>1.2137570226119119</v>
      </c>
      <c r="FC23" s="25">
        <v>16270</v>
      </c>
      <c r="FD23" s="28">
        <f t="shared" si="106"/>
        <v>16459.964186353955</v>
      </c>
      <c r="FE23" s="39">
        <f t="shared" si="107"/>
        <v>861.85254636983143</v>
      </c>
      <c r="FF23" s="28">
        <f t="shared" si="108"/>
        <v>19797.098790529319</v>
      </c>
      <c r="FG23" s="39">
        <f t="shared" si="109"/>
        <v>177.31124741994395</v>
      </c>
      <c r="FH23" s="11"/>
      <c r="FI23" s="28">
        <f t="shared" si="110"/>
        <v>1.2137125957242361</v>
      </c>
      <c r="FJ23" s="25">
        <v>17170</v>
      </c>
      <c r="FK23" s="28">
        <f t="shared" si="111"/>
        <v>16490.78755165336</v>
      </c>
      <c r="FL23" s="39">
        <f t="shared" si="112"/>
        <v>-1687.7385272729689</v>
      </c>
      <c r="FM23" s="28">
        <f t="shared" si="113"/>
        <v>19834.511083202866</v>
      </c>
      <c r="FN23" s="39">
        <f t="shared" si="114"/>
        <v>950.07984838061668</v>
      </c>
      <c r="FO23" s="11"/>
      <c r="FP23" s="28">
        <f t="shared" si="115"/>
        <v>1.2137125957242361</v>
      </c>
      <c r="FQ23" s="25">
        <v>15100</v>
      </c>
      <c r="FR23" s="28">
        <f t="shared" si="116"/>
        <v>16391.521640108607</v>
      </c>
      <c r="FS23" s="39">
        <f t="shared" si="117"/>
        <v>-1566.8865427160465</v>
      </c>
      <c r="FT23" s="28">
        <f t="shared" si="118"/>
        <v>19714.036982684589</v>
      </c>
      <c r="FU23" s="39">
        <f t="shared" si="119"/>
        <v>4684.3821365465083</v>
      </c>
      <c r="FV23" s="11"/>
      <c r="FW23" s="28">
        <f t="shared" si="120"/>
        <v>1.2137125957242361</v>
      </c>
      <c r="FX23" s="25">
        <v>15100</v>
      </c>
      <c r="FY23" s="28">
        <f t="shared" si="121"/>
        <v>16391.521640108607</v>
      </c>
      <c r="FZ23" s="39">
        <f t="shared" si="122"/>
        <v>-1566.8865427160465</v>
      </c>
      <c r="GA23" s="28">
        <f t="shared" si="123"/>
        <v>19714.036982684589</v>
      </c>
      <c r="GB23" s="39">
        <f t="shared" si="124"/>
        <v>4684.3821365465083</v>
      </c>
      <c r="GC23" s="11"/>
      <c r="GD23" s="28">
        <f t="shared" si="125"/>
        <v>1.2137125957242361</v>
      </c>
      <c r="GE23" s="25">
        <v>15100</v>
      </c>
      <c r="GF23" s="28">
        <f t="shared" si="126"/>
        <v>16391.521640108607</v>
      </c>
      <c r="GG23" s="39" t="e">
        <f t="shared" si="127"/>
        <v>#VALUE!</v>
      </c>
      <c r="GH23" s="28">
        <f t="shared" si="128"/>
        <v>19714.036982684589</v>
      </c>
      <c r="GI23" s="39">
        <f t="shared" si="129"/>
        <v>4684.3821365465083</v>
      </c>
      <c r="GJ23" s="11"/>
      <c r="GK23" s="29">
        <f t="shared" si="3"/>
        <v>11</v>
      </c>
      <c r="GL23" s="29" t="str">
        <f t="shared" si="4"/>
        <v xml:space="preserve"> ('5', '4'),</v>
      </c>
      <c r="GM23" s="29">
        <f t="shared" si="5"/>
        <v>46850</v>
      </c>
      <c r="GN23" s="29">
        <f t="shared" si="130"/>
        <v>1.2133979983652068</v>
      </c>
      <c r="GO23" s="29">
        <f t="shared" si="131"/>
        <v>16477.657711222084</v>
      </c>
      <c r="GP23" s="54">
        <f t="shared" si="132"/>
        <v>0.35171094367603167</v>
      </c>
      <c r="GQ23" s="29" t="str">
        <f t="shared" si="133"/>
        <v>-</v>
      </c>
      <c r="GR23" s="11"/>
    </row>
    <row r="24" spans="2:200" s="2" customFormat="1" x14ac:dyDescent="0.3">
      <c r="B24" s="86"/>
      <c r="C24" s="24">
        <v>12</v>
      </c>
      <c r="D24" s="25" t="s">
        <v>24</v>
      </c>
      <c r="E24" s="25">
        <v>13860</v>
      </c>
      <c r="F24" s="25">
        <v>2.4</v>
      </c>
      <c r="G24" s="25">
        <v>8570</v>
      </c>
      <c r="H24" s="25">
        <f t="shared" si="6"/>
        <v>-8548.527589881618</v>
      </c>
      <c r="I24" s="29">
        <f t="shared" si="7"/>
        <v>21018.976268981318</v>
      </c>
      <c r="J24" s="10"/>
      <c r="K24" s="40">
        <f t="shared" si="8"/>
        <v>2.6631133424628461</v>
      </c>
      <c r="L24" s="41">
        <v>5250</v>
      </c>
      <c r="M24" s="62">
        <f t="shared" si="138"/>
        <v>7737.7786014198009</v>
      </c>
      <c r="N24" s="42">
        <f t="shared" si="9"/>
        <v>-302.60277866592452</v>
      </c>
      <c r="O24" s="29">
        <f t="shared" si="10"/>
        <v>18841.270689342447</v>
      </c>
      <c r="P24" s="18">
        <f t="shared" si="11"/>
        <v>692592.45625478262</v>
      </c>
      <c r="Q24" s="8"/>
      <c r="R24" s="29">
        <f t="shared" si="12"/>
        <v>2.5748577077956676</v>
      </c>
      <c r="S24" s="25">
        <v>7620</v>
      </c>
      <c r="T24" s="29">
        <f t="shared" si="13"/>
        <v>7674.9906655811228</v>
      </c>
      <c r="U24" s="42">
        <f t="shared" si="14"/>
        <v>-2992.830807629497</v>
      </c>
      <c r="V24" s="29">
        <f t="shared" si="15"/>
        <v>18679.77742553045</v>
      </c>
      <c r="W24" s="42">
        <f t="shared" si="16"/>
        <v>3942.3248868819574</v>
      </c>
      <c r="X24" s="11"/>
      <c r="Y24" s="29">
        <f t="shared" si="17"/>
        <v>2.5692509082133745</v>
      </c>
      <c r="Z24" s="25">
        <v>6500</v>
      </c>
      <c r="AA24" s="29">
        <f t="shared" si="18"/>
        <v>7410.642491749777</v>
      </c>
      <c r="AB24" s="42">
        <f t="shared" si="19"/>
        <v>3026.9113986242055</v>
      </c>
      <c r="AC24" s="29">
        <f t="shared" si="20"/>
        <v>18003.57832416784</v>
      </c>
      <c r="AD24" s="42">
        <f t="shared" si="21"/>
        <v>69879.957007967401</v>
      </c>
      <c r="AE24" s="11"/>
      <c r="AF24" s="29">
        <f t="shared" si="22"/>
        <v>2.5471102837649462</v>
      </c>
      <c r="AG24" s="25">
        <v>8570</v>
      </c>
      <c r="AH24" s="29">
        <f t="shared" si="23"/>
        <v>8108.485984576776</v>
      </c>
      <c r="AI24" s="42">
        <f t="shared" si="24"/>
        <v>1208.9905110377338</v>
      </c>
      <c r="AJ24" s="29">
        <f t="shared" si="25"/>
        <v>19802.305200999075</v>
      </c>
      <c r="AK24" s="42">
        <f t="shared" si="26"/>
        <v>486985.54048098571</v>
      </c>
      <c r="AL24" s="11"/>
      <c r="AM24" s="29">
        <f t="shared" si="27"/>
        <v>2.6108524567133866</v>
      </c>
      <c r="AN24" s="25">
        <v>8570</v>
      </c>
      <c r="AO24" s="29">
        <f t="shared" si="28"/>
        <v>8191.4763623455274</v>
      </c>
      <c r="AP24" s="42">
        <f t="shared" si="29"/>
        <v>995.74681130108763</v>
      </c>
      <c r="AQ24" s="29">
        <f t="shared" si="30"/>
        <v>20019.342716651925</v>
      </c>
      <c r="AR24" s="42">
        <f t="shared" si="134"/>
        <v>6887.4028022000648</v>
      </c>
      <c r="AS24" s="11"/>
      <c r="AT24" s="29">
        <f t="shared" si="31"/>
        <v>2.6196181928062323</v>
      </c>
      <c r="AU24" s="25">
        <v>8570</v>
      </c>
      <c r="AV24" s="29">
        <f t="shared" si="137"/>
        <v>8292.072235954638</v>
      </c>
      <c r="AW24" s="42">
        <f t="shared" si="32"/>
        <v>733.04740777212396</v>
      </c>
      <c r="AX24" s="29">
        <f t="shared" si="33"/>
        <v>20283.414822809911</v>
      </c>
      <c r="AY24" s="42">
        <f t="shared" si="34"/>
        <v>10119.529787180163</v>
      </c>
      <c r="AZ24" s="11"/>
      <c r="BA24" s="29">
        <f t="shared" si="35"/>
        <v>2.6306066840930931</v>
      </c>
      <c r="BB24" s="25">
        <v>8570</v>
      </c>
      <c r="BC24" s="29">
        <f t="shared" si="135"/>
        <v>8353.765378107435</v>
      </c>
      <c r="BD24" s="42">
        <f t="shared" si="36"/>
        <v>571.76230867375864</v>
      </c>
      <c r="BE24" s="29">
        <f t="shared" si="37"/>
        <v>20445.918491778764</v>
      </c>
      <c r="BF24" s="42">
        <f t="shared" si="38"/>
        <v>3806.0437886852192</v>
      </c>
      <c r="BG24" s="11"/>
      <c r="BH24" s="29">
        <f t="shared" si="39"/>
        <v>2.6375465232486799</v>
      </c>
      <c r="BI24" s="25">
        <v>8570</v>
      </c>
      <c r="BJ24" s="29">
        <f t="shared" si="40"/>
        <v>8411.4460727813002</v>
      </c>
      <c r="BK24" s="42">
        <f t="shared" si="41"/>
        <v>419.59215662150552</v>
      </c>
      <c r="BL24" s="29">
        <f t="shared" si="42"/>
        <v>20598.244534264959</v>
      </c>
      <c r="BM24" s="42">
        <f t="shared" si="43"/>
        <v>3327.0625380596634</v>
      </c>
      <c r="BN24" s="11"/>
      <c r="BO24" s="29">
        <f t="shared" si="44"/>
        <v>2.6441755888556817</v>
      </c>
      <c r="BP24" s="25">
        <v>8570</v>
      </c>
      <c r="BQ24" s="29">
        <f t="shared" si="0"/>
        <v>8430.2703976269313</v>
      </c>
      <c r="BR24" s="42">
        <f t="shared" si="45"/>
        <v>370.33008723261156</v>
      </c>
      <c r="BS24" s="29">
        <f t="shared" si="46"/>
        <v>20648.039973722494</v>
      </c>
      <c r="BT24" s="42">
        <f t="shared" si="1"/>
        <v>354.35520589384259</v>
      </c>
      <c r="BU24" s="11"/>
      <c r="BV24" s="29">
        <f t="shared" si="47"/>
        <v>2.646368740162111</v>
      </c>
      <c r="BW24" s="25">
        <v>8570</v>
      </c>
      <c r="BX24" s="29">
        <f t="shared" si="48"/>
        <v>8463.9867436532513</v>
      </c>
      <c r="BY24" s="42">
        <f t="shared" si="49"/>
        <v>281.1067227746272</v>
      </c>
      <c r="BZ24" s="29">
        <f t="shared" si="50"/>
        <v>20737.332568046422</v>
      </c>
      <c r="CA24" s="42">
        <f t="shared" si="51"/>
        <v>1136.7919893665462</v>
      </c>
      <c r="CB24" s="11"/>
      <c r="CC24" s="29">
        <f t="shared" si="52"/>
        <v>2.6503337942940317</v>
      </c>
      <c r="CD24" s="25">
        <v>8570</v>
      </c>
      <c r="CE24" s="29">
        <f t="shared" si="53"/>
        <v>8474.8260143099324</v>
      </c>
      <c r="CF24" s="42">
        <f t="shared" si="54"/>
        <v>252.51632098577502</v>
      </c>
      <c r="CG24" s="29">
        <f t="shared" si="55"/>
        <v>20766.067212116319</v>
      </c>
      <c r="CH24" s="42">
        <f t="shared" si="56"/>
        <v>117.48978836878658</v>
      </c>
      <c r="CI24" s="11"/>
      <c r="CJ24" s="29">
        <f t="shared" si="57"/>
        <v>2.6516186037638718</v>
      </c>
      <c r="CK24" s="25">
        <v>8570</v>
      </c>
      <c r="CL24" s="29">
        <f t="shared" si="58"/>
        <v>8488.1724208080068</v>
      </c>
      <c r="CM24" s="42">
        <f t="shared" si="59"/>
        <v>217.20092124830759</v>
      </c>
      <c r="CN24" s="29">
        <f t="shared" si="60"/>
        <v>20801.467385748776</v>
      </c>
      <c r="CO24" s="42">
        <f t="shared" si="2"/>
        <v>178.12656641184336</v>
      </c>
      <c r="CP24" s="11"/>
      <c r="CQ24" s="29">
        <f t="shared" si="61"/>
        <v>2.6532073775715337</v>
      </c>
      <c r="CR24" s="25">
        <v>8570</v>
      </c>
      <c r="CS24" s="29">
        <f t="shared" si="62"/>
        <v>8497.9247268616891</v>
      </c>
      <c r="CT24" s="42">
        <f t="shared" si="63"/>
        <v>191.38494428175855</v>
      </c>
      <c r="CU24" s="29">
        <f t="shared" si="64"/>
        <v>20827.347956870035</v>
      </c>
      <c r="CV24" s="42">
        <f t="shared" si="65"/>
        <v>95.107473364689071</v>
      </c>
      <c r="CW24" s="11"/>
      <c r="CX24" s="29">
        <f t="shared" si="66"/>
        <v>2.6543730535970762</v>
      </c>
      <c r="CY24" s="25">
        <v>8570</v>
      </c>
      <c r="CZ24" s="29">
        <f t="shared" si="67"/>
        <v>8506.0570145177462</v>
      </c>
      <c r="DA24" s="42">
        <f t="shared" si="68"/>
        <v>169.82912677440387</v>
      </c>
      <c r="DB24" s="29">
        <f t="shared" si="69"/>
        <v>20848.938045136001</v>
      </c>
      <c r="DC24" s="42">
        <f t="shared" si="70"/>
        <v>66.134102520858477</v>
      </c>
      <c r="DD24" s="11"/>
      <c r="DE24" s="29">
        <f t="shared" si="71"/>
        <v>2.6553481651674775</v>
      </c>
      <c r="DF24" s="25">
        <v>8570</v>
      </c>
      <c r="DG24" s="29">
        <f t="shared" si="72"/>
        <v>8511.0326918843803</v>
      </c>
      <c r="DH24" s="42">
        <f t="shared" si="73"/>
        <v>156.6468111158824</v>
      </c>
      <c r="DI24" s="29">
        <f t="shared" si="74"/>
        <v>20862.151688182566</v>
      </c>
      <c r="DJ24" s="42">
        <f t="shared" si="75"/>
        <v>24.757365256834305</v>
      </c>
      <c r="DK24" s="11"/>
      <c r="DL24" s="29">
        <f t="shared" si="76"/>
        <v>2.6559461603733983</v>
      </c>
      <c r="DM24" s="25">
        <v>8570</v>
      </c>
      <c r="DN24" s="29">
        <f t="shared" si="77"/>
        <v>8515.6553106740794</v>
      </c>
      <c r="DO24" s="42">
        <f t="shared" si="78"/>
        <v>144.39100832658281</v>
      </c>
      <c r="DP24" s="29">
        <f t="shared" si="79"/>
        <v>20874.430400711488</v>
      </c>
      <c r="DQ24" s="42">
        <f t="shared" si="80"/>
        <v>21.368604474879337</v>
      </c>
      <c r="DR24" s="11"/>
      <c r="DS24" s="29">
        <f t="shared" si="81"/>
        <v>2.6565026643023666</v>
      </c>
      <c r="DT24" s="25">
        <v>8570</v>
      </c>
      <c r="DU24" s="29">
        <f t="shared" si="82"/>
        <v>8519.3482850917862</v>
      </c>
      <c r="DV24" s="42">
        <f t="shared" si="83"/>
        <v>134.6047599394962</v>
      </c>
      <c r="DW24" s="29">
        <f t="shared" si="84"/>
        <v>20884.24161904008</v>
      </c>
      <c r="DX24" s="42">
        <f t="shared" si="85"/>
        <v>13.638060049837353</v>
      </c>
      <c r="DY24" s="11"/>
      <c r="DZ24" s="29">
        <f t="shared" si="86"/>
        <v>2.6569479026851854</v>
      </c>
      <c r="EA24" s="25">
        <v>8570</v>
      </c>
      <c r="EB24" s="29">
        <f t="shared" si="87"/>
        <v>8523.5659670581936</v>
      </c>
      <c r="EC24" s="42">
        <f t="shared" si="88"/>
        <v>123.40789811054576</v>
      </c>
      <c r="ED24" s="29">
        <f t="shared" si="89"/>
        <v>20895.448853867383</v>
      </c>
      <c r="EE24" s="42">
        <f t="shared" si="90"/>
        <v>17.788841169757571</v>
      </c>
      <c r="EF24" s="11"/>
      <c r="EG24" s="29">
        <f t="shared" si="91"/>
        <v>2.6574571104534996</v>
      </c>
      <c r="EH24" s="25">
        <v>8570</v>
      </c>
      <c r="EI24" s="29">
        <f t="shared" si="92"/>
        <v>8525.6056361675146</v>
      </c>
      <c r="EJ24" s="42">
        <f t="shared" si="93"/>
        <v>118.0027367995889</v>
      </c>
      <c r="EK24" s="29">
        <f t="shared" si="94"/>
        <v>20900.869438428508</v>
      </c>
      <c r="EL24" s="42">
        <f t="shared" si="95"/>
        <v>4.1602500755184817</v>
      </c>
      <c r="EM24" s="11"/>
      <c r="EN24" s="29">
        <f t="shared" si="96"/>
        <v>2.6577036344270808</v>
      </c>
      <c r="EO24" s="25">
        <v>8570</v>
      </c>
      <c r="EP24" s="29">
        <f t="shared" si="97"/>
        <v>8528.5243594581607</v>
      </c>
      <c r="EQ24" s="42">
        <f t="shared" si="136"/>
        <v>110.25508679827894</v>
      </c>
      <c r="ER24" s="29">
        <f t="shared" si="98"/>
        <v>20908.627055106932</v>
      </c>
      <c r="ES24" s="42">
        <f t="shared" si="99"/>
        <v>8.5189456473599101</v>
      </c>
      <c r="ET24" s="11"/>
      <c r="EU24" s="29">
        <f t="shared" si="100"/>
        <v>2.6580567128938308</v>
      </c>
      <c r="EV24" s="25">
        <v>8570</v>
      </c>
      <c r="EW24" s="29">
        <f t="shared" si="101"/>
        <v>8530.6116926940831</v>
      </c>
      <c r="EX24" s="42">
        <f t="shared" si="102"/>
        <v>104.71862389124449</v>
      </c>
      <c r="EY24" s="29">
        <f t="shared" si="103"/>
        <v>20914.175568957693</v>
      </c>
      <c r="EZ24" s="42">
        <f t="shared" si="104"/>
        <v>4.3569600377863402</v>
      </c>
      <c r="FA24" s="11"/>
      <c r="FB24" s="28">
        <f t="shared" si="105"/>
        <v>2.6583094403824119</v>
      </c>
      <c r="FC24" s="25">
        <v>8570</v>
      </c>
      <c r="FD24" s="28">
        <f t="shared" si="106"/>
        <v>8533.1918178893447</v>
      </c>
      <c r="FE24" s="39">
        <f t="shared" si="107"/>
        <v>97.866178270336121</v>
      </c>
      <c r="FF24" s="28">
        <f t="shared" si="108"/>
        <v>20921.034743398217</v>
      </c>
      <c r="FG24" s="39">
        <f t="shared" si="109"/>
        <v>6.6570460232239368</v>
      </c>
      <c r="FH24" s="11"/>
      <c r="FI24" s="28">
        <f t="shared" si="110"/>
        <v>2.6586220900006459</v>
      </c>
      <c r="FJ24" s="25">
        <v>8570</v>
      </c>
      <c r="FK24" s="28">
        <f t="shared" si="111"/>
        <v>8534.7896979137022</v>
      </c>
      <c r="FL24" s="39">
        <f t="shared" si="112"/>
        <v>93.627564306427573</v>
      </c>
      <c r="FM24" s="28">
        <f t="shared" si="113"/>
        <v>20925.283057322016</v>
      </c>
      <c r="FN24" s="39">
        <f t="shared" si="114"/>
        <v>2.553220572240523</v>
      </c>
      <c r="FO24" s="11"/>
      <c r="FP24" s="28">
        <f t="shared" si="115"/>
        <v>2.6586220900006459</v>
      </c>
      <c r="FQ24" s="25">
        <v>8570</v>
      </c>
      <c r="FR24" s="28">
        <f t="shared" si="116"/>
        <v>8535.0442532193301</v>
      </c>
      <c r="FS24" s="39">
        <f t="shared" si="117"/>
        <v>92.951686876787065</v>
      </c>
      <c r="FT24" s="28">
        <f t="shared" si="118"/>
        <v>20925.959876935267</v>
      </c>
      <c r="FU24" s="39">
        <f t="shared" si="119"/>
        <v>3.4315166517780544</v>
      </c>
      <c r="FV24" s="11"/>
      <c r="FW24" s="28">
        <f t="shared" si="120"/>
        <v>2.6586220900006459</v>
      </c>
      <c r="FX24" s="25">
        <v>8570</v>
      </c>
      <c r="FY24" s="28">
        <f t="shared" si="121"/>
        <v>8535.0442532193301</v>
      </c>
      <c r="FZ24" s="39">
        <f t="shared" si="122"/>
        <v>92.951686876787065</v>
      </c>
      <c r="GA24" s="28">
        <f t="shared" si="123"/>
        <v>20925.959876935267</v>
      </c>
      <c r="GB24" s="39">
        <f t="shared" si="124"/>
        <v>3.4315166517780544</v>
      </c>
      <c r="GC24" s="11"/>
      <c r="GD24" s="28">
        <f t="shared" si="125"/>
        <v>2.6586220900006459</v>
      </c>
      <c r="GE24" s="25">
        <v>8570</v>
      </c>
      <c r="GF24" s="28">
        <f t="shared" si="126"/>
        <v>8535.0442532193301</v>
      </c>
      <c r="GG24" s="39" t="e">
        <f t="shared" si="127"/>
        <v>#VALUE!</v>
      </c>
      <c r="GH24" s="28">
        <f t="shared" si="128"/>
        <v>20925.959876935267</v>
      </c>
      <c r="GI24" s="39">
        <f t="shared" si="129"/>
        <v>3.4315166517780544</v>
      </c>
      <c r="GJ24" s="11"/>
      <c r="GK24" s="29">
        <f t="shared" si="3"/>
        <v>12</v>
      </c>
      <c r="GL24" s="29" t="str">
        <f t="shared" si="4"/>
        <v xml:space="preserve"> ('5', '6'),</v>
      </c>
      <c r="GM24" s="29">
        <f t="shared" si="5"/>
        <v>13860</v>
      </c>
      <c r="GN24" s="29">
        <f t="shared" si="130"/>
        <v>2.6516186037638718</v>
      </c>
      <c r="GO24" s="29">
        <f t="shared" si="131"/>
        <v>8488.1724208080068</v>
      </c>
      <c r="GP24" s="54">
        <f t="shared" si="132"/>
        <v>0.61242225258355032</v>
      </c>
      <c r="GQ24" s="29" t="str">
        <f t="shared" si="133"/>
        <v>-</v>
      </c>
      <c r="GR24" s="11"/>
    </row>
    <row r="25" spans="2:200" s="2" customFormat="1" x14ac:dyDescent="0.3">
      <c r="B25" s="86"/>
      <c r="C25" s="24">
        <v>13</v>
      </c>
      <c r="D25" s="25" t="s">
        <v>25</v>
      </c>
      <c r="E25" s="25">
        <v>10520</v>
      </c>
      <c r="F25" s="25">
        <v>3</v>
      </c>
      <c r="G25" s="25">
        <v>5850</v>
      </c>
      <c r="H25" s="25">
        <f t="shared" si="6"/>
        <v>12678.247197662266</v>
      </c>
      <c r="I25" s="29">
        <f t="shared" si="7"/>
        <v>17801.726469560555</v>
      </c>
      <c r="J25" s="10"/>
      <c r="K25" s="40">
        <f t="shared" si="8"/>
        <v>3.2151508286842359</v>
      </c>
      <c r="L25" s="41">
        <v>9590</v>
      </c>
      <c r="M25" s="62">
        <f t="shared" si="138"/>
        <v>6787.5024188825137</v>
      </c>
      <c r="N25" s="42">
        <f t="shared" si="9"/>
        <v>5191.4999636133534</v>
      </c>
      <c r="O25" s="29">
        <f t="shared" si="10"/>
        <v>20891.804389346005</v>
      </c>
      <c r="P25" s="18">
        <f t="shared" si="11"/>
        <v>878910.78541056416</v>
      </c>
      <c r="Q25" s="8"/>
      <c r="R25" s="29">
        <f t="shared" si="12"/>
        <v>3.3899056678241353</v>
      </c>
      <c r="S25" s="25">
        <v>8230</v>
      </c>
      <c r="T25" s="29">
        <f t="shared" si="13"/>
        <v>7556.4998808902901</v>
      </c>
      <c r="U25" s="42">
        <f t="shared" si="14"/>
        <v>-9539.8481681643007</v>
      </c>
      <c r="V25" s="29">
        <f t="shared" si="15"/>
        <v>23574.717168502968</v>
      </c>
      <c r="W25" s="42">
        <f t="shared" si="16"/>
        <v>591357.0965744016</v>
      </c>
      <c r="X25" s="11"/>
      <c r="Y25" s="29">
        <f t="shared" si="17"/>
        <v>3.598966148415693</v>
      </c>
      <c r="Z25" s="25">
        <v>4770</v>
      </c>
      <c r="AA25" s="29">
        <f t="shared" si="18"/>
        <v>6929.5960454199858</v>
      </c>
      <c r="AB25" s="42">
        <f t="shared" si="19"/>
        <v>4746.3781997386905</v>
      </c>
      <c r="AC25" s="29">
        <f t="shared" si="20"/>
        <v>21375.857134939641</v>
      </c>
      <c r="AD25" s="42">
        <f t="shared" si="21"/>
        <v>393008.41892737843</v>
      </c>
      <c r="AE25" s="11"/>
      <c r="AF25" s="29">
        <f t="shared" si="22"/>
        <v>3.4235953977921243</v>
      </c>
      <c r="AG25" s="25">
        <v>8230</v>
      </c>
      <c r="AH25" s="29">
        <f t="shared" si="23"/>
        <v>7712.3385828101855</v>
      </c>
      <c r="AI25" s="42">
        <f t="shared" si="24"/>
        <v>-7424.534878467055</v>
      </c>
      <c r="AJ25" s="29">
        <f t="shared" si="25"/>
        <v>24139.505616145521</v>
      </c>
      <c r="AK25" s="42">
        <f t="shared" si="26"/>
        <v>612685.87984004815</v>
      </c>
      <c r="AL25" s="11"/>
      <c r="AM25" s="29">
        <f t="shared" si="27"/>
        <v>3.6499259964736175</v>
      </c>
      <c r="AN25" s="25">
        <v>5610</v>
      </c>
      <c r="AO25" s="29">
        <f t="shared" si="28"/>
        <v>7334.2918337309829</v>
      </c>
      <c r="AP25" s="42">
        <f t="shared" si="29"/>
        <v>-3912.6385308295903</v>
      </c>
      <c r="AQ25" s="29">
        <f t="shared" si="30"/>
        <v>22782.598757616186</v>
      </c>
      <c r="AR25" s="42">
        <f t="shared" si="134"/>
        <v>142919.34448935351</v>
      </c>
      <c r="AS25" s="11"/>
      <c r="AT25" s="29">
        <f t="shared" si="31"/>
        <v>3.5315600156767877</v>
      </c>
      <c r="AU25" s="25">
        <v>6200</v>
      </c>
      <c r="AV25" s="29">
        <f t="shared" si="137"/>
        <v>7032.8441390799926</v>
      </c>
      <c r="AW25" s="42">
        <f t="shared" si="32"/>
        <v>856.04879587280402</v>
      </c>
      <c r="AX25" s="29">
        <f t="shared" si="33"/>
        <v>21730.659675620642</v>
      </c>
      <c r="AY25" s="42">
        <f t="shared" si="34"/>
        <v>90870.712610396717</v>
      </c>
      <c r="AZ25" s="11"/>
      <c r="BA25" s="29">
        <f t="shared" si="35"/>
        <v>3.4494108257483416</v>
      </c>
      <c r="BB25" s="25">
        <v>7280</v>
      </c>
      <c r="BC25" s="29">
        <f t="shared" si="135"/>
        <v>7087.7066740052405</v>
      </c>
      <c r="BD25" s="42">
        <f t="shared" si="36"/>
        <v>-3022.3579742296834</v>
      </c>
      <c r="BE25" s="29">
        <f t="shared" si="37"/>
        <v>21920.290785332498</v>
      </c>
      <c r="BF25" s="42">
        <f t="shared" si="38"/>
        <v>3009.8977384240488</v>
      </c>
      <c r="BG25" s="11"/>
      <c r="BH25" s="29">
        <f t="shared" si="39"/>
        <v>3.463599012729325</v>
      </c>
      <c r="BI25" s="25">
        <v>6200</v>
      </c>
      <c r="BJ25" s="29">
        <f t="shared" si="40"/>
        <v>6850.9104700713115</v>
      </c>
      <c r="BK25" s="42">
        <f t="shared" si="41"/>
        <v>4750.6552161349855</v>
      </c>
      <c r="BL25" s="29">
        <f t="shared" si="42"/>
        <v>21107.217958561116</v>
      </c>
      <c r="BM25" s="42">
        <f t="shared" si="43"/>
        <v>56072.442197518925</v>
      </c>
      <c r="BN25" s="11"/>
      <c r="BO25" s="29">
        <f t="shared" si="44"/>
        <v>3.4046809185213371</v>
      </c>
      <c r="BP25" s="25">
        <v>8230</v>
      </c>
      <c r="BQ25" s="29">
        <f t="shared" si="0"/>
        <v>7014.6429600699812</v>
      </c>
      <c r="BR25" s="42">
        <f t="shared" si="45"/>
        <v>-2767.3238026503168</v>
      </c>
      <c r="BS25" s="29">
        <f t="shared" si="46"/>
        <v>21667.918561364586</v>
      </c>
      <c r="BT25" s="42">
        <f t="shared" si="1"/>
        <v>26808.328281164486</v>
      </c>
      <c r="BU25" s="11"/>
      <c r="BV25" s="29">
        <f t="shared" si="47"/>
        <v>3.4447765087308273</v>
      </c>
      <c r="BW25" s="25">
        <v>6200</v>
      </c>
      <c r="BX25" s="29">
        <f t="shared" si="48"/>
        <v>6818.0719868248761</v>
      </c>
      <c r="BY25" s="42">
        <f t="shared" si="49"/>
        <v>4845.2878688442934</v>
      </c>
      <c r="BZ25" s="29">
        <f t="shared" si="50"/>
        <v>20995.54018947986</v>
      </c>
      <c r="CA25" s="42">
        <f t="shared" si="51"/>
        <v>38640.147522527805</v>
      </c>
      <c r="CB25" s="11"/>
      <c r="CC25" s="29">
        <f t="shared" si="52"/>
        <v>3.396977496021806</v>
      </c>
      <c r="CD25" s="25">
        <v>8230</v>
      </c>
      <c r="CE25" s="29">
        <f t="shared" si="53"/>
        <v>6962.4338375022944</v>
      </c>
      <c r="CF25" s="42">
        <f t="shared" si="54"/>
        <v>-2596.6745317186846</v>
      </c>
      <c r="CG25" s="29">
        <f t="shared" si="55"/>
        <v>21488.412907101891</v>
      </c>
      <c r="CH25" s="42">
        <f t="shared" si="56"/>
        <v>20840.343931009207</v>
      </c>
      <c r="CI25" s="11"/>
      <c r="CJ25" s="29">
        <f t="shared" si="57"/>
        <v>3.4316819438607764</v>
      </c>
      <c r="CK25" s="25">
        <v>6200</v>
      </c>
      <c r="CL25" s="29">
        <f t="shared" si="58"/>
        <v>6855.5164708562215</v>
      </c>
      <c r="CM25" s="42">
        <f t="shared" si="59"/>
        <v>4736.4238014157108</v>
      </c>
      <c r="CN25" s="29">
        <f t="shared" si="60"/>
        <v>21122.902429584028</v>
      </c>
      <c r="CO25" s="42">
        <f t="shared" si="2"/>
        <v>11431.323290530778</v>
      </c>
      <c r="CP25" s="11"/>
      <c r="CQ25" s="29">
        <f t="shared" si="61"/>
        <v>3.4057703160516799</v>
      </c>
      <c r="CR25" s="25">
        <v>8230</v>
      </c>
      <c r="CS25" s="29">
        <f t="shared" si="62"/>
        <v>7019.3290163857055</v>
      </c>
      <c r="CT25" s="42">
        <f t="shared" si="63"/>
        <v>-2804.5079910454624</v>
      </c>
      <c r="CU25" s="29">
        <f t="shared" si="64"/>
        <v>21684.063764658837</v>
      </c>
      <c r="CV25" s="42">
        <f t="shared" si="65"/>
        <v>26834.550072849248</v>
      </c>
      <c r="CW25" s="11"/>
      <c r="CX25" s="29">
        <f t="shared" si="66"/>
        <v>3.4459662127535431</v>
      </c>
      <c r="CY25" s="25">
        <v>6200</v>
      </c>
      <c r="CZ25" s="29">
        <f t="shared" si="67"/>
        <v>6926.8837302829752</v>
      </c>
      <c r="DA25" s="42">
        <f t="shared" si="68"/>
        <v>4493.4661893035618</v>
      </c>
      <c r="DB25" s="29">
        <f t="shared" si="69"/>
        <v>21366.572164368739</v>
      </c>
      <c r="DC25" s="42">
        <f t="shared" si="70"/>
        <v>8546.1309226156554</v>
      </c>
      <c r="DD25" s="11"/>
      <c r="DE25" s="29">
        <f t="shared" si="71"/>
        <v>3.4229325886893998</v>
      </c>
      <c r="DF25" s="25">
        <v>8230</v>
      </c>
      <c r="DG25" s="29">
        <f t="shared" si="72"/>
        <v>7028.2847843692525</v>
      </c>
      <c r="DH25" s="42">
        <f t="shared" si="73"/>
        <v>-2842.5988174725467</v>
      </c>
      <c r="DI25" s="29">
        <f t="shared" si="74"/>
        <v>21714.935243142663</v>
      </c>
      <c r="DJ25" s="42">
        <f t="shared" si="75"/>
        <v>10282.17376980814</v>
      </c>
      <c r="DK25" s="11"/>
      <c r="DL25" s="29">
        <f t="shared" si="76"/>
        <v>3.4482465561414024</v>
      </c>
      <c r="DM25" s="25">
        <v>6200</v>
      </c>
      <c r="DN25" s="29">
        <f t="shared" si="77"/>
        <v>6963.3531310548506</v>
      </c>
      <c r="DO25" s="42">
        <f t="shared" si="78"/>
        <v>4374.5735896405631</v>
      </c>
      <c r="DP25" s="29">
        <f t="shared" si="79"/>
        <v>21491.567734996301</v>
      </c>
      <c r="DQ25" s="42">
        <f t="shared" si="80"/>
        <v>4216.1196021416863</v>
      </c>
      <c r="DR25" s="11"/>
      <c r="DS25" s="29">
        <f t="shared" si="81"/>
        <v>3.4319099796541788</v>
      </c>
      <c r="DT25" s="25">
        <v>8230</v>
      </c>
      <c r="DU25" s="29">
        <f t="shared" si="82"/>
        <v>7049.4276774604759</v>
      </c>
      <c r="DV25" s="42">
        <f t="shared" si="83"/>
        <v>-2918.4037600941238</v>
      </c>
      <c r="DW25" s="29">
        <f t="shared" si="84"/>
        <v>21787.898343117802</v>
      </c>
      <c r="DX25" s="42">
        <f t="shared" si="85"/>
        <v>7408.8275389341552</v>
      </c>
      <c r="DY25" s="11"/>
      <c r="DZ25" s="29">
        <f t="shared" si="86"/>
        <v>3.4536647086836947</v>
      </c>
      <c r="EA25" s="25">
        <v>6200</v>
      </c>
      <c r="EB25" s="29">
        <f t="shared" si="87"/>
        <v>6978.6972825768125</v>
      </c>
      <c r="EC25" s="42">
        <f t="shared" si="88"/>
        <v>4316.518840229639</v>
      </c>
      <c r="ED25" s="29">
        <f t="shared" si="89"/>
        <v>21544.25675340815</v>
      </c>
      <c r="EE25" s="42">
        <f t="shared" si="90"/>
        <v>5002.7887603989566</v>
      </c>
      <c r="EF25" s="11"/>
      <c r="EG25" s="29">
        <f t="shared" si="91"/>
        <v>3.4357295359379405</v>
      </c>
      <c r="EH25" s="25">
        <v>8230</v>
      </c>
      <c r="EI25" s="29">
        <f t="shared" si="92"/>
        <v>7033.6622153522194</v>
      </c>
      <c r="EJ25" s="42">
        <f t="shared" si="93"/>
        <v>-2864.270276059247</v>
      </c>
      <c r="EK25" s="29">
        <f t="shared" si="94"/>
        <v>21733.481642312596</v>
      </c>
      <c r="EL25" s="42">
        <f t="shared" si="95"/>
        <v>3021.1438350049943</v>
      </c>
      <c r="EM25" s="11"/>
      <c r="EN25" s="29">
        <f t="shared" si="96"/>
        <v>3.4496199681549986</v>
      </c>
      <c r="EO25" s="25">
        <v>6200</v>
      </c>
      <c r="EP25" s="29">
        <f t="shared" si="97"/>
        <v>6978.8527955425052</v>
      </c>
      <c r="EQ25" s="42">
        <f t="shared" si="136"/>
        <v>4318.5963678408571</v>
      </c>
      <c r="ER25" s="29">
        <f t="shared" si="98"/>
        <v>21544.79105691766</v>
      </c>
      <c r="ES25" s="42">
        <f t="shared" si="99"/>
        <v>3004.0724998774913</v>
      </c>
      <c r="ET25" s="11"/>
      <c r="EU25" s="29">
        <f t="shared" si="100"/>
        <v>3.4357683763430522</v>
      </c>
      <c r="EV25" s="25">
        <v>8230</v>
      </c>
      <c r="EW25" s="29">
        <f t="shared" si="101"/>
        <v>7041.8189392542736</v>
      </c>
      <c r="EX25" s="42">
        <f t="shared" si="102"/>
        <v>-2893.9424810126593</v>
      </c>
      <c r="EY25" s="29">
        <f t="shared" si="103"/>
        <v>21761.62775583411</v>
      </c>
      <c r="EZ25" s="42">
        <f t="shared" si="104"/>
        <v>3964.7352539310691</v>
      </c>
      <c r="FA25" s="11"/>
      <c r="FB25" s="28">
        <f t="shared" si="105"/>
        <v>3.4517092412906183</v>
      </c>
      <c r="FC25" s="25">
        <v>6200</v>
      </c>
      <c r="FD25" s="28">
        <f t="shared" si="106"/>
        <v>6986.6757151967186</v>
      </c>
      <c r="FE25" s="39">
        <f t="shared" si="107"/>
        <v>4291.2209948335521</v>
      </c>
      <c r="FF25" s="28">
        <f t="shared" si="108"/>
        <v>21571.676448017686</v>
      </c>
      <c r="FG25" s="39">
        <f t="shared" si="109"/>
        <v>3040.7751594617143</v>
      </c>
      <c r="FH25" s="11"/>
      <c r="FI25" s="28">
        <f t="shared" si="110"/>
        <v>3.4377255560159554</v>
      </c>
      <c r="FJ25" s="25">
        <v>8230</v>
      </c>
      <c r="FK25" s="28">
        <f t="shared" si="111"/>
        <v>7040.6496667630818</v>
      </c>
      <c r="FL25" s="39">
        <f t="shared" si="112"/>
        <v>4129.0956691747497</v>
      </c>
      <c r="FM25" s="28">
        <f t="shared" si="113"/>
        <v>21757.591942543975</v>
      </c>
      <c r="FN25" s="39">
        <f t="shared" si="114"/>
        <v>2913.1874476881217</v>
      </c>
      <c r="FO25" s="11"/>
      <c r="FP25" s="28">
        <f t="shared" si="115"/>
        <v>3.4377255560159554</v>
      </c>
      <c r="FQ25" s="25">
        <v>8230</v>
      </c>
      <c r="FR25" s="28">
        <f t="shared" si="116"/>
        <v>7049.24815696723</v>
      </c>
      <c r="FS25" s="39">
        <f t="shared" si="117"/>
        <v>4101.7632068915509</v>
      </c>
      <c r="FT25" s="28">
        <f t="shared" si="118"/>
        <v>21787.278343673694</v>
      </c>
      <c r="FU25" s="39">
        <f t="shared" si="119"/>
        <v>3915.3104691240437</v>
      </c>
      <c r="FV25" s="11"/>
      <c r="FW25" s="28">
        <f t="shared" si="120"/>
        <v>3.4377255560159554</v>
      </c>
      <c r="FX25" s="25">
        <v>8230</v>
      </c>
      <c r="FY25" s="28">
        <f t="shared" si="121"/>
        <v>7049.24815696723</v>
      </c>
      <c r="FZ25" s="39">
        <f t="shared" si="122"/>
        <v>4101.7632068915509</v>
      </c>
      <c r="GA25" s="28">
        <f t="shared" si="123"/>
        <v>21787.278343673694</v>
      </c>
      <c r="GB25" s="39">
        <f t="shared" si="124"/>
        <v>3915.3104691240437</v>
      </c>
      <c r="GC25" s="11"/>
      <c r="GD25" s="28">
        <f t="shared" si="125"/>
        <v>3.4377255560159554</v>
      </c>
      <c r="GE25" s="25">
        <v>8230</v>
      </c>
      <c r="GF25" s="28">
        <f t="shared" si="126"/>
        <v>7049.24815696723</v>
      </c>
      <c r="GG25" s="39" t="e">
        <f t="shared" si="127"/>
        <v>#VALUE!</v>
      </c>
      <c r="GH25" s="28">
        <f t="shared" si="128"/>
        <v>21787.278343673694</v>
      </c>
      <c r="GI25" s="39">
        <f t="shared" si="129"/>
        <v>3915.3104691240437</v>
      </c>
      <c r="GJ25" s="11"/>
      <c r="GK25" s="29">
        <f t="shared" si="3"/>
        <v>13</v>
      </c>
      <c r="GL25" s="29" t="str">
        <f t="shared" si="4"/>
        <v xml:space="preserve"> ('5', '9'),</v>
      </c>
      <c r="GM25" s="29">
        <f t="shared" si="5"/>
        <v>10520</v>
      </c>
      <c r="GN25" s="29">
        <f t="shared" si="130"/>
        <v>3.4316819438607764</v>
      </c>
      <c r="GO25" s="29">
        <f t="shared" si="131"/>
        <v>6855.5164708562215</v>
      </c>
      <c r="GP25" s="54">
        <f t="shared" si="132"/>
        <v>0.65166506376960276</v>
      </c>
      <c r="GQ25" s="29" t="str">
        <f t="shared" si="133"/>
        <v>-</v>
      </c>
      <c r="GR25" s="11"/>
    </row>
    <row r="26" spans="2:200" s="2" customFormat="1" x14ac:dyDescent="0.3">
      <c r="B26" s="86"/>
      <c r="C26" s="24">
        <v>31</v>
      </c>
      <c r="D26" s="25" t="s">
        <v>26</v>
      </c>
      <c r="E26" s="25">
        <v>9820</v>
      </c>
      <c r="F26" s="25">
        <v>3.6</v>
      </c>
      <c r="G26" s="25">
        <v>10360</v>
      </c>
      <c r="H26" s="25">
        <f t="shared" si="6"/>
        <v>-44666.083158960377</v>
      </c>
      <c r="I26" s="29">
        <f t="shared" si="7"/>
        <v>44226.213045789038</v>
      </c>
      <c r="J26" s="10"/>
      <c r="K26" s="40">
        <f t="shared" si="8"/>
        <v>6.9446974159213504</v>
      </c>
      <c r="L26" s="41">
        <v>1070</v>
      </c>
      <c r="M26" s="62">
        <f t="shared" si="138"/>
        <v>8031.2840985511884</v>
      </c>
      <c r="N26" s="42">
        <f t="shared" si="9"/>
        <v>-12618.814591054877</v>
      </c>
      <c r="O26" s="29">
        <f t="shared" si="10"/>
        <v>30852.940042775183</v>
      </c>
      <c r="P26" s="18">
        <f t="shared" si="11"/>
        <v>5422917.7496605506</v>
      </c>
      <c r="Q26" s="8"/>
      <c r="R26" s="29">
        <f t="shared" si="12"/>
        <v>4.8079745058084367</v>
      </c>
      <c r="S26" s="25">
        <v>4940</v>
      </c>
      <c r="T26" s="29">
        <f t="shared" si="13"/>
        <v>6383.3162563526039</v>
      </c>
      <c r="U26" s="42">
        <f t="shared" si="14"/>
        <v>-10074.025159889905</v>
      </c>
      <c r="V26" s="29">
        <f t="shared" si="15"/>
        <v>23595.369875685396</v>
      </c>
      <c r="W26" s="42">
        <f t="shared" si="16"/>
        <v>2715798.0089206588</v>
      </c>
      <c r="X26" s="11"/>
      <c r="Y26" s="29">
        <f t="shared" si="17"/>
        <v>4.0820624015013749</v>
      </c>
      <c r="Z26" s="25">
        <v>3820</v>
      </c>
      <c r="AA26" s="29">
        <f t="shared" si="18"/>
        <v>5806.6240398370928</v>
      </c>
      <c r="AB26" s="42">
        <f t="shared" si="19"/>
        <v>328.63760091097123</v>
      </c>
      <c r="AC26" s="29">
        <f t="shared" si="20"/>
        <v>21287.170840143037</v>
      </c>
      <c r="AD26" s="42">
        <f t="shared" si="21"/>
        <v>332573.91258957307</v>
      </c>
      <c r="AE26" s="11"/>
      <c r="AF26" s="29">
        <f t="shared" si="22"/>
        <v>3.9300750092477639</v>
      </c>
      <c r="AG26" s="25">
        <v>5890</v>
      </c>
      <c r="AH26" s="29">
        <f t="shared" si="23"/>
        <v>5856.8099150687131</v>
      </c>
      <c r="AI26" s="42">
        <f t="shared" si="24"/>
        <v>130.86948941127102</v>
      </c>
      <c r="AJ26" s="29">
        <f t="shared" si="25"/>
        <v>21484.693919664027</v>
      </c>
      <c r="AK26" s="42">
        <f t="shared" si="26"/>
        <v>2518.6220727637528</v>
      </c>
      <c r="AL26" s="11"/>
      <c r="AM26" s="29">
        <f t="shared" si="27"/>
        <v>3.9416349781022086</v>
      </c>
      <c r="AN26" s="25">
        <v>5890</v>
      </c>
      <c r="AO26" s="29">
        <f t="shared" si="28"/>
        <v>5862.7782228439355</v>
      </c>
      <c r="AP26" s="42">
        <f t="shared" si="29"/>
        <v>107.38245036435717</v>
      </c>
      <c r="AQ26" s="29">
        <f t="shared" si="30"/>
        <v>21508.222970186642</v>
      </c>
      <c r="AR26" s="42">
        <f t="shared" si="134"/>
        <v>35.620697699780827</v>
      </c>
      <c r="AS26" s="11"/>
      <c r="AT26" s="29">
        <f t="shared" si="31"/>
        <v>3.9430296632927768</v>
      </c>
      <c r="AU26" s="25">
        <v>5890</v>
      </c>
      <c r="AV26" s="29">
        <f t="shared" si="137"/>
        <v>5870.0126414688211</v>
      </c>
      <c r="AW26" s="42">
        <f t="shared" si="32"/>
        <v>78.865506240362549</v>
      </c>
      <c r="AX26" s="29">
        <f t="shared" si="33"/>
        <v>21536.754629410418</v>
      </c>
      <c r="AY26" s="42">
        <f t="shared" si="34"/>
        <v>52.336812840091952</v>
      </c>
      <c r="AZ26" s="11"/>
      <c r="BA26" s="29">
        <f t="shared" si="35"/>
        <v>3.9447259357361397</v>
      </c>
      <c r="BB26" s="25">
        <v>5890</v>
      </c>
      <c r="BC26" s="29">
        <f t="shared" si="135"/>
        <v>5874.4493444925665</v>
      </c>
      <c r="BD26" s="42">
        <f t="shared" si="36"/>
        <v>61.374502973832463</v>
      </c>
      <c r="BE26" s="29">
        <f t="shared" si="37"/>
        <v>21554.258520633794</v>
      </c>
      <c r="BF26" s="42">
        <f t="shared" si="38"/>
        <v>19.684333720911528</v>
      </c>
      <c r="BG26" s="11"/>
      <c r="BH26" s="29">
        <f t="shared" si="39"/>
        <v>3.9457693280149013</v>
      </c>
      <c r="BI26" s="25">
        <v>5890</v>
      </c>
      <c r="BJ26" s="29">
        <f t="shared" si="40"/>
        <v>5878.597489708407</v>
      </c>
      <c r="BK26" s="42">
        <f t="shared" si="41"/>
        <v>45.006466565446772</v>
      </c>
      <c r="BL26" s="29">
        <f t="shared" si="42"/>
        <v>21570.628171841858</v>
      </c>
      <c r="BM26" s="42">
        <f t="shared" si="43"/>
        <v>17.207108731700316</v>
      </c>
      <c r="BN26" s="11"/>
      <c r="BO26" s="29">
        <f t="shared" si="44"/>
        <v>3.9467470001180605</v>
      </c>
      <c r="BP26" s="25">
        <v>5890</v>
      </c>
      <c r="BQ26" s="29">
        <f t="shared" si="0"/>
        <v>5879.951253450181</v>
      </c>
      <c r="BR26" s="42">
        <f t="shared" si="45"/>
        <v>39.668827330998987</v>
      </c>
      <c r="BS26" s="29">
        <f t="shared" si="46"/>
        <v>21575.971351077893</v>
      </c>
      <c r="BT26" s="42">
        <f t="shared" si="1"/>
        <v>1.8326762685417954</v>
      </c>
      <c r="BU26" s="11"/>
      <c r="BV26" s="29">
        <f t="shared" si="47"/>
        <v>3.9470665155750662</v>
      </c>
      <c r="BW26" s="25">
        <v>5890</v>
      </c>
      <c r="BX26" s="29">
        <f t="shared" si="48"/>
        <v>5882.3759867210874</v>
      </c>
      <c r="BY26" s="42">
        <f t="shared" si="49"/>
        <v>30.098260022119689</v>
      </c>
      <c r="BZ26" s="29">
        <f t="shared" si="50"/>
        <v>21585.542628926818</v>
      </c>
      <c r="CA26" s="42">
        <f t="shared" si="51"/>
        <v>5.8793314350407995</v>
      </c>
      <c r="CB26" s="11"/>
      <c r="CC26" s="29">
        <f t="shared" si="52"/>
        <v>3.9476393532597691</v>
      </c>
      <c r="CD26" s="25">
        <v>5890</v>
      </c>
      <c r="CE26" s="29">
        <f t="shared" si="53"/>
        <v>5883.1555000222352</v>
      </c>
      <c r="CF26" s="42">
        <f t="shared" si="54"/>
        <v>27.022432944065113</v>
      </c>
      <c r="CG26" s="29">
        <f t="shared" si="55"/>
        <v>21588.61993814163</v>
      </c>
      <c r="CH26" s="42">
        <f t="shared" si="56"/>
        <v>0.60764098666625443</v>
      </c>
      <c r="CI26" s="11"/>
      <c r="CJ26" s="29">
        <f t="shared" si="57"/>
        <v>3.9478236620297</v>
      </c>
      <c r="CK26" s="25">
        <v>5890</v>
      </c>
      <c r="CL26" s="29">
        <f t="shared" si="58"/>
        <v>5884.115315651653</v>
      </c>
      <c r="CM26" s="42">
        <f t="shared" si="59"/>
        <v>23.234008855722681</v>
      </c>
      <c r="CN26" s="29">
        <f t="shared" si="60"/>
        <v>21592.40922994414</v>
      </c>
      <c r="CO26" s="42">
        <f t="shared" si="2"/>
        <v>0.9212460424746679</v>
      </c>
      <c r="CP26" s="11"/>
      <c r="CQ26" s="29">
        <f t="shared" si="61"/>
        <v>3.9480507022939153</v>
      </c>
      <c r="CR26" s="25">
        <v>5890</v>
      </c>
      <c r="CS26" s="29">
        <f t="shared" si="62"/>
        <v>5884.8166591761847</v>
      </c>
      <c r="CT26" s="42">
        <f t="shared" si="63"/>
        <v>20.465670267200181</v>
      </c>
      <c r="CU26" s="29">
        <f t="shared" si="64"/>
        <v>21595.178227936263</v>
      </c>
      <c r="CV26" s="42">
        <f t="shared" si="65"/>
        <v>0.49188273940253907</v>
      </c>
      <c r="CW26" s="11"/>
      <c r="CX26" s="29">
        <f t="shared" si="66"/>
        <v>3.9482166723605041</v>
      </c>
      <c r="CY26" s="25">
        <v>5890</v>
      </c>
      <c r="CZ26" s="29">
        <f t="shared" si="67"/>
        <v>5885.401498008745</v>
      </c>
      <c r="DA26" s="42">
        <f t="shared" si="68"/>
        <v>18.156908486651513</v>
      </c>
      <c r="DB26" s="29">
        <f t="shared" si="69"/>
        <v>21597.487338847644</v>
      </c>
      <c r="DC26" s="42">
        <f t="shared" si="70"/>
        <v>0.34203646007050426</v>
      </c>
      <c r="DD26" s="11"/>
      <c r="DE26" s="29">
        <f t="shared" si="71"/>
        <v>3.9483551174502654</v>
      </c>
      <c r="DF26" s="25">
        <v>5890</v>
      </c>
      <c r="DG26" s="29">
        <f t="shared" si="72"/>
        <v>5885.7593271295746</v>
      </c>
      <c r="DH26" s="42">
        <f t="shared" si="73"/>
        <v>16.744375591592647</v>
      </c>
      <c r="DI26" s="29">
        <f t="shared" si="74"/>
        <v>21598.90019044646</v>
      </c>
      <c r="DJ26" s="42">
        <f t="shared" si="75"/>
        <v>0.12804167971367897</v>
      </c>
      <c r="DK26" s="11"/>
      <c r="DL26" s="29">
        <f t="shared" si="76"/>
        <v>3.9484398443624649</v>
      </c>
      <c r="DM26" s="25">
        <v>5890</v>
      </c>
      <c r="DN26" s="29">
        <f t="shared" si="77"/>
        <v>5886.0917658098915</v>
      </c>
      <c r="DO26" s="42">
        <f t="shared" si="78"/>
        <v>15.431981137027595</v>
      </c>
      <c r="DP26" s="29">
        <f t="shared" si="79"/>
        <v>21600.212817663512</v>
      </c>
      <c r="DQ26" s="42">
        <f t="shared" si="80"/>
        <v>0.11051547617087831</v>
      </c>
      <c r="DR26" s="11"/>
      <c r="DS26" s="29">
        <f t="shared" si="81"/>
        <v>3.9485185731652019</v>
      </c>
      <c r="DT26" s="25">
        <v>5890</v>
      </c>
      <c r="DU26" s="29">
        <f t="shared" si="82"/>
        <v>5886.3573485018069</v>
      </c>
      <c r="DV26" s="42">
        <f t="shared" si="83"/>
        <v>14.38356797632769</v>
      </c>
      <c r="DW26" s="29">
        <f t="shared" si="84"/>
        <v>21601.261484208357</v>
      </c>
      <c r="DX26" s="42">
        <f t="shared" si="85"/>
        <v>7.0534166245014157E-2</v>
      </c>
      <c r="DY26" s="11"/>
      <c r="DZ26" s="29">
        <f t="shared" si="86"/>
        <v>3.9485814785830997</v>
      </c>
      <c r="EA26" s="25">
        <v>5890</v>
      </c>
      <c r="EB26" s="29">
        <f t="shared" si="87"/>
        <v>5886.6606658832952</v>
      </c>
      <c r="EC26" s="42">
        <f t="shared" si="88"/>
        <v>13.185988836926338</v>
      </c>
      <c r="ED26" s="29">
        <f t="shared" si="89"/>
        <v>21602.45916849998</v>
      </c>
      <c r="EE26" s="42">
        <f t="shared" si="90"/>
        <v>9.2001433912943908E-2</v>
      </c>
      <c r="EF26" s="11"/>
      <c r="EG26" s="29">
        <f t="shared" si="91"/>
        <v>3.9486533321846573</v>
      </c>
      <c r="EH26" s="25">
        <v>5890</v>
      </c>
      <c r="EI26" s="29">
        <f t="shared" si="92"/>
        <v>5886.8073500330884</v>
      </c>
      <c r="EJ26" s="42">
        <f t="shared" si="93"/>
        <v>12.606937666982599</v>
      </c>
      <c r="EK26" s="29">
        <f t="shared" si="94"/>
        <v>21603.038375905613</v>
      </c>
      <c r="EL26" s="42">
        <f t="shared" si="95"/>
        <v>2.1516239800537941E-2</v>
      </c>
      <c r="EM26" s="11"/>
      <c r="EN26" s="29">
        <f t="shared" si="96"/>
        <v>3.9486880845388868</v>
      </c>
      <c r="EO26" s="25">
        <v>5890</v>
      </c>
      <c r="EP26" s="29">
        <f t="shared" si="97"/>
        <v>5887.0172519443413</v>
      </c>
      <c r="EQ26" s="42">
        <f t="shared" si="136"/>
        <v>11.778196150965085</v>
      </c>
      <c r="ER26" s="29">
        <f t="shared" si="98"/>
        <v>21603.867218301079</v>
      </c>
      <c r="ES26" s="42">
        <f t="shared" si="99"/>
        <v>4.4058812347631926E-2</v>
      </c>
      <c r="ET26" s="11"/>
      <c r="EU26" s="29">
        <f t="shared" si="100"/>
        <v>3.9487378189403448</v>
      </c>
      <c r="EV26" s="25">
        <v>5890</v>
      </c>
      <c r="EW26" s="29">
        <f t="shared" si="101"/>
        <v>5887.1673638912489</v>
      </c>
      <c r="EX26" s="42">
        <f t="shared" si="102"/>
        <v>11.185562647766275</v>
      </c>
      <c r="EY26" s="29">
        <f t="shared" si="103"/>
        <v>21604.459973692687</v>
      </c>
      <c r="EZ26" s="42">
        <f t="shared" si="104"/>
        <v>2.2533596604390187E-2</v>
      </c>
      <c r="FA26" s="11"/>
      <c r="FB26" s="28">
        <f t="shared" si="105"/>
        <v>3.9487733899013522</v>
      </c>
      <c r="FC26" s="25">
        <v>5890</v>
      </c>
      <c r="FD26" s="28">
        <f t="shared" si="106"/>
        <v>5887.3529152970614</v>
      </c>
      <c r="FE26" s="39">
        <f t="shared" si="107"/>
        <v>10.452926126721001</v>
      </c>
      <c r="FF26" s="28">
        <f t="shared" si="108"/>
        <v>21605.19267822594</v>
      </c>
      <c r="FG26" s="39">
        <f t="shared" si="109"/>
        <v>3.4429324198985936E-2</v>
      </c>
      <c r="FH26" s="11"/>
      <c r="FI26" s="28">
        <f t="shared" si="110"/>
        <v>3.9488173624595713</v>
      </c>
      <c r="FJ26" s="25">
        <v>5890</v>
      </c>
      <c r="FK26" s="28">
        <f t="shared" si="111"/>
        <v>5887.4678278933125</v>
      </c>
      <c r="FL26" s="39">
        <f t="shared" si="112"/>
        <v>9.9992536919999768</v>
      </c>
      <c r="FM26" s="28">
        <f t="shared" si="113"/>
        <v>21605.646448645955</v>
      </c>
      <c r="FN26" s="39">
        <f t="shared" si="114"/>
        <v>1.3204904777165556E-2</v>
      </c>
      <c r="FO26" s="11"/>
      <c r="FP26" s="28">
        <f t="shared" si="115"/>
        <v>3.9488173624595713</v>
      </c>
      <c r="FQ26" s="25">
        <v>5890</v>
      </c>
      <c r="FR26" s="28">
        <f t="shared" si="116"/>
        <v>5887.4861344060746</v>
      </c>
      <c r="FS26" s="39">
        <f t="shared" si="117"/>
        <v>9.9269735918677782</v>
      </c>
      <c r="FT26" s="28">
        <f t="shared" si="118"/>
        <v>21605.718738259679</v>
      </c>
      <c r="FU26" s="39">
        <f t="shared" si="119"/>
        <v>1.7747331006277667E-2</v>
      </c>
      <c r="FV26" s="11"/>
      <c r="FW26" s="28">
        <f t="shared" si="120"/>
        <v>3.9488173624595713</v>
      </c>
      <c r="FX26" s="25">
        <v>5890</v>
      </c>
      <c r="FY26" s="28">
        <f t="shared" si="121"/>
        <v>5887.4861344060746</v>
      </c>
      <c r="FZ26" s="39">
        <f t="shared" si="122"/>
        <v>9.9269735918677782</v>
      </c>
      <c r="GA26" s="28">
        <f t="shared" si="123"/>
        <v>21605.718738259679</v>
      </c>
      <c r="GB26" s="39">
        <f t="shared" si="124"/>
        <v>1.7747331006277667E-2</v>
      </c>
      <c r="GC26" s="11"/>
      <c r="GD26" s="28">
        <f t="shared" si="125"/>
        <v>3.9488173624595713</v>
      </c>
      <c r="GE26" s="25">
        <v>5890</v>
      </c>
      <c r="GF26" s="28">
        <f t="shared" si="126"/>
        <v>5887.4861344060746</v>
      </c>
      <c r="GG26" s="39" t="e">
        <f t="shared" si="127"/>
        <v>#VALUE!</v>
      </c>
      <c r="GH26" s="28">
        <f t="shared" si="128"/>
        <v>21605.718738259679</v>
      </c>
      <c r="GI26" s="39">
        <f t="shared" si="129"/>
        <v>1.7747331006277667E-2</v>
      </c>
      <c r="GJ26" s="11"/>
      <c r="GK26" s="29">
        <f t="shared" si="3"/>
        <v>31</v>
      </c>
      <c r="GL26" s="29" t="str">
        <f t="shared" si="4"/>
        <v xml:space="preserve"> ('11', '4'),</v>
      </c>
      <c r="GM26" s="29">
        <f t="shared" si="5"/>
        <v>9820</v>
      </c>
      <c r="GN26" s="29">
        <f t="shared" si="130"/>
        <v>3.9478236620297</v>
      </c>
      <c r="GO26" s="29">
        <f t="shared" si="131"/>
        <v>5884.115315651653</v>
      </c>
      <c r="GP26" s="54">
        <f t="shared" si="132"/>
        <v>0.59919707898693009</v>
      </c>
      <c r="GQ26" s="29" t="str">
        <f t="shared" si="133"/>
        <v>-</v>
      </c>
      <c r="GR26" s="11"/>
    </row>
    <row r="27" spans="2:200" s="2" customFormat="1" x14ac:dyDescent="0.3">
      <c r="B27" s="86"/>
      <c r="C27" s="24">
        <v>32</v>
      </c>
      <c r="D27" s="25" t="s">
        <v>27</v>
      </c>
      <c r="E27" s="25">
        <v>20000</v>
      </c>
      <c r="F27" s="25">
        <v>3</v>
      </c>
      <c r="G27" s="25">
        <v>3810</v>
      </c>
      <c r="H27" s="25">
        <f t="shared" si="6"/>
        <v>15710.385014154606</v>
      </c>
      <c r="I27" s="29">
        <f t="shared" si="7"/>
        <v>11432.25796605916</v>
      </c>
      <c r="J27" s="10"/>
      <c r="K27" s="40">
        <f t="shared" si="8"/>
        <v>3.0029632100513908</v>
      </c>
      <c r="L27" s="41">
        <v>9030</v>
      </c>
      <c r="M27" s="62">
        <f t="shared" si="138"/>
        <v>5118.4926809001936</v>
      </c>
      <c r="N27" s="42">
        <f t="shared" si="9"/>
        <v>4893.7388732986601</v>
      </c>
      <c r="O27" s="29">
        <f t="shared" si="10"/>
        <v>15365.359089680558</v>
      </c>
      <c r="P27" s="18">
        <f t="shared" si="11"/>
        <v>1712153.0959693759</v>
      </c>
      <c r="Q27" s="8"/>
      <c r="R27" s="29">
        <f t="shared" si="12"/>
        <v>3.009652301562185</v>
      </c>
      <c r="S27" s="25">
        <v>6740</v>
      </c>
      <c r="T27" s="29">
        <f t="shared" si="13"/>
        <v>5982.9204826083942</v>
      </c>
      <c r="U27" s="42">
        <f t="shared" si="14"/>
        <v>-3235.1576183394636</v>
      </c>
      <c r="V27" s="29">
        <f t="shared" si="15"/>
        <v>17970.321940721082</v>
      </c>
      <c r="W27" s="42">
        <f t="shared" si="16"/>
        <v>747235.42436607217</v>
      </c>
      <c r="X27" s="11"/>
      <c r="Y27" s="29">
        <f t="shared" si="17"/>
        <v>3.018018368252239</v>
      </c>
      <c r="Z27" s="25">
        <v>4910</v>
      </c>
      <c r="AA27" s="29">
        <f t="shared" si="18"/>
        <v>5741.5359520312923</v>
      </c>
      <c r="AB27" s="42">
        <f t="shared" si="19"/>
        <v>840.16668520091332</v>
      </c>
      <c r="AC27" s="29">
        <f t="shared" si="20"/>
        <v>17242.156072202961</v>
      </c>
      <c r="AD27" s="42">
        <f t="shared" si="21"/>
        <v>58266.491601927861</v>
      </c>
      <c r="AE27" s="11"/>
      <c r="AF27" s="29">
        <f t="shared" si="22"/>
        <v>3.0152818133124084</v>
      </c>
      <c r="AG27" s="25">
        <v>6020</v>
      </c>
      <c r="AH27" s="29">
        <f t="shared" si="23"/>
        <v>5909.1497575040448</v>
      </c>
      <c r="AI27" s="42">
        <f t="shared" si="24"/>
        <v>-5994.017213063069</v>
      </c>
      <c r="AJ27" s="29">
        <f t="shared" si="25"/>
        <v>17747.712914975218</v>
      </c>
      <c r="AK27" s="42">
        <f t="shared" si="26"/>
        <v>28094.387785057741</v>
      </c>
      <c r="AL27" s="11"/>
      <c r="AM27" s="29">
        <f t="shared" si="27"/>
        <v>3.0171459882509741</v>
      </c>
      <c r="AN27" s="25">
        <v>3920</v>
      </c>
      <c r="AO27" s="29">
        <f t="shared" si="28"/>
        <v>5551.4568504695817</v>
      </c>
      <c r="AP27" s="42">
        <f t="shared" si="29"/>
        <v>6578.8998105450955</v>
      </c>
      <c r="AQ27" s="29">
        <f t="shared" si="30"/>
        <v>16669.200080962059</v>
      </c>
      <c r="AR27" s="42">
        <f t="shared" si="134"/>
        <v>127944.21574276508</v>
      </c>
      <c r="AS27" s="11"/>
      <c r="AT27" s="29">
        <f t="shared" si="31"/>
        <v>3.0133564305305356</v>
      </c>
      <c r="AU27" s="25">
        <v>7730</v>
      </c>
      <c r="AV27" s="29">
        <f t="shared" si="137"/>
        <v>6130.4232069173213</v>
      </c>
      <c r="AW27" s="42">
        <f t="shared" si="32"/>
        <v>-6662.7167886445077</v>
      </c>
      <c r="AX27" s="29">
        <f t="shared" si="33"/>
        <v>18415.622191519335</v>
      </c>
      <c r="AY27" s="42">
        <f t="shared" si="34"/>
        <v>335202.04189837107</v>
      </c>
      <c r="AZ27" s="11"/>
      <c r="BA27" s="29">
        <f t="shared" si="35"/>
        <v>3.019862063307384</v>
      </c>
      <c r="BB27" s="25">
        <v>3920</v>
      </c>
      <c r="BC27" s="29">
        <f t="shared" si="135"/>
        <v>5639.7635076584411</v>
      </c>
      <c r="BD27" s="42">
        <f t="shared" si="36"/>
        <v>1146.5187869845051</v>
      </c>
      <c r="BE27" s="29">
        <f t="shared" si="37"/>
        <v>16935.33763914245</v>
      </c>
      <c r="BF27" s="42">
        <f t="shared" si="38"/>
        <v>240746.94047681478</v>
      </c>
      <c r="BG27" s="11"/>
      <c r="BH27" s="29">
        <f t="shared" si="39"/>
        <v>3.0142267633610311</v>
      </c>
      <c r="BI27" s="25">
        <v>6020</v>
      </c>
      <c r="BJ27" s="29">
        <f t="shared" si="40"/>
        <v>5741.1917841603954</v>
      </c>
      <c r="BK27" s="42">
        <f t="shared" si="41"/>
        <v>4159.9975957435436</v>
      </c>
      <c r="BL27" s="29">
        <f t="shared" si="42"/>
        <v>17241.11830971163</v>
      </c>
      <c r="BM27" s="42">
        <f t="shared" si="43"/>
        <v>10287.695274156898</v>
      </c>
      <c r="BN27" s="11"/>
      <c r="BO27" s="29">
        <f t="shared" si="44"/>
        <v>3.0152781494591796</v>
      </c>
      <c r="BP27" s="25">
        <v>7120</v>
      </c>
      <c r="BQ27" s="29">
        <f t="shared" si="0"/>
        <v>5904.8908751263862</v>
      </c>
      <c r="BR27" s="42">
        <f t="shared" si="45"/>
        <v>-2999.0799873439378</v>
      </c>
      <c r="BS27" s="29">
        <f t="shared" si="46"/>
        <v>17734.86335027809</v>
      </c>
      <c r="BT27" s="42">
        <f t="shared" si="1"/>
        <v>26797.392383091719</v>
      </c>
      <c r="BU27" s="11"/>
      <c r="BV27" s="29">
        <f t="shared" si="47"/>
        <v>3.0170966113734501</v>
      </c>
      <c r="BW27" s="25">
        <v>4910</v>
      </c>
      <c r="BX27" s="29">
        <f t="shared" si="48"/>
        <v>5664.8266050325674</v>
      </c>
      <c r="BY27" s="42">
        <f t="shared" si="49"/>
        <v>-1913.2588072841334</v>
      </c>
      <c r="BZ27" s="29">
        <f t="shared" si="50"/>
        <v>17010.886681299195</v>
      </c>
      <c r="CA27" s="42">
        <f t="shared" si="51"/>
        <v>57630.85377567797</v>
      </c>
      <c r="CB27" s="11"/>
      <c r="CC27" s="29">
        <f t="shared" si="52"/>
        <v>3.0144813489850826</v>
      </c>
      <c r="CD27" s="25">
        <v>5030</v>
      </c>
      <c r="CE27" s="29">
        <f t="shared" si="53"/>
        <v>5599.9190865850269</v>
      </c>
      <c r="CF27" s="42">
        <f t="shared" si="54"/>
        <v>-2078.6556735084787</v>
      </c>
      <c r="CG27" s="29">
        <f t="shared" si="55"/>
        <v>16815.245471974307</v>
      </c>
      <c r="CH27" s="42">
        <f t="shared" si="56"/>
        <v>4212.9859510178103</v>
      </c>
      <c r="CI27" s="11"/>
      <c r="CJ27" s="29">
        <f t="shared" si="57"/>
        <v>3.013828960722245</v>
      </c>
      <c r="CK27" s="25">
        <v>4910</v>
      </c>
      <c r="CL27" s="29">
        <f t="shared" si="58"/>
        <v>5503.1705842124347</v>
      </c>
      <c r="CM27" s="42">
        <f t="shared" si="59"/>
        <v>1557.4576839740612</v>
      </c>
      <c r="CN27" s="29">
        <f t="shared" si="60"/>
        <v>16523.707472038615</v>
      </c>
      <c r="CO27" s="42">
        <f t="shared" si="2"/>
        <v>9360.2727113394703</v>
      </c>
      <c r="CP27" s="11"/>
      <c r="CQ27" s="29">
        <f t="shared" si="61"/>
        <v>3.0128977642834078</v>
      </c>
      <c r="CR27" s="25">
        <v>6020</v>
      </c>
      <c r="CS27" s="29">
        <f t="shared" si="62"/>
        <v>5564.7669150592783</v>
      </c>
      <c r="CT27" s="42">
        <f t="shared" si="63"/>
        <v>1372.067874237335</v>
      </c>
      <c r="CU27" s="29">
        <f t="shared" si="64"/>
        <v>16709.308904190002</v>
      </c>
      <c r="CV27" s="42">
        <f t="shared" si="65"/>
        <v>3794.1079737938112</v>
      </c>
      <c r="CW27" s="11"/>
      <c r="CX27" s="29">
        <f t="shared" si="66"/>
        <v>3.0134849844038873</v>
      </c>
      <c r="CY27" s="25">
        <v>6020</v>
      </c>
      <c r="CZ27" s="29">
        <f t="shared" si="67"/>
        <v>5616.131082492795</v>
      </c>
      <c r="DA27" s="42">
        <f t="shared" si="68"/>
        <v>1217.3843292165757</v>
      </c>
      <c r="DB27" s="29">
        <f t="shared" si="69"/>
        <v>16864.106956623564</v>
      </c>
      <c r="DC27" s="42">
        <f t="shared" si="70"/>
        <v>2638.2776961383415</v>
      </c>
      <c r="DD27" s="11"/>
      <c r="DE27" s="29">
        <f t="shared" si="71"/>
        <v>3.013989799128943</v>
      </c>
      <c r="DF27" s="25">
        <v>6020</v>
      </c>
      <c r="DG27" s="29">
        <f t="shared" si="72"/>
        <v>5647.5578514616209</v>
      </c>
      <c r="DH27" s="42">
        <f t="shared" si="73"/>
        <v>1122.7654807448348</v>
      </c>
      <c r="DI27" s="29">
        <f t="shared" si="74"/>
        <v>16958.831865763437</v>
      </c>
      <c r="DJ27" s="42">
        <f t="shared" si="75"/>
        <v>987.6418078199556</v>
      </c>
      <c r="DK27" s="11"/>
      <c r="DL27" s="29">
        <f t="shared" si="76"/>
        <v>3.0143055740229325</v>
      </c>
      <c r="DM27" s="25">
        <v>6020</v>
      </c>
      <c r="DN27" s="29">
        <f t="shared" si="77"/>
        <v>5676.754674734163</v>
      </c>
      <c r="DO27" s="42">
        <f t="shared" si="78"/>
        <v>1034.8315239145127</v>
      </c>
      <c r="DP27" s="29">
        <f t="shared" si="79"/>
        <v>17046.844353909921</v>
      </c>
      <c r="DQ27" s="42">
        <f t="shared" si="80"/>
        <v>852.45448920805791</v>
      </c>
      <c r="DR27" s="11"/>
      <c r="DS27" s="29">
        <f t="shared" si="81"/>
        <v>3.0146037046318268</v>
      </c>
      <c r="DT27" s="25">
        <v>6020</v>
      </c>
      <c r="DU27" s="29">
        <f t="shared" si="82"/>
        <v>5700.0797911517429</v>
      </c>
      <c r="DV27" s="42">
        <f t="shared" si="83"/>
        <v>-2019.8030372158014</v>
      </c>
      <c r="DW27" s="29">
        <f t="shared" si="84"/>
        <v>17117.163147041407</v>
      </c>
      <c r="DX27" s="42">
        <f t="shared" si="85"/>
        <v>544.06105589365632</v>
      </c>
      <c r="DY27" s="11"/>
      <c r="DZ27" s="29">
        <f t="shared" si="86"/>
        <v>3.0148452076166086</v>
      </c>
      <c r="EA27" s="25">
        <v>5030</v>
      </c>
      <c r="EB27" s="29">
        <f t="shared" si="87"/>
        <v>5644.2833890690817</v>
      </c>
      <c r="EC27" s="42">
        <f t="shared" si="88"/>
        <v>1132.5752137957099</v>
      </c>
      <c r="ED27" s="29">
        <f t="shared" si="89"/>
        <v>16948.961689809548</v>
      </c>
      <c r="EE27" s="42">
        <f t="shared" si="90"/>
        <v>3113.2384853699978</v>
      </c>
      <c r="EF27" s="11"/>
      <c r="EG27" s="29">
        <f t="shared" si="91"/>
        <v>3.0142724252945072</v>
      </c>
      <c r="EH27" s="25">
        <v>6020</v>
      </c>
      <c r="EI27" s="29">
        <f t="shared" si="92"/>
        <v>5660.787179858371</v>
      </c>
      <c r="EJ27" s="42">
        <f t="shared" si="93"/>
        <v>1082.9126293319848</v>
      </c>
      <c r="EK27" s="29">
        <f t="shared" si="94"/>
        <v>16998.709992815591</v>
      </c>
      <c r="EL27" s="42">
        <f t="shared" si="95"/>
        <v>272.3751104166293</v>
      </c>
      <c r="EM27" s="11"/>
      <c r="EN27" s="29">
        <f t="shared" si="96"/>
        <v>3.0144400882077393</v>
      </c>
      <c r="EO27" s="25">
        <v>6020</v>
      </c>
      <c r="EP27" s="29">
        <f t="shared" si="97"/>
        <v>5684.4037548903289</v>
      </c>
      <c r="EQ27" s="42">
        <f t="shared" si="136"/>
        <v>-2334.2728726081905</v>
      </c>
      <c r="ER27" s="29">
        <f t="shared" si="98"/>
        <v>17069.903600722697</v>
      </c>
      <c r="ES27" s="42">
        <f t="shared" si="99"/>
        <v>557.74261624009432</v>
      </c>
      <c r="ET27" s="11"/>
      <c r="EU27" s="29">
        <f t="shared" si="100"/>
        <v>3.0146825742606245</v>
      </c>
      <c r="EV27" s="25">
        <v>4910</v>
      </c>
      <c r="EW27" s="29">
        <f t="shared" si="101"/>
        <v>5645.4305485820423</v>
      </c>
      <c r="EX27" s="42">
        <f t="shared" si="102"/>
        <v>1129.1523391625665</v>
      </c>
      <c r="EY27" s="29">
        <f t="shared" si="103"/>
        <v>16952.419547753518</v>
      </c>
      <c r="EZ27" s="42">
        <f t="shared" si="104"/>
        <v>1518.9108099482653</v>
      </c>
      <c r="FA27" s="11"/>
      <c r="FB27" s="28">
        <f t="shared" si="105"/>
        <v>3.014284031898542</v>
      </c>
      <c r="FC27" s="25">
        <v>6020</v>
      </c>
      <c r="FD27" s="28">
        <f t="shared" si="106"/>
        <v>5669.9666646296964</v>
      </c>
      <c r="FE27" s="39">
        <f t="shared" si="107"/>
        <v>1055.2421391447554</v>
      </c>
      <c r="FF27" s="28">
        <f t="shared" si="108"/>
        <v>17026.381430289301</v>
      </c>
      <c r="FG27" s="39">
        <f t="shared" si="109"/>
        <v>602.02099070394922</v>
      </c>
      <c r="FH27" s="11"/>
      <c r="FI27" s="28">
        <f t="shared" si="110"/>
        <v>3.0145339799817759</v>
      </c>
      <c r="FJ27" s="25">
        <v>6020</v>
      </c>
      <c r="FK27" s="28">
        <f t="shared" si="111"/>
        <v>5685.1619620439014</v>
      </c>
      <c r="FL27" s="39">
        <f t="shared" si="112"/>
        <v>-2336.4719240670292</v>
      </c>
      <c r="FM27" s="28">
        <f t="shared" si="113"/>
        <v>17072.18935758642</v>
      </c>
      <c r="FN27" s="39">
        <f t="shared" si="114"/>
        <v>230.89706350614563</v>
      </c>
      <c r="FO27" s="11"/>
      <c r="FP27" s="28">
        <f t="shared" si="115"/>
        <v>3.0145339799817759</v>
      </c>
      <c r="FQ27" s="25">
        <v>4910</v>
      </c>
      <c r="FR27" s="28">
        <f t="shared" si="116"/>
        <v>5631.7200298206644</v>
      </c>
      <c r="FS27" s="39">
        <f t="shared" si="117"/>
        <v>-2175.0308590298273</v>
      </c>
      <c r="FT27" s="28">
        <f t="shared" si="118"/>
        <v>16911.093098917743</v>
      </c>
      <c r="FU27" s="39">
        <f t="shared" si="119"/>
        <v>1462.8050742154585</v>
      </c>
      <c r="FV27" s="11"/>
      <c r="FW27" s="28">
        <f t="shared" si="120"/>
        <v>3.0145339799817759</v>
      </c>
      <c r="FX27" s="25">
        <v>4910</v>
      </c>
      <c r="FY27" s="28">
        <f t="shared" si="121"/>
        <v>5631.7200298206644</v>
      </c>
      <c r="FZ27" s="39">
        <f t="shared" si="122"/>
        <v>-2175.0308590298273</v>
      </c>
      <c r="GA27" s="28">
        <f t="shared" si="123"/>
        <v>16911.093098917743</v>
      </c>
      <c r="GB27" s="39">
        <f t="shared" si="124"/>
        <v>1462.8050742154585</v>
      </c>
      <c r="GC27" s="11"/>
      <c r="GD27" s="28">
        <f t="shared" si="125"/>
        <v>3.0145339799817759</v>
      </c>
      <c r="GE27" s="25">
        <v>4910</v>
      </c>
      <c r="GF27" s="28">
        <f t="shared" si="126"/>
        <v>5631.7200298206644</v>
      </c>
      <c r="GG27" s="39" t="e">
        <f t="shared" si="127"/>
        <v>#VALUE!</v>
      </c>
      <c r="GH27" s="28">
        <f t="shared" si="128"/>
        <v>16911.093098917743</v>
      </c>
      <c r="GI27" s="39">
        <f t="shared" si="129"/>
        <v>1462.8050742154585</v>
      </c>
      <c r="GJ27" s="11"/>
      <c r="GK27" s="29">
        <f t="shared" si="3"/>
        <v>32</v>
      </c>
      <c r="GL27" s="29" t="str">
        <f t="shared" si="4"/>
        <v xml:space="preserve"> ('11', '10'),</v>
      </c>
      <c r="GM27" s="29">
        <f t="shared" si="5"/>
        <v>20000</v>
      </c>
      <c r="GN27" s="29">
        <f t="shared" si="130"/>
        <v>3.013828960722245</v>
      </c>
      <c r="GO27" s="29">
        <f t="shared" si="131"/>
        <v>5503.1705842124347</v>
      </c>
      <c r="GP27" s="54">
        <f t="shared" si="132"/>
        <v>0.27515852921062173</v>
      </c>
      <c r="GQ27" s="29" t="str">
        <f t="shared" si="133"/>
        <v>-</v>
      </c>
      <c r="GR27" s="11"/>
    </row>
    <row r="28" spans="2:200" s="2" customFormat="1" x14ac:dyDescent="0.3">
      <c r="B28" s="86"/>
      <c r="C28" s="24">
        <v>33</v>
      </c>
      <c r="D28" s="25" t="s">
        <v>28</v>
      </c>
      <c r="E28" s="25">
        <v>9820</v>
      </c>
      <c r="F28" s="25">
        <v>3.6</v>
      </c>
      <c r="G28" s="25">
        <v>1840</v>
      </c>
      <c r="H28" s="25">
        <f t="shared" si="6"/>
        <v>11819.510358151399</v>
      </c>
      <c r="I28" s="29">
        <f t="shared" si="7"/>
        <v>6625.224720320577</v>
      </c>
      <c r="J28" s="10"/>
      <c r="K28" s="40">
        <f t="shared" si="8"/>
        <v>3.6033280443493947</v>
      </c>
      <c r="L28" s="41">
        <v>5110</v>
      </c>
      <c r="M28" s="62">
        <f t="shared" si="138"/>
        <v>2659.687943782305</v>
      </c>
      <c r="N28" s="42">
        <f t="shared" si="9"/>
        <v>8508.4441925945921</v>
      </c>
      <c r="O28" s="29">
        <f t="shared" si="10"/>
        <v>9582.6052047588091</v>
      </c>
      <c r="P28" s="18">
        <f t="shared" si="11"/>
        <v>671888.32518206316</v>
      </c>
      <c r="Q28" s="8"/>
      <c r="R28" s="29">
        <f t="shared" si="12"/>
        <v>3.6145291615141888</v>
      </c>
      <c r="S28" s="25">
        <v>4980</v>
      </c>
      <c r="T28" s="29">
        <f t="shared" si="13"/>
        <v>3896.6495204631929</v>
      </c>
      <c r="U28" s="42">
        <f t="shared" si="14"/>
        <v>7794.750949522585</v>
      </c>
      <c r="V28" s="29">
        <f t="shared" si="15"/>
        <v>14080.106315554051</v>
      </c>
      <c r="W28" s="42">
        <f t="shared" si="16"/>
        <v>1530073.942184868</v>
      </c>
      <c r="X28" s="11"/>
      <c r="Y28" s="29">
        <f t="shared" si="17"/>
        <v>3.6669396126243794</v>
      </c>
      <c r="Z28" s="25">
        <v>6000</v>
      </c>
      <c r="AA28" s="29">
        <f t="shared" si="18"/>
        <v>4369.8591164882373</v>
      </c>
      <c r="AB28" s="42">
        <f t="shared" si="19"/>
        <v>-1619.7609787515753</v>
      </c>
      <c r="AC28" s="29">
        <f t="shared" si="20"/>
        <v>15824.023335937578</v>
      </c>
      <c r="AD28" s="42">
        <f t="shared" si="21"/>
        <v>223927.32177018575</v>
      </c>
      <c r="AE28" s="11"/>
      <c r="AF28" s="29">
        <f t="shared" si="22"/>
        <v>3.7058735695056964</v>
      </c>
      <c r="AG28" s="25">
        <v>3930</v>
      </c>
      <c r="AH28" s="29">
        <f t="shared" si="23"/>
        <v>4105.0979707522492</v>
      </c>
      <c r="AI28" s="42">
        <f t="shared" si="24"/>
        <v>-644.35235052971314</v>
      </c>
      <c r="AJ28" s="29">
        <f t="shared" si="25"/>
        <v>14846.049073821288</v>
      </c>
      <c r="AK28" s="42">
        <f t="shared" si="26"/>
        <v>70098.464291433105</v>
      </c>
      <c r="AL28" s="11"/>
      <c r="AM28" s="29">
        <f t="shared" si="27"/>
        <v>3.6824540359274121</v>
      </c>
      <c r="AN28" s="25">
        <v>3930</v>
      </c>
      <c r="AO28" s="29">
        <f t="shared" si="28"/>
        <v>4073.6115017531547</v>
      </c>
      <c r="AP28" s="42">
        <f t="shared" si="29"/>
        <v>-528.05931483401582</v>
      </c>
      <c r="AQ28" s="29">
        <f t="shared" si="30"/>
        <v>14730.141120644439</v>
      </c>
      <c r="AR28" s="42">
        <f t="shared" si="134"/>
        <v>991.3977300309416</v>
      </c>
      <c r="AS28" s="11"/>
      <c r="AT28" s="29">
        <f t="shared" si="31"/>
        <v>3.6799532727962014</v>
      </c>
      <c r="AU28" s="25">
        <v>3930</v>
      </c>
      <c r="AV28" s="29">
        <f t="shared" si="137"/>
        <v>4035.4455246725838</v>
      </c>
      <c r="AW28" s="42">
        <f t="shared" si="32"/>
        <v>-387.5363259486208</v>
      </c>
      <c r="AX28" s="29">
        <f t="shared" si="33"/>
        <v>14589.748754539234</v>
      </c>
      <c r="AY28" s="42">
        <f t="shared" si="34"/>
        <v>1456.641806514662</v>
      </c>
      <c r="AZ28" s="11"/>
      <c r="BA28" s="29">
        <f t="shared" si="35"/>
        <v>3.6769987667259802</v>
      </c>
      <c r="BB28" s="25">
        <v>3930</v>
      </c>
      <c r="BC28" s="29">
        <f t="shared" si="135"/>
        <v>4012.0392062525925</v>
      </c>
      <c r="BD28" s="42">
        <f t="shared" si="36"/>
        <v>-301.37921633268382</v>
      </c>
      <c r="BE28" s="29">
        <f t="shared" si="37"/>
        <v>14503.704536507814</v>
      </c>
      <c r="BF28" s="42">
        <f t="shared" si="38"/>
        <v>547.85574197802373</v>
      </c>
      <c r="BG28" s="11"/>
      <c r="BH28" s="29">
        <f t="shared" si="39"/>
        <v>3.6752278216828058</v>
      </c>
      <c r="BI28" s="25">
        <v>3930</v>
      </c>
      <c r="BJ28" s="29">
        <f t="shared" si="40"/>
        <v>3990.155206522461</v>
      </c>
      <c r="BK28" s="42">
        <f t="shared" si="41"/>
        <v>-220.95454475973241</v>
      </c>
      <c r="BL28" s="29">
        <f t="shared" si="42"/>
        <v>14423.293713756973</v>
      </c>
      <c r="BM28" s="42">
        <f t="shared" si="43"/>
        <v>478.90944418839837</v>
      </c>
      <c r="BN28" s="11"/>
      <c r="BO28" s="29">
        <f t="shared" si="44"/>
        <v>3.6735998566924208</v>
      </c>
      <c r="BP28" s="25">
        <v>3930</v>
      </c>
      <c r="BQ28" s="29">
        <f t="shared" si="0"/>
        <v>3983.013275896089</v>
      </c>
      <c r="BR28" s="42">
        <f t="shared" si="45"/>
        <v>-194.67217576386281</v>
      </c>
      <c r="BS28" s="29">
        <f t="shared" si="46"/>
        <v>14397.058996757953</v>
      </c>
      <c r="BT28" s="42">
        <f t="shared" si="1"/>
        <v>51.007173071909762</v>
      </c>
      <c r="BU28" s="11"/>
      <c r="BV28" s="29">
        <f t="shared" si="47"/>
        <v>3.6730743277762943</v>
      </c>
      <c r="BW28" s="25">
        <v>3930</v>
      </c>
      <c r="BX28" s="29">
        <f t="shared" si="48"/>
        <v>3970.2213268477472</v>
      </c>
      <c r="BY28" s="42">
        <f t="shared" si="49"/>
        <v>-147.68634354746035</v>
      </c>
      <c r="BZ28" s="29">
        <f t="shared" si="50"/>
        <v>14350.079202072739</v>
      </c>
      <c r="CA28" s="42">
        <f t="shared" si="51"/>
        <v>163.63396045537394</v>
      </c>
      <c r="CB28" s="11"/>
      <c r="CC28" s="29">
        <f t="shared" si="52"/>
        <v>3.6721400908225057</v>
      </c>
      <c r="CD28" s="25">
        <v>3930</v>
      </c>
      <c r="CE28" s="29">
        <f t="shared" si="53"/>
        <v>3966.1089180519298</v>
      </c>
      <c r="CF28" s="42">
        <f t="shared" si="54"/>
        <v>-132.57300706513965</v>
      </c>
      <c r="CG28" s="29">
        <f t="shared" si="55"/>
        <v>14334.978474816127</v>
      </c>
      <c r="CH28" s="42">
        <f t="shared" si="56"/>
        <v>16.911906103916099</v>
      </c>
      <c r="CI28" s="11"/>
      <c r="CJ28" s="29">
        <f t="shared" si="57"/>
        <v>3.6718416601846249</v>
      </c>
      <c r="CK28" s="25">
        <v>3930</v>
      </c>
      <c r="CL28" s="29">
        <f t="shared" si="58"/>
        <v>3961.0453043445441</v>
      </c>
      <c r="CM28" s="42">
        <f t="shared" si="59"/>
        <v>-113.97379413627344</v>
      </c>
      <c r="CN28" s="29">
        <f t="shared" si="60"/>
        <v>14316.386614756026</v>
      </c>
      <c r="CO28" s="42">
        <f t="shared" si="2"/>
        <v>25.640183777624195</v>
      </c>
      <c r="CP28" s="11"/>
      <c r="CQ28" s="29">
        <f t="shared" si="61"/>
        <v>3.6714754752407912</v>
      </c>
      <c r="CR28" s="25">
        <v>3930</v>
      </c>
      <c r="CS28" s="29">
        <f t="shared" si="62"/>
        <v>3957.3452888670322</v>
      </c>
      <c r="CT28" s="42">
        <f t="shared" si="63"/>
        <v>-100.38419920777265</v>
      </c>
      <c r="CU28" s="29">
        <f t="shared" si="64"/>
        <v>14302.802592276299</v>
      </c>
      <c r="CV28" s="42">
        <f t="shared" si="65"/>
        <v>13.690114533827593</v>
      </c>
      <c r="CW28" s="11"/>
      <c r="CX28" s="29">
        <f t="shared" si="66"/>
        <v>3.6712087880144493</v>
      </c>
      <c r="CY28" s="25">
        <v>3930</v>
      </c>
      <c r="CZ28" s="29">
        <f t="shared" si="67"/>
        <v>3954.2599068015634</v>
      </c>
      <c r="DA28" s="42">
        <f t="shared" si="68"/>
        <v>-89.054515592900003</v>
      </c>
      <c r="DB28" s="29">
        <f t="shared" si="69"/>
        <v>14291.475852848425</v>
      </c>
      <c r="DC28" s="42">
        <f t="shared" si="70"/>
        <v>9.5195824899166457</v>
      </c>
      <c r="DD28" s="11"/>
      <c r="DE28" s="29">
        <f t="shared" si="71"/>
        <v>3.6709869731453826</v>
      </c>
      <c r="DF28" s="25">
        <v>3930</v>
      </c>
      <c r="DG28" s="29">
        <f t="shared" si="72"/>
        <v>3952.3721396246196</v>
      </c>
      <c r="DH28" s="42">
        <f t="shared" si="73"/>
        <v>-82.121990991603695</v>
      </c>
      <c r="DI28" s="29">
        <f t="shared" si="74"/>
        <v>14284.546012022469</v>
      </c>
      <c r="DJ28" s="42">
        <f t="shared" si="75"/>
        <v>3.5636649143460835</v>
      </c>
      <c r="DK28" s="11"/>
      <c r="DL28" s="29">
        <f t="shared" si="76"/>
        <v>3.6708515132119581</v>
      </c>
      <c r="DM28" s="25">
        <v>3930</v>
      </c>
      <c r="DN28" s="29">
        <f t="shared" si="77"/>
        <v>3950.6183225300397</v>
      </c>
      <c r="DO28" s="42">
        <f t="shared" si="78"/>
        <v>-75.682141659614558</v>
      </c>
      <c r="DP28" s="29">
        <f t="shared" si="79"/>
        <v>14278.108120116265</v>
      </c>
      <c r="DQ28" s="42">
        <f t="shared" si="80"/>
        <v>3.0758744012409345</v>
      </c>
      <c r="DR28" s="11"/>
      <c r="DS28" s="29">
        <f t="shared" si="81"/>
        <v>3.6707258389015109</v>
      </c>
      <c r="DT28" s="25">
        <v>3930</v>
      </c>
      <c r="DU28" s="29">
        <f t="shared" si="82"/>
        <v>3949.2172116103907</v>
      </c>
      <c r="DV28" s="42">
        <f t="shared" si="83"/>
        <v>-70.536989704087162</v>
      </c>
      <c r="DW28" s="29">
        <f t="shared" si="84"/>
        <v>14272.965096324533</v>
      </c>
      <c r="DX28" s="42">
        <f t="shared" si="85"/>
        <v>1.9631118091596658</v>
      </c>
      <c r="DY28" s="11"/>
      <c r="DZ28" s="29">
        <f t="shared" si="86"/>
        <v>3.6706255588615493</v>
      </c>
      <c r="EA28" s="25">
        <v>3930</v>
      </c>
      <c r="EB28" s="29">
        <f t="shared" si="87"/>
        <v>3947.6170271546293</v>
      </c>
      <c r="EC28" s="42">
        <f t="shared" si="88"/>
        <v>-64.662521057602191</v>
      </c>
      <c r="ED28" s="29">
        <f t="shared" si="89"/>
        <v>14267.091509909507</v>
      </c>
      <c r="EE28" s="42">
        <f t="shared" si="90"/>
        <v>2.5605902924602053</v>
      </c>
      <c r="EF28" s="11"/>
      <c r="EG28" s="29">
        <f t="shared" si="91"/>
        <v>3.6705111612523464</v>
      </c>
      <c r="EH28" s="25">
        <v>3930</v>
      </c>
      <c r="EI28" s="29">
        <f t="shared" si="92"/>
        <v>3946.8431786687484</v>
      </c>
      <c r="EJ28" s="42">
        <f t="shared" si="93"/>
        <v>-61.820813081263061</v>
      </c>
      <c r="EK28" s="29">
        <f t="shared" si="94"/>
        <v>14264.251111793426</v>
      </c>
      <c r="EL28" s="42">
        <f t="shared" si="95"/>
        <v>0.59884147910030039</v>
      </c>
      <c r="EM28" s="11"/>
      <c r="EN28" s="29">
        <f t="shared" si="96"/>
        <v>3.6704558885016194</v>
      </c>
      <c r="EO28" s="25">
        <v>3930</v>
      </c>
      <c r="EP28" s="29">
        <f t="shared" si="97"/>
        <v>3945.7358178773093</v>
      </c>
      <c r="EQ28" s="42">
        <f t="shared" si="136"/>
        <v>-57.755492857877641</v>
      </c>
      <c r="ER28" s="29">
        <f t="shared" si="98"/>
        <v>14260.186636623506</v>
      </c>
      <c r="ES28" s="42">
        <f t="shared" si="99"/>
        <v>1.2262479224165805</v>
      </c>
      <c r="ET28" s="11"/>
      <c r="EU28" s="29">
        <f t="shared" si="100"/>
        <v>3.670376850895039</v>
      </c>
      <c r="EV28" s="25">
        <v>3930</v>
      </c>
      <c r="EW28" s="29">
        <f t="shared" si="101"/>
        <v>3944.9438856679299</v>
      </c>
      <c r="EX28" s="42">
        <f t="shared" si="102"/>
        <v>-54.847805288424659</v>
      </c>
      <c r="EY28" s="29">
        <f t="shared" si="103"/>
        <v>14257.279969342388</v>
      </c>
      <c r="EZ28" s="42">
        <f t="shared" si="104"/>
        <v>0.62715662425255492</v>
      </c>
      <c r="FA28" s="11"/>
      <c r="FB28" s="28">
        <f t="shared" si="105"/>
        <v>3.6703203677236167</v>
      </c>
      <c r="FC28" s="25">
        <v>3930</v>
      </c>
      <c r="FD28" s="28">
        <f t="shared" si="106"/>
        <v>3943.9649886661505</v>
      </c>
      <c r="FE28" s="39">
        <f t="shared" si="107"/>
        <v>-51.254404927410029</v>
      </c>
      <c r="FF28" s="28">
        <f t="shared" si="108"/>
        <v>14253.687137892457</v>
      </c>
      <c r="FG28" s="39">
        <f t="shared" si="109"/>
        <v>0.95823934009267364</v>
      </c>
      <c r="FH28" s="11"/>
      <c r="FI28" s="28">
        <f t="shared" si="110"/>
        <v>3.6702505966122381</v>
      </c>
      <c r="FJ28" s="25">
        <v>3930</v>
      </c>
      <c r="FK28" s="28">
        <f t="shared" si="111"/>
        <v>3943.3587545314967</v>
      </c>
      <c r="FL28" s="39">
        <f t="shared" si="112"/>
        <v>-49.028567693504201</v>
      </c>
      <c r="FM28" s="28">
        <f t="shared" si="113"/>
        <v>14251.462119788701</v>
      </c>
      <c r="FN28" s="39">
        <f t="shared" si="114"/>
        <v>0.36751982601935967</v>
      </c>
      <c r="FO28" s="11"/>
      <c r="FP28" s="28">
        <f t="shared" si="115"/>
        <v>3.6702505966122381</v>
      </c>
      <c r="FQ28" s="25">
        <v>3930</v>
      </c>
      <c r="FR28" s="28">
        <f t="shared" si="116"/>
        <v>3943.2621764949263</v>
      </c>
      <c r="FS28" s="39">
        <f t="shared" si="117"/>
        <v>-48.67402710329678</v>
      </c>
      <c r="FT28" s="28">
        <f t="shared" si="118"/>
        <v>14251.107658695049</v>
      </c>
      <c r="FU28" s="39">
        <f t="shared" si="119"/>
        <v>0.49394494802086786</v>
      </c>
      <c r="FV28" s="11"/>
      <c r="FW28" s="28">
        <f t="shared" si="120"/>
        <v>3.6702505966122381</v>
      </c>
      <c r="FX28" s="25">
        <v>3930</v>
      </c>
      <c r="FY28" s="28">
        <f t="shared" si="121"/>
        <v>3943.2621764949263</v>
      </c>
      <c r="FZ28" s="39">
        <f t="shared" si="122"/>
        <v>-48.67402710329678</v>
      </c>
      <c r="GA28" s="28">
        <f t="shared" si="123"/>
        <v>14251.107658695049</v>
      </c>
      <c r="GB28" s="39">
        <f t="shared" si="124"/>
        <v>0.49394494802086786</v>
      </c>
      <c r="GC28" s="11"/>
      <c r="GD28" s="28">
        <f t="shared" si="125"/>
        <v>3.6702505966122381</v>
      </c>
      <c r="GE28" s="25">
        <v>3930</v>
      </c>
      <c r="GF28" s="28">
        <f t="shared" si="126"/>
        <v>3943.2621764949263</v>
      </c>
      <c r="GG28" s="39" t="e">
        <f t="shared" si="127"/>
        <v>#VALUE!</v>
      </c>
      <c r="GH28" s="28">
        <f t="shared" si="128"/>
        <v>14251.107658695049</v>
      </c>
      <c r="GI28" s="39">
        <f t="shared" si="129"/>
        <v>0.49394494802086786</v>
      </c>
      <c r="GJ28" s="11"/>
      <c r="GK28" s="29">
        <f t="shared" si="3"/>
        <v>33</v>
      </c>
      <c r="GL28" s="29" t="str">
        <f t="shared" si="4"/>
        <v xml:space="preserve"> ('11', '12'),</v>
      </c>
      <c r="GM28" s="29">
        <f t="shared" si="5"/>
        <v>9820</v>
      </c>
      <c r="GN28" s="29">
        <f t="shared" si="130"/>
        <v>3.6718416601846249</v>
      </c>
      <c r="GO28" s="29">
        <f t="shared" si="131"/>
        <v>3961.0453043445441</v>
      </c>
      <c r="GP28" s="54">
        <f t="shared" si="132"/>
        <v>0.40336510227541184</v>
      </c>
      <c r="GQ28" s="29" t="str">
        <f t="shared" si="133"/>
        <v>-</v>
      </c>
      <c r="GR28" s="11"/>
    </row>
    <row r="29" spans="2:200" s="2" customFormat="1" x14ac:dyDescent="0.3">
      <c r="B29" s="86"/>
      <c r="C29" s="24">
        <v>34</v>
      </c>
      <c r="D29" s="25" t="s">
        <v>29</v>
      </c>
      <c r="E29" s="25">
        <v>9750</v>
      </c>
      <c r="F29" s="25">
        <v>2.4</v>
      </c>
      <c r="G29" s="25">
        <v>14560</v>
      </c>
      <c r="H29" s="25">
        <f t="shared" si="6"/>
        <v>-76035.831072669869</v>
      </c>
      <c r="I29" s="29">
        <f t="shared" si="7"/>
        <v>61010.99165195378</v>
      </c>
      <c r="J29" s="10"/>
      <c r="K29" s="40">
        <f t="shared" si="8"/>
        <v>11.351576803555558</v>
      </c>
      <c r="L29" s="41">
        <v>0</v>
      </c>
      <c r="M29" s="62">
        <f t="shared" si="138"/>
        <v>10910.257962853102</v>
      </c>
      <c r="N29" s="42">
        <f t="shared" si="9"/>
        <v>-20172.580919355929</v>
      </c>
      <c r="O29" s="29">
        <f t="shared" si="10"/>
        <v>32342.894896133308</v>
      </c>
      <c r="P29" s="18">
        <f t="shared" si="11"/>
        <v>13320616.937717188</v>
      </c>
      <c r="Q29" s="8"/>
      <c r="R29" s="29">
        <f t="shared" si="12"/>
        <v>5.2222411451009521</v>
      </c>
      <c r="S29" s="25">
        <v>4090</v>
      </c>
      <c r="T29" s="29">
        <f t="shared" si="13"/>
        <v>7274.3689795181635</v>
      </c>
      <c r="U29" s="42">
        <f t="shared" si="14"/>
        <v>25151.174023200856</v>
      </c>
      <c r="V29" s="29">
        <f t="shared" si="15"/>
        <v>18269.933502806693</v>
      </c>
      <c r="W29" s="42">
        <f t="shared" si="16"/>
        <v>13219688.699136373</v>
      </c>
      <c r="X29" s="11"/>
      <c r="Y29" s="29">
        <f t="shared" si="17"/>
        <v>2.9577445646817129</v>
      </c>
      <c r="Z29" s="25">
        <v>14230</v>
      </c>
      <c r="AA29" s="29">
        <f t="shared" si="18"/>
        <v>8839.239588255854</v>
      </c>
      <c r="AB29" s="42">
        <f t="shared" si="19"/>
        <v>-177.24861262816444</v>
      </c>
      <c r="AC29" s="29">
        <f t="shared" si="20"/>
        <v>23363.779529671468</v>
      </c>
      <c r="AD29" s="42">
        <f t="shared" si="21"/>
        <v>2448820.0220910697</v>
      </c>
      <c r="AE29" s="11"/>
      <c r="AF29" s="29">
        <f t="shared" si="22"/>
        <v>3.6159442542509339</v>
      </c>
      <c r="AG29" s="25">
        <v>8790</v>
      </c>
      <c r="AH29" s="29">
        <f t="shared" si="23"/>
        <v>8809.6011669670752</v>
      </c>
      <c r="AI29" s="42">
        <f t="shared" si="24"/>
        <v>8918.8614605339499</v>
      </c>
      <c r="AJ29" s="29">
        <f t="shared" si="25"/>
        <v>23256.849520488191</v>
      </c>
      <c r="AK29" s="42">
        <f t="shared" si="26"/>
        <v>878.43601649113475</v>
      </c>
      <c r="AL29" s="11"/>
      <c r="AM29" s="29">
        <f t="shared" si="27"/>
        <v>3.5997176033877945</v>
      </c>
      <c r="AN29" s="25">
        <v>11130</v>
      </c>
      <c r="AO29" s="29">
        <f t="shared" si="28"/>
        <v>9226.8599484820388</v>
      </c>
      <c r="AP29" s="42">
        <f t="shared" si="29"/>
        <v>-10629.180659616688</v>
      </c>
      <c r="AQ29" s="29">
        <f t="shared" si="30"/>
        <v>24808.583252681699</v>
      </c>
      <c r="AR29" s="42">
        <f t="shared" si="134"/>
        <v>174104.89075135216</v>
      </c>
      <c r="AS29" s="11"/>
      <c r="AT29" s="29">
        <f t="shared" si="31"/>
        <v>3.8436760670476495</v>
      </c>
      <c r="AU29" s="25">
        <v>6090</v>
      </c>
      <c r="AV29" s="29">
        <f t="shared" si="137"/>
        <v>8393.2127584087302</v>
      </c>
      <c r="AW29" s="42">
        <f t="shared" si="32"/>
        <v>9020.1502192317621</v>
      </c>
      <c r="AX29" s="29">
        <f t="shared" si="33"/>
        <v>21803.011710627274</v>
      </c>
      <c r="AY29" s="42">
        <f t="shared" si="34"/>
        <v>694967.63751712313</v>
      </c>
      <c r="AZ29" s="11"/>
      <c r="BA29" s="29">
        <f t="shared" si="35"/>
        <v>3.3884779155538216</v>
      </c>
      <c r="BB29" s="25">
        <v>10850</v>
      </c>
      <c r="BC29" s="29">
        <f t="shared" si="135"/>
        <v>8938.5592266008352</v>
      </c>
      <c r="BD29" s="42">
        <f t="shared" si="36"/>
        <v>-542.11097201864231</v>
      </c>
      <c r="BE29" s="29">
        <f t="shared" si="37"/>
        <v>23725.658403649984</v>
      </c>
      <c r="BF29" s="42">
        <f t="shared" si="38"/>
        <v>297402.7703696026</v>
      </c>
      <c r="BG29" s="11"/>
      <c r="BH29" s="29">
        <f t="shared" si="39"/>
        <v>3.6715227377155295</v>
      </c>
      <c r="BI29" s="25">
        <v>8790</v>
      </c>
      <c r="BJ29" s="29">
        <f t="shared" si="40"/>
        <v>8898.9309778238858</v>
      </c>
      <c r="BK29" s="42">
        <f t="shared" si="41"/>
        <v>-4316.4447421147388</v>
      </c>
      <c r="BL29" s="29">
        <f t="shared" si="42"/>
        <v>23580.607193545864</v>
      </c>
      <c r="BM29" s="42">
        <f t="shared" si="43"/>
        <v>1570.3981011277976</v>
      </c>
      <c r="BN29" s="11"/>
      <c r="BO29" s="29">
        <f t="shared" si="44"/>
        <v>3.6491235477096544</v>
      </c>
      <c r="BP29" s="25">
        <v>7690</v>
      </c>
      <c r="BQ29" s="29">
        <f t="shared" si="0"/>
        <v>8755.4005724803937</v>
      </c>
      <c r="BR29" s="42">
        <f t="shared" si="45"/>
        <v>4263.9641046471334</v>
      </c>
      <c r="BS29" s="29">
        <f t="shared" si="46"/>
        <v>23062.53790936499</v>
      </c>
      <c r="BT29" s="42">
        <f t="shared" si="1"/>
        <v>20600.977258067123</v>
      </c>
      <c r="BU29" s="11"/>
      <c r="BV29" s="29">
        <f t="shared" si="47"/>
        <v>3.5704641714818797</v>
      </c>
      <c r="BW29" s="25">
        <v>9900</v>
      </c>
      <c r="BX29" s="29">
        <f t="shared" si="48"/>
        <v>9031.5890801721453</v>
      </c>
      <c r="BY29" s="42">
        <f t="shared" si="49"/>
        <v>-7851.8362064182875</v>
      </c>
      <c r="BZ29" s="29">
        <f t="shared" si="50"/>
        <v>24069.707631351783</v>
      </c>
      <c r="CA29" s="42">
        <f t="shared" si="51"/>
        <v>76280.091780996678</v>
      </c>
      <c r="CB29" s="11"/>
      <c r="CC29" s="29">
        <f t="shared" si="52"/>
        <v>3.7252893913177267</v>
      </c>
      <c r="CD29" s="25">
        <v>6850</v>
      </c>
      <c r="CE29" s="29">
        <f t="shared" si="53"/>
        <v>8808.5336311035571</v>
      </c>
      <c r="CF29" s="42">
        <f t="shared" si="54"/>
        <v>4021.703353067935</v>
      </c>
      <c r="CG29" s="29">
        <f t="shared" si="55"/>
        <v>23253.007003207578</v>
      </c>
      <c r="CH29" s="42">
        <f t="shared" si="56"/>
        <v>49753.733359189515</v>
      </c>
      <c r="CI29" s="11"/>
      <c r="CJ29" s="29">
        <f t="shared" si="57"/>
        <v>3.5991361882865283</v>
      </c>
      <c r="CK29" s="25">
        <v>9900</v>
      </c>
      <c r="CL29" s="29">
        <f t="shared" si="58"/>
        <v>8961.5917775355847</v>
      </c>
      <c r="CM29" s="42">
        <f t="shared" si="59"/>
        <v>-630.2553242619714</v>
      </c>
      <c r="CN29" s="29">
        <f t="shared" si="60"/>
        <v>23810.374255823874</v>
      </c>
      <c r="CO29" s="42">
        <f t="shared" si="2"/>
        <v>23426.796189207995</v>
      </c>
      <c r="CP29" s="11"/>
      <c r="CQ29" s="29">
        <f t="shared" si="61"/>
        <v>3.6846791322889678</v>
      </c>
      <c r="CR29" s="25">
        <v>8790</v>
      </c>
      <c r="CS29" s="29">
        <f t="shared" si="62"/>
        <v>8941.1412699274333</v>
      </c>
      <c r="CT29" s="42">
        <f t="shared" si="63"/>
        <v>-553.67709301995001</v>
      </c>
      <c r="CU29" s="29">
        <f t="shared" si="64"/>
        <v>23735.140331746905</v>
      </c>
      <c r="CV29" s="42">
        <f t="shared" si="65"/>
        <v>418.22326143105761</v>
      </c>
      <c r="CW29" s="11"/>
      <c r="CX29" s="29">
        <f t="shared" si="66"/>
        <v>3.6729925717522742</v>
      </c>
      <c r="CY29" s="25">
        <v>8790</v>
      </c>
      <c r="CZ29" s="29">
        <f t="shared" si="67"/>
        <v>8924.0879279110504</v>
      </c>
      <c r="DA29" s="42">
        <f t="shared" si="68"/>
        <v>-490.4146120999722</v>
      </c>
      <c r="DB29" s="29">
        <f t="shared" si="69"/>
        <v>23672.586185239194</v>
      </c>
      <c r="DC29" s="42">
        <f t="shared" si="70"/>
        <v>290.81647392772987</v>
      </c>
      <c r="DD29" s="11"/>
      <c r="DE29" s="29">
        <f t="shared" si="71"/>
        <v>3.6633084615855358</v>
      </c>
      <c r="DF29" s="25">
        <v>8790</v>
      </c>
      <c r="DG29" s="29">
        <f t="shared" si="72"/>
        <v>8913.6539723643382</v>
      </c>
      <c r="DH29" s="42">
        <f t="shared" si="73"/>
        <v>-451.57810041437853</v>
      </c>
      <c r="DI29" s="29">
        <f t="shared" si="74"/>
        <v>23634.394174482255</v>
      </c>
      <c r="DJ29" s="42">
        <f t="shared" si="75"/>
        <v>108.86742835076714</v>
      </c>
      <c r="DK29" s="11"/>
      <c r="DL29" s="29">
        <f t="shared" si="76"/>
        <v>3.6574106240592918</v>
      </c>
      <c r="DM29" s="25">
        <v>8790</v>
      </c>
      <c r="DN29" s="29">
        <f t="shared" si="77"/>
        <v>8903.9603778229102</v>
      </c>
      <c r="DO29" s="42">
        <f t="shared" si="78"/>
        <v>-415.68187389277227</v>
      </c>
      <c r="DP29" s="29">
        <f t="shared" si="79"/>
        <v>23598.967200697618</v>
      </c>
      <c r="DQ29" s="42">
        <f t="shared" si="80"/>
        <v>93.965775133601866</v>
      </c>
      <c r="DR29" s="11"/>
      <c r="DS29" s="29">
        <f t="shared" si="81"/>
        <v>3.651949806220812</v>
      </c>
      <c r="DT29" s="25">
        <v>8790</v>
      </c>
      <c r="DU29" s="29">
        <f t="shared" si="82"/>
        <v>8896.2162400763809</v>
      </c>
      <c r="DV29" s="42">
        <f t="shared" si="83"/>
        <v>-386.9081655464509</v>
      </c>
      <c r="DW29" s="29">
        <f t="shared" si="84"/>
        <v>23570.702848440342</v>
      </c>
      <c r="DX29" s="42">
        <f t="shared" si="85"/>
        <v>59.971669437219973</v>
      </c>
      <c r="DY29" s="11"/>
      <c r="DZ29" s="29">
        <f t="shared" si="86"/>
        <v>3.6475999977704965</v>
      </c>
      <c r="EA29" s="25">
        <v>8790</v>
      </c>
      <c r="EB29" s="29">
        <f t="shared" si="87"/>
        <v>8887.3717948069243</v>
      </c>
      <c r="EC29" s="42">
        <f t="shared" si="88"/>
        <v>-354.45822107125548</v>
      </c>
      <c r="ED29" s="29">
        <f t="shared" si="89"/>
        <v>23538.463768326099</v>
      </c>
      <c r="EE29" s="42">
        <f t="shared" si="90"/>
        <v>78.224212124413725</v>
      </c>
      <c r="EF29" s="11"/>
      <c r="EG29" s="29">
        <f t="shared" si="91"/>
        <v>3.6426460329251178</v>
      </c>
      <c r="EH29" s="25">
        <v>8790</v>
      </c>
      <c r="EI29" s="29">
        <f t="shared" si="92"/>
        <v>8883.0946250371617</v>
      </c>
      <c r="EJ29" s="42">
        <f t="shared" si="93"/>
        <v>-338.57034320084426</v>
      </c>
      <c r="EK29" s="29">
        <f t="shared" si="94"/>
        <v>23522.888666211929</v>
      </c>
      <c r="EL29" s="42">
        <f t="shared" si="95"/>
        <v>18.294181239371245</v>
      </c>
      <c r="EM29" s="11"/>
      <c r="EN29" s="29">
        <f t="shared" si="96"/>
        <v>3.6402555973636961</v>
      </c>
      <c r="EO29" s="25">
        <v>8790</v>
      </c>
      <c r="EP29" s="29">
        <f t="shared" si="97"/>
        <v>8876.9740856967364</v>
      </c>
      <c r="EQ29" s="42">
        <f t="shared" si="136"/>
        <v>3750.1938115806965</v>
      </c>
      <c r="ER29" s="29">
        <f t="shared" si="98"/>
        <v>23500.61879200675</v>
      </c>
      <c r="ES29" s="42">
        <f t="shared" si="99"/>
        <v>37.461001817693024</v>
      </c>
      <c r="ET29" s="11"/>
      <c r="EU29" s="29">
        <f t="shared" si="100"/>
        <v>3.6368409353997952</v>
      </c>
      <c r="EV29" s="25">
        <v>9900</v>
      </c>
      <c r="EW29" s="29">
        <f t="shared" si="101"/>
        <v>8928.4596315312992</v>
      </c>
      <c r="EX29" s="42">
        <f t="shared" si="102"/>
        <v>-506.85229080830413</v>
      </c>
      <c r="EY29" s="29">
        <f t="shared" si="103"/>
        <v>23688.606497747292</v>
      </c>
      <c r="EZ29" s="42">
        <f t="shared" si="104"/>
        <v>2650.7614298828667</v>
      </c>
      <c r="FA29" s="11"/>
      <c r="FB29" s="28">
        <f t="shared" si="105"/>
        <v>3.6657857432035659</v>
      </c>
      <c r="FC29" s="25">
        <v>8790</v>
      </c>
      <c r="FD29" s="28">
        <f t="shared" si="106"/>
        <v>8919.3898540192604</v>
      </c>
      <c r="FE29" s="39">
        <f t="shared" si="107"/>
        <v>-473.24051060049038</v>
      </c>
      <c r="FF29" s="28">
        <f t="shared" si="108"/>
        <v>23655.381937177237</v>
      </c>
      <c r="FG29" s="39">
        <f t="shared" si="109"/>
        <v>82.260864117885703</v>
      </c>
      <c r="FH29" s="11"/>
      <c r="FI29" s="28">
        <f t="shared" si="110"/>
        <v>3.6606502935386525</v>
      </c>
      <c r="FJ29" s="25">
        <v>8790</v>
      </c>
      <c r="FK29" s="28">
        <f t="shared" si="111"/>
        <v>8913.7729109583288</v>
      </c>
      <c r="FL29" s="39">
        <f t="shared" si="112"/>
        <v>3643.4486087919227</v>
      </c>
      <c r="FM29" s="28">
        <f t="shared" si="113"/>
        <v>23634.829185750717</v>
      </c>
      <c r="FN29" s="39">
        <f t="shared" si="114"/>
        <v>31.550049349747535</v>
      </c>
      <c r="FO29" s="11"/>
      <c r="FP29" s="28">
        <f t="shared" si="115"/>
        <v>3.6606502935386525</v>
      </c>
      <c r="FQ29" s="25">
        <v>9900</v>
      </c>
      <c r="FR29" s="28">
        <f t="shared" si="116"/>
        <v>8968.7407530638011</v>
      </c>
      <c r="FS29" s="39">
        <f t="shared" si="117"/>
        <v>3468.2012816967872</v>
      </c>
      <c r="FT29" s="28">
        <f t="shared" si="118"/>
        <v>23836.730601483388</v>
      </c>
      <c r="FU29" s="39">
        <f t="shared" si="119"/>
        <v>2435.5112365044492</v>
      </c>
      <c r="FV29" s="11"/>
      <c r="FW29" s="28">
        <f t="shared" si="120"/>
        <v>3.6606502935386525</v>
      </c>
      <c r="FX29" s="25">
        <v>9900</v>
      </c>
      <c r="FY29" s="28">
        <f t="shared" si="121"/>
        <v>8968.7407530638011</v>
      </c>
      <c r="FZ29" s="39">
        <f t="shared" si="122"/>
        <v>3468.2012816967872</v>
      </c>
      <c r="GA29" s="28">
        <f t="shared" si="123"/>
        <v>23836.730601483388</v>
      </c>
      <c r="GB29" s="39">
        <f t="shared" si="124"/>
        <v>2435.5112365044492</v>
      </c>
      <c r="GC29" s="11"/>
      <c r="GD29" s="28">
        <f t="shared" si="125"/>
        <v>3.6606502935386525</v>
      </c>
      <c r="GE29" s="25">
        <v>9900</v>
      </c>
      <c r="GF29" s="28">
        <f t="shared" si="126"/>
        <v>8968.7407530638011</v>
      </c>
      <c r="GG29" s="39" t="e">
        <f t="shared" si="127"/>
        <v>#VALUE!</v>
      </c>
      <c r="GH29" s="28">
        <f t="shared" si="128"/>
        <v>23836.730601483388</v>
      </c>
      <c r="GI29" s="39">
        <f t="shared" si="129"/>
        <v>2435.5112365044492</v>
      </c>
      <c r="GJ29" s="11"/>
      <c r="GK29" s="29">
        <f t="shared" si="3"/>
        <v>34</v>
      </c>
      <c r="GL29" s="29" t="str">
        <f t="shared" si="4"/>
        <v xml:space="preserve"> ('11', '14'),</v>
      </c>
      <c r="GM29" s="29">
        <f t="shared" si="5"/>
        <v>9750</v>
      </c>
      <c r="GN29" s="29">
        <f t="shared" si="130"/>
        <v>3.5991361882865283</v>
      </c>
      <c r="GO29" s="29">
        <f t="shared" si="131"/>
        <v>8961.5917775355847</v>
      </c>
      <c r="GP29" s="54">
        <f t="shared" si="132"/>
        <v>0.91913761820877793</v>
      </c>
      <c r="GQ29" s="29" t="str">
        <f t="shared" si="133"/>
        <v>V</v>
      </c>
      <c r="GR29" s="11"/>
    </row>
    <row r="30" spans="2:200" s="2" customFormat="1" x14ac:dyDescent="0.3">
      <c r="B30" s="86"/>
      <c r="C30" s="24">
        <v>23</v>
      </c>
      <c r="D30" s="25" t="s">
        <v>30</v>
      </c>
      <c r="E30" s="25">
        <v>20000</v>
      </c>
      <c r="F30" s="25">
        <v>3</v>
      </c>
      <c r="G30" s="25">
        <v>5850</v>
      </c>
      <c r="H30" s="25">
        <f t="shared" si="6"/>
        <v>32644.034374562034</v>
      </c>
      <c r="I30" s="29">
        <f t="shared" si="7"/>
        <v>17569.26956281377</v>
      </c>
      <c r="J30" s="10"/>
      <c r="K30" s="40">
        <f t="shared" si="8"/>
        <v>3.016469711806641</v>
      </c>
      <c r="L30" s="41">
        <v>16470</v>
      </c>
      <c r="M30" s="62">
        <f t="shared" si="138"/>
        <v>8512.1057990728059</v>
      </c>
      <c r="N30" s="42">
        <f t="shared" si="9"/>
        <v>1102.5543528229946</v>
      </c>
      <c r="O30" s="29">
        <f t="shared" si="10"/>
        <v>25662.000703176644</v>
      </c>
      <c r="P30" s="18">
        <f t="shared" si="11"/>
        <v>7086807.2854570625</v>
      </c>
      <c r="Q30" s="8"/>
      <c r="R30" s="29">
        <f t="shared" si="12"/>
        <v>3.0738262122939766</v>
      </c>
      <c r="S30" s="25">
        <v>8870</v>
      </c>
      <c r="T30" s="29">
        <f t="shared" si="13"/>
        <v>8702.8996941773676</v>
      </c>
      <c r="U30" s="42">
        <f t="shared" si="14"/>
        <v>13673.456231183489</v>
      </c>
      <c r="V30" s="29">
        <f t="shared" si="15"/>
        <v>26249.113732422942</v>
      </c>
      <c r="W30" s="42">
        <f t="shared" si="16"/>
        <v>36402.310409170481</v>
      </c>
      <c r="X30" s="11"/>
      <c r="Y30" s="29">
        <f t="shared" si="17"/>
        <v>3.0806711870899681</v>
      </c>
      <c r="Z30" s="25">
        <v>13080</v>
      </c>
      <c r="AA30" s="29">
        <f t="shared" si="18"/>
        <v>9687.6551534461232</v>
      </c>
      <c r="AB30" s="42">
        <f t="shared" si="19"/>
        <v>-4496.4669347280587</v>
      </c>
      <c r="AC30" s="29">
        <f t="shared" si="20"/>
        <v>29302.951448865904</v>
      </c>
      <c r="AD30" s="42">
        <f t="shared" si="21"/>
        <v>969743.31455961789</v>
      </c>
      <c r="AE30" s="11"/>
      <c r="AF30" s="29">
        <f t="shared" si="22"/>
        <v>3.1238617522642538</v>
      </c>
      <c r="AG30" s="25">
        <v>8230</v>
      </c>
      <c r="AH30" s="29">
        <f t="shared" si="23"/>
        <v>8810.2595646140253</v>
      </c>
      <c r="AI30" s="42">
        <f t="shared" si="24"/>
        <v>13314.548802194711</v>
      </c>
      <c r="AJ30" s="29">
        <f t="shared" si="25"/>
        <v>26580.070526469743</v>
      </c>
      <c r="AK30" s="42">
        <f t="shared" si="26"/>
        <v>769823.01930202381</v>
      </c>
      <c r="AL30" s="11"/>
      <c r="AM30" s="29">
        <f t="shared" si="27"/>
        <v>3.0847261261332708</v>
      </c>
      <c r="AN30" s="25">
        <v>13080</v>
      </c>
      <c r="AO30" s="29">
        <f t="shared" si="28"/>
        <v>9578.0528707008325</v>
      </c>
      <c r="AP30" s="42">
        <f t="shared" si="29"/>
        <v>-4181.137859865772</v>
      </c>
      <c r="AQ30" s="29">
        <f t="shared" si="30"/>
        <v>28960.872790507659</v>
      </c>
      <c r="AR30" s="42">
        <f t="shared" si="134"/>
        <v>589506.5608717096</v>
      </c>
      <c r="AS30" s="11"/>
      <c r="AT30" s="29">
        <f t="shared" si="31"/>
        <v>3.1183508701954867</v>
      </c>
      <c r="AU30" s="25">
        <v>8230</v>
      </c>
      <c r="AV30" s="29">
        <f t="shared" si="137"/>
        <v>9219.7963638160327</v>
      </c>
      <c r="AW30" s="42">
        <f t="shared" si="32"/>
        <v>4488.3314975951944</v>
      </c>
      <c r="AX30" s="29">
        <f t="shared" si="33"/>
        <v>27846.758711422946</v>
      </c>
      <c r="AY30" s="42">
        <f t="shared" si="34"/>
        <v>128347.72472529863</v>
      </c>
      <c r="AZ30" s="11"/>
      <c r="BA30" s="29">
        <f t="shared" si="35"/>
        <v>3.1016126672331934</v>
      </c>
      <c r="BB30" s="25">
        <v>10660</v>
      </c>
      <c r="BC30" s="29">
        <f t="shared" si="135"/>
        <v>9539.4862226585265</v>
      </c>
      <c r="BD30" s="42">
        <f t="shared" si="36"/>
        <v>-4059.817585329713</v>
      </c>
      <c r="BE30" s="29">
        <f t="shared" si="37"/>
        <v>28840.645059988034</v>
      </c>
      <c r="BF30" s="42">
        <f t="shared" si="38"/>
        <v>102201.6058467336</v>
      </c>
      <c r="BG30" s="11"/>
      <c r="BH30" s="29">
        <f t="shared" si="39"/>
        <v>3.1164561627463274</v>
      </c>
      <c r="BI30" s="25">
        <v>8230</v>
      </c>
      <c r="BJ30" s="29">
        <f t="shared" si="40"/>
        <v>9190.1801109558128</v>
      </c>
      <c r="BK30" s="42">
        <f t="shared" si="41"/>
        <v>12144.205477033865</v>
      </c>
      <c r="BL30" s="29">
        <f t="shared" si="42"/>
        <v>27754.919838168957</v>
      </c>
      <c r="BM30" s="42">
        <f t="shared" si="43"/>
        <v>122014.75967286869</v>
      </c>
      <c r="BN30" s="11"/>
      <c r="BO30" s="29">
        <f t="shared" si="44"/>
        <v>3.1003133252425124</v>
      </c>
      <c r="BP30" s="25">
        <v>13080</v>
      </c>
      <c r="BQ30" s="29">
        <f t="shared" si="0"/>
        <v>9651.9992186046748</v>
      </c>
      <c r="BR30" s="42">
        <f t="shared" si="45"/>
        <v>-4416.1564175311769</v>
      </c>
      <c r="BS30" s="29">
        <f t="shared" si="46"/>
        <v>29191.599627982927</v>
      </c>
      <c r="BT30" s="42">
        <f t="shared" si="1"/>
        <v>213276.88818959118</v>
      </c>
      <c r="BU30" s="11"/>
      <c r="BV30" s="29">
        <f t="shared" si="47"/>
        <v>3.1220482756125651</v>
      </c>
      <c r="BW30" s="25">
        <v>8230</v>
      </c>
      <c r="BX30" s="29">
        <f t="shared" si="48"/>
        <v>9308.8749493777141</v>
      </c>
      <c r="BY30" s="42">
        <f t="shared" si="49"/>
        <v>1401.9637809915389</v>
      </c>
      <c r="BZ30" s="29">
        <f t="shared" si="50"/>
        <v>28123.222584206436</v>
      </c>
      <c r="CA30" s="42">
        <f t="shared" si="51"/>
        <v>117734.2641325358</v>
      </c>
      <c r="CB30" s="11"/>
      <c r="CC30" s="29">
        <f t="shared" si="52"/>
        <v>3.1055969368706791</v>
      </c>
      <c r="CD30" s="25">
        <v>9760</v>
      </c>
      <c r="CE30" s="29">
        <f t="shared" si="53"/>
        <v>9354.9999972463538</v>
      </c>
      <c r="CF30" s="42">
        <f t="shared" si="54"/>
        <v>4066.8807617797702</v>
      </c>
      <c r="CG30" s="29">
        <f t="shared" si="55"/>
        <v>28266.51689916887</v>
      </c>
      <c r="CH30" s="42">
        <f t="shared" si="56"/>
        <v>2127.5200408843075</v>
      </c>
      <c r="CI30" s="11"/>
      <c r="CJ30" s="29">
        <f t="shared" si="57"/>
        <v>3.1077054556328836</v>
      </c>
      <c r="CK30" s="25">
        <v>10660</v>
      </c>
      <c r="CL30" s="29">
        <f t="shared" si="58"/>
        <v>9538.0023207327085</v>
      </c>
      <c r="CM30" s="42">
        <f t="shared" si="59"/>
        <v>-4066.5262694949261</v>
      </c>
      <c r="CN30" s="29">
        <f t="shared" si="60"/>
        <v>28836.020598440351</v>
      </c>
      <c r="CO30" s="42">
        <f t="shared" si="2"/>
        <v>33489.850401404416</v>
      </c>
      <c r="CP30" s="11"/>
      <c r="CQ30" s="29">
        <f t="shared" si="61"/>
        <v>3.11638371892594</v>
      </c>
      <c r="CR30" s="25">
        <v>8230</v>
      </c>
      <c r="CS30" s="29">
        <f t="shared" si="62"/>
        <v>9382.1130829393878</v>
      </c>
      <c r="CT30" s="42">
        <f t="shared" si="63"/>
        <v>1175.5887170238955</v>
      </c>
      <c r="CU30" s="29">
        <f t="shared" si="64"/>
        <v>28350.793359696461</v>
      </c>
      <c r="CV30" s="42">
        <f t="shared" si="65"/>
        <v>24301.454459782493</v>
      </c>
      <c r="CW30" s="11"/>
      <c r="CX30" s="29">
        <f t="shared" si="66"/>
        <v>3.1089595217361428</v>
      </c>
      <c r="CY30" s="25">
        <v>9760</v>
      </c>
      <c r="CZ30" s="29">
        <f t="shared" si="67"/>
        <v>9424.7502451337041</v>
      </c>
      <c r="DA30" s="42">
        <f t="shared" si="68"/>
        <v>-3711.659096960941</v>
      </c>
      <c r="DB30" s="29">
        <f t="shared" si="69"/>
        <v>28483.392988550098</v>
      </c>
      <c r="DC30" s="42">
        <f t="shared" si="70"/>
        <v>1817.9275999844319</v>
      </c>
      <c r="DD30" s="11"/>
      <c r="DE30" s="29">
        <f t="shared" si="71"/>
        <v>3.1109537376106982</v>
      </c>
      <c r="DF30" s="25">
        <v>8230</v>
      </c>
      <c r="DG30" s="29">
        <f t="shared" si="72"/>
        <v>9331.7816152103715</v>
      </c>
      <c r="DH30" s="42">
        <f t="shared" si="73"/>
        <v>4132.7248464016666</v>
      </c>
      <c r="DI30" s="29">
        <f t="shared" si="74"/>
        <v>28194.373389190027</v>
      </c>
      <c r="DJ30" s="42">
        <f t="shared" si="75"/>
        <v>8643.1661498215781</v>
      </c>
      <c r="DK30" s="11"/>
      <c r="DL30" s="29">
        <f t="shared" si="76"/>
        <v>3.1066401635645371</v>
      </c>
      <c r="DM30" s="25">
        <v>10660</v>
      </c>
      <c r="DN30" s="29">
        <f t="shared" si="77"/>
        <v>9435.9045175194497</v>
      </c>
      <c r="DO30" s="42">
        <f t="shared" si="78"/>
        <v>-3747.5381735584369</v>
      </c>
      <c r="DP30" s="29">
        <f t="shared" si="79"/>
        <v>28518.096346827704</v>
      </c>
      <c r="DQ30" s="42">
        <f t="shared" si="80"/>
        <v>10841.578785265841</v>
      </c>
      <c r="DR30" s="11"/>
      <c r="DS30" s="29">
        <f t="shared" si="81"/>
        <v>3.1114799296022646</v>
      </c>
      <c r="DT30" s="25">
        <v>8230</v>
      </c>
      <c r="DU30" s="29">
        <f t="shared" si="82"/>
        <v>9353.9576964291937</v>
      </c>
      <c r="DV30" s="42">
        <f t="shared" si="83"/>
        <v>4065.3859053722663</v>
      </c>
      <c r="DW30" s="29">
        <f t="shared" si="84"/>
        <v>28263.277760245735</v>
      </c>
      <c r="DX30" s="42">
        <f t="shared" si="85"/>
        <v>6715.2814867984225</v>
      </c>
      <c r="DY30" s="11"/>
      <c r="DZ30" s="29">
        <f t="shared" si="86"/>
        <v>3.1076574630196574</v>
      </c>
      <c r="EA30" s="25">
        <v>10660</v>
      </c>
      <c r="EB30" s="29">
        <f t="shared" si="87"/>
        <v>9462.7096129461024</v>
      </c>
      <c r="EC30" s="42">
        <f t="shared" si="88"/>
        <v>-3833.9652543297479</v>
      </c>
      <c r="ED30" s="29">
        <f t="shared" si="89"/>
        <v>28601.51688921779</v>
      </c>
      <c r="EE30" s="42">
        <f t="shared" si="90"/>
        <v>11826.97934610069</v>
      </c>
      <c r="EF30" s="11"/>
      <c r="EG30" s="29">
        <f t="shared" si="91"/>
        <v>3.1127520864042699</v>
      </c>
      <c r="EH30" s="25">
        <v>8230</v>
      </c>
      <c r="EI30" s="29">
        <f t="shared" si="92"/>
        <v>9408.5614039925495</v>
      </c>
      <c r="EJ30" s="42">
        <f t="shared" si="93"/>
        <v>-3661.3282088004898</v>
      </c>
      <c r="EK30" s="29">
        <f t="shared" si="94"/>
        <v>28433.036412792415</v>
      </c>
      <c r="EL30" s="42">
        <f t="shared" si="95"/>
        <v>2932.0285328776336</v>
      </c>
      <c r="EM30" s="11"/>
      <c r="EN30" s="29">
        <f t="shared" si="96"/>
        <v>3.1101933610842858</v>
      </c>
      <c r="EO30" s="25">
        <v>8230</v>
      </c>
      <c r="EP30" s="29">
        <f t="shared" si="97"/>
        <v>9331.0764639612171</v>
      </c>
      <c r="EQ30" s="42">
        <f t="shared" si="136"/>
        <v>4132.5500598684239</v>
      </c>
      <c r="ER30" s="29">
        <f t="shared" si="98"/>
        <v>28192.182749361669</v>
      </c>
      <c r="ES30" s="42">
        <f t="shared" si="99"/>
        <v>6003.915931659174</v>
      </c>
      <c r="ET30" s="11"/>
      <c r="EU30" s="29">
        <f t="shared" si="100"/>
        <v>3.1066079343827178</v>
      </c>
      <c r="EV30" s="25">
        <v>10660</v>
      </c>
      <c r="EW30" s="29">
        <f t="shared" si="101"/>
        <v>9397.9568358743309</v>
      </c>
      <c r="EX30" s="42">
        <f t="shared" si="102"/>
        <v>1126.2470872427989</v>
      </c>
      <c r="EY30" s="29">
        <f t="shared" si="103"/>
        <v>28400.056786663125</v>
      </c>
      <c r="EZ30" s="42">
        <f t="shared" si="104"/>
        <v>4472.9841472364178</v>
      </c>
      <c r="FA30" s="11"/>
      <c r="FB30" s="28">
        <f t="shared" si="105"/>
        <v>3.1096973962750409</v>
      </c>
      <c r="FC30" s="25">
        <v>9760</v>
      </c>
      <c r="FD30" s="28">
        <f t="shared" si="106"/>
        <v>9421.6724193412138</v>
      </c>
      <c r="FE30" s="39">
        <f t="shared" si="107"/>
        <v>-3704.1887862707649</v>
      </c>
      <c r="FF30" s="28">
        <f t="shared" si="108"/>
        <v>28473.818237868203</v>
      </c>
      <c r="FG30" s="39">
        <f t="shared" si="109"/>
        <v>562.42889917468904</v>
      </c>
      <c r="FH30" s="11"/>
      <c r="FI30" s="28">
        <f t="shared" si="110"/>
        <v>3.1108088726455456</v>
      </c>
      <c r="FJ30" s="25">
        <v>8230</v>
      </c>
      <c r="FK30" s="28">
        <f t="shared" si="111"/>
        <v>9369.9407269495787</v>
      </c>
      <c r="FL30" s="39">
        <f t="shared" si="112"/>
        <v>4015.1272513953281</v>
      </c>
      <c r="FM30" s="28">
        <f t="shared" si="113"/>
        <v>28312.953434646515</v>
      </c>
      <c r="FN30" s="39">
        <f t="shared" si="114"/>
        <v>2676.1679977027547</v>
      </c>
      <c r="FO30" s="11"/>
      <c r="FP30" s="28">
        <f t="shared" si="115"/>
        <v>3.1108088726455456</v>
      </c>
      <c r="FQ30" s="25">
        <v>10660</v>
      </c>
      <c r="FR30" s="28">
        <f t="shared" si="116"/>
        <v>9483.99339334668</v>
      </c>
      <c r="FS30" s="39">
        <f t="shared" si="117"/>
        <v>3666.2142604696724</v>
      </c>
      <c r="FT30" s="28">
        <f t="shared" si="118"/>
        <v>28667.77884072181</v>
      </c>
      <c r="FU30" s="39">
        <f t="shared" si="119"/>
        <v>3883.9038009900023</v>
      </c>
      <c r="FV30" s="11"/>
      <c r="FW30" s="28">
        <f t="shared" si="120"/>
        <v>3.1108088726455456</v>
      </c>
      <c r="FX30" s="25">
        <v>10660</v>
      </c>
      <c r="FY30" s="28">
        <f t="shared" si="121"/>
        <v>9483.99339334668</v>
      </c>
      <c r="FZ30" s="39">
        <f t="shared" si="122"/>
        <v>3666.2142604696724</v>
      </c>
      <c r="GA30" s="28">
        <f t="shared" si="123"/>
        <v>28667.77884072181</v>
      </c>
      <c r="GB30" s="39">
        <f t="shared" si="124"/>
        <v>3883.9038009900023</v>
      </c>
      <c r="GC30" s="11"/>
      <c r="GD30" s="28">
        <f t="shared" si="125"/>
        <v>3.1108088726455456</v>
      </c>
      <c r="GE30" s="25">
        <v>10660</v>
      </c>
      <c r="GF30" s="28">
        <f t="shared" si="126"/>
        <v>9483.99339334668</v>
      </c>
      <c r="GG30" s="39" t="e">
        <f t="shared" si="127"/>
        <v>#VALUE!</v>
      </c>
      <c r="GH30" s="28">
        <f t="shared" si="128"/>
        <v>28667.77884072181</v>
      </c>
      <c r="GI30" s="39">
        <f t="shared" si="129"/>
        <v>3883.9038009900023</v>
      </c>
      <c r="GJ30" s="11"/>
      <c r="GK30" s="29">
        <f t="shared" si="3"/>
        <v>23</v>
      </c>
      <c r="GL30" s="29" t="str">
        <f t="shared" si="4"/>
        <v xml:space="preserve"> ('9', '5'),</v>
      </c>
      <c r="GM30" s="29">
        <f t="shared" si="5"/>
        <v>20000</v>
      </c>
      <c r="GN30" s="29">
        <f t="shared" si="130"/>
        <v>3.1077054556328836</v>
      </c>
      <c r="GO30" s="29">
        <f t="shared" si="131"/>
        <v>9538.0023207327085</v>
      </c>
      <c r="GP30" s="54">
        <f t="shared" si="132"/>
        <v>0.4769001160366354</v>
      </c>
      <c r="GQ30" s="29" t="str">
        <f t="shared" si="133"/>
        <v>-</v>
      </c>
      <c r="GR30" s="11"/>
    </row>
    <row r="31" spans="2:200" s="2" customFormat="1" x14ac:dyDescent="0.3">
      <c r="B31" s="86"/>
      <c r="C31" s="24">
        <v>24</v>
      </c>
      <c r="D31" s="25" t="s">
        <v>31</v>
      </c>
      <c r="E31" s="25">
        <v>10100</v>
      </c>
      <c r="F31" s="25">
        <v>2</v>
      </c>
      <c r="G31" s="25">
        <v>2040</v>
      </c>
      <c r="H31" s="25">
        <f t="shared" si="6"/>
        <v>0</v>
      </c>
      <c r="I31" s="29">
        <f t="shared" si="7"/>
        <v>4081.0185599525721</v>
      </c>
      <c r="J31" s="10"/>
      <c r="K31" s="40">
        <f t="shared" si="8"/>
        <v>2.0024964704719905</v>
      </c>
      <c r="L31" s="41">
        <v>2040</v>
      </c>
      <c r="M31" s="62">
        <f t="shared" si="138"/>
        <v>2040</v>
      </c>
      <c r="N31" s="42">
        <f t="shared" si="9"/>
        <v>1905.7579444416479</v>
      </c>
      <c r="O31" s="29">
        <f t="shared" si="10"/>
        <v>4081.0185599525721</v>
      </c>
      <c r="P31" s="18">
        <f t="shared" si="11"/>
        <v>0</v>
      </c>
      <c r="Q31" s="8"/>
      <c r="R31" s="29">
        <f t="shared" si="12"/>
        <v>2.0024964704719905</v>
      </c>
      <c r="S31" s="25">
        <v>2990</v>
      </c>
      <c r="T31" s="29">
        <f t="shared" si="13"/>
        <v>2546.4463181570404</v>
      </c>
      <c r="U31" s="42">
        <f t="shared" si="14"/>
        <v>-1015.4486034084964</v>
      </c>
      <c r="V31" s="29">
        <f t="shared" si="15"/>
        <v>5095.9794355611521</v>
      </c>
      <c r="W31" s="42">
        <f t="shared" si="16"/>
        <v>256487.87317482222</v>
      </c>
      <c r="X31" s="11"/>
      <c r="Y31" s="29">
        <f t="shared" si="17"/>
        <v>2.0060609941491028</v>
      </c>
      <c r="Z31" s="25">
        <v>2040</v>
      </c>
      <c r="AA31" s="29">
        <f t="shared" si="18"/>
        <v>2432.506553978395</v>
      </c>
      <c r="AB31" s="42">
        <f t="shared" si="19"/>
        <v>-786.32947858019429</v>
      </c>
      <c r="AC31" s="29">
        <f t="shared" si="20"/>
        <v>4867.4684152563059</v>
      </c>
      <c r="AD31" s="42">
        <f t="shared" si="21"/>
        <v>12982.269861085329</v>
      </c>
      <c r="AE31" s="11"/>
      <c r="AF31" s="29">
        <f t="shared" si="22"/>
        <v>2.0050468667710266</v>
      </c>
      <c r="AG31" s="25">
        <v>2040</v>
      </c>
      <c r="AH31" s="29">
        <f t="shared" si="23"/>
        <v>2196.2479860762714</v>
      </c>
      <c r="AI31" s="42">
        <f t="shared" si="24"/>
        <v>-312.993684506291</v>
      </c>
      <c r="AJ31" s="29">
        <f t="shared" si="25"/>
        <v>4393.9691074677512</v>
      </c>
      <c r="AK31" s="42">
        <f t="shared" si="26"/>
        <v>55818.110907162329</v>
      </c>
      <c r="AL31" s="11"/>
      <c r="AM31" s="29">
        <f t="shared" si="27"/>
        <v>2.0033537545043814</v>
      </c>
      <c r="AN31" s="25">
        <v>2040</v>
      </c>
      <c r="AO31" s="29">
        <f t="shared" si="28"/>
        <v>2168.1511592048596</v>
      </c>
      <c r="AP31" s="42">
        <f t="shared" si="29"/>
        <v>-256.68548038220825</v>
      </c>
      <c r="AQ31" s="29">
        <f t="shared" si="30"/>
        <v>4337.6836042026798</v>
      </c>
      <c r="AR31" s="42">
        <f t="shared" si="134"/>
        <v>789.43168024209092</v>
      </c>
      <c r="AS31" s="11"/>
      <c r="AT31" s="29">
        <f t="shared" si="31"/>
        <v>2.0031854001209664</v>
      </c>
      <c r="AU31" s="25">
        <v>2040</v>
      </c>
      <c r="AV31" s="29">
        <f t="shared" si="137"/>
        <v>2134.0938995470078</v>
      </c>
      <c r="AW31" s="42">
        <f t="shared" si="32"/>
        <v>-188.45827942704094</v>
      </c>
      <c r="AX31" s="29">
        <f t="shared" si="33"/>
        <v>4269.4639539615964</v>
      </c>
      <c r="AY31" s="42">
        <f t="shared" si="34"/>
        <v>1159.8969354023379</v>
      </c>
      <c r="AZ31" s="11"/>
      <c r="BA31" s="29">
        <f t="shared" si="35"/>
        <v>2.0029899220176115</v>
      </c>
      <c r="BB31" s="25">
        <v>2040</v>
      </c>
      <c r="BC31" s="29">
        <f t="shared" si="135"/>
        <v>2113.207363290353</v>
      </c>
      <c r="BD31" s="42">
        <f t="shared" si="36"/>
        <v>-146.61749538240204</v>
      </c>
      <c r="BE31" s="29">
        <f t="shared" si="37"/>
        <v>4227.6296428167761</v>
      </c>
      <c r="BF31" s="42">
        <f t="shared" si="38"/>
        <v>436.247396800557</v>
      </c>
      <c r="BG31" s="11"/>
      <c r="BH31" s="29">
        <f t="shared" si="39"/>
        <v>2.0028745788444038</v>
      </c>
      <c r="BI31" s="25">
        <v>2040</v>
      </c>
      <c r="BJ31" s="29">
        <f t="shared" si="40"/>
        <v>2093.6792621339732</v>
      </c>
      <c r="BK31" s="42">
        <f t="shared" si="41"/>
        <v>-107.50540233354658</v>
      </c>
      <c r="BL31" s="29">
        <f t="shared" si="42"/>
        <v>4188.5183333801397</v>
      </c>
      <c r="BM31" s="42">
        <f t="shared" si="43"/>
        <v>381.34673477380062</v>
      </c>
      <c r="BN31" s="11"/>
      <c r="BO31" s="29">
        <f t="shared" si="44"/>
        <v>2.0027697869801959</v>
      </c>
      <c r="BP31" s="25">
        <v>2040</v>
      </c>
      <c r="BQ31" s="29">
        <f t="shared" si="0"/>
        <v>2087.3061884068879</v>
      </c>
      <c r="BR31" s="42">
        <f t="shared" si="45"/>
        <v>-94.739008442318294</v>
      </c>
      <c r="BS31" s="29">
        <f t="shared" si="46"/>
        <v>4175.7546410069881</v>
      </c>
      <c r="BT31" s="42">
        <f t="shared" si="1"/>
        <v>40.616068730864718</v>
      </c>
      <c r="BU31" s="11"/>
      <c r="BV31" s="29">
        <f t="shared" si="47"/>
        <v>2.0027362161803484</v>
      </c>
      <c r="BW31" s="25">
        <v>2040</v>
      </c>
      <c r="BX31" s="29">
        <f t="shared" si="48"/>
        <v>2075.8913429451909</v>
      </c>
      <c r="BY31" s="42">
        <f t="shared" si="49"/>
        <v>-71.878084116787107</v>
      </c>
      <c r="BZ31" s="29">
        <f t="shared" si="50"/>
        <v>4152.8940563486112</v>
      </c>
      <c r="CA31" s="42">
        <f t="shared" si="51"/>
        <v>130.29869691442553</v>
      </c>
      <c r="CB31" s="11"/>
      <c r="CC31" s="29">
        <f t="shared" si="52"/>
        <v>2.002676851228284</v>
      </c>
      <c r="CD31" s="25">
        <v>2040</v>
      </c>
      <c r="CE31" s="29">
        <f t="shared" si="53"/>
        <v>2072.2216511177626</v>
      </c>
      <c r="CF31" s="42">
        <f t="shared" si="54"/>
        <v>-64.528201967043202</v>
      </c>
      <c r="CG31" s="29">
        <f t="shared" si="55"/>
        <v>4145.5448841436591</v>
      </c>
      <c r="CH31" s="42">
        <f t="shared" si="56"/>
        <v>13.466638108294228</v>
      </c>
      <c r="CI31" s="11"/>
      <c r="CJ31" s="29">
        <f t="shared" si="57"/>
        <v>2.0026579731650331</v>
      </c>
      <c r="CK31" s="25">
        <v>2040</v>
      </c>
      <c r="CL31" s="29">
        <f t="shared" si="58"/>
        <v>2067.7031553256747</v>
      </c>
      <c r="CM31" s="42">
        <f t="shared" si="59"/>
        <v>-55.478839641726481</v>
      </c>
      <c r="CN31" s="29">
        <f t="shared" si="60"/>
        <v>4136.4959347808181</v>
      </c>
      <c r="CO31" s="42">
        <f t="shared" si="2"/>
        <v>20.416804223115456</v>
      </c>
      <c r="CP31" s="11"/>
      <c r="CQ31" s="29">
        <f t="shared" si="61"/>
        <v>2.0026348659541924</v>
      </c>
      <c r="CR31" s="25">
        <v>2040</v>
      </c>
      <c r="CS31" s="29">
        <f t="shared" si="62"/>
        <v>2064.4014610551553</v>
      </c>
      <c r="CT31" s="42">
        <f t="shared" si="63"/>
        <v>-48.866466887150928</v>
      </c>
      <c r="CU31" s="29">
        <f t="shared" si="64"/>
        <v>4129.8838744563009</v>
      </c>
      <c r="CV31" s="42">
        <f t="shared" si="65"/>
        <v>10.901185055980763</v>
      </c>
      <c r="CW31" s="11"/>
      <c r="CX31" s="29">
        <f t="shared" si="66"/>
        <v>2.0026180768769604</v>
      </c>
      <c r="CY31" s="25">
        <v>2040</v>
      </c>
      <c r="CZ31" s="29">
        <f t="shared" si="67"/>
        <v>2061.6482324944004</v>
      </c>
      <c r="DA31" s="42">
        <f t="shared" si="68"/>
        <v>-43.35265595107051</v>
      </c>
      <c r="DB31" s="29">
        <f t="shared" si="69"/>
        <v>4124.3702283717466</v>
      </c>
      <c r="DC31" s="42">
        <f t="shared" si="70"/>
        <v>7.5802675077565294</v>
      </c>
      <c r="DD31" s="11"/>
      <c r="DE31" s="29">
        <f t="shared" si="71"/>
        <v>2.0026041381988011</v>
      </c>
      <c r="DF31" s="25">
        <v>2040</v>
      </c>
      <c r="DG31" s="29">
        <f t="shared" si="72"/>
        <v>2059.9636908728662</v>
      </c>
      <c r="DH31" s="42">
        <f t="shared" si="73"/>
        <v>-39.979042956261729</v>
      </c>
      <c r="DI31" s="29">
        <f t="shared" si="74"/>
        <v>4120.996765512381</v>
      </c>
      <c r="DJ31" s="42">
        <f t="shared" si="75"/>
        <v>2.8376804746811</v>
      </c>
      <c r="DK31" s="11"/>
      <c r="DL31" s="29">
        <f t="shared" si="76"/>
        <v>2.0025956374167824</v>
      </c>
      <c r="DM31" s="25">
        <v>2040</v>
      </c>
      <c r="DN31" s="29">
        <f t="shared" si="77"/>
        <v>2058.3986790809136</v>
      </c>
      <c r="DO31" s="42">
        <f t="shared" si="78"/>
        <v>-36.84485392823737</v>
      </c>
      <c r="DP31" s="29">
        <f t="shared" si="79"/>
        <v>4117.8626858929611</v>
      </c>
      <c r="DQ31" s="42">
        <f t="shared" si="80"/>
        <v>2.4492619089508652</v>
      </c>
      <c r="DR31" s="11"/>
      <c r="DS31" s="29">
        <f t="shared" si="81"/>
        <v>2.0025877584890641</v>
      </c>
      <c r="DT31" s="25">
        <v>2040</v>
      </c>
      <c r="DU31" s="29">
        <f t="shared" si="82"/>
        <v>2057.1484032580465</v>
      </c>
      <c r="DV31" s="42">
        <f t="shared" si="83"/>
        <v>-34.340951941473563</v>
      </c>
      <c r="DW31" s="29">
        <f t="shared" si="84"/>
        <v>4115.3589027633589</v>
      </c>
      <c r="DX31" s="42">
        <f t="shared" si="85"/>
        <v>1.5631896332458153</v>
      </c>
      <c r="DY31" s="11"/>
      <c r="DZ31" s="29">
        <f t="shared" si="86"/>
        <v>2.0025814769745911</v>
      </c>
      <c r="EA31" s="25">
        <v>2040</v>
      </c>
      <c r="EB31" s="29">
        <f t="shared" si="87"/>
        <v>2055.7204849475766</v>
      </c>
      <c r="EC31" s="42">
        <f t="shared" si="88"/>
        <v>-31.481385056862681</v>
      </c>
      <c r="ED31" s="29">
        <f t="shared" si="89"/>
        <v>4112.4993851179097</v>
      </c>
      <c r="EE31" s="42">
        <f t="shared" si="90"/>
        <v>2.0389507013754331</v>
      </c>
      <c r="EF31" s="11"/>
      <c r="EG31" s="29">
        <f t="shared" si="91"/>
        <v>2.0025743169621224</v>
      </c>
      <c r="EH31" s="25">
        <v>2040</v>
      </c>
      <c r="EI31" s="29">
        <f t="shared" si="92"/>
        <v>2055.0299442923788</v>
      </c>
      <c r="EJ31" s="42">
        <f t="shared" si="93"/>
        <v>-30.098454197857965</v>
      </c>
      <c r="EK31" s="29">
        <f t="shared" si="94"/>
        <v>4111.1165273308725</v>
      </c>
      <c r="EL31" s="42">
        <f t="shared" si="95"/>
        <v>0.47684639648095839</v>
      </c>
      <c r="EM31" s="11"/>
      <c r="EN31" s="29">
        <f t="shared" si="96"/>
        <v>2.0025708597313856</v>
      </c>
      <c r="EO31" s="25">
        <v>2040</v>
      </c>
      <c r="EP31" s="29">
        <f t="shared" si="97"/>
        <v>2054.0417952419994</v>
      </c>
      <c r="EQ31" s="42">
        <f t="shared" si="136"/>
        <v>-28.119571029146094</v>
      </c>
      <c r="ER31" s="29">
        <f t="shared" si="98"/>
        <v>4109.1376912794021</v>
      </c>
      <c r="ES31" s="42">
        <f t="shared" si="99"/>
        <v>0.97643854576577704</v>
      </c>
      <c r="ET31" s="11"/>
      <c r="EU31" s="29">
        <f t="shared" si="100"/>
        <v>2.0025659185656428</v>
      </c>
      <c r="EV31" s="25">
        <v>2040</v>
      </c>
      <c r="EW31" s="29">
        <f t="shared" si="101"/>
        <v>2053.3351176472056</v>
      </c>
      <c r="EX31" s="42">
        <f t="shared" si="102"/>
        <v>-26.704346948574276</v>
      </c>
      <c r="EY31" s="29">
        <f t="shared" si="103"/>
        <v>4107.7225240599137</v>
      </c>
      <c r="EZ31" s="42">
        <f t="shared" si="104"/>
        <v>0.49939322298347361</v>
      </c>
      <c r="FA31" s="11"/>
      <c r="FB31" s="28">
        <f t="shared" si="105"/>
        <v>2.0025623892477631</v>
      </c>
      <c r="FC31" s="25">
        <v>2040</v>
      </c>
      <c r="FD31" s="28">
        <f t="shared" si="106"/>
        <v>2052.461602754674</v>
      </c>
      <c r="FE31" s="39">
        <f t="shared" si="107"/>
        <v>-24.955049090301518</v>
      </c>
      <c r="FF31" s="28">
        <f t="shared" si="108"/>
        <v>4105.9732578932626</v>
      </c>
      <c r="FG31" s="39">
        <f t="shared" si="109"/>
        <v>0.76302826747449715</v>
      </c>
      <c r="FH31" s="11"/>
      <c r="FI31" s="28">
        <f t="shared" si="110"/>
        <v>2.0025580317373661</v>
      </c>
      <c r="FJ31" s="25">
        <v>2040</v>
      </c>
      <c r="FK31" s="28">
        <f t="shared" si="111"/>
        <v>2051.9206321070797</v>
      </c>
      <c r="FL31" s="39">
        <f t="shared" si="112"/>
        <v>-23.871679091737537</v>
      </c>
      <c r="FM31" s="28">
        <f t="shared" si="113"/>
        <v>4104.8899335072674</v>
      </c>
      <c r="FN31" s="39">
        <f t="shared" si="114"/>
        <v>0.2926492415586498</v>
      </c>
      <c r="FO31" s="11"/>
      <c r="FP31" s="28">
        <f t="shared" si="115"/>
        <v>2.0025580317373661</v>
      </c>
      <c r="FQ31" s="25">
        <v>2040</v>
      </c>
      <c r="FR31" s="28">
        <f t="shared" si="116"/>
        <v>2051.8344510756915</v>
      </c>
      <c r="FS31" s="39">
        <f t="shared" si="117"/>
        <v>-23.699092400493914</v>
      </c>
      <c r="FT31" s="28">
        <f t="shared" si="118"/>
        <v>4104.7173512415047</v>
      </c>
      <c r="FU31" s="39">
        <f t="shared" si="119"/>
        <v>0.39331922845056877</v>
      </c>
      <c r="FV31" s="11"/>
      <c r="FW31" s="28">
        <f t="shared" si="120"/>
        <v>2.0025580317373661</v>
      </c>
      <c r="FX31" s="25">
        <v>2040</v>
      </c>
      <c r="FY31" s="28">
        <f t="shared" si="121"/>
        <v>2051.8344510756915</v>
      </c>
      <c r="FZ31" s="39">
        <f t="shared" si="122"/>
        <v>-23.699092400493914</v>
      </c>
      <c r="GA31" s="28">
        <f t="shared" si="123"/>
        <v>4104.7173512415047</v>
      </c>
      <c r="GB31" s="39">
        <f t="shared" si="124"/>
        <v>0.39331922845056877</v>
      </c>
      <c r="GC31" s="11"/>
      <c r="GD31" s="28">
        <f t="shared" si="125"/>
        <v>2.0025580317373661</v>
      </c>
      <c r="GE31" s="25">
        <v>2040</v>
      </c>
      <c r="GF31" s="28">
        <f t="shared" si="126"/>
        <v>2051.8344510756915</v>
      </c>
      <c r="GG31" s="39" t="e">
        <f t="shared" si="127"/>
        <v>#VALUE!</v>
      </c>
      <c r="GH31" s="28">
        <f t="shared" si="128"/>
        <v>4104.7173512415047</v>
      </c>
      <c r="GI31" s="39">
        <f t="shared" si="129"/>
        <v>0.39331922845056877</v>
      </c>
      <c r="GJ31" s="11"/>
      <c r="GK31" s="29">
        <f t="shared" si="3"/>
        <v>24</v>
      </c>
      <c r="GL31" s="29" t="str">
        <f t="shared" si="4"/>
        <v xml:space="preserve"> ('9', '8'),</v>
      </c>
      <c r="GM31" s="29">
        <f t="shared" si="5"/>
        <v>10100</v>
      </c>
      <c r="GN31" s="29">
        <f t="shared" si="130"/>
        <v>2.0026579731650331</v>
      </c>
      <c r="GO31" s="29">
        <f t="shared" si="131"/>
        <v>2067.7031553256747</v>
      </c>
      <c r="GP31" s="54">
        <f t="shared" si="132"/>
        <v>0.20472308468571038</v>
      </c>
      <c r="GQ31" s="29" t="str">
        <f t="shared" si="133"/>
        <v>-</v>
      </c>
      <c r="GR31" s="11"/>
    </row>
    <row r="32" spans="2:200" s="2" customFormat="1" x14ac:dyDescent="0.3">
      <c r="B32" s="86"/>
      <c r="C32" s="24">
        <v>25</v>
      </c>
      <c r="D32" s="25" t="s">
        <v>32</v>
      </c>
      <c r="E32" s="25">
        <v>27830</v>
      </c>
      <c r="F32" s="25">
        <v>1.8</v>
      </c>
      <c r="G32" s="25">
        <v>7890</v>
      </c>
      <c r="H32" s="25">
        <f t="shared" si="6"/>
        <v>16101.068115813689</v>
      </c>
      <c r="I32" s="29">
        <f t="shared" si="7"/>
        <v>14215.762456360384</v>
      </c>
      <c r="J32" s="10"/>
      <c r="K32" s="40">
        <f t="shared" si="8"/>
        <v>1.8087214552347168</v>
      </c>
      <c r="L32" s="41">
        <v>16720</v>
      </c>
      <c r="M32" s="62">
        <f t="shared" si="138"/>
        <v>10103.408117308181</v>
      </c>
      <c r="N32" s="42">
        <f t="shared" si="9"/>
        <v>4107.8110916006481</v>
      </c>
      <c r="O32" s="29">
        <f t="shared" si="10"/>
        <v>18233.520651520477</v>
      </c>
      <c r="P32" s="18">
        <f t="shared" si="11"/>
        <v>4899175.4937657481</v>
      </c>
      <c r="Q32" s="8"/>
      <c r="R32" s="29">
        <f t="shared" si="12"/>
        <v>1.8234505227422073</v>
      </c>
      <c r="S32" s="25">
        <v>12340</v>
      </c>
      <c r="T32" s="29">
        <f t="shared" si="13"/>
        <v>11295.73835331786</v>
      </c>
      <c r="U32" s="42">
        <f t="shared" si="14"/>
        <v>-4493.9506927848624</v>
      </c>
      <c r="V32" s="29">
        <f t="shared" si="15"/>
        <v>20415.101152303847</v>
      </c>
      <c r="W32" s="42">
        <f t="shared" si="16"/>
        <v>1421651.391702896</v>
      </c>
      <c r="X32" s="11"/>
      <c r="Y32" s="29">
        <f t="shared" si="17"/>
        <v>1.8366386480204651</v>
      </c>
      <c r="Z32" s="25">
        <v>8840</v>
      </c>
      <c r="AA32" s="29">
        <f t="shared" si="18"/>
        <v>10743.248901168801</v>
      </c>
      <c r="AB32" s="42">
        <f t="shared" si="19"/>
        <v>2941.5908439844366</v>
      </c>
      <c r="AC32" s="29">
        <f t="shared" si="20"/>
        <v>19402.263335941072</v>
      </c>
      <c r="AD32" s="42">
        <f t="shared" si="21"/>
        <v>305244.59473596705</v>
      </c>
      <c r="AE32" s="11"/>
      <c r="AF32" s="29">
        <f t="shared" si="22"/>
        <v>1.8299794384500476</v>
      </c>
      <c r="AG32" s="25">
        <v>12340</v>
      </c>
      <c r="AH32" s="29">
        <f t="shared" si="23"/>
        <v>11704.369483952156</v>
      </c>
      <c r="AI32" s="42">
        <f t="shared" si="24"/>
        <v>-3719.2137309042432</v>
      </c>
      <c r="AJ32" s="29">
        <f t="shared" si="25"/>
        <v>21166.732002453871</v>
      </c>
      <c r="AK32" s="42">
        <f t="shared" si="26"/>
        <v>923752.77464981517</v>
      </c>
      <c r="AL32" s="11"/>
      <c r="AM32" s="29">
        <f t="shared" si="27"/>
        <v>1.8422350522493098</v>
      </c>
      <c r="AN32" s="25">
        <v>9680</v>
      </c>
      <c r="AO32" s="29">
        <f t="shared" si="28"/>
        <v>11340.343294925899</v>
      </c>
      <c r="AP32" s="42">
        <f t="shared" si="29"/>
        <v>-1962.6076904683182</v>
      </c>
      <c r="AQ32" s="29">
        <f t="shared" si="30"/>
        <v>20497.037269886398</v>
      </c>
      <c r="AR32" s="42">
        <f t="shared" si="134"/>
        <v>132515.0662969804</v>
      </c>
      <c r="AS32" s="11"/>
      <c r="AT32" s="29">
        <f t="shared" si="31"/>
        <v>1.8372208040022717</v>
      </c>
      <c r="AU32" s="25">
        <v>10270</v>
      </c>
      <c r="AV32" s="29">
        <f t="shared" si="137"/>
        <v>11055.890467932277</v>
      </c>
      <c r="AW32" s="42">
        <f t="shared" si="32"/>
        <v>-3175.2497562118101</v>
      </c>
      <c r="AX32" s="29">
        <f t="shared" si="33"/>
        <v>19974.952603146394</v>
      </c>
      <c r="AY32" s="42">
        <f t="shared" si="34"/>
        <v>80913.410784663327</v>
      </c>
      <c r="AZ32" s="11"/>
      <c r="BA32" s="29">
        <f t="shared" si="35"/>
        <v>1.8336245013841024</v>
      </c>
      <c r="BB32" s="25">
        <v>9320</v>
      </c>
      <c r="BC32" s="29">
        <f t="shared" si="135"/>
        <v>10670.565389785888</v>
      </c>
      <c r="BD32" s="42">
        <f t="shared" si="36"/>
        <v>-732.24359632929315</v>
      </c>
      <c r="BE32" s="29">
        <f t="shared" si="37"/>
        <v>19269.283290014802</v>
      </c>
      <c r="BF32" s="42">
        <f t="shared" si="38"/>
        <v>148475.41584852038</v>
      </c>
      <c r="BG32" s="11"/>
      <c r="BH32" s="29">
        <f t="shared" si="39"/>
        <v>1.8291763304593984</v>
      </c>
      <c r="BI32" s="25">
        <v>10270</v>
      </c>
      <c r="BJ32" s="29">
        <f t="shared" si="40"/>
        <v>10563.714369616524</v>
      </c>
      <c r="BK32" s="42">
        <f t="shared" si="41"/>
        <v>3251.1905899531725</v>
      </c>
      <c r="BL32" s="29">
        <f t="shared" si="42"/>
        <v>19073.895746309598</v>
      </c>
      <c r="BM32" s="42">
        <f t="shared" si="43"/>
        <v>11417.140511233907</v>
      </c>
      <c r="BN32" s="11"/>
      <c r="BO32" s="29">
        <f t="shared" si="44"/>
        <v>1.8280251239896055</v>
      </c>
      <c r="BP32" s="25">
        <v>12340</v>
      </c>
      <c r="BQ32" s="29">
        <f t="shared" si="0"/>
        <v>10774.603991283497</v>
      </c>
      <c r="BR32" s="42">
        <f t="shared" si="45"/>
        <v>-922.91212043900134</v>
      </c>
      <c r="BS32" s="29">
        <f t="shared" si="46"/>
        <v>19459.648009166674</v>
      </c>
      <c r="BT32" s="42">
        <f t="shared" si="1"/>
        <v>44474.4325268389</v>
      </c>
      <c r="BU32" s="11"/>
      <c r="BV32" s="29">
        <f t="shared" si="47"/>
        <v>1.8303309638615295</v>
      </c>
      <c r="BW32" s="25">
        <v>10270</v>
      </c>
      <c r="BX32" s="29">
        <f t="shared" si="48"/>
        <v>10652.844518076436</v>
      </c>
      <c r="BY32" s="42">
        <f t="shared" si="49"/>
        <v>3089.0237461977345</v>
      </c>
      <c r="BZ32" s="29">
        <f t="shared" si="50"/>
        <v>19236.87040536822</v>
      </c>
      <c r="CA32" s="42">
        <f t="shared" si="51"/>
        <v>14825.369315661028</v>
      </c>
      <c r="CB32" s="11"/>
      <c r="CC32" s="29">
        <f t="shared" si="52"/>
        <v>1.828982997323322</v>
      </c>
      <c r="CD32" s="25">
        <v>12340</v>
      </c>
      <c r="CE32" s="29">
        <f t="shared" si="53"/>
        <v>10825.346859186107</v>
      </c>
      <c r="CF32" s="42">
        <f t="shared" si="54"/>
        <v>-1016.2995127575969</v>
      </c>
      <c r="CG32" s="29">
        <f t="shared" si="55"/>
        <v>19552.538816474611</v>
      </c>
      <c r="CH32" s="42">
        <f t="shared" si="56"/>
        <v>29757.057688317553</v>
      </c>
      <c r="CI32" s="11"/>
      <c r="CJ32" s="29">
        <f t="shared" si="57"/>
        <v>1.8309063861001524</v>
      </c>
      <c r="CK32" s="25">
        <v>10270</v>
      </c>
      <c r="CL32" s="29">
        <f t="shared" si="58"/>
        <v>10747.469644352805</v>
      </c>
      <c r="CM32" s="42">
        <f t="shared" si="59"/>
        <v>-873.48090293526798</v>
      </c>
      <c r="CN32" s="29">
        <f t="shared" si="60"/>
        <v>19409.987308646869</v>
      </c>
      <c r="CO32" s="42">
        <f t="shared" si="2"/>
        <v>6064.8605901923956</v>
      </c>
      <c r="CP32" s="11"/>
      <c r="CQ32" s="29">
        <f t="shared" si="61"/>
        <v>1.8300265787890508</v>
      </c>
      <c r="CR32" s="25">
        <v>10270</v>
      </c>
      <c r="CS32" s="29">
        <f t="shared" si="62"/>
        <v>10690.56425684102</v>
      </c>
      <c r="CT32" s="42">
        <f t="shared" si="63"/>
        <v>3020.9361011987658</v>
      </c>
      <c r="CU32" s="29">
        <f t="shared" si="64"/>
        <v>19305.866935548576</v>
      </c>
      <c r="CV32" s="42">
        <f t="shared" si="65"/>
        <v>3238.2231278663348</v>
      </c>
      <c r="CW32" s="11"/>
      <c r="CX32" s="29">
        <f t="shared" si="66"/>
        <v>1.8293956762827182</v>
      </c>
      <c r="CY32" s="25">
        <v>12340</v>
      </c>
      <c r="CZ32" s="29">
        <f t="shared" si="67"/>
        <v>10876.670883281575</v>
      </c>
      <c r="DA32" s="42">
        <f t="shared" si="68"/>
        <v>-1110.7861296833537</v>
      </c>
      <c r="DB32" s="29">
        <f t="shared" si="69"/>
        <v>19646.523412469338</v>
      </c>
      <c r="DC32" s="42">
        <f t="shared" si="70"/>
        <v>34635.676405084087</v>
      </c>
      <c r="DD32" s="11"/>
      <c r="DE32" s="29">
        <f t="shared" si="71"/>
        <v>1.8314966883239141</v>
      </c>
      <c r="DF32" s="25">
        <v>10270</v>
      </c>
      <c r="DG32" s="29">
        <f t="shared" si="72"/>
        <v>10829.463225394253</v>
      </c>
      <c r="DH32" s="42">
        <f t="shared" si="73"/>
        <v>-1024.0722750411251</v>
      </c>
      <c r="DI32" s="29">
        <f t="shared" si="74"/>
        <v>19560.07559444242</v>
      </c>
      <c r="DJ32" s="42">
        <f t="shared" si="75"/>
        <v>2228.5629632064406</v>
      </c>
      <c r="DK32" s="11"/>
      <c r="DL32" s="29">
        <f t="shared" si="76"/>
        <v>1.8309534218536139</v>
      </c>
      <c r="DM32" s="25">
        <v>10270</v>
      </c>
      <c r="DN32" s="29">
        <f t="shared" si="77"/>
        <v>10785.605275955861</v>
      </c>
      <c r="DO32" s="42">
        <f t="shared" si="78"/>
        <v>-943.58921687437396</v>
      </c>
      <c r="DP32" s="29">
        <f t="shared" si="79"/>
        <v>19479.78468324017</v>
      </c>
      <c r="DQ32" s="42">
        <f t="shared" si="80"/>
        <v>1923.5197289405578</v>
      </c>
      <c r="DR32" s="11"/>
      <c r="DS32" s="29">
        <f t="shared" si="81"/>
        <v>1.8304550300325162</v>
      </c>
      <c r="DT32" s="25">
        <v>10270</v>
      </c>
      <c r="DU32" s="29">
        <f t="shared" si="82"/>
        <v>10750.567499176601</v>
      </c>
      <c r="DV32" s="42">
        <f t="shared" si="83"/>
        <v>2911.155453175807</v>
      </c>
      <c r="DW32" s="29">
        <f t="shared" si="84"/>
        <v>19415.656518950182</v>
      </c>
      <c r="DX32" s="42">
        <f t="shared" si="85"/>
        <v>1227.6458016332324</v>
      </c>
      <c r="DY32" s="11"/>
      <c r="DZ32" s="29">
        <f t="shared" si="86"/>
        <v>1.8300612132509517</v>
      </c>
      <c r="EA32" s="25">
        <v>12340</v>
      </c>
      <c r="EB32" s="29">
        <f t="shared" si="87"/>
        <v>10882.916834390486</v>
      </c>
      <c r="EC32" s="42">
        <f t="shared" si="88"/>
        <v>-1122.408772243871</v>
      </c>
      <c r="ED32" s="29">
        <f t="shared" si="89"/>
        <v>19657.963077312055</v>
      </c>
      <c r="EE32" s="42">
        <f t="shared" si="90"/>
        <v>17516.346531557258</v>
      </c>
      <c r="EF32" s="11"/>
      <c r="EG32" s="29">
        <f t="shared" si="91"/>
        <v>1.8315690988247031</v>
      </c>
      <c r="EH32" s="25">
        <v>10270</v>
      </c>
      <c r="EI32" s="29">
        <f t="shared" si="92"/>
        <v>10855.993746851314</v>
      </c>
      <c r="EJ32" s="42">
        <f t="shared" si="93"/>
        <v>-1072.8470209673037</v>
      </c>
      <c r="EK32" s="29">
        <f t="shared" si="94"/>
        <v>19608.655777036052</v>
      </c>
      <c r="EL32" s="42">
        <f t="shared" si="95"/>
        <v>724.85264264188197</v>
      </c>
      <c r="EM32" s="11"/>
      <c r="EN32" s="29">
        <f t="shared" si="96"/>
        <v>1.8312578628388445</v>
      </c>
      <c r="EO32" s="25">
        <v>10270</v>
      </c>
      <c r="EP32" s="29">
        <f t="shared" si="97"/>
        <v>10817.467378874482</v>
      </c>
      <c r="EQ32" s="42">
        <f t="shared" si="136"/>
        <v>2788.8214184336703</v>
      </c>
      <c r="ER32" s="29">
        <f t="shared" si="98"/>
        <v>19538.112579907454</v>
      </c>
      <c r="ES32" s="42">
        <f t="shared" si="99"/>
        <v>1484.2810294862863</v>
      </c>
      <c r="ET32" s="11"/>
      <c r="EU32" s="29">
        <f t="shared" si="100"/>
        <v>1.8308165005718393</v>
      </c>
      <c r="EV32" s="25">
        <v>12340</v>
      </c>
      <c r="EW32" s="29">
        <f t="shared" si="101"/>
        <v>10894.091462344511</v>
      </c>
      <c r="EX32" s="42">
        <f t="shared" si="102"/>
        <v>-1142.8523993289746</v>
      </c>
      <c r="EY32" s="29">
        <f t="shared" si="103"/>
        <v>19678.430905765439</v>
      </c>
      <c r="EZ32" s="42">
        <f t="shared" si="104"/>
        <v>5871.2501676220163</v>
      </c>
      <c r="FA32" s="11"/>
      <c r="FB32" s="28">
        <f t="shared" si="105"/>
        <v>1.8316989598371036</v>
      </c>
      <c r="FC32" s="25">
        <v>10270</v>
      </c>
      <c r="FD32" s="28">
        <f t="shared" si="106"/>
        <v>10853.210444187618</v>
      </c>
      <c r="FE32" s="39">
        <f t="shared" si="107"/>
        <v>-1067.8206886346497</v>
      </c>
      <c r="FF32" s="28">
        <f t="shared" si="108"/>
        <v>19603.558876747917</v>
      </c>
      <c r="FG32" s="39">
        <f t="shared" si="109"/>
        <v>1671.2576455442425</v>
      </c>
      <c r="FH32" s="11"/>
      <c r="FI32" s="28">
        <f t="shared" si="110"/>
        <v>1.8312258191061361</v>
      </c>
      <c r="FJ32" s="25">
        <v>10270</v>
      </c>
      <c r="FK32" s="28">
        <f t="shared" si="111"/>
        <v>10827.89269510773</v>
      </c>
      <c r="FL32" s="39">
        <f t="shared" si="112"/>
        <v>2770.3061647232157</v>
      </c>
      <c r="FM32" s="28">
        <f t="shared" si="113"/>
        <v>19557.200040738313</v>
      </c>
      <c r="FN32" s="39">
        <f t="shared" si="114"/>
        <v>640.98841847217057</v>
      </c>
      <c r="FO32" s="11"/>
      <c r="FP32" s="28">
        <f t="shared" si="115"/>
        <v>1.8312258191061361</v>
      </c>
      <c r="FQ32" s="25">
        <v>12340</v>
      </c>
      <c r="FR32" s="28">
        <f t="shared" si="116"/>
        <v>10928.035696169884</v>
      </c>
      <c r="FS32" s="39">
        <f t="shared" si="117"/>
        <v>2588.4078010965159</v>
      </c>
      <c r="FT32" s="28">
        <f t="shared" si="118"/>
        <v>19740.613249746937</v>
      </c>
      <c r="FU32" s="39">
        <f t="shared" si="119"/>
        <v>5598.8183342095117</v>
      </c>
      <c r="FV32" s="11"/>
      <c r="FW32" s="28">
        <f t="shared" si="120"/>
        <v>1.8312258191061361</v>
      </c>
      <c r="FX32" s="25">
        <v>12340</v>
      </c>
      <c r="FY32" s="28">
        <f t="shared" si="121"/>
        <v>10928.035696169884</v>
      </c>
      <c r="FZ32" s="39">
        <f t="shared" si="122"/>
        <v>2588.4078010965159</v>
      </c>
      <c r="GA32" s="28">
        <f t="shared" si="123"/>
        <v>19740.613249746937</v>
      </c>
      <c r="GB32" s="39">
        <f t="shared" si="124"/>
        <v>5598.8183342095117</v>
      </c>
      <c r="GC32" s="11"/>
      <c r="GD32" s="28">
        <f t="shared" si="125"/>
        <v>1.8312258191061361</v>
      </c>
      <c r="GE32" s="25">
        <v>12340</v>
      </c>
      <c r="GF32" s="28">
        <f t="shared" si="126"/>
        <v>10928.035696169884</v>
      </c>
      <c r="GG32" s="39" t="e">
        <f t="shared" si="127"/>
        <v>#VALUE!</v>
      </c>
      <c r="GH32" s="28">
        <f t="shared" si="128"/>
        <v>19740.613249746937</v>
      </c>
      <c r="GI32" s="39">
        <f t="shared" si="129"/>
        <v>5598.8183342095117</v>
      </c>
      <c r="GJ32" s="11"/>
      <c r="GK32" s="29">
        <f t="shared" si="3"/>
        <v>25</v>
      </c>
      <c r="GL32" s="29" t="str">
        <f t="shared" si="4"/>
        <v xml:space="preserve"> ('9', '10'),</v>
      </c>
      <c r="GM32" s="29">
        <f t="shared" si="5"/>
        <v>27830</v>
      </c>
      <c r="GN32" s="29">
        <f t="shared" si="130"/>
        <v>1.8309063861001524</v>
      </c>
      <c r="GO32" s="29">
        <f t="shared" si="131"/>
        <v>10747.469644352805</v>
      </c>
      <c r="GP32" s="54">
        <f t="shared" si="132"/>
        <v>0.38618288337595419</v>
      </c>
      <c r="GQ32" s="29" t="str">
        <f t="shared" si="133"/>
        <v>-</v>
      </c>
      <c r="GR32" s="11"/>
    </row>
    <row r="33" spans="2:200" s="2" customFormat="1" x14ac:dyDescent="0.3">
      <c r="B33" s="86"/>
      <c r="C33" s="24">
        <v>19</v>
      </c>
      <c r="D33" s="25" t="s">
        <v>33</v>
      </c>
      <c r="E33" s="25">
        <v>9800</v>
      </c>
      <c r="F33" s="25">
        <v>1.2</v>
      </c>
      <c r="G33" s="25">
        <v>10720</v>
      </c>
      <c r="H33" s="25">
        <f t="shared" si="6"/>
        <v>-12529.679325403273</v>
      </c>
      <c r="I33" s="29">
        <f t="shared" si="7"/>
        <v>15626.753444953842</v>
      </c>
      <c r="J33" s="10"/>
      <c r="K33" s="40">
        <f t="shared" si="8"/>
        <v>2.488597688877725</v>
      </c>
      <c r="L33" s="41">
        <v>3930</v>
      </c>
      <c r="M33" s="62">
        <f t="shared" si="138"/>
        <v>9017.956838445918</v>
      </c>
      <c r="N33" s="42">
        <f t="shared" si="9"/>
        <v>6246.8833732805015</v>
      </c>
      <c r="O33" s="29">
        <f t="shared" si="10"/>
        <v>11985.430239607782</v>
      </c>
      <c r="P33" s="18">
        <f t="shared" si="11"/>
        <v>2896950.9237930146</v>
      </c>
      <c r="Q33" s="8"/>
      <c r="R33" s="29">
        <f t="shared" si="12"/>
        <v>1.8453135972611592</v>
      </c>
      <c r="S33" s="25">
        <v>11670</v>
      </c>
      <c r="T33" s="29">
        <f t="shared" si="13"/>
        <v>10431.764727669732</v>
      </c>
      <c r="U33" s="42">
        <f t="shared" si="14"/>
        <v>-10934.235609710291</v>
      </c>
      <c r="V33" s="29">
        <f t="shared" si="15"/>
        <v>14928.895123882285</v>
      </c>
      <c r="W33" s="42">
        <f t="shared" si="16"/>
        <v>1998852.7476314954</v>
      </c>
      <c r="X33" s="11"/>
      <c r="Y33" s="29">
        <f t="shared" si="17"/>
        <v>2.3554983809614414</v>
      </c>
      <c r="Z33" s="25">
        <v>4600</v>
      </c>
      <c r="AA33" s="29">
        <f t="shared" si="18"/>
        <v>9119.7403847264595</v>
      </c>
      <c r="AB33" s="42">
        <f t="shared" si="19"/>
        <v>3534.2353846335168</v>
      </c>
      <c r="AC33" s="29">
        <f t="shared" si="20"/>
        <v>12174.752312183056</v>
      </c>
      <c r="AD33" s="42">
        <f t="shared" si="21"/>
        <v>1721407.8764757249</v>
      </c>
      <c r="AE33" s="11"/>
      <c r="AF33" s="29">
        <f t="shared" si="22"/>
        <v>1.8749445700082996</v>
      </c>
      <c r="AG33" s="25">
        <v>10720</v>
      </c>
      <c r="AH33" s="29">
        <f t="shared" si="23"/>
        <v>10082.972822870513</v>
      </c>
      <c r="AI33" s="42">
        <f t="shared" si="24"/>
        <v>-9149.1914318590752</v>
      </c>
      <c r="AJ33" s="29">
        <f t="shared" si="25"/>
        <v>14133.381166804036</v>
      </c>
      <c r="AK33" s="42">
        <f t="shared" si="26"/>
        <v>927816.72989293875</v>
      </c>
      <c r="AL33" s="11"/>
      <c r="AM33" s="29">
        <f t="shared" si="27"/>
        <v>2.2085387588996879</v>
      </c>
      <c r="AN33" s="25">
        <v>5280</v>
      </c>
      <c r="AO33" s="29">
        <f t="shared" si="28"/>
        <v>9219.2925972168232</v>
      </c>
      <c r="AP33" s="42">
        <f t="shared" si="29"/>
        <v>3053.9747573710933</v>
      </c>
      <c r="AQ33" s="29">
        <f t="shared" si="30"/>
        <v>12362.89025076484</v>
      </c>
      <c r="AR33" s="42">
        <f t="shared" si="134"/>
        <v>745943.53218520933</v>
      </c>
      <c r="AS33" s="11"/>
      <c r="AT33" s="29">
        <f t="shared" si="31"/>
        <v>1.9049017700647806</v>
      </c>
      <c r="AU33" s="25">
        <v>10720</v>
      </c>
      <c r="AV33" s="29">
        <f t="shared" si="137"/>
        <v>9618.1183433448296</v>
      </c>
      <c r="AW33" s="42">
        <f t="shared" si="32"/>
        <v>-3638.0867807980885</v>
      </c>
      <c r="AX33" s="29">
        <f t="shared" si="33"/>
        <v>13148.012885761416</v>
      </c>
      <c r="AY33" s="42">
        <f t="shared" si="34"/>
        <v>159061.97577456097</v>
      </c>
      <c r="AZ33" s="11"/>
      <c r="BA33" s="29">
        <f t="shared" si="35"/>
        <v>2.0350234507454705</v>
      </c>
      <c r="BB33" s="25">
        <v>7700</v>
      </c>
      <c r="BC33" s="29">
        <f t="shared" si="135"/>
        <v>9192.3431494619144</v>
      </c>
      <c r="BD33" s="42">
        <f t="shared" si="36"/>
        <v>3099.1516298560773</v>
      </c>
      <c r="BE33" s="29">
        <f t="shared" si="37"/>
        <v>12311.664936645144</v>
      </c>
      <c r="BF33" s="42">
        <f t="shared" si="38"/>
        <v>181284.51572603395</v>
      </c>
      <c r="BG33" s="11"/>
      <c r="BH33" s="29">
        <f t="shared" si="39"/>
        <v>1.8966956827355941</v>
      </c>
      <c r="BI33" s="25">
        <v>10720</v>
      </c>
      <c r="BJ33" s="29">
        <f t="shared" si="40"/>
        <v>9599.8463864139721</v>
      </c>
      <c r="BK33" s="42">
        <f t="shared" si="41"/>
        <v>-8057.7929914508723</v>
      </c>
      <c r="BL33" s="29">
        <f t="shared" si="42"/>
        <v>13110.886885608921</v>
      </c>
      <c r="BM33" s="42">
        <f t="shared" si="43"/>
        <v>166058.8881264049</v>
      </c>
      <c r="BN33" s="11"/>
      <c r="BO33" s="29">
        <f t="shared" si="44"/>
        <v>2.0286961883910419</v>
      </c>
      <c r="BP33" s="25">
        <v>5280</v>
      </c>
      <c r="BQ33" s="29">
        <f t="shared" si="0"/>
        <v>9086.9723561862975</v>
      </c>
      <c r="BR33" s="42">
        <f t="shared" si="45"/>
        <v>2025.6863051490504</v>
      </c>
      <c r="BS33" s="29">
        <f t="shared" si="46"/>
        <v>12113.472438759294</v>
      </c>
      <c r="BT33" s="42">
        <f t="shared" si="1"/>
        <v>263039.77088197775</v>
      </c>
      <c r="BU33" s="11"/>
      <c r="BV33" s="29">
        <f t="shared" si="47"/>
        <v>1.865296186640534</v>
      </c>
      <c r="BW33" s="25">
        <v>10130</v>
      </c>
      <c r="BX33" s="29">
        <f t="shared" si="48"/>
        <v>9338.6518883440367</v>
      </c>
      <c r="BY33" s="42">
        <f t="shared" si="49"/>
        <v>-1417.033076159239</v>
      </c>
      <c r="BZ33" s="29">
        <f t="shared" si="50"/>
        <v>12592.464943888428</v>
      </c>
      <c r="CA33" s="42">
        <f t="shared" si="51"/>
        <v>63342.586907138495</v>
      </c>
      <c r="CB33" s="11"/>
      <c r="CC33" s="29">
        <f t="shared" si="52"/>
        <v>1.9421213974179794</v>
      </c>
      <c r="CD33" s="25">
        <v>8600</v>
      </c>
      <c r="CE33" s="29">
        <f t="shared" si="53"/>
        <v>9263.1288074130771</v>
      </c>
      <c r="CF33" s="42">
        <f t="shared" si="54"/>
        <v>-1826.5597993233521</v>
      </c>
      <c r="CG33" s="29">
        <f t="shared" si="55"/>
        <v>12446.689176580525</v>
      </c>
      <c r="CH33" s="42">
        <f t="shared" si="56"/>
        <v>5703.7357533042768</v>
      </c>
      <c r="CI33" s="11"/>
      <c r="CJ33" s="29">
        <f t="shared" si="57"/>
        <v>1.9184044588798743</v>
      </c>
      <c r="CK33" s="25">
        <v>8290</v>
      </c>
      <c r="CL33" s="29">
        <f t="shared" si="58"/>
        <v>9126.6653342848585</v>
      </c>
      <c r="CM33" s="42">
        <f t="shared" si="59"/>
        <v>1919.5605355592618</v>
      </c>
      <c r="CN33" s="29">
        <f t="shared" si="60"/>
        <v>12187.743312357346</v>
      </c>
      <c r="CO33" s="42">
        <f t="shared" si="2"/>
        <v>18622.279498216023</v>
      </c>
      <c r="CP33" s="11"/>
      <c r="CQ33" s="29">
        <f t="shared" si="61"/>
        <v>1.8769969457373257</v>
      </c>
      <c r="CR33" s="25">
        <v>10130</v>
      </c>
      <c r="CS33" s="29">
        <f t="shared" si="62"/>
        <v>9246.2439266243073</v>
      </c>
      <c r="CT33" s="42">
        <f t="shared" si="63"/>
        <v>-107.49478775347593</v>
      </c>
      <c r="CU33" s="29">
        <f t="shared" si="64"/>
        <v>12414.341287344179</v>
      </c>
      <c r="CV33" s="42">
        <f t="shared" si="65"/>
        <v>14299.039745884067</v>
      </c>
      <c r="CW33" s="11"/>
      <c r="CX33" s="29">
        <f t="shared" si="66"/>
        <v>1.9131807174140318</v>
      </c>
      <c r="CY33" s="25">
        <v>9190</v>
      </c>
      <c r="CZ33" s="29">
        <f t="shared" si="67"/>
        <v>9239.8978973926551</v>
      </c>
      <c r="DA33" s="42">
        <f t="shared" si="68"/>
        <v>1720.3815760199789</v>
      </c>
      <c r="DB33" s="29">
        <f t="shared" si="69"/>
        <v>12402.20639485189</v>
      </c>
      <c r="DC33" s="42">
        <f t="shared" si="70"/>
        <v>40.272087008984336</v>
      </c>
      <c r="DD33" s="11"/>
      <c r="DE33" s="29">
        <f t="shared" si="71"/>
        <v>1.9112248060401116</v>
      </c>
      <c r="DF33" s="25">
        <v>10130</v>
      </c>
      <c r="DG33" s="29">
        <f t="shared" si="72"/>
        <v>9309.1605514982602</v>
      </c>
      <c r="DH33" s="42">
        <f t="shared" si="73"/>
        <v>-1944.5143456386054</v>
      </c>
      <c r="DI33" s="29">
        <f t="shared" si="74"/>
        <v>12535.326984061752</v>
      </c>
      <c r="DJ33" s="42">
        <f t="shared" si="75"/>
        <v>4797.3152537527058</v>
      </c>
      <c r="DK33" s="11"/>
      <c r="DL33" s="29">
        <f t="shared" si="76"/>
        <v>1.9327912730242132</v>
      </c>
      <c r="DM33" s="25">
        <v>8290</v>
      </c>
      <c r="DN33" s="29">
        <f t="shared" si="77"/>
        <v>9229.2655916361236</v>
      </c>
      <c r="DO33" s="42">
        <f t="shared" si="78"/>
        <v>1735.6479793499761</v>
      </c>
      <c r="DP33" s="29">
        <f t="shared" si="79"/>
        <v>12381.903051351121</v>
      </c>
      <c r="DQ33" s="42">
        <f t="shared" si="80"/>
        <v>6383.2046113724191</v>
      </c>
      <c r="DR33" s="11"/>
      <c r="DS33" s="29">
        <f t="shared" si="81"/>
        <v>1.9079568403427603</v>
      </c>
      <c r="DT33" s="25">
        <v>10130</v>
      </c>
      <c r="DU33" s="29">
        <f t="shared" si="82"/>
        <v>9290.4746843459379</v>
      </c>
      <c r="DV33" s="42">
        <f t="shared" si="83"/>
        <v>-3000.1980574417717</v>
      </c>
      <c r="DW33" s="29">
        <f t="shared" si="84"/>
        <v>12499.265962940977</v>
      </c>
      <c r="DX33" s="42">
        <f t="shared" si="85"/>
        <v>3746.5530303586402</v>
      </c>
      <c r="DY33" s="11"/>
      <c r="DZ33" s="29">
        <f t="shared" si="86"/>
        <v>1.9269253658274967</v>
      </c>
      <c r="EA33" s="25">
        <v>7700</v>
      </c>
      <c r="EB33" s="29">
        <f t="shared" si="87"/>
        <v>9158.0385682864944</v>
      </c>
      <c r="EC33" s="42">
        <f t="shared" si="88"/>
        <v>2978.9017693845058</v>
      </c>
      <c r="ED33" s="29">
        <f t="shared" si="89"/>
        <v>12246.777303216617</v>
      </c>
      <c r="EE33" s="42">
        <f t="shared" si="90"/>
        <v>17539.324836910393</v>
      </c>
      <c r="EF33" s="11"/>
      <c r="EG33" s="29">
        <f t="shared" si="91"/>
        <v>1.8863538583612001</v>
      </c>
      <c r="EH33" s="25">
        <v>10720</v>
      </c>
      <c r="EI33" s="29">
        <f t="shared" si="92"/>
        <v>9226.6495477852914</v>
      </c>
      <c r="EJ33" s="42">
        <f t="shared" si="93"/>
        <v>2893.7214624802868</v>
      </c>
      <c r="EK33" s="29">
        <f t="shared" si="94"/>
        <v>12376.912802222105</v>
      </c>
      <c r="EL33" s="42">
        <f t="shared" si="95"/>
        <v>4707.4665077843356</v>
      </c>
      <c r="EM33" s="11"/>
      <c r="EN33" s="29">
        <f t="shared" si="96"/>
        <v>1.9071544974811478</v>
      </c>
      <c r="EO33" s="25">
        <v>10720</v>
      </c>
      <c r="EP33" s="29">
        <f t="shared" si="97"/>
        <v>9324.8304061127637</v>
      </c>
      <c r="EQ33" s="42">
        <f t="shared" si="136"/>
        <v>-3106.9979104800445</v>
      </c>
      <c r="ER33" s="29">
        <f t="shared" si="98"/>
        <v>12565.652264573529</v>
      </c>
      <c r="ES33" s="42">
        <f t="shared" si="99"/>
        <v>9639.4809419192025</v>
      </c>
      <c r="ET33" s="11"/>
      <c r="EU33" s="29">
        <f t="shared" si="100"/>
        <v>1.9377376945838551</v>
      </c>
      <c r="EV33" s="25">
        <v>7700</v>
      </c>
      <c r="EW33" s="29">
        <f t="shared" si="101"/>
        <v>9243.0580099518265</v>
      </c>
      <c r="EX33" s="42">
        <f t="shared" si="102"/>
        <v>-101.40063188339431</v>
      </c>
      <c r="EY33" s="29">
        <f t="shared" si="103"/>
        <v>12408.247618248064</v>
      </c>
      <c r="EZ33" s="42">
        <f t="shared" si="104"/>
        <v>6686.7247739012582</v>
      </c>
      <c r="FA33" s="11"/>
      <c r="FB33" s="28">
        <f t="shared" si="105"/>
        <v>1.9121982816121781</v>
      </c>
      <c r="FC33" s="25">
        <v>9190</v>
      </c>
      <c r="FD33" s="28">
        <f t="shared" si="106"/>
        <v>9239.5824529235979</v>
      </c>
      <c r="FE33" s="39">
        <f t="shared" si="107"/>
        <v>1712.3643187543223</v>
      </c>
      <c r="FF33" s="28">
        <f t="shared" si="108"/>
        <v>12401.603524875654</v>
      </c>
      <c r="FG33" s="39">
        <f t="shared" si="109"/>
        <v>12.079496656469564</v>
      </c>
      <c r="FH33" s="11"/>
      <c r="FI33" s="28">
        <f t="shared" si="110"/>
        <v>1.9111276878921764</v>
      </c>
      <c r="FJ33" s="25">
        <v>10130</v>
      </c>
      <c r="FK33" s="28">
        <f t="shared" si="111"/>
        <v>9278.2363698036552</v>
      </c>
      <c r="FL33" s="39">
        <f t="shared" si="112"/>
        <v>-2985.0901479600207</v>
      </c>
      <c r="FM33" s="28">
        <f t="shared" si="113"/>
        <v>12475.707051607238</v>
      </c>
      <c r="FN33" s="39">
        <f t="shared" si="114"/>
        <v>1494.1252901703783</v>
      </c>
      <c r="FO33" s="11"/>
      <c r="FP33" s="28">
        <f t="shared" si="115"/>
        <v>1.9111276878921764</v>
      </c>
      <c r="FQ33" s="25">
        <v>7700</v>
      </c>
      <c r="FR33" s="28">
        <f t="shared" si="116"/>
        <v>9162.100307224413</v>
      </c>
      <c r="FS33" s="39">
        <f t="shared" si="117"/>
        <v>-2718.4395689981889</v>
      </c>
      <c r="FT33" s="28">
        <f t="shared" si="118"/>
        <v>12254.441654091324</v>
      </c>
      <c r="FU33" s="39">
        <f t="shared" si="119"/>
        <v>6003.4829021497189</v>
      </c>
      <c r="FV33" s="11"/>
      <c r="FW33" s="28">
        <f t="shared" si="120"/>
        <v>1.9111276878921764</v>
      </c>
      <c r="FX33" s="25">
        <v>7700</v>
      </c>
      <c r="FY33" s="28">
        <f t="shared" si="121"/>
        <v>9162.100307224413</v>
      </c>
      <c r="FZ33" s="39">
        <f t="shared" si="122"/>
        <v>-2718.4395689981889</v>
      </c>
      <c r="GA33" s="28">
        <f t="shared" si="123"/>
        <v>12254.441654091324</v>
      </c>
      <c r="GB33" s="39">
        <f t="shared" si="124"/>
        <v>6003.4829021497189</v>
      </c>
      <c r="GC33" s="11"/>
      <c r="GD33" s="28">
        <f t="shared" si="125"/>
        <v>1.9111276878921764</v>
      </c>
      <c r="GE33" s="25">
        <v>7700</v>
      </c>
      <c r="GF33" s="28">
        <f t="shared" si="126"/>
        <v>9162.100307224413</v>
      </c>
      <c r="GG33" s="39" t="e">
        <f t="shared" si="127"/>
        <v>#VALUE!</v>
      </c>
      <c r="GH33" s="28">
        <f t="shared" si="128"/>
        <v>12254.441654091324</v>
      </c>
      <c r="GI33" s="39">
        <f t="shared" si="129"/>
        <v>6003.4829021497189</v>
      </c>
      <c r="GJ33" s="11"/>
      <c r="GK33" s="29">
        <f t="shared" si="3"/>
        <v>19</v>
      </c>
      <c r="GL33" s="29" t="str">
        <f t="shared" si="4"/>
        <v xml:space="preserve"> ('8', '6'),</v>
      </c>
      <c r="GM33" s="29">
        <f t="shared" si="5"/>
        <v>9800</v>
      </c>
      <c r="GN33" s="29">
        <f t="shared" si="130"/>
        <v>1.9184044588798743</v>
      </c>
      <c r="GO33" s="29">
        <f t="shared" si="131"/>
        <v>9126.6653342848585</v>
      </c>
      <c r="GP33" s="54">
        <f t="shared" si="132"/>
        <v>0.93129238104947532</v>
      </c>
      <c r="GQ33" s="29" t="str">
        <f t="shared" si="133"/>
        <v>V</v>
      </c>
      <c r="GR33" s="11"/>
    </row>
    <row r="34" spans="2:200" s="2" customFormat="1" x14ac:dyDescent="0.3">
      <c r="B34" s="86"/>
      <c r="C34" s="24">
        <v>20</v>
      </c>
      <c r="D34" s="25" t="s">
        <v>34</v>
      </c>
      <c r="E34" s="25">
        <v>15680</v>
      </c>
      <c r="F34" s="25">
        <v>1.8</v>
      </c>
      <c r="G34" s="25">
        <v>4950</v>
      </c>
      <c r="H34" s="25">
        <f t="shared" si="6"/>
        <v>3548.1064081711634</v>
      </c>
      <c r="I34" s="29">
        <f t="shared" si="7"/>
        <v>8923.2741134598491</v>
      </c>
      <c r="J34" s="10"/>
      <c r="K34" s="40">
        <f t="shared" si="8"/>
        <v>1.8134081954139885</v>
      </c>
      <c r="L34" s="41">
        <v>6900</v>
      </c>
      <c r="M34" s="62">
        <f t="shared" si="138"/>
        <v>5438.8047371178882</v>
      </c>
      <c r="N34" s="42">
        <f t="shared" si="9"/>
        <v>-887.69740679418612</v>
      </c>
      <c r="O34" s="29">
        <f t="shared" si="10"/>
        <v>9811.1052768917762</v>
      </c>
      <c r="P34" s="18">
        <f t="shared" si="11"/>
        <v>238930.07102888776</v>
      </c>
      <c r="Q34" s="8"/>
      <c r="R34" s="29">
        <f t="shared" si="12"/>
        <v>1.8195417477800839</v>
      </c>
      <c r="S34" s="25">
        <v>4950</v>
      </c>
      <c r="T34" s="29">
        <f t="shared" si="13"/>
        <v>5178.2222535272831</v>
      </c>
      <c r="U34" s="42">
        <f t="shared" si="14"/>
        <v>657.38305523812119</v>
      </c>
      <c r="V34" s="29">
        <f t="shared" si="15"/>
        <v>9337.4297008274498</v>
      </c>
      <c r="W34" s="42">
        <f t="shared" si="16"/>
        <v>67903.230754247968</v>
      </c>
      <c r="X34" s="11"/>
      <c r="Y34" s="29">
        <f t="shared" si="17"/>
        <v>1.8160572911552908</v>
      </c>
      <c r="Z34" s="25">
        <v>5540</v>
      </c>
      <c r="AA34" s="29">
        <f t="shared" si="18"/>
        <v>5259.6146334110699</v>
      </c>
      <c r="AB34" s="42">
        <f t="shared" si="19"/>
        <v>-561.88687582328532</v>
      </c>
      <c r="AC34" s="29">
        <f t="shared" si="20"/>
        <v>9485.2846621905701</v>
      </c>
      <c r="AD34" s="42">
        <f t="shared" si="21"/>
        <v>6624.7195031466645</v>
      </c>
      <c r="AE34" s="11"/>
      <c r="AF34" s="29">
        <f t="shared" si="22"/>
        <v>1.8170909118858618</v>
      </c>
      <c r="AG34" s="25">
        <v>4950</v>
      </c>
      <c r="AH34" s="29">
        <f t="shared" si="23"/>
        <v>5073.2505863657134</v>
      </c>
      <c r="AI34" s="42">
        <f t="shared" si="24"/>
        <v>847.52260753952658</v>
      </c>
      <c r="AJ34" s="29">
        <f t="shared" si="25"/>
        <v>9146.862106509363</v>
      </c>
      <c r="AK34" s="42">
        <f t="shared" si="26"/>
        <v>34731.558031123859</v>
      </c>
      <c r="AL34" s="11"/>
      <c r="AM34" s="29">
        <f t="shared" si="27"/>
        <v>1.8147943126359858</v>
      </c>
      <c r="AN34" s="25">
        <v>5540</v>
      </c>
      <c r="AO34" s="29">
        <f t="shared" si="28"/>
        <v>5157.1824039624789</v>
      </c>
      <c r="AP34" s="42">
        <f t="shared" si="29"/>
        <v>-376.06381938420355</v>
      </c>
      <c r="AQ34" s="29">
        <f t="shared" si="30"/>
        <v>9299.2228628958655</v>
      </c>
      <c r="AR34" s="42">
        <f t="shared" si="134"/>
        <v>7044.5500050967221</v>
      </c>
      <c r="AS34" s="11"/>
      <c r="AT34" s="29">
        <f t="shared" si="31"/>
        <v>1.8157979052194122</v>
      </c>
      <c r="AU34" s="25">
        <v>4950</v>
      </c>
      <c r="AV34" s="29">
        <f t="shared" si="137"/>
        <v>5102.1219193592269</v>
      </c>
      <c r="AW34" s="42">
        <f t="shared" si="32"/>
        <v>-276.061319012323</v>
      </c>
      <c r="AX34" s="29">
        <f t="shared" si="33"/>
        <v>9199.2625266901905</v>
      </c>
      <c r="AY34" s="42">
        <f t="shared" si="34"/>
        <v>3031.6569647449514</v>
      </c>
      <c r="AZ34" s="11"/>
      <c r="BA34" s="29">
        <f t="shared" si="35"/>
        <v>1.8151339698341822</v>
      </c>
      <c r="BB34" s="25">
        <v>4950</v>
      </c>
      <c r="BC34" s="29">
        <f t="shared" si="135"/>
        <v>5068.3545869452792</v>
      </c>
      <c r="BD34" s="42">
        <f t="shared" si="36"/>
        <v>-214.73942661142581</v>
      </c>
      <c r="BE34" s="29">
        <f t="shared" si="37"/>
        <v>9137.9770142761463</v>
      </c>
      <c r="BF34" s="42">
        <f t="shared" si="38"/>
        <v>1140.2327383540478</v>
      </c>
      <c r="BG34" s="11"/>
      <c r="BH34" s="29">
        <f t="shared" si="39"/>
        <v>1.8147372855611985</v>
      </c>
      <c r="BI34" s="25">
        <v>4950</v>
      </c>
      <c r="BJ34" s="29">
        <f t="shared" si="40"/>
        <v>5036.7834410617406</v>
      </c>
      <c r="BK34" s="42">
        <f t="shared" si="41"/>
        <v>-157.44740060688312</v>
      </c>
      <c r="BL34" s="29">
        <f t="shared" si="42"/>
        <v>9080.6894391372643</v>
      </c>
      <c r="BM34" s="42">
        <f t="shared" si="43"/>
        <v>996.73725239967121</v>
      </c>
      <c r="BN34" s="11"/>
      <c r="BO34" s="29">
        <f t="shared" si="44"/>
        <v>1.814373503839863</v>
      </c>
      <c r="BP34" s="25">
        <v>4950</v>
      </c>
      <c r="BQ34" s="29">
        <f t="shared" si="0"/>
        <v>5026.4800716376931</v>
      </c>
      <c r="BR34" s="42">
        <f t="shared" si="45"/>
        <v>-138.73852400220804</v>
      </c>
      <c r="BS34" s="29">
        <f t="shared" si="46"/>
        <v>9061.9958833115852</v>
      </c>
      <c r="BT34" s="42">
        <f t="shared" si="1"/>
        <v>106.15942148839814</v>
      </c>
      <c r="BU34" s="11"/>
      <c r="BV34" s="29">
        <f t="shared" si="47"/>
        <v>1.8142562530433637</v>
      </c>
      <c r="BW34" s="25">
        <v>4950</v>
      </c>
      <c r="BX34" s="29">
        <f t="shared" si="48"/>
        <v>5008.0256531346658</v>
      </c>
      <c r="BY34" s="42">
        <f t="shared" si="49"/>
        <v>-105.25746647485381</v>
      </c>
      <c r="BZ34" s="29">
        <f t="shared" si="50"/>
        <v>9028.5167639110077</v>
      </c>
      <c r="CA34" s="42">
        <f t="shared" si="51"/>
        <v>340.56556228487369</v>
      </c>
      <c r="CB34" s="11"/>
      <c r="CC34" s="29">
        <f t="shared" si="52"/>
        <v>1.814048039330431</v>
      </c>
      <c r="CD34" s="25">
        <v>4950</v>
      </c>
      <c r="CE34" s="29">
        <f t="shared" si="53"/>
        <v>5002.0928501906628</v>
      </c>
      <c r="CF34" s="42">
        <f t="shared" si="54"/>
        <v>-94.49122579264764</v>
      </c>
      <c r="CG34" s="29">
        <f t="shared" si="55"/>
        <v>9017.7545715979486</v>
      </c>
      <c r="CH34" s="42">
        <f t="shared" si="56"/>
        <v>35.198150772370845</v>
      </c>
      <c r="CI34" s="11"/>
      <c r="CJ34" s="29">
        <f t="shared" si="57"/>
        <v>1.8139815889805229</v>
      </c>
      <c r="CK34" s="25">
        <v>4950</v>
      </c>
      <c r="CL34" s="29">
        <f t="shared" si="58"/>
        <v>4994.7877830628449</v>
      </c>
      <c r="CM34" s="42">
        <f t="shared" si="59"/>
        <v>-81.237906854393799</v>
      </c>
      <c r="CN34" s="29">
        <f t="shared" si="60"/>
        <v>9004.5036122070396</v>
      </c>
      <c r="CO34" s="42">
        <f t="shared" si="2"/>
        <v>53.364005741925553</v>
      </c>
      <c r="CP34" s="11"/>
      <c r="CQ34" s="29">
        <f t="shared" si="61"/>
        <v>1.813900092753695</v>
      </c>
      <c r="CR34" s="25">
        <v>4950</v>
      </c>
      <c r="CS34" s="29">
        <f t="shared" si="62"/>
        <v>4989.4499229891653</v>
      </c>
      <c r="CT34" s="42">
        <f t="shared" si="63"/>
        <v>-71.553932804854256</v>
      </c>
      <c r="CU34" s="29">
        <f t="shared" si="64"/>
        <v>8994.8214257409636</v>
      </c>
      <c r="CV34" s="42">
        <f t="shared" si="65"/>
        <v>28.492750166183015</v>
      </c>
      <c r="CW34" s="11"/>
      <c r="CX34" s="29">
        <f t="shared" si="66"/>
        <v>1.8138407685953797</v>
      </c>
      <c r="CY34" s="25">
        <v>4950</v>
      </c>
      <c r="CZ34" s="29">
        <f t="shared" si="67"/>
        <v>4984.9987692468603</v>
      </c>
      <c r="DA34" s="42">
        <f t="shared" si="68"/>
        <v>-63.479414294286066</v>
      </c>
      <c r="DB34" s="29">
        <f t="shared" si="69"/>
        <v>8986.7478514393861</v>
      </c>
      <c r="DC34" s="42">
        <f t="shared" si="70"/>
        <v>19.812769637635768</v>
      </c>
      <c r="DD34" s="11"/>
      <c r="DE34" s="29">
        <f t="shared" si="71"/>
        <v>1.8137914445233803</v>
      </c>
      <c r="DF34" s="25">
        <v>4950</v>
      </c>
      <c r="DG34" s="29">
        <f t="shared" si="72"/>
        <v>4982.2753652223482</v>
      </c>
      <c r="DH34" s="42">
        <f t="shared" si="73"/>
        <v>-58.538907854150104</v>
      </c>
      <c r="DI34" s="29">
        <f t="shared" si="74"/>
        <v>8981.8082055365285</v>
      </c>
      <c r="DJ34" s="42">
        <f t="shared" si="75"/>
        <v>7.416929480728661</v>
      </c>
      <c r="DK34" s="11"/>
      <c r="DL34" s="29">
        <f t="shared" si="76"/>
        <v>1.8137613310496823</v>
      </c>
      <c r="DM34" s="25">
        <v>4950</v>
      </c>
      <c r="DN34" s="29">
        <f t="shared" si="77"/>
        <v>4979.7452054696141</v>
      </c>
      <c r="DO34" s="42">
        <f t="shared" si="78"/>
        <v>-53.949209750338689</v>
      </c>
      <c r="DP34" s="29">
        <f t="shared" si="79"/>
        <v>8977.2191349614586</v>
      </c>
      <c r="DQ34" s="42">
        <f t="shared" si="80"/>
        <v>6.4017083743555192</v>
      </c>
      <c r="DR34" s="11"/>
      <c r="DS34" s="29">
        <f t="shared" si="81"/>
        <v>1.8137333985493176</v>
      </c>
      <c r="DT34" s="25">
        <v>4950</v>
      </c>
      <c r="DU34" s="29">
        <f t="shared" si="82"/>
        <v>4977.7238804015851</v>
      </c>
      <c r="DV34" s="42">
        <f t="shared" si="83"/>
        <v>-50.282405336516327</v>
      </c>
      <c r="DW34" s="29">
        <f t="shared" si="84"/>
        <v>8973.553012702916</v>
      </c>
      <c r="DX34" s="42">
        <f t="shared" si="85"/>
        <v>4.0857550306424422</v>
      </c>
      <c r="DY34" s="11"/>
      <c r="DZ34" s="29">
        <f t="shared" si="86"/>
        <v>1.8137111140634044</v>
      </c>
      <c r="EA34" s="25">
        <v>4950</v>
      </c>
      <c r="EB34" s="29">
        <f t="shared" si="87"/>
        <v>4975.4153601348871</v>
      </c>
      <c r="EC34" s="42">
        <f t="shared" si="88"/>
        <v>-46.095163067741034</v>
      </c>
      <c r="ED34" s="29">
        <f t="shared" si="89"/>
        <v>8969.3660531834212</v>
      </c>
      <c r="EE34" s="42">
        <f t="shared" si="90"/>
        <v>5.3292658217553894</v>
      </c>
      <c r="EF34" s="11"/>
      <c r="EG34" s="29">
        <f t="shared" si="91"/>
        <v>1.8136856965246981</v>
      </c>
      <c r="EH34" s="25">
        <v>4950</v>
      </c>
      <c r="EI34" s="29">
        <f t="shared" si="92"/>
        <v>4974.2989607681902</v>
      </c>
      <c r="EJ34" s="42">
        <f t="shared" si="93"/>
        <v>-44.06995259795945</v>
      </c>
      <c r="EK34" s="29">
        <f t="shared" si="94"/>
        <v>8967.3412624754637</v>
      </c>
      <c r="EL34" s="42">
        <f t="shared" si="95"/>
        <v>1.2463475459612312</v>
      </c>
      <c r="EM34" s="11"/>
      <c r="EN34" s="29">
        <f t="shared" si="96"/>
        <v>1.813673417299611</v>
      </c>
      <c r="EO34" s="25">
        <v>4950</v>
      </c>
      <c r="EP34" s="29">
        <f t="shared" si="97"/>
        <v>4972.7014169223039</v>
      </c>
      <c r="EQ34" s="42">
        <f t="shared" si="136"/>
        <v>-41.172273038609518</v>
      </c>
      <c r="ER34" s="29">
        <f t="shared" si="98"/>
        <v>8964.4438536954494</v>
      </c>
      <c r="ES34" s="42">
        <f t="shared" si="99"/>
        <v>2.5521463395292572</v>
      </c>
      <c r="ET34" s="11"/>
      <c r="EU34" s="29">
        <f t="shared" si="100"/>
        <v>1.8136558603630255</v>
      </c>
      <c r="EV34" s="25">
        <v>4950</v>
      </c>
      <c r="EW34" s="29">
        <f t="shared" si="101"/>
        <v>4971.5589289118616</v>
      </c>
      <c r="EX34" s="42">
        <f t="shared" si="102"/>
        <v>-39.099873231878064</v>
      </c>
      <c r="EY34" s="29">
        <f t="shared" si="103"/>
        <v>8962.3717807872927</v>
      </c>
      <c r="EZ34" s="42">
        <f t="shared" si="104"/>
        <v>1.3052788540044529</v>
      </c>
      <c r="FA34" s="11"/>
      <c r="FB34" s="28">
        <f t="shared" si="105"/>
        <v>1.8136433148434092</v>
      </c>
      <c r="FC34" s="25">
        <v>4950</v>
      </c>
      <c r="FD34" s="28">
        <f t="shared" si="106"/>
        <v>4970.1467144890303</v>
      </c>
      <c r="FE34" s="39">
        <f t="shared" si="107"/>
        <v>-36.538448665989499</v>
      </c>
      <c r="FF34" s="28">
        <f t="shared" si="108"/>
        <v>8959.8105384831688</v>
      </c>
      <c r="FG34" s="39">
        <f t="shared" si="109"/>
        <v>1.9943495760527752</v>
      </c>
      <c r="FH34" s="11"/>
      <c r="FI34" s="28">
        <f t="shared" si="110"/>
        <v>1.8136278194398405</v>
      </c>
      <c r="FJ34" s="25">
        <v>4950</v>
      </c>
      <c r="FK34" s="28">
        <f t="shared" si="111"/>
        <v>4969.2721254495145</v>
      </c>
      <c r="FL34" s="39">
        <f t="shared" si="112"/>
        <v>-34.952011443545466</v>
      </c>
      <c r="FM34" s="28">
        <f t="shared" si="113"/>
        <v>8958.2243636644343</v>
      </c>
      <c r="FN34" s="39">
        <f t="shared" si="114"/>
        <v>0.76490598804106513</v>
      </c>
      <c r="FO34" s="11"/>
      <c r="FP34" s="28">
        <f t="shared" si="115"/>
        <v>1.8136278194398405</v>
      </c>
      <c r="FQ34" s="25">
        <v>4950</v>
      </c>
      <c r="FR34" s="28">
        <f t="shared" si="116"/>
        <v>4969.1327962903433</v>
      </c>
      <c r="FS34" s="39">
        <f t="shared" si="117"/>
        <v>-34.699296182086719</v>
      </c>
      <c r="FT34" s="28">
        <f t="shared" si="118"/>
        <v>8957.9716738678271</v>
      </c>
      <c r="FU34" s="39">
        <f t="shared" si="119"/>
        <v>1.0280301136285928</v>
      </c>
      <c r="FV34" s="11"/>
      <c r="FW34" s="28">
        <f t="shared" si="120"/>
        <v>1.8136278194398405</v>
      </c>
      <c r="FX34" s="25">
        <v>4950</v>
      </c>
      <c r="FY34" s="28">
        <f t="shared" si="121"/>
        <v>4969.1327962903433</v>
      </c>
      <c r="FZ34" s="39">
        <f t="shared" si="122"/>
        <v>-34.699296182086719</v>
      </c>
      <c r="GA34" s="28">
        <f t="shared" si="123"/>
        <v>8957.9716738678271</v>
      </c>
      <c r="GB34" s="39">
        <f t="shared" si="124"/>
        <v>1.0280301136285928</v>
      </c>
      <c r="GC34" s="11"/>
      <c r="GD34" s="28">
        <f t="shared" si="125"/>
        <v>1.8136278194398405</v>
      </c>
      <c r="GE34" s="25">
        <v>4950</v>
      </c>
      <c r="GF34" s="28">
        <f t="shared" si="126"/>
        <v>4969.1327962903433</v>
      </c>
      <c r="GG34" s="39" t="e">
        <f t="shared" si="127"/>
        <v>#VALUE!</v>
      </c>
      <c r="GH34" s="28">
        <f t="shared" si="128"/>
        <v>8957.9716738678271</v>
      </c>
      <c r="GI34" s="39">
        <f t="shared" si="129"/>
        <v>1.0280301136285928</v>
      </c>
      <c r="GJ34" s="11"/>
      <c r="GK34" s="29">
        <f t="shared" si="3"/>
        <v>20</v>
      </c>
      <c r="GL34" s="29" t="str">
        <f t="shared" si="4"/>
        <v xml:space="preserve"> ('8', '7'),</v>
      </c>
      <c r="GM34" s="29">
        <f t="shared" si="5"/>
        <v>15680</v>
      </c>
      <c r="GN34" s="29">
        <f t="shared" si="130"/>
        <v>1.8139815889805229</v>
      </c>
      <c r="GO34" s="29">
        <f t="shared" si="131"/>
        <v>4994.7877830628449</v>
      </c>
      <c r="GP34" s="54">
        <f t="shared" si="132"/>
        <v>0.31854513922594674</v>
      </c>
      <c r="GQ34" s="29" t="str">
        <f t="shared" si="133"/>
        <v>-</v>
      </c>
      <c r="GR34" s="11"/>
    </row>
    <row r="35" spans="2:200" s="2" customFormat="1" x14ac:dyDescent="0.3">
      <c r="B35" s="86"/>
      <c r="C35" s="24">
        <v>21</v>
      </c>
      <c r="D35" s="25" t="s">
        <v>35</v>
      </c>
      <c r="E35" s="25">
        <v>10100</v>
      </c>
      <c r="F35" s="25">
        <v>2</v>
      </c>
      <c r="G35" s="25">
        <v>2040</v>
      </c>
      <c r="H35" s="25">
        <f t="shared" si="6"/>
        <v>15276.276357249073</v>
      </c>
      <c r="I35" s="29">
        <f t="shared" si="7"/>
        <v>4081.0185599525721</v>
      </c>
      <c r="J35" s="10"/>
      <c r="K35" s="40">
        <f t="shared" si="8"/>
        <v>2.0024964704719905</v>
      </c>
      <c r="L35" s="41">
        <v>9550</v>
      </c>
      <c r="M35" s="62">
        <f t="shared" si="138"/>
        <v>3922.5249106437641</v>
      </c>
      <c r="N35" s="42">
        <f t="shared" si="9"/>
        <v>382.02507023609382</v>
      </c>
      <c r="O35" s="29">
        <f t="shared" si="10"/>
        <v>7871.8208038526018</v>
      </c>
      <c r="P35" s="18">
        <f t="shared" si="11"/>
        <v>3543900.0391943119</v>
      </c>
      <c r="Q35" s="8"/>
      <c r="R35" s="29">
        <f t="shared" si="12"/>
        <v>2.0341246813913547</v>
      </c>
      <c r="S35" s="25">
        <v>4110</v>
      </c>
      <c r="T35" s="29">
        <f t="shared" si="13"/>
        <v>4022.4681409075829</v>
      </c>
      <c r="U35" s="42">
        <f t="shared" si="14"/>
        <v>5091.2432169757758</v>
      </c>
      <c r="V35" s="29">
        <f t="shared" si="15"/>
        <v>8075.2960761236991</v>
      </c>
      <c r="W35" s="42">
        <f t="shared" si="16"/>
        <v>9988.6492755667077</v>
      </c>
      <c r="X35" s="11"/>
      <c r="Y35" s="29">
        <f t="shared" si="17"/>
        <v>2.0377377685105591</v>
      </c>
      <c r="Z35" s="25">
        <v>6490</v>
      </c>
      <c r="AA35" s="29">
        <f t="shared" si="18"/>
        <v>4577.6108836791955</v>
      </c>
      <c r="AB35" s="42">
        <f t="shared" si="19"/>
        <v>-958.18358314814282</v>
      </c>
      <c r="AC35" s="29">
        <f t="shared" si="20"/>
        <v>9213.1686563388594</v>
      </c>
      <c r="AD35" s="42">
        <f t="shared" si="21"/>
        <v>308183.46485198883</v>
      </c>
      <c r="AE35" s="11"/>
      <c r="AF35" s="29">
        <f t="shared" si="22"/>
        <v>2.0632938124853171</v>
      </c>
      <c r="AG35" s="25">
        <v>4110</v>
      </c>
      <c r="AH35" s="29">
        <f t="shared" si="23"/>
        <v>4296.1453219103232</v>
      </c>
      <c r="AI35" s="42">
        <f t="shared" si="24"/>
        <v>4540.7988001001822</v>
      </c>
      <c r="AJ35" s="29">
        <f t="shared" si="25"/>
        <v>8634.4826889294109</v>
      </c>
      <c r="AK35" s="42">
        <f t="shared" si="26"/>
        <v>79222.86246186684</v>
      </c>
      <c r="AL35" s="11"/>
      <c r="AM35" s="29">
        <f t="shared" si="27"/>
        <v>2.0491045366803413</v>
      </c>
      <c r="AN35" s="25">
        <v>6490</v>
      </c>
      <c r="AO35" s="29">
        <f t="shared" si="28"/>
        <v>4690.6486791646885</v>
      </c>
      <c r="AP35" s="42">
        <f t="shared" si="29"/>
        <v>-1278.8289478213007</v>
      </c>
      <c r="AQ35" s="29">
        <f t="shared" si="30"/>
        <v>9446.7610196277237</v>
      </c>
      <c r="AR35" s="42">
        <f t="shared" si="134"/>
        <v>155632.89888496534</v>
      </c>
      <c r="AS35" s="11"/>
      <c r="AT35" s="29">
        <f t="shared" si="31"/>
        <v>2.0697810321940433</v>
      </c>
      <c r="AU35" s="25">
        <v>4070</v>
      </c>
      <c r="AV35" s="29">
        <f t="shared" si="137"/>
        <v>4525.7060180622284</v>
      </c>
      <c r="AW35" s="42">
        <f t="shared" si="32"/>
        <v>-5060.7715665148526</v>
      </c>
      <c r="AX35" s="29">
        <f t="shared" si="33"/>
        <v>9106.1473303845341</v>
      </c>
      <c r="AY35" s="42">
        <f t="shared" si="34"/>
        <v>27206.081451560996</v>
      </c>
      <c r="AZ35" s="11"/>
      <c r="BA35" s="29">
        <f t="shared" si="35"/>
        <v>2.0604715529926469</v>
      </c>
      <c r="BB35" s="25">
        <v>2040</v>
      </c>
      <c r="BC35" s="29">
        <f t="shared" si="135"/>
        <v>3973.9402912766695</v>
      </c>
      <c r="BD35" s="42">
        <f t="shared" si="36"/>
        <v>195.66263442202904</v>
      </c>
      <c r="BE35" s="29">
        <f t="shared" si="37"/>
        <v>7976.4527013515863</v>
      </c>
      <c r="BF35" s="42">
        <f t="shared" si="38"/>
        <v>304445.41725519596</v>
      </c>
      <c r="BG35" s="11"/>
      <c r="BH35" s="29">
        <f t="shared" si="39"/>
        <v>2.0359493559339157</v>
      </c>
      <c r="BI35" s="25">
        <v>4070</v>
      </c>
      <c r="BJ35" s="29">
        <f t="shared" si="40"/>
        <v>3999.5642671267706</v>
      </c>
      <c r="BK35" s="42">
        <f t="shared" si="41"/>
        <v>5185.5727775922123</v>
      </c>
      <c r="BL35" s="29">
        <f t="shared" si="42"/>
        <v>8028.6337746789004</v>
      </c>
      <c r="BM35" s="42">
        <f t="shared" si="43"/>
        <v>656.588138366561</v>
      </c>
      <c r="BN35" s="11"/>
      <c r="BO35" s="29">
        <f t="shared" si="44"/>
        <v>2.0368855685953955</v>
      </c>
      <c r="BP35" s="25">
        <v>6530</v>
      </c>
      <c r="BQ35" s="29">
        <f t="shared" si="0"/>
        <v>4299.9904064988586</v>
      </c>
      <c r="BR35" s="42">
        <f t="shared" si="45"/>
        <v>-470.74098815458683</v>
      </c>
      <c r="BS35" s="29">
        <f t="shared" si="46"/>
        <v>8642.3620074812225</v>
      </c>
      <c r="BT35" s="42">
        <f t="shared" si="1"/>
        <v>90255.865218017294</v>
      </c>
      <c r="BU35" s="11"/>
      <c r="BV35" s="29">
        <f t="shared" si="47"/>
        <v>2.0492805686490048</v>
      </c>
      <c r="BW35" s="25">
        <v>4070</v>
      </c>
      <c r="BX35" s="29">
        <f t="shared" si="48"/>
        <v>4244.4943913628113</v>
      </c>
      <c r="BY35" s="42">
        <f t="shared" si="49"/>
        <v>-275.19999754124206</v>
      </c>
      <c r="BZ35" s="29">
        <f t="shared" si="50"/>
        <v>8528.7047898397195</v>
      </c>
      <c r="CA35" s="42">
        <f t="shared" si="51"/>
        <v>3079.8076959804011</v>
      </c>
      <c r="CB35" s="11"/>
      <c r="CC35" s="29">
        <f t="shared" si="52"/>
        <v>2.046785321703942</v>
      </c>
      <c r="CD35" s="25">
        <v>4110</v>
      </c>
      <c r="CE35" s="29">
        <f t="shared" si="53"/>
        <v>4230.7430817622553</v>
      </c>
      <c r="CF35" s="42">
        <f t="shared" si="54"/>
        <v>-328.75264700029214</v>
      </c>
      <c r="CG35" s="29">
        <f t="shared" si="55"/>
        <v>8500.5629664220141</v>
      </c>
      <c r="CH35" s="42">
        <f t="shared" si="56"/>
        <v>189.09851573034203</v>
      </c>
      <c r="CI35" s="11"/>
      <c r="CJ35" s="29">
        <f t="shared" si="57"/>
        <v>2.0461819615872621</v>
      </c>
      <c r="CK35" s="25">
        <v>4070</v>
      </c>
      <c r="CL35" s="29">
        <f t="shared" si="58"/>
        <v>4208.2018117356047</v>
      </c>
      <c r="CM35" s="42">
        <f t="shared" si="59"/>
        <v>-4412.4717656063076</v>
      </c>
      <c r="CN35" s="29">
        <f t="shared" si="60"/>
        <v>8454.4504601903882</v>
      </c>
      <c r="CO35" s="42">
        <f t="shared" si="2"/>
        <v>508.10885441437836</v>
      </c>
      <c r="CP35" s="11"/>
      <c r="CQ35" s="29">
        <f t="shared" si="61"/>
        <v>2.0452055752329601</v>
      </c>
      <c r="CR35" s="25">
        <v>2040</v>
      </c>
      <c r="CS35" s="29">
        <f t="shared" si="62"/>
        <v>3949.792998191434</v>
      </c>
      <c r="CT35" s="42">
        <f t="shared" si="63"/>
        <v>4478.3656329996929</v>
      </c>
      <c r="CU35" s="29">
        <f t="shared" si="64"/>
        <v>7927.3005212545295</v>
      </c>
      <c r="CV35" s="42">
        <f t="shared" si="65"/>
        <v>66775.114917305982</v>
      </c>
      <c r="CW35" s="11"/>
      <c r="CX35" s="29">
        <f t="shared" si="66"/>
        <v>2.0350835156226563</v>
      </c>
      <c r="CY35" s="25">
        <v>6140</v>
      </c>
      <c r="CZ35" s="29">
        <f t="shared" si="67"/>
        <v>4196.9151052535872</v>
      </c>
      <c r="DA35" s="42">
        <f t="shared" si="68"/>
        <v>-4395.7635746953565</v>
      </c>
      <c r="DB35" s="29">
        <f t="shared" si="69"/>
        <v>8431.3695547427105</v>
      </c>
      <c r="DC35" s="42">
        <f t="shared" si="70"/>
        <v>61069.335798838307</v>
      </c>
      <c r="DD35" s="11"/>
      <c r="DE35" s="29">
        <f t="shared" si="71"/>
        <v>2.0447225441712482</v>
      </c>
      <c r="DF35" s="25">
        <v>2040</v>
      </c>
      <c r="DG35" s="29">
        <f t="shared" si="72"/>
        <v>4029.0763096449477</v>
      </c>
      <c r="DH35" s="42">
        <f t="shared" si="73"/>
        <v>83.406880039126591</v>
      </c>
      <c r="DI35" s="29">
        <f t="shared" si="74"/>
        <v>8088.7626118497374</v>
      </c>
      <c r="DJ35" s="42">
        <f t="shared" si="75"/>
        <v>28169.861311358643</v>
      </c>
      <c r="DK35" s="11"/>
      <c r="DL35" s="29">
        <f t="shared" si="76"/>
        <v>2.0379863648729697</v>
      </c>
      <c r="DM35" s="25">
        <v>4070</v>
      </c>
      <c r="DN35" s="29">
        <f t="shared" si="77"/>
        <v>4032.284436758503</v>
      </c>
      <c r="DO35" s="42">
        <f t="shared" si="78"/>
        <v>-4050.7956936532896</v>
      </c>
      <c r="DP35" s="29">
        <f t="shared" si="79"/>
        <v>8095.3009253871751</v>
      </c>
      <c r="DQ35" s="42">
        <f t="shared" si="80"/>
        <v>10.292079576728613</v>
      </c>
      <c r="DR35" s="11"/>
      <c r="DS35" s="29">
        <f t="shared" si="81"/>
        <v>2.0381074950839455</v>
      </c>
      <c r="DT35" s="25">
        <v>2040</v>
      </c>
      <c r="DU35" s="29">
        <f t="shared" si="82"/>
        <v>3896.8994424010889</v>
      </c>
      <c r="DV35" s="42">
        <f t="shared" si="83"/>
        <v>4576.1220318226397</v>
      </c>
      <c r="DW35" s="29">
        <f t="shared" si="84"/>
        <v>7819.7067575636574</v>
      </c>
      <c r="DX35" s="42">
        <f t="shared" si="85"/>
        <v>18329.09669715706</v>
      </c>
      <c r="DY35" s="11"/>
      <c r="DZ35" s="29">
        <f t="shared" si="86"/>
        <v>2.0332416490910488</v>
      </c>
      <c r="EA35" s="25">
        <v>6140</v>
      </c>
      <c r="EB35" s="29">
        <f t="shared" si="87"/>
        <v>4083.6786025493284</v>
      </c>
      <c r="EC35" s="42">
        <f t="shared" si="88"/>
        <v>-4162.3139000614328</v>
      </c>
      <c r="ED35" s="29">
        <f t="shared" si="89"/>
        <v>8200.0983251432663</v>
      </c>
      <c r="EE35" s="42">
        <f t="shared" si="90"/>
        <v>34886.454665681696</v>
      </c>
      <c r="EF35" s="11"/>
      <c r="EG35" s="29">
        <f t="shared" si="91"/>
        <v>2.0400877777503972</v>
      </c>
      <c r="EH35" s="25">
        <v>2040</v>
      </c>
      <c r="EI35" s="29">
        <f t="shared" si="92"/>
        <v>3993.9076339103535</v>
      </c>
      <c r="EJ35" s="42">
        <f t="shared" si="93"/>
        <v>154.98960727287181</v>
      </c>
      <c r="EK35" s="29">
        <f t="shared" si="94"/>
        <v>8017.1124494666938</v>
      </c>
      <c r="EL35" s="42">
        <f t="shared" si="95"/>
        <v>8058.8268103798082</v>
      </c>
      <c r="EM35" s="11"/>
      <c r="EN35" s="29">
        <f t="shared" si="96"/>
        <v>2.0366773400031066</v>
      </c>
      <c r="EO35" s="25">
        <v>4070</v>
      </c>
      <c r="EP35" s="29">
        <f t="shared" si="97"/>
        <v>3998.9103536696507</v>
      </c>
      <c r="EQ35" s="42">
        <f t="shared" si="136"/>
        <v>226.29716644548128</v>
      </c>
      <c r="ER35" s="29">
        <f t="shared" si="98"/>
        <v>8027.3018356807388</v>
      </c>
      <c r="ES35" s="42">
        <f t="shared" si="99"/>
        <v>25.027204990062422</v>
      </c>
      <c r="ET35" s="11"/>
      <c r="EU35" s="29">
        <f t="shared" si="100"/>
        <v>2.0368614519132491</v>
      </c>
      <c r="EV35" s="25">
        <v>4110</v>
      </c>
      <c r="EW35" s="29">
        <f t="shared" si="101"/>
        <v>4004.501131965606</v>
      </c>
      <c r="EX35" s="42">
        <f t="shared" si="102"/>
        <v>133.43607171869684</v>
      </c>
      <c r="EY35" s="29">
        <f t="shared" si="103"/>
        <v>8038.6900535266832</v>
      </c>
      <c r="EZ35" s="42">
        <f t="shared" si="104"/>
        <v>31.256801954524406</v>
      </c>
      <c r="FA35" s="11"/>
      <c r="FB35" s="28">
        <f t="shared" si="105"/>
        <v>2.0370680249763087</v>
      </c>
      <c r="FC35" s="25">
        <v>4070</v>
      </c>
      <c r="FD35" s="28">
        <f t="shared" si="106"/>
        <v>4008.791625546965</v>
      </c>
      <c r="FE35" s="39">
        <f t="shared" si="107"/>
        <v>-4004.822429629367</v>
      </c>
      <c r="FF35" s="28">
        <f t="shared" si="108"/>
        <v>8047.4304219747883</v>
      </c>
      <c r="FG35" s="39">
        <f t="shared" si="109"/>
        <v>18.408335171682669</v>
      </c>
      <c r="FH35" s="11"/>
      <c r="FI35" s="28">
        <f t="shared" si="110"/>
        <v>2.0372271418282888</v>
      </c>
      <c r="FJ35" s="25">
        <v>2040</v>
      </c>
      <c r="FK35" s="28">
        <f t="shared" si="111"/>
        <v>3923.3244106454667</v>
      </c>
      <c r="FL35" s="39">
        <f t="shared" si="112"/>
        <v>379.80647477650081</v>
      </c>
      <c r="FM35" s="28">
        <f t="shared" si="113"/>
        <v>7873.4470976627708</v>
      </c>
      <c r="FN35" s="39">
        <f t="shared" si="114"/>
        <v>7304.644823018878</v>
      </c>
      <c r="FO35" s="11"/>
      <c r="FP35" s="28">
        <f t="shared" si="115"/>
        <v>2.0372271418282888</v>
      </c>
      <c r="FQ35" s="25">
        <v>4110</v>
      </c>
      <c r="FR35" s="28">
        <f t="shared" si="116"/>
        <v>4013.8851117713998</v>
      </c>
      <c r="FS35" s="39">
        <f t="shared" si="117"/>
        <v>195.84869577282956</v>
      </c>
      <c r="FT35" s="28">
        <f t="shared" si="118"/>
        <v>8057.8074928143715</v>
      </c>
      <c r="FU35" s="39">
        <f t="shared" si="119"/>
        <v>25.943601918507635</v>
      </c>
      <c r="FV35" s="11"/>
      <c r="FW35" s="28">
        <f t="shared" si="120"/>
        <v>2.0372271418282888</v>
      </c>
      <c r="FX35" s="25">
        <v>4110</v>
      </c>
      <c r="FY35" s="28">
        <f t="shared" si="121"/>
        <v>4013.8851117713998</v>
      </c>
      <c r="FZ35" s="39">
        <f t="shared" si="122"/>
        <v>195.84869577282956</v>
      </c>
      <c r="GA35" s="28">
        <f t="shared" si="123"/>
        <v>8057.8074928143715</v>
      </c>
      <c r="GB35" s="39">
        <f t="shared" si="124"/>
        <v>25.943601918507635</v>
      </c>
      <c r="GC35" s="11"/>
      <c r="GD35" s="28">
        <f t="shared" si="125"/>
        <v>2.0372271418282888</v>
      </c>
      <c r="GE35" s="25">
        <v>4110</v>
      </c>
      <c r="GF35" s="28">
        <f t="shared" si="126"/>
        <v>4013.8851117713998</v>
      </c>
      <c r="GG35" s="39" t="e">
        <f t="shared" si="127"/>
        <v>#VALUE!</v>
      </c>
      <c r="GH35" s="28">
        <f t="shared" si="128"/>
        <v>8057.8074928143715</v>
      </c>
      <c r="GI35" s="39">
        <f t="shared" si="129"/>
        <v>25.943601918507635</v>
      </c>
      <c r="GJ35" s="11"/>
      <c r="GK35" s="29">
        <f t="shared" si="3"/>
        <v>21</v>
      </c>
      <c r="GL35" s="29" t="str">
        <f t="shared" si="4"/>
        <v xml:space="preserve"> ('8', '9'),</v>
      </c>
      <c r="GM35" s="29">
        <f t="shared" si="5"/>
        <v>10100</v>
      </c>
      <c r="GN35" s="29">
        <f t="shared" si="130"/>
        <v>2.0461819615872621</v>
      </c>
      <c r="GO35" s="29">
        <f t="shared" si="131"/>
        <v>4208.2018117356047</v>
      </c>
      <c r="GP35" s="54">
        <f t="shared" si="132"/>
        <v>0.41665364472629751</v>
      </c>
      <c r="GQ35" s="29" t="str">
        <f t="shared" si="133"/>
        <v>-</v>
      </c>
      <c r="GR35" s="11"/>
    </row>
    <row r="36" spans="2:200" s="2" customFormat="1" x14ac:dyDescent="0.3">
      <c r="B36" s="86"/>
      <c r="C36" s="24">
        <v>22</v>
      </c>
      <c r="D36" s="25" t="s">
        <v>36</v>
      </c>
      <c r="E36" s="25">
        <v>10090</v>
      </c>
      <c r="F36" s="25">
        <v>3</v>
      </c>
      <c r="G36" s="25">
        <v>3730</v>
      </c>
      <c r="H36" s="25">
        <f t="shared" si="6"/>
        <v>0</v>
      </c>
      <c r="I36" s="29">
        <f t="shared" si="7"/>
        <v>11221.346713015166</v>
      </c>
      <c r="J36" s="10"/>
      <c r="K36" s="40">
        <f t="shared" si="8"/>
        <v>3.0420197225404375</v>
      </c>
      <c r="L36" s="41">
        <v>3730</v>
      </c>
      <c r="M36" s="62">
        <f t="shared" si="138"/>
        <v>3730</v>
      </c>
      <c r="N36" s="42">
        <f t="shared" si="9"/>
        <v>0</v>
      </c>
      <c r="O36" s="29">
        <f t="shared" si="10"/>
        <v>11221.346713015166</v>
      </c>
      <c r="P36" s="18">
        <f t="shared" si="11"/>
        <v>0</v>
      </c>
      <c r="Q36" s="8"/>
      <c r="R36" s="29">
        <f t="shared" si="12"/>
        <v>3.0420197225404375</v>
      </c>
      <c r="S36" s="25">
        <v>3730</v>
      </c>
      <c r="T36" s="29">
        <f t="shared" si="13"/>
        <v>3730</v>
      </c>
      <c r="U36" s="42">
        <f t="shared" si="14"/>
        <v>0</v>
      </c>
      <c r="V36" s="29">
        <f t="shared" si="15"/>
        <v>11221.346713015166</v>
      </c>
      <c r="W36" s="42">
        <f t="shared" si="16"/>
        <v>0</v>
      </c>
      <c r="X36" s="11"/>
      <c r="Y36" s="29">
        <f t="shared" si="17"/>
        <v>3.0420197225404375</v>
      </c>
      <c r="Z36" s="25">
        <v>3730</v>
      </c>
      <c r="AA36" s="29">
        <f t="shared" si="18"/>
        <v>3730</v>
      </c>
      <c r="AB36" s="42">
        <f t="shared" si="19"/>
        <v>0</v>
      </c>
      <c r="AC36" s="29">
        <f t="shared" si="20"/>
        <v>11221.346713015166</v>
      </c>
      <c r="AD36" s="42">
        <f t="shared" si="21"/>
        <v>0</v>
      </c>
      <c r="AE36" s="11"/>
      <c r="AF36" s="29">
        <f t="shared" si="22"/>
        <v>3.0420197225404375</v>
      </c>
      <c r="AG36" s="25">
        <v>3730</v>
      </c>
      <c r="AH36" s="29">
        <f t="shared" si="23"/>
        <v>3730</v>
      </c>
      <c r="AI36" s="42">
        <f t="shared" si="24"/>
        <v>0</v>
      </c>
      <c r="AJ36" s="29">
        <f t="shared" si="25"/>
        <v>11221.346713015166</v>
      </c>
      <c r="AK36" s="42">
        <f t="shared" si="26"/>
        <v>0</v>
      </c>
      <c r="AL36" s="11"/>
      <c r="AM36" s="29">
        <f t="shared" si="27"/>
        <v>3.0420197225404375</v>
      </c>
      <c r="AN36" s="25">
        <v>3730</v>
      </c>
      <c r="AO36" s="29">
        <f t="shared" si="28"/>
        <v>3730</v>
      </c>
      <c r="AP36" s="42">
        <f t="shared" si="29"/>
        <v>0</v>
      </c>
      <c r="AQ36" s="29">
        <f t="shared" si="30"/>
        <v>11221.346713015166</v>
      </c>
      <c r="AR36" s="42">
        <f t="shared" si="134"/>
        <v>0</v>
      </c>
      <c r="AS36" s="11"/>
      <c r="AT36" s="29">
        <f t="shared" si="31"/>
        <v>3.0420197225404375</v>
      </c>
      <c r="AU36" s="25">
        <v>3730</v>
      </c>
      <c r="AV36" s="29">
        <f t="shared" si="137"/>
        <v>3730</v>
      </c>
      <c r="AW36" s="42">
        <f t="shared" si="32"/>
        <v>0</v>
      </c>
      <c r="AX36" s="29">
        <f t="shared" si="33"/>
        <v>11221.346713015166</v>
      </c>
      <c r="AY36" s="42">
        <f t="shared" si="34"/>
        <v>0</v>
      </c>
      <c r="AZ36" s="11"/>
      <c r="BA36" s="29">
        <f t="shared" si="35"/>
        <v>3.0420197225404375</v>
      </c>
      <c r="BB36" s="25">
        <v>3730</v>
      </c>
      <c r="BC36" s="29">
        <f t="shared" si="135"/>
        <v>3730</v>
      </c>
      <c r="BD36" s="42">
        <f t="shared" si="36"/>
        <v>0</v>
      </c>
      <c r="BE36" s="29">
        <f t="shared" si="37"/>
        <v>11221.346713015166</v>
      </c>
      <c r="BF36" s="42">
        <f t="shared" si="38"/>
        <v>0</v>
      </c>
      <c r="BG36" s="11"/>
      <c r="BH36" s="29">
        <f t="shared" si="39"/>
        <v>3.0420197225404375</v>
      </c>
      <c r="BI36" s="25">
        <v>3730</v>
      </c>
      <c r="BJ36" s="29">
        <f t="shared" si="40"/>
        <v>3730</v>
      </c>
      <c r="BK36" s="42">
        <f t="shared" si="41"/>
        <v>0</v>
      </c>
      <c r="BL36" s="29">
        <f t="shared" si="42"/>
        <v>11221.346713015166</v>
      </c>
      <c r="BM36" s="42">
        <f t="shared" si="43"/>
        <v>0</v>
      </c>
      <c r="BN36" s="11"/>
      <c r="BO36" s="29">
        <f t="shared" si="44"/>
        <v>3.0420197225404375</v>
      </c>
      <c r="BP36" s="25">
        <v>3730</v>
      </c>
      <c r="BQ36" s="29">
        <f t="shared" si="0"/>
        <v>3730</v>
      </c>
      <c r="BR36" s="42">
        <f t="shared" si="45"/>
        <v>0</v>
      </c>
      <c r="BS36" s="29">
        <f t="shared" si="46"/>
        <v>11221.346713015166</v>
      </c>
      <c r="BT36" s="42">
        <f t="shared" si="1"/>
        <v>0</v>
      </c>
      <c r="BU36" s="11"/>
      <c r="BV36" s="29">
        <f t="shared" si="47"/>
        <v>3.0420197225404375</v>
      </c>
      <c r="BW36" s="25">
        <v>3730</v>
      </c>
      <c r="BX36" s="29">
        <f t="shared" si="48"/>
        <v>3730</v>
      </c>
      <c r="BY36" s="42">
        <f t="shared" si="49"/>
        <v>0</v>
      </c>
      <c r="BZ36" s="29">
        <f t="shared" si="50"/>
        <v>11221.346713015166</v>
      </c>
      <c r="CA36" s="42">
        <f t="shared" si="51"/>
        <v>0</v>
      </c>
      <c r="CB36" s="11"/>
      <c r="CC36" s="29">
        <f t="shared" si="52"/>
        <v>3.0420197225404375</v>
      </c>
      <c r="CD36" s="25">
        <v>3730</v>
      </c>
      <c r="CE36" s="29">
        <f t="shared" si="53"/>
        <v>3730</v>
      </c>
      <c r="CF36" s="42">
        <f t="shared" si="54"/>
        <v>0</v>
      </c>
      <c r="CG36" s="29">
        <f t="shared" si="55"/>
        <v>11221.346713015166</v>
      </c>
      <c r="CH36" s="42">
        <f t="shared" si="56"/>
        <v>0</v>
      </c>
      <c r="CI36" s="11"/>
      <c r="CJ36" s="29">
        <f t="shared" si="57"/>
        <v>3.0420197225404375</v>
      </c>
      <c r="CK36" s="25">
        <v>3730</v>
      </c>
      <c r="CL36" s="29">
        <f t="shared" si="58"/>
        <v>3730</v>
      </c>
      <c r="CM36" s="42">
        <f t="shared" si="59"/>
        <v>0</v>
      </c>
      <c r="CN36" s="29">
        <f t="shared" si="60"/>
        <v>11221.346713015166</v>
      </c>
      <c r="CO36" s="42">
        <f t="shared" si="2"/>
        <v>0</v>
      </c>
      <c r="CP36" s="11"/>
      <c r="CQ36" s="29">
        <f t="shared" si="61"/>
        <v>3.0420197225404375</v>
      </c>
      <c r="CR36" s="25">
        <v>3730</v>
      </c>
      <c r="CS36" s="29">
        <f t="shared" si="62"/>
        <v>3730</v>
      </c>
      <c r="CT36" s="42">
        <f t="shared" si="63"/>
        <v>0</v>
      </c>
      <c r="CU36" s="29">
        <f t="shared" si="64"/>
        <v>11221.346713015166</v>
      </c>
      <c r="CV36" s="42">
        <f t="shared" si="65"/>
        <v>0</v>
      </c>
      <c r="CW36" s="11"/>
      <c r="CX36" s="29">
        <f t="shared" si="66"/>
        <v>3.0420197225404375</v>
      </c>
      <c r="CY36" s="25">
        <v>3730</v>
      </c>
      <c r="CZ36" s="29">
        <f t="shared" si="67"/>
        <v>3730</v>
      </c>
      <c r="DA36" s="42">
        <f t="shared" si="68"/>
        <v>0</v>
      </c>
      <c r="DB36" s="29">
        <f t="shared" si="69"/>
        <v>11221.346713015166</v>
      </c>
      <c r="DC36" s="42">
        <f t="shared" si="70"/>
        <v>0</v>
      </c>
      <c r="DD36" s="11"/>
      <c r="DE36" s="29">
        <f t="shared" si="71"/>
        <v>3.0420197225404375</v>
      </c>
      <c r="DF36" s="25">
        <v>3730</v>
      </c>
      <c r="DG36" s="29">
        <f t="shared" si="72"/>
        <v>3730</v>
      </c>
      <c r="DH36" s="42">
        <f t="shared" si="73"/>
        <v>0</v>
      </c>
      <c r="DI36" s="29">
        <f t="shared" si="74"/>
        <v>11221.346713015166</v>
      </c>
      <c r="DJ36" s="42">
        <f t="shared" si="75"/>
        <v>0</v>
      </c>
      <c r="DK36" s="11"/>
      <c r="DL36" s="29">
        <f t="shared" si="76"/>
        <v>3.0420197225404375</v>
      </c>
      <c r="DM36" s="25">
        <v>3730</v>
      </c>
      <c r="DN36" s="29">
        <f t="shared" si="77"/>
        <v>3730</v>
      </c>
      <c r="DO36" s="42">
        <f t="shared" si="78"/>
        <v>0</v>
      </c>
      <c r="DP36" s="29">
        <f t="shared" si="79"/>
        <v>11221.346713015166</v>
      </c>
      <c r="DQ36" s="42">
        <f t="shared" si="80"/>
        <v>0</v>
      </c>
      <c r="DR36" s="11"/>
      <c r="DS36" s="29">
        <f t="shared" si="81"/>
        <v>3.0420197225404375</v>
      </c>
      <c r="DT36" s="25">
        <v>3730</v>
      </c>
      <c r="DU36" s="29">
        <f t="shared" si="82"/>
        <v>3730</v>
      </c>
      <c r="DV36" s="42">
        <f t="shared" si="83"/>
        <v>0</v>
      </c>
      <c r="DW36" s="29">
        <f t="shared" si="84"/>
        <v>11221.346713015166</v>
      </c>
      <c r="DX36" s="42">
        <f t="shared" si="85"/>
        <v>0</v>
      </c>
      <c r="DY36" s="11"/>
      <c r="DZ36" s="29">
        <f t="shared" si="86"/>
        <v>3.0420197225404375</v>
      </c>
      <c r="EA36" s="25">
        <v>3730</v>
      </c>
      <c r="EB36" s="29">
        <f t="shared" si="87"/>
        <v>3730</v>
      </c>
      <c r="EC36" s="42">
        <f t="shared" si="88"/>
        <v>0</v>
      </c>
      <c r="ED36" s="29">
        <f t="shared" si="89"/>
        <v>11221.346713015166</v>
      </c>
      <c r="EE36" s="42">
        <f t="shared" si="90"/>
        <v>0</v>
      </c>
      <c r="EF36" s="11"/>
      <c r="EG36" s="29">
        <f t="shared" si="91"/>
        <v>3.0420197225404375</v>
      </c>
      <c r="EH36" s="25">
        <v>3730</v>
      </c>
      <c r="EI36" s="29">
        <f t="shared" si="92"/>
        <v>3730</v>
      </c>
      <c r="EJ36" s="42">
        <f t="shared" si="93"/>
        <v>0</v>
      </c>
      <c r="EK36" s="29">
        <f t="shared" si="94"/>
        <v>11221.346713015166</v>
      </c>
      <c r="EL36" s="42">
        <f t="shared" si="95"/>
        <v>0</v>
      </c>
      <c r="EM36" s="11"/>
      <c r="EN36" s="29">
        <f t="shared" si="96"/>
        <v>3.0420197225404375</v>
      </c>
      <c r="EO36" s="25">
        <v>3730</v>
      </c>
      <c r="EP36" s="29">
        <f t="shared" si="97"/>
        <v>3730</v>
      </c>
      <c r="EQ36" s="42">
        <f t="shared" si="136"/>
        <v>0</v>
      </c>
      <c r="ER36" s="29">
        <f t="shared" si="98"/>
        <v>11221.346713015166</v>
      </c>
      <c r="ES36" s="42">
        <f t="shared" si="99"/>
        <v>0</v>
      </c>
      <c r="ET36" s="11"/>
      <c r="EU36" s="29">
        <f t="shared" si="100"/>
        <v>3.0420197225404375</v>
      </c>
      <c r="EV36" s="25">
        <v>3730</v>
      </c>
      <c r="EW36" s="29">
        <f t="shared" si="101"/>
        <v>3730</v>
      </c>
      <c r="EX36" s="42">
        <f t="shared" si="102"/>
        <v>0</v>
      </c>
      <c r="EY36" s="29">
        <f t="shared" si="103"/>
        <v>11221.346713015166</v>
      </c>
      <c r="EZ36" s="42">
        <f t="shared" si="104"/>
        <v>0</v>
      </c>
      <c r="FA36" s="11"/>
      <c r="FB36" s="28">
        <f t="shared" si="105"/>
        <v>3.0420197225404375</v>
      </c>
      <c r="FC36" s="25">
        <v>3730</v>
      </c>
      <c r="FD36" s="28">
        <f t="shared" si="106"/>
        <v>3730</v>
      </c>
      <c r="FE36" s="39">
        <f t="shared" si="107"/>
        <v>0</v>
      </c>
      <c r="FF36" s="28">
        <f t="shared" si="108"/>
        <v>11221.346713015166</v>
      </c>
      <c r="FG36" s="39">
        <f t="shared" si="109"/>
        <v>0</v>
      </c>
      <c r="FH36" s="11"/>
      <c r="FI36" s="28">
        <f t="shared" si="110"/>
        <v>3.0420197225404375</v>
      </c>
      <c r="FJ36" s="25">
        <v>3730</v>
      </c>
      <c r="FK36" s="28">
        <f t="shared" si="111"/>
        <v>3730</v>
      </c>
      <c r="FL36" s="39">
        <f t="shared" si="112"/>
        <v>0</v>
      </c>
      <c r="FM36" s="28">
        <f t="shared" si="113"/>
        <v>11221.346713015166</v>
      </c>
      <c r="FN36" s="39">
        <f t="shared" si="114"/>
        <v>0</v>
      </c>
      <c r="FO36" s="11"/>
      <c r="FP36" s="28">
        <f t="shared" si="115"/>
        <v>3.0420197225404375</v>
      </c>
      <c r="FQ36" s="25">
        <v>3730</v>
      </c>
      <c r="FR36" s="28">
        <f t="shared" si="116"/>
        <v>3730</v>
      </c>
      <c r="FS36" s="39">
        <f t="shared" si="117"/>
        <v>0</v>
      </c>
      <c r="FT36" s="28">
        <f t="shared" si="118"/>
        <v>11221.346713015166</v>
      </c>
      <c r="FU36" s="39">
        <f t="shared" si="119"/>
        <v>0</v>
      </c>
      <c r="FV36" s="11"/>
      <c r="FW36" s="28">
        <f t="shared" si="120"/>
        <v>3.0420197225404375</v>
      </c>
      <c r="FX36" s="25">
        <v>3730</v>
      </c>
      <c r="FY36" s="28">
        <f t="shared" si="121"/>
        <v>3730</v>
      </c>
      <c r="FZ36" s="39">
        <f t="shared" si="122"/>
        <v>0</v>
      </c>
      <c r="GA36" s="28">
        <f t="shared" si="123"/>
        <v>11221.346713015166</v>
      </c>
      <c r="GB36" s="39">
        <f t="shared" si="124"/>
        <v>0</v>
      </c>
      <c r="GC36" s="11"/>
      <c r="GD36" s="28">
        <f t="shared" si="125"/>
        <v>3.0420197225404375</v>
      </c>
      <c r="GE36" s="25">
        <v>3730</v>
      </c>
      <c r="GF36" s="28">
        <f t="shared" si="126"/>
        <v>3730</v>
      </c>
      <c r="GG36" s="39" t="e">
        <f t="shared" si="127"/>
        <v>#VALUE!</v>
      </c>
      <c r="GH36" s="28">
        <f t="shared" si="128"/>
        <v>11221.346713015166</v>
      </c>
      <c r="GI36" s="39">
        <f t="shared" si="129"/>
        <v>0</v>
      </c>
      <c r="GJ36" s="11"/>
      <c r="GK36" s="29">
        <f t="shared" si="3"/>
        <v>22</v>
      </c>
      <c r="GL36" s="29" t="str">
        <f t="shared" si="4"/>
        <v xml:space="preserve"> ('8', '16'),</v>
      </c>
      <c r="GM36" s="29">
        <f t="shared" si="5"/>
        <v>10090</v>
      </c>
      <c r="GN36" s="29">
        <f t="shared" si="130"/>
        <v>3.0420197225404375</v>
      </c>
      <c r="GO36" s="29">
        <f t="shared" si="131"/>
        <v>3730</v>
      </c>
      <c r="GP36" s="54">
        <f t="shared" si="132"/>
        <v>0.36967294350842417</v>
      </c>
      <c r="GQ36" s="29" t="str">
        <f t="shared" si="133"/>
        <v>-</v>
      </c>
      <c r="GR36" s="11"/>
    </row>
    <row r="37" spans="2:200" s="2" customFormat="1" x14ac:dyDescent="0.3">
      <c r="B37" s="86"/>
      <c r="C37" s="24">
        <v>17</v>
      </c>
      <c r="D37" s="25" t="s">
        <v>37</v>
      </c>
      <c r="E37" s="25">
        <v>15680</v>
      </c>
      <c r="F37" s="25">
        <v>1.8</v>
      </c>
      <c r="G37" s="25">
        <v>4950</v>
      </c>
      <c r="H37" s="25">
        <f t="shared" si="6"/>
        <v>-3509.2001414869087</v>
      </c>
      <c r="I37" s="29">
        <f t="shared" si="7"/>
        <v>8923.2741134598491</v>
      </c>
      <c r="J37" s="10"/>
      <c r="K37" s="40">
        <f t="shared" si="8"/>
        <v>1.8134081954139885</v>
      </c>
      <c r="L37" s="41">
        <v>3010</v>
      </c>
      <c r="M37" s="62">
        <f t="shared" si="138"/>
        <v>4463.7019538416907</v>
      </c>
      <c r="N37" s="42">
        <f t="shared" si="9"/>
        <v>880.74035141808304</v>
      </c>
      <c r="O37" s="29">
        <f t="shared" si="10"/>
        <v>8042.5785999213804</v>
      </c>
      <c r="P37" s="18">
        <f t="shared" si="11"/>
        <v>236485.78969738909</v>
      </c>
      <c r="Q37" s="8"/>
      <c r="R37" s="29">
        <f t="shared" si="12"/>
        <v>1.8088660523128399</v>
      </c>
      <c r="S37" s="25">
        <v>4950</v>
      </c>
      <c r="T37" s="29">
        <f t="shared" si="13"/>
        <v>4722.9481170036261</v>
      </c>
      <c r="U37" s="42">
        <f t="shared" si="14"/>
        <v>-1886.7590164059507</v>
      </c>
      <c r="V37" s="29">
        <f t="shared" si="15"/>
        <v>8511.8031322233001</v>
      </c>
      <c r="W37" s="42">
        <f t="shared" si="16"/>
        <v>67208.573114184794</v>
      </c>
      <c r="X37" s="11"/>
      <c r="Y37" s="29">
        <f t="shared" si="17"/>
        <v>1.8111122559011212</v>
      </c>
      <c r="Z37" s="25">
        <v>3680</v>
      </c>
      <c r="AA37" s="29">
        <f t="shared" si="18"/>
        <v>4488.3067379639087</v>
      </c>
      <c r="AB37" s="42">
        <f t="shared" si="19"/>
        <v>836.36890393850558</v>
      </c>
      <c r="AC37" s="29">
        <f t="shared" si="20"/>
        <v>8087.0877768774408</v>
      </c>
      <c r="AD37" s="42">
        <f t="shared" si="21"/>
        <v>55056.576757660296</v>
      </c>
      <c r="AE37" s="11"/>
      <c r="AF37" s="29">
        <f t="shared" si="22"/>
        <v>1.8090631601374192</v>
      </c>
      <c r="AG37" s="25">
        <v>4950</v>
      </c>
      <c r="AH37" s="29">
        <f t="shared" si="23"/>
        <v>4766.2103494911471</v>
      </c>
      <c r="AI37" s="42">
        <f t="shared" si="24"/>
        <v>-735.57975438980702</v>
      </c>
      <c r="AJ37" s="29">
        <f t="shared" si="25"/>
        <v>8590.1647799238181</v>
      </c>
      <c r="AK37" s="42">
        <f t="shared" si="26"/>
        <v>77230.417299882203</v>
      </c>
      <c r="AL37" s="11"/>
      <c r="AM37" s="29">
        <f t="shared" si="27"/>
        <v>1.8115250377492522</v>
      </c>
      <c r="AN37" s="25">
        <v>4360</v>
      </c>
      <c r="AO37" s="29">
        <f t="shared" si="28"/>
        <v>4693.1647880753526</v>
      </c>
      <c r="AP37" s="42">
        <f t="shared" si="29"/>
        <v>465.25153709686884</v>
      </c>
      <c r="AQ37" s="29">
        <f t="shared" si="30"/>
        <v>8457.8663280660257</v>
      </c>
      <c r="AR37" s="42">
        <f t="shared" si="134"/>
        <v>5335.6540425486073</v>
      </c>
      <c r="AS37" s="11"/>
      <c r="AT37" s="29">
        <f t="shared" si="31"/>
        <v>1.8108345966843422</v>
      </c>
      <c r="AU37" s="25">
        <v>4950</v>
      </c>
      <c r="AV37" s="29">
        <f t="shared" si="137"/>
        <v>4761.4209283714708</v>
      </c>
      <c r="AW37" s="42">
        <f t="shared" si="32"/>
        <v>-726.83013228128277</v>
      </c>
      <c r="AX37" s="29">
        <f t="shared" si="33"/>
        <v>8581.4887344719154</v>
      </c>
      <c r="AY37" s="42">
        <f t="shared" si="34"/>
        <v>4658.9006881233772</v>
      </c>
      <c r="AZ37" s="11"/>
      <c r="BA37" s="29">
        <f t="shared" si="35"/>
        <v>1.811478782875646</v>
      </c>
      <c r="BB37" s="25">
        <v>4360</v>
      </c>
      <c r="BC37" s="29">
        <f t="shared" si="135"/>
        <v>4672.3153347572734</v>
      </c>
      <c r="BD37" s="42">
        <f t="shared" si="36"/>
        <v>502.97981475496675</v>
      </c>
      <c r="BE37" s="29">
        <f t="shared" si="37"/>
        <v>8420.1134148663714</v>
      </c>
      <c r="BF37" s="42">
        <f t="shared" si="38"/>
        <v>7939.8068133385068</v>
      </c>
      <c r="BG37" s="11"/>
      <c r="BH37" s="29">
        <f t="shared" si="39"/>
        <v>1.8106433444563248</v>
      </c>
      <c r="BI37" s="25">
        <v>4950</v>
      </c>
      <c r="BJ37" s="29">
        <f t="shared" si="40"/>
        <v>4746.3878595513743</v>
      </c>
      <c r="BK37" s="42">
        <f t="shared" si="41"/>
        <v>-699.71078757069608</v>
      </c>
      <c r="BL37" s="29">
        <f t="shared" si="42"/>
        <v>8554.2577354717323</v>
      </c>
      <c r="BM37" s="42">
        <f t="shared" si="43"/>
        <v>5486.7389293726928</v>
      </c>
      <c r="BN37" s="11"/>
      <c r="BO37" s="29">
        <f t="shared" si="44"/>
        <v>1.8113345017280937</v>
      </c>
      <c r="BP37" s="25">
        <v>4360</v>
      </c>
      <c r="BQ37" s="29">
        <f t="shared" si="0"/>
        <v>4700.5139369548669</v>
      </c>
      <c r="BR37" s="42">
        <f t="shared" si="45"/>
        <v>-616.38473034428705</v>
      </c>
      <c r="BS37" s="29">
        <f t="shared" si="46"/>
        <v>8471.174670877961</v>
      </c>
      <c r="BT37" s="42">
        <f t="shared" si="1"/>
        <v>2104.4167743903454</v>
      </c>
      <c r="BU37" s="11"/>
      <c r="BV37" s="29">
        <f t="shared" si="47"/>
        <v>1.8109026209651453</v>
      </c>
      <c r="BW37" s="25">
        <v>4360</v>
      </c>
      <c r="BX37" s="29">
        <f t="shared" si="48"/>
        <v>4618.3489158700586</v>
      </c>
      <c r="BY37" s="42">
        <f t="shared" si="49"/>
        <v>-467.59335228019467</v>
      </c>
      <c r="BZ37" s="29">
        <f t="shared" si="50"/>
        <v>8322.4125938530342</v>
      </c>
      <c r="CA37" s="42">
        <f t="shared" si="51"/>
        <v>6751.0906898670019</v>
      </c>
      <c r="CB37" s="11"/>
      <c r="CC37" s="29">
        <f t="shared" si="52"/>
        <v>1.8101600652721159</v>
      </c>
      <c r="CD37" s="25">
        <v>4360</v>
      </c>
      <c r="CE37" s="29">
        <f t="shared" si="53"/>
        <v>4591.9341643618454</v>
      </c>
      <c r="CF37" s="42">
        <f t="shared" si="54"/>
        <v>648.23204089969738</v>
      </c>
      <c r="CG37" s="29">
        <f t="shared" si="55"/>
        <v>8274.6007179908993</v>
      </c>
      <c r="CH37" s="42">
        <f t="shared" si="56"/>
        <v>697.73909724064924</v>
      </c>
      <c r="CI37" s="11"/>
      <c r="CJ37" s="29">
        <f t="shared" si="57"/>
        <v>1.8099296089764876</v>
      </c>
      <c r="CK37" s="25">
        <v>4950</v>
      </c>
      <c r="CL37" s="29">
        <f t="shared" si="58"/>
        <v>4642.1463327485117</v>
      </c>
      <c r="CM37" s="42">
        <f t="shared" si="59"/>
        <v>-510.70569804762215</v>
      </c>
      <c r="CN37" s="29">
        <f t="shared" si="60"/>
        <v>8365.4922321363611</v>
      </c>
      <c r="CO37" s="42">
        <f t="shared" si="2"/>
        <v>2521.2618540909239</v>
      </c>
      <c r="CP37" s="11"/>
      <c r="CQ37" s="29">
        <f t="shared" si="61"/>
        <v>1.8103711004553138</v>
      </c>
      <c r="CR37" s="25">
        <v>4360</v>
      </c>
      <c r="CS37" s="29">
        <f t="shared" si="62"/>
        <v>4608.5198046749929</v>
      </c>
      <c r="CT37" s="42">
        <f t="shared" si="63"/>
        <v>618.22086237441363</v>
      </c>
      <c r="CU37" s="29">
        <f t="shared" si="64"/>
        <v>8304.6207534645182</v>
      </c>
      <c r="CV37" s="42">
        <f t="shared" si="65"/>
        <v>1130.743390279147</v>
      </c>
      <c r="CW37" s="11"/>
      <c r="CX37" s="29">
        <f t="shared" si="66"/>
        <v>1.8100738473990183</v>
      </c>
      <c r="CY37" s="25">
        <v>4950</v>
      </c>
      <c r="CZ37" s="29">
        <f t="shared" si="67"/>
        <v>4647.0491789848311</v>
      </c>
      <c r="DA37" s="42">
        <f t="shared" si="68"/>
        <v>-519.62106835460929</v>
      </c>
      <c r="DB37" s="29">
        <f t="shared" si="69"/>
        <v>8374.3683107930628</v>
      </c>
      <c r="DC37" s="42">
        <f t="shared" si="70"/>
        <v>1484.5126847076201</v>
      </c>
      <c r="DD37" s="11"/>
      <c r="DE37" s="29">
        <f t="shared" si="71"/>
        <v>1.8104149840549781</v>
      </c>
      <c r="DF37" s="25">
        <v>4360</v>
      </c>
      <c r="DG37" s="29">
        <f t="shared" si="72"/>
        <v>4624.7126538411594</v>
      </c>
      <c r="DH37" s="42">
        <f t="shared" si="73"/>
        <v>588.91432081835092</v>
      </c>
      <c r="DI37" s="29">
        <f t="shared" si="74"/>
        <v>8333.9321566220733</v>
      </c>
      <c r="DJ37" s="42">
        <f t="shared" si="75"/>
        <v>498.92035549387714</v>
      </c>
      <c r="DK37" s="11"/>
      <c r="DL37" s="29">
        <f t="shared" si="76"/>
        <v>1.8102161803502954</v>
      </c>
      <c r="DM37" s="25">
        <v>4950</v>
      </c>
      <c r="DN37" s="29">
        <f t="shared" si="77"/>
        <v>4650.2128750053471</v>
      </c>
      <c r="DO37" s="42">
        <f t="shared" si="78"/>
        <v>-525.36288912697171</v>
      </c>
      <c r="DP37" s="29">
        <f t="shared" si="79"/>
        <v>8380.0959583684453</v>
      </c>
      <c r="DQ37" s="42">
        <f t="shared" si="80"/>
        <v>650.26127942248525</v>
      </c>
      <c r="DR37" s="11"/>
      <c r="DS37" s="29">
        <f t="shared" si="81"/>
        <v>1.8104433749807745</v>
      </c>
      <c r="DT37" s="25">
        <v>4360</v>
      </c>
      <c r="DU37" s="29">
        <f t="shared" si="82"/>
        <v>4630.491560257251</v>
      </c>
      <c r="DV37" s="42">
        <f t="shared" si="83"/>
        <v>-489.60839477764387</v>
      </c>
      <c r="DW37" s="29">
        <f t="shared" si="84"/>
        <v>8344.3933742509071</v>
      </c>
      <c r="DX37" s="42">
        <f t="shared" si="85"/>
        <v>388.93025539347354</v>
      </c>
      <c r="DY37" s="11"/>
      <c r="DZ37" s="29">
        <f t="shared" si="86"/>
        <v>1.810267339508256</v>
      </c>
      <c r="EA37" s="25">
        <v>4360</v>
      </c>
      <c r="EB37" s="29">
        <f t="shared" si="87"/>
        <v>4607.968189077621</v>
      </c>
      <c r="EC37" s="42">
        <f t="shared" si="88"/>
        <v>619.14632199619666</v>
      </c>
      <c r="ED37" s="29">
        <f t="shared" si="89"/>
        <v>8303.6222898279993</v>
      </c>
      <c r="EE37" s="42">
        <f t="shared" si="90"/>
        <v>507.30224929538622</v>
      </c>
      <c r="EF37" s="11"/>
      <c r="EG37" s="29">
        <f t="shared" si="91"/>
        <v>1.8100690251185725</v>
      </c>
      <c r="EH37" s="25">
        <v>4950</v>
      </c>
      <c r="EI37" s="29">
        <f t="shared" si="92"/>
        <v>4622.9923356990821</v>
      </c>
      <c r="EJ37" s="42">
        <f t="shared" si="93"/>
        <v>592.01208375009367</v>
      </c>
      <c r="EK37" s="29">
        <f t="shared" si="94"/>
        <v>8330.8180219563619</v>
      </c>
      <c r="EL37" s="42">
        <f t="shared" si="95"/>
        <v>225.7249817031614</v>
      </c>
      <c r="EM37" s="11"/>
      <c r="EN37" s="29">
        <f t="shared" si="96"/>
        <v>1.8102009878160314</v>
      </c>
      <c r="EO37" s="25">
        <v>4950</v>
      </c>
      <c r="EP37" s="29">
        <f t="shared" si="97"/>
        <v>4644.491571269079</v>
      </c>
      <c r="EQ37" s="42">
        <f t="shared" si="136"/>
        <v>-515.00499873748072</v>
      </c>
      <c r="ER37" s="29">
        <f t="shared" si="98"/>
        <v>8369.7380087660258</v>
      </c>
      <c r="ES37" s="42">
        <f t="shared" si="99"/>
        <v>462.21713009422109</v>
      </c>
      <c r="ET37" s="11"/>
      <c r="EU37" s="29">
        <f t="shared" si="100"/>
        <v>1.8103920744968054</v>
      </c>
      <c r="EV37" s="25">
        <v>4360</v>
      </c>
      <c r="EW37" s="29">
        <f t="shared" si="101"/>
        <v>4630.1740416470684</v>
      </c>
      <c r="EX37" s="42">
        <f t="shared" si="102"/>
        <v>579.02940647115372</v>
      </c>
      <c r="EY37" s="29">
        <f t="shared" si="103"/>
        <v>8343.818581128271</v>
      </c>
      <c r="EZ37" s="42">
        <f t="shared" si="104"/>
        <v>204.99165447715171</v>
      </c>
      <c r="FA37" s="11"/>
      <c r="FB37" s="28">
        <f t="shared" si="105"/>
        <v>1.810264523620549</v>
      </c>
      <c r="FC37" s="25">
        <v>4950</v>
      </c>
      <c r="FD37" s="28">
        <f t="shared" si="106"/>
        <v>4651.1241933465553</v>
      </c>
      <c r="FE37" s="39">
        <f t="shared" si="107"/>
        <v>-527.03331525161491</v>
      </c>
      <c r="FF37" s="28">
        <f t="shared" si="108"/>
        <v>8381.7458523527675</v>
      </c>
      <c r="FG37" s="39">
        <f t="shared" si="109"/>
        <v>438.90885623151485</v>
      </c>
      <c r="FH37" s="11"/>
      <c r="FI37" s="28">
        <f t="shared" si="110"/>
        <v>1.8104515638852183</v>
      </c>
      <c r="FJ37" s="25">
        <v>4360</v>
      </c>
      <c r="FK37" s="28">
        <f t="shared" si="111"/>
        <v>4638.4862007459606</v>
      </c>
      <c r="FL37" s="39">
        <f t="shared" si="112"/>
        <v>-504.10924629189708</v>
      </c>
      <c r="FM37" s="28">
        <f t="shared" si="113"/>
        <v>8358.8660947469198</v>
      </c>
      <c r="FN37" s="39">
        <f t="shared" si="114"/>
        <v>159.71885697268817</v>
      </c>
      <c r="FO37" s="11"/>
      <c r="FP37" s="28">
        <f t="shared" si="115"/>
        <v>1.8104515638852183</v>
      </c>
      <c r="FQ37" s="25">
        <v>4360</v>
      </c>
      <c r="FR37" s="28">
        <f t="shared" si="116"/>
        <v>4636.4728655644021</v>
      </c>
      <c r="FS37" s="39">
        <f t="shared" si="117"/>
        <v>-500.460173550734</v>
      </c>
      <c r="FT37" s="28">
        <f t="shared" si="118"/>
        <v>8355.2212947557746</v>
      </c>
      <c r="FU37" s="39">
        <f t="shared" si="119"/>
        <v>214.6614057800943</v>
      </c>
      <c r="FV37" s="11"/>
      <c r="FW37" s="28">
        <f t="shared" si="120"/>
        <v>1.8104515638852183</v>
      </c>
      <c r="FX37" s="25">
        <v>4360</v>
      </c>
      <c r="FY37" s="28">
        <f t="shared" si="121"/>
        <v>4636.4728655644021</v>
      </c>
      <c r="FZ37" s="39">
        <f t="shared" si="122"/>
        <v>-500.460173550734</v>
      </c>
      <c r="GA37" s="28">
        <f t="shared" si="123"/>
        <v>8355.2212947557746</v>
      </c>
      <c r="GB37" s="39">
        <f t="shared" si="124"/>
        <v>214.6614057800943</v>
      </c>
      <c r="GC37" s="11"/>
      <c r="GD37" s="28">
        <f t="shared" si="125"/>
        <v>1.8104515638852183</v>
      </c>
      <c r="GE37" s="25">
        <v>4360</v>
      </c>
      <c r="GF37" s="28">
        <f t="shared" si="126"/>
        <v>4636.4728655644021</v>
      </c>
      <c r="GG37" s="39" t="e">
        <f t="shared" si="127"/>
        <v>#VALUE!</v>
      </c>
      <c r="GH37" s="28">
        <f t="shared" si="128"/>
        <v>8355.2212947557746</v>
      </c>
      <c r="GI37" s="39">
        <f t="shared" si="129"/>
        <v>214.6614057800943</v>
      </c>
      <c r="GJ37" s="11"/>
      <c r="GK37" s="29">
        <f t="shared" si="3"/>
        <v>17</v>
      </c>
      <c r="GL37" s="29" t="str">
        <f t="shared" si="4"/>
        <v xml:space="preserve"> ('7', '8'),</v>
      </c>
      <c r="GM37" s="29">
        <f t="shared" si="5"/>
        <v>15680</v>
      </c>
      <c r="GN37" s="29">
        <f t="shared" si="130"/>
        <v>1.8099296089764876</v>
      </c>
      <c r="GO37" s="29">
        <f t="shared" si="131"/>
        <v>4642.1463327485117</v>
      </c>
      <c r="GP37" s="54">
        <f t="shared" si="132"/>
        <v>0.29605525081304285</v>
      </c>
      <c r="GQ37" s="29" t="str">
        <f t="shared" si="133"/>
        <v>-</v>
      </c>
      <c r="GR37" s="11"/>
    </row>
    <row r="38" spans="2:200" s="2" customFormat="1" x14ac:dyDescent="0.3">
      <c r="B38" s="86"/>
      <c r="C38" s="24">
        <v>18</v>
      </c>
      <c r="D38" s="25" t="s">
        <v>38</v>
      </c>
      <c r="E38" s="25">
        <v>46810</v>
      </c>
      <c r="F38" s="25">
        <v>1.2</v>
      </c>
      <c r="G38" s="25">
        <v>4950</v>
      </c>
      <c r="H38" s="25">
        <f t="shared" si="6"/>
        <v>2340.3198426866743</v>
      </c>
      <c r="I38" s="29">
        <f t="shared" si="7"/>
        <v>5940.111415069433</v>
      </c>
      <c r="J38" s="10"/>
      <c r="K38" s="40">
        <f t="shared" si="8"/>
        <v>1.2001125404741744</v>
      </c>
      <c r="L38" s="41">
        <v>6900</v>
      </c>
      <c r="M38" s="62">
        <f t="shared" si="138"/>
        <v>5438.8047371178882</v>
      </c>
      <c r="N38" s="42">
        <f t="shared" si="9"/>
        <v>-586.6315634049248</v>
      </c>
      <c r="O38" s="29">
        <f t="shared" si="10"/>
        <v>6526.7441011485853</v>
      </c>
      <c r="P38" s="18">
        <f t="shared" si="11"/>
        <v>238930.07102888776</v>
      </c>
      <c r="Q38" s="8"/>
      <c r="R38" s="29">
        <f t="shared" si="12"/>
        <v>1.200164021890602</v>
      </c>
      <c r="S38" s="25">
        <v>4950</v>
      </c>
      <c r="T38" s="29">
        <f t="shared" si="13"/>
        <v>5178.2222535272831</v>
      </c>
      <c r="U38" s="42">
        <f t="shared" si="14"/>
        <v>434.18519315452346</v>
      </c>
      <c r="V38" s="29">
        <f t="shared" si="15"/>
        <v>6214.0062836479519</v>
      </c>
      <c r="W38" s="42">
        <f t="shared" si="16"/>
        <v>67903.230754247968</v>
      </c>
      <c r="X38" s="11"/>
      <c r="Y38" s="29">
        <f t="shared" si="17"/>
        <v>1.2001347754194189</v>
      </c>
      <c r="Z38" s="25">
        <v>5540</v>
      </c>
      <c r="AA38" s="29">
        <f t="shared" si="18"/>
        <v>5259.6146334110699</v>
      </c>
      <c r="AB38" s="42">
        <f t="shared" si="19"/>
        <v>-371.57600640480166</v>
      </c>
      <c r="AC38" s="29">
        <f t="shared" si="20"/>
        <v>6311.6884595115853</v>
      </c>
      <c r="AD38" s="42">
        <f t="shared" si="21"/>
        <v>6624.7195031466645</v>
      </c>
      <c r="AE38" s="11"/>
      <c r="AF38" s="29">
        <f t="shared" si="22"/>
        <v>1.2001434510214326</v>
      </c>
      <c r="AG38" s="25">
        <v>4950</v>
      </c>
      <c r="AH38" s="29">
        <f t="shared" si="23"/>
        <v>5073.2505863657134</v>
      </c>
      <c r="AI38" s="42">
        <f t="shared" si="24"/>
        <v>560.16118653387434</v>
      </c>
      <c r="AJ38" s="29">
        <f t="shared" si="25"/>
        <v>6088.0266975366912</v>
      </c>
      <c r="AK38" s="42">
        <f t="shared" si="26"/>
        <v>34731.558031123859</v>
      </c>
      <c r="AL38" s="11"/>
      <c r="AM38" s="29">
        <f t="shared" si="27"/>
        <v>1.2001241747235725</v>
      </c>
      <c r="AN38" s="25">
        <v>5540</v>
      </c>
      <c r="AO38" s="29">
        <f t="shared" si="28"/>
        <v>5157.1824039624789</v>
      </c>
      <c r="AP38" s="42">
        <f t="shared" si="29"/>
        <v>-248.64520222528938</v>
      </c>
      <c r="AQ38" s="29">
        <f t="shared" si="30"/>
        <v>6188.7556514655307</v>
      </c>
      <c r="AR38" s="42">
        <f t="shared" si="134"/>
        <v>7044.5500050967221</v>
      </c>
      <c r="AS38" s="11"/>
      <c r="AT38" s="29">
        <f t="shared" si="31"/>
        <v>1.2001325982870519</v>
      </c>
      <c r="AU38" s="25">
        <v>4950</v>
      </c>
      <c r="AV38" s="29">
        <f t="shared" si="137"/>
        <v>5102.1219193592269</v>
      </c>
      <c r="AW38" s="42">
        <f t="shared" si="32"/>
        <v>-182.56512011495965</v>
      </c>
      <c r="AX38" s="29">
        <f t="shared" si="33"/>
        <v>6122.6759232563118</v>
      </c>
      <c r="AY38" s="42">
        <f t="shared" si="34"/>
        <v>3031.6569647449514</v>
      </c>
      <c r="AZ38" s="11"/>
      <c r="BA38" s="29">
        <f t="shared" si="35"/>
        <v>1.2001270256055114</v>
      </c>
      <c r="BB38" s="25">
        <v>4950</v>
      </c>
      <c r="BC38" s="29">
        <f t="shared" si="135"/>
        <v>5068.3545869452792</v>
      </c>
      <c r="BD38" s="42">
        <f t="shared" si="36"/>
        <v>-142.0397829516217</v>
      </c>
      <c r="BE38" s="29">
        <f t="shared" si="37"/>
        <v>6082.1508914450997</v>
      </c>
      <c r="BF38" s="42">
        <f t="shared" si="38"/>
        <v>1140.2327383540478</v>
      </c>
      <c r="BG38" s="11"/>
      <c r="BH38" s="29">
        <f t="shared" si="39"/>
        <v>1.2001236960719837</v>
      </c>
      <c r="BI38" s="25">
        <v>4950</v>
      </c>
      <c r="BJ38" s="29">
        <f t="shared" si="40"/>
        <v>5036.7834410617406</v>
      </c>
      <c r="BK38" s="42">
        <f t="shared" si="41"/>
        <v>-104.15051365646777</v>
      </c>
      <c r="BL38" s="29">
        <f t="shared" si="42"/>
        <v>6044.2616595078835</v>
      </c>
      <c r="BM38" s="42">
        <f t="shared" si="43"/>
        <v>996.73725239967121</v>
      </c>
      <c r="BN38" s="11"/>
      <c r="BO38" s="29">
        <f t="shared" si="44"/>
        <v>1.2001206427030437</v>
      </c>
      <c r="BP38" s="25">
        <v>4950</v>
      </c>
      <c r="BQ38" s="29">
        <f t="shared" si="0"/>
        <v>5026.4800716376931</v>
      </c>
      <c r="BR38" s="42">
        <f t="shared" si="45"/>
        <v>-91.785103802840325</v>
      </c>
      <c r="BS38" s="29">
        <f t="shared" si="46"/>
        <v>6031.8963782478286</v>
      </c>
      <c r="BT38" s="42">
        <f t="shared" si="1"/>
        <v>106.15942148839814</v>
      </c>
      <c r="BU38" s="11"/>
      <c r="BV38" s="29">
        <f t="shared" si="47"/>
        <v>1.2001196585690999</v>
      </c>
      <c r="BW38" s="25">
        <v>4950</v>
      </c>
      <c r="BX38" s="29">
        <f t="shared" si="48"/>
        <v>5008.0256531346658</v>
      </c>
      <c r="BY38" s="42">
        <f t="shared" si="49"/>
        <v>-69.637593257743632</v>
      </c>
      <c r="BZ38" s="29">
        <f t="shared" si="50"/>
        <v>6009.7488839702228</v>
      </c>
      <c r="CA38" s="42">
        <f t="shared" si="51"/>
        <v>340.56556228487369</v>
      </c>
      <c r="CB38" s="11"/>
      <c r="CC38" s="29">
        <f t="shared" si="52"/>
        <v>1.2001179109461531</v>
      </c>
      <c r="CD38" s="25">
        <v>4950</v>
      </c>
      <c r="CE38" s="29">
        <f t="shared" si="53"/>
        <v>5002.0928501906628</v>
      </c>
      <c r="CF38" s="42">
        <f t="shared" si="54"/>
        <v>-62.51749785838782</v>
      </c>
      <c r="CG38" s="29">
        <f t="shared" si="55"/>
        <v>6002.6288225504859</v>
      </c>
      <c r="CH38" s="42">
        <f t="shared" si="56"/>
        <v>35.198150772370845</v>
      </c>
      <c r="CI38" s="11"/>
      <c r="CJ38" s="29">
        <f t="shared" si="57"/>
        <v>1.2001173532011575</v>
      </c>
      <c r="CK38" s="25">
        <v>4950</v>
      </c>
      <c r="CL38" s="29">
        <f t="shared" si="58"/>
        <v>4994.7877830628449</v>
      </c>
      <c r="CM38" s="42">
        <f t="shared" si="59"/>
        <v>-53.750542727619845</v>
      </c>
      <c r="CN38" s="29">
        <f t="shared" si="60"/>
        <v>5993.8618872243651</v>
      </c>
      <c r="CO38" s="42">
        <f t="shared" si="2"/>
        <v>53.364005741925553</v>
      </c>
      <c r="CP38" s="11"/>
      <c r="CQ38" s="29">
        <f t="shared" si="61"/>
        <v>1.2001166691699567</v>
      </c>
      <c r="CR38" s="25">
        <v>4950</v>
      </c>
      <c r="CS38" s="29">
        <f t="shared" si="62"/>
        <v>4989.4499229891653</v>
      </c>
      <c r="CT38" s="42">
        <f t="shared" si="63"/>
        <v>-47.344474201236252</v>
      </c>
      <c r="CU38" s="29">
        <f t="shared" si="64"/>
        <v>5987.4558337019016</v>
      </c>
      <c r="CV38" s="42">
        <f t="shared" si="65"/>
        <v>28.492750166183015</v>
      </c>
      <c r="CW38" s="11"/>
      <c r="CX38" s="29">
        <f t="shared" si="66"/>
        <v>1.2001161712380053</v>
      </c>
      <c r="CY38" s="25">
        <v>4950</v>
      </c>
      <c r="CZ38" s="29">
        <f t="shared" si="67"/>
        <v>4984.9987692468603</v>
      </c>
      <c r="DA38" s="42">
        <f t="shared" si="68"/>
        <v>-42.002565611090411</v>
      </c>
      <c r="DB38" s="29">
        <f t="shared" si="69"/>
        <v>5982.1139330368887</v>
      </c>
      <c r="DC38" s="42">
        <f t="shared" si="70"/>
        <v>19.812769637635768</v>
      </c>
      <c r="DD38" s="11"/>
      <c r="DE38" s="29">
        <f t="shared" si="71"/>
        <v>1.2001157572408729</v>
      </c>
      <c r="DF38" s="25">
        <v>4950</v>
      </c>
      <c r="DG38" s="29">
        <f t="shared" si="72"/>
        <v>4982.2753652223482</v>
      </c>
      <c r="DH38" s="42">
        <f t="shared" si="73"/>
        <v>-38.734158649369157</v>
      </c>
      <c r="DI38" s="29">
        <f t="shared" si="74"/>
        <v>5978.8455332980093</v>
      </c>
      <c r="DJ38" s="42">
        <f t="shared" si="75"/>
        <v>7.416929480728661</v>
      </c>
      <c r="DK38" s="11"/>
      <c r="DL38" s="29">
        <f t="shared" si="76"/>
        <v>1.2001155044861582</v>
      </c>
      <c r="DM38" s="25">
        <v>4950</v>
      </c>
      <c r="DN38" s="29">
        <f t="shared" si="77"/>
        <v>4979.7452054696141</v>
      </c>
      <c r="DO38" s="42">
        <f t="shared" si="78"/>
        <v>-35.69766973085234</v>
      </c>
      <c r="DP38" s="29">
        <f t="shared" si="79"/>
        <v>5975.8090496465984</v>
      </c>
      <c r="DQ38" s="42">
        <f t="shared" si="80"/>
        <v>6.4017083743555192</v>
      </c>
      <c r="DR38" s="11"/>
      <c r="DS38" s="29">
        <f t="shared" si="81"/>
        <v>1.2001152700372455</v>
      </c>
      <c r="DT38" s="25">
        <v>4950</v>
      </c>
      <c r="DU38" s="29">
        <f t="shared" si="82"/>
        <v>4977.7238804015851</v>
      </c>
      <c r="DV38" s="42">
        <f t="shared" si="83"/>
        <v>-33.271841114468629</v>
      </c>
      <c r="DW38" s="29">
        <f t="shared" si="84"/>
        <v>5973.3832267558237</v>
      </c>
      <c r="DX38" s="42">
        <f t="shared" si="85"/>
        <v>4.0857550306424422</v>
      </c>
      <c r="DY38" s="11"/>
      <c r="DZ38" s="29">
        <f t="shared" si="86"/>
        <v>1.2001150829944305</v>
      </c>
      <c r="EA38" s="25">
        <v>4950</v>
      </c>
      <c r="EB38" s="29">
        <f t="shared" si="87"/>
        <v>4975.4153601348871</v>
      </c>
      <c r="EC38" s="42">
        <f t="shared" si="88"/>
        <v>-30.501348996082299</v>
      </c>
      <c r="ED38" s="29">
        <f t="shared" si="89"/>
        <v>5970.6127370106669</v>
      </c>
      <c r="EE38" s="42">
        <f t="shared" si="90"/>
        <v>5.3292658217553894</v>
      </c>
      <c r="EF38" s="11"/>
      <c r="EG38" s="29">
        <f t="shared" si="91"/>
        <v>1.2001148696546211</v>
      </c>
      <c r="EH38" s="25">
        <v>4950</v>
      </c>
      <c r="EI38" s="29">
        <f t="shared" si="92"/>
        <v>4974.2989607681902</v>
      </c>
      <c r="EJ38" s="42">
        <f t="shared" si="93"/>
        <v>-29.16153804994056</v>
      </c>
      <c r="EK38" s="29">
        <f t="shared" si="94"/>
        <v>5969.272929587758</v>
      </c>
      <c r="EL38" s="42">
        <f t="shared" si="95"/>
        <v>1.2463475459612312</v>
      </c>
      <c r="EM38" s="11"/>
      <c r="EN38" s="29">
        <f t="shared" si="96"/>
        <v>1.2001147665900569</v>
      </c>
      <c r="EO38" s="25">
        <v>4950</v>
      </c>
      <c r="EP38" s="29">
        <f t="shared" si="97"/>
        <v>4972.7014169223039</v>
      </c>
      <c r="EQ38" s="42">
        <f t="shared" si="136"/>
        <v>-27.244299935183459</v>
      </c>
      <c r="ER38" s="29">
        <f t="shared" si="98"/>
        <v>5967.3556937457633</v>
      </c>
      <c r="ES38" s="42">
        <f t="shared" si="99"/>
        <v>2.5521463395292572</v>
      </c>
      <c r="ET38" s="11"/>
      <c r="EU38" s="29">
        <f t="shared" si="100"/>
        <v>1.2001146192274994</v>
      </c>
      <c r="EV38" s="25">
        <v>4950</v>
      </c>
      <c r="EW38" s="29">
        <f t="shared" si="101"/>
        <v>4971.5589289118616</v>
      </c>
      <c r="EX38" s="42">
        <f t="shared" si="102"/>
        <v>-25.873180687924627</v>
      </c>
      <c r="EY38" s="29">
        <f t="shared" si="103"/>
        <v>5965.9845772422987</v>
      </c>
      <c r="EZ38" s="42">
        <f t="shared" si="104"/>
        <v>1.3052788540044529</v>
      </c>
      <c r="FA38" s="11"/>
      <c r="FB38" s="28">
        <f t="shared" si="105"/>
        <v>1.2001145139278164</v>
      </c>
      <c r="FC38" s="25">
        <v>4950</v>
      </c>
      <c r="FD38" s="28">
        <f t="shared" si="106"/>
        <v>4970.1467144890303</v>
      </c>
      <c r="FE38" s="39">
        <f t="shared" si="107"/>
        <v>-24.178360224357782</v>
      </c>
      <c r="FF38" s="28">
        <f t="shared" si="108"/>
        <v>5964.2897583085278</v>
      </c>
      <c r="FG38" s="39">
        <f t="shared" si="109"/>
        <v>1.9943495760527752</v>
      </c>
      <c r="FH38" s="11"/>
      <c r="FI38" s="28">
        <f t="shared" si="110"/>
        <v>1.2001143838685497</v>
      </c>
      <c r="FJ38" s="25">
        <v>4950</v>
      </c>
      <c r="FK38" s="28">
        <f t="shared" si="111"/>
        <v>4969.2721254495145</v>
      </c>
      <c r="FL38" s="39">
        <f t="shared" si="112"/>
        <v>-23.128751170800573</v>
      </c>
      <c r="FM38" s="28">
        <f t="shared" si="113"/>
        <v>5963.2401514574331</v>
      </c>
      <c r="FN38" s="39">
        <f t="shared" si="114"/>
        <v>0.76490598804106513</v>
      </c>
      <c r="FO38" s="11"/>
      <c r="FP38" s="28">
        <f t="shared" si="115"/>
        <v>1.2001143838685497</v>
      </c>
      <c r="FQ38" s="25">
        <v>4950</v>
      </c>
      <c r="FR38" s="28">
        <f t="shared" si="116"/>
        <v>4969.1327962903433</v>
      </c>
      <c r="FS38" s="39">
        <f t="shared" si="117"/>
        <v>-22.961540041157669</v>
      </c>
      <c r="FT38" s="28">
        <f t="shared" si="118"/>
        <v>5963.0729405415268</v>
      </c>
      <c r="FU38" s="39">
        <f t="shared" si="119"/>
        <v>1.0280301136285928</v>
      </c>
      <c r="FV38" s="11"/>
      <c r="FW38" s="28">
        <f t="shared" si="120"/>
        <v>1.2001143838685497</v>
      </c>
      <c r="FX38" s="25">
        <v>4950</v>
      </c>
      <c r="FY38" s="28">
        <f t="shared" si="121"/>
        <v>4969.1327962903433</v>
      </c>
      <c r="FZ38" s="39">
        <f t="shared" si="122"/>
        <v>-22.961540041157669</v>
      </c>
      <c r="GA38" s="28">
        <f t="shared" si="123"/>
        <v>5963.0729405415268</v>
      </c>
      <c r="GB38" s="39">
        <f t="shared" si="124"/>
        <v>1.0280301136285928</v>
      </c>
      <c r="GC38" s="11"/>
      <c r="GD38" s="28">
        <f t="shared" si="125"/>
        <v>1.2001143838685497</v>
      </c>
      <c r="GE38" s="25">
        <v>4950</v>
      </c>
      <c r="GF38" s="28">
        <f t="shared" si="126"/>
        <v>4969.1327962903433</v>
      </c>
      <c r="GG38" s="39" t="e">
        <f t="shared" si="127"/>
        <v>#VALUE!</v>
      </c>
      <c r="GH38" s="28">
        <f t="shared" si="128"/>
        <v>5963.0729405415268</v>
      </c>
      <c r="GI38" s="39">
        <f t="shared" si="129"/>
        <v>1.0280301136285928</v>
      </c>
      <c r="GJ38" s="11"/>
      <c r="GK38" s="29">
        <f t="shared" si="3"/>
        <v>18</v>
      </c>
      <c r="GL38" s="29" t="str">
        <f t="shared" si="4"/>
        <v xml:space="preserve"> ('7', '18'),</v>
      </c>
      <c r="GM38" s="29">
        <f t="shared" si="5"/>
        <v>46810</v>
      </c>
      <c r="GN38" s="29">
        <f t="shared" si="130"/>
        <v>1.2001173532011575</v>
      </c>
      <c r="GO38" s="29">
        <f t="shared" si="131"/>
        <v>4994.7877830628449</v>
      </c>
      <c r="GP38" s="54">
        <f t="shared" si="132"/>
        <v>0.10670343480159891</v>
      </c>
      <c r="GQ38" s="29" t="str">
        <f t="shared" si="133"/>
        <v>-</v>
      </c>
      <c r="GR38" s="11"/>
    </row>
    <row r="39" spans="2:200" s="2" customFormat="1" x14ac:dyDescent="0.3">
      <c r="B39" s="86"/>
      <c r="C39" s="24">
        <v>54</v>
      </c>
      <c r="D39" s="25" t="s">
        <v>39</v>
      </c>
      <c r="E39" s="25">
        <v>46810</v>
      </c>
      <c r="F39" s="25">
        <v>1.2</v>
      </c>
      <c r="G39" s="25">
        <v>4950</v>
      </c>
      <c r="H39" s="25">
        <f t="shared" si="6"/>
        <v>-2328.1443678301989</v>
      </c>
      <c r="I39" s="29">
        <f t="shared" si="7"/>
        <v>5940.111415069433</v>
      </c>
      <c r="J39" s="10"/>
      <c r="K39" s="40">
        <f t="shared" si="8"/>
        <v>1.2001125404741744</v>
      </c>
      <c r="L39" s="41">
        <v>3010</v>
      </c>
      <c r="M39" s="62">
        <f t="shared" si="138"/>
        <v>4463.7019538416907</v>
      </c>
      <c r="N39" s="42">
        <f t="shared" si="9"/>
        <v>583.60301226953675</v>
      </c>
      <c r="O39" s="29">
        <f t="shared" si="10"/>
        <v>5356.5087791425785</v>
      </c>
      <c r="P39" s="18">
        <f t="shared" si="11"/>
        <v>236485.78969738909</v>
      </c>
      <c r="Q39" s="8"/>
      <c r="R39" s="29">
        <f t="shared" si="12"/>
        <v>1.2000744164073189</v>
      </c>
      <c r="S39" s="25">
        <v>4950</v>
      </c>
      <c r="T39" s="29">
        <f t="shared" si="13"/>
        <v>4722.9481170036261</v>
      </c>
      <c r="U39" s="42">
        <f t="shared" si="14"/>
        <v>-1251.6170783165692</v>
      </c>
      <c r="V39" s="29">
        <f t="shared" si="15"/>
        <v>5667.625842008144</v>
      </c>
      <c r="W39" s="42">
        <f t="shared" si="16"/>
        <v>67208.573114184794</v>
      </c>
      <c r="X39" s="11"/>
      <c r="Y39" s="29">
        <f t="shared" si="17"/>
        <v>1.2000932697137567</v>
      </c>
      <c r="Z39" s="25">
        <v>3680</v>
      </c>
      <c r="AA39" s="29">
        <f t="shared" si="18"/>
        <v>4488.3067379639087</v>
      </c>
      <c r="AB39" s="42">
        <f t="shared" si="19"/>
        <v>554.07657604590941</v>
      </c>
      <c r="AC39" s="29">
        <f t="shared" si="20"/>
        <v>5386.0363713860961</v>
      </c>
      <c r="AD39" s="42">
        <f t="shared" si="21"/>
        <v>55056.576757660296</v>
      </c>
      <c r="AE39" s="11"/>
      <c r="AF39" s="29">
        <f t="shared" si="22"/>
        <v>1.2000760708139977</v>
      </c>
      <c r="AG39" s="25">
        <v>4950</v>
      </c>
      <c r="AH39" s="29">
        <f t="shared" si="23"/>
        <v>4766.2103494911471</v>
      </c>
      <c r="AI39" s="42">
        <f t="shared" si="24"/>
        <v>-487.48935983613433</v>
      </c>
      <c r="AJ39" s="29">
        <f t="shared" si="25"/>
        <v>5719.5446306517188</v>
      </c>
      <c r="AK39" s="42">
        <f t="shared" si="26"/>
        <v>77230.417299882203</v>
      </c>
      <c r="AL39" s="11"/>
      <c r="AM39" s="29">
        <f t="shared" si="27"/>
        <v>1.2000967343608242</v>
      </c>
      <c r="AN39" s="25">
        <v>4360</v>
      </c>
      <c r="AO39" s="29">
        <f t="shared" si="28"/>
        <v>4693.1647880753526</v>
      </c>
      <c r="AP39" s="42">
        <f t="shared" si="29"/>
        <v>308.22699938694018</v>
      </c>
      <c r="AQ39" s="29">
        <f t="shared" si="30"/>
        <v>5631.8831042265592</v>
      </c>
      <c r="AR39" s="42">
        <f t="shared" si="134"/>
        <v>5335.6540425486073</v>
      </c>
      <c r="AS39" s="11"/>
      <c r="AT39" s="29">
        <f t="shared" si="31"/>
        <v>1.2000909392062611</v>
      </c>
      <c r="AU39" s="25">
        <v>4950</v>
      </c>
      <c r="AV39" s="29">
        <f t="shared" si="137"/>
        <v>4761.4209283714708</v>
      </c>
      <c r="AW39" s="42">
        <f t="shared" si="32"/>
        <v>-481.74097456210706</v>
      </c>
      <c r="AX39" s="29">
        <f t="shared" si="33"/>
        <v>5713.7968629366969</v>
      </c>
      <c r="AY39" s="42">
        <f t="shared" si="34"/>
        <v>4658.9006881233772</v>
      </c>
      <c r="AZ39" s="11"/>
      <c r="BA39" s="29">
        <f t="shared" si="35"/>
        <v>1.2000963461247305</v>
      </c>
      <c r="BB39" s="25">
        <v>4360</v>
      </c>
      <c r="BC39" s="29">
        <f t="shared" si="135"/>
        <v>4672.3153347572734</v>
      </c>
      <c r="BD39" s="42">
        <f t="shared" si="36"/>
        <v>333.24801585355101</v>
      </c>
      <c r="BE39" s="29">
        <f t="shared" si="37"/>
        <v>5606.8618809837617</v>
      </c>
      <c r="BF39" s="42">
        <f t="shared" si="38"/>
        <v>7939.8068133385068</v>
      </c>
      <c r="BG39" s="11"/>
      <c r="BH39" s="29">
        <f t="shared" si="39"/>
        <v>1.2000893339480021</v>
      </c>
      <c r="BI39" s="25">
        <v>4950</v>
      </c>
      <c r="BJ39" s="29">
        <f t="shared" si="40"/>
        <v>4746.3878595513743</v>
      </c>
      <c r="BK39" s="42">
        <f t="shared" si="41"/>
        <v>-463.70078987723394</v>
      </c>
      <c r="BL39" s="29">
        <f t="shared" si="42"/>
        <v>5695.7557410916534</v>
      </c>
      <c r="BM39" s="42">
        <f t="shared" si="43"/>
        <v>5486.7389293726928</v>
      </c>
      <c r="BN39" s="11"/>
      <c r="BO39" s="29">
        <f t="shared" si="44"/>
        <v>1.2000951351139824</v>
      </c>
      <c r="BP39" s="25">
        <v>4360</v>
      </c>
      <c r="BQ39" s="29">
        <f t="shared" ref="BQ39:BQ70" si="139">BJ39+$BP$3*(BP39-BJ39)</f>
        <v>4700.5139369548669</v>
      </c>
      <c r="BR39" s="42">
        <f t="shared" si="45"/>
        <v>-408.6457625530395</v>
      </c>
      <c r="BS39" s="29">
        <f t="shared" si="46"/>
        <v>5640.7027533041191</v>
      </c>
      <c r="BT39" s="42">
        <f t="shared" ref="BT39:BT70" si="140">(BQ39-BJ39)^2</f>
        <v>2104.4167743903454</v>
      </c>
      <c r="BU39" s="11"/>
      <c r="BV39" s="29">
        <f t="shared" si="47"/>
        <v>1.200091510161903</v>
      </c>
      <c r="BW39" s="25">
        <v>4360</v>
      </c>
      <c r="BX39" s="29">
        <f t="shared" si="48"/>
        <v>4618.3489158700586</v>
      </c>
      <c r="BY39" s="42">
        <f t="shared" si="49"/>
        <v>-310.04023068852138</v>
      </c>
      <c r="BZ39" s="29">
        <f t="shared" si="50"/>
        <v>5542.0974673752207</v>
      </c>
      <c r="CA39" s="42">
        <f t="shared" si="51"/>
        <v>6751.0906898670019</v>
      </c>
      <c r="CB39" s="11"/>
      <c r="CC39" s="29">
        <f t="shared" si="52"/>
        <v>1.2000852775879274</v>
      </c>
      <c r="CD39" s="25">
        <v>4360</v>
      </c>
      <c r="CE39" s="29">
        <f t="shared" si="53"/>
        <v>4591.9341643618454</v>
      </c>
      <c r="CF39" s="42">
        <f t="shared" si="54"/>
        <v>429.71017200026631</v>
      </c>
      <c r="CG39" s="29">
        <f t="shared" si="55"/>
        <v>5510.3975385995509</v>
      </c>
      <c r="CH39" s="42">
        <f t="shared" si="56"/>
        <v>697.73909724064924</v>
      </c>
      <c r="CI39" s="11"/>
      <c r="CJ39" s="29">
        <f t="shared" si="57"/>
        <v>1.2000833432738767</v>
      </c>
      <c r="CK39" s="25">
        <v>4950</v>
      </c>
      <c r="CL39" s="29">
        <f t="shared" si="58"/>
        <v>4642.1463327485117</v>
      </c>
      <c r="CM39" s="42">
        <f t="shared" si="59"/>
        <v>-338.59945587835892</v>
      </c>
      <c r="CN39" s="29">
        <f t="shared" si="60"/>
        <v>5570.6564180377518</v>
      </c>
      <c r="CO39" s="42">
        <f t="shared" ref="CO39:CO70" si="141">(CL39-CE39)^2</f>
        <v>2521.2618540909239</v>
      </c>
      <c r="CP39" s="11"/>
      <c r="CQ39" s="29">
        <f t="shared" si="61"/>
        <v>1.2000870488926296</v>
      </c>
      <c r="CR39" s="25">
        <v>4360</v>
      </c>
      <c r="CS39" s="29">
        <f t="shared" si="62"/>
        <v>4608.5198046749929</v>
      </c>
      <c r="CT39" s="42">
        <f t="shared" si="63"/>
        <v>409.8060856412983</v>
      </c>
      <c r="CU39" s="29">
        <f t="shared" si="64"/>
        <v>5530.3016992985131</v>
      </c>
      <c r="CV39" s="42">
        <f t="shared" si="65"/>
        <v>1130.743390279147</v>
      </c>
      <c r="CW39" s="11"/>
      <c r="CX39" s="29">
        <f t="shared" si="66"/>
        <v>1.2000845539260163</v>
      </c>
      <c r="CY39" s="25">
        <v>4950</v>
      </c>
      <c r="CZ39" s="29">
        <f t="shared" si="67"/>
        <v>4647.0491789848311</v>
      </c>
      <c r="DA39" s="42">
        <f t="shared" si="68"/>
        <v>-344.48362884265038</v>
      </c>
      <c r="DB39" s="29">
        <f t="shared" si="69"/>
        <v>5576.5402612111347</v>
      </c>
      <c r="DC39" s="42">
        <f t="shared" si="70"/>
        <v>1484.5126847076201</v>
      </c>
      <c r="DD39" s="11"/>
      <c r="DE39" s="29">
        <f t="shared" si="71"/>
        <v>1.2000874172256502</v>
      </c>
      <c r="DF39" s="25">
        <v>4360</v>
      </c>
      <c r="DG39" s="29">
        <f t="shared" si="72"/>
        <v>4624.7126538411594</v>
      </c>
      <c r="DH39" s="42">
        <f t="shared" si="73"/>
        <v>390.37332862283876</v>
      </c>
      <c r="DI39" s="29">
        <f t="shared" si="74"/>
        <v>5549.7344971223847</v>
      </c>
      <c r="DJ39" s="42">
        <f t="shared" si="75"/>
        <v>498.92035549387714</v>
      </c>
      <c r="DK39" s="11"/>
      <c r="DL39" s="29">
        <f t="shared" si="76"/>
        <v>1.2000857485847554</v>
      </c>
      <c r="DM39" s="25">
        <v>4950</v>
      </c>
      <c r="DN39" s="29">
        <f t="shared" si="77"/>
        <v>4650.2128750053471</v>
      </c>
      <c r="DO39" s="42">
        <f t="shared" si="78"/>
        <v>-348.28045996706487</v>
      </c>
      <c r="DP39" s="29">
        <f t="shared" si="79"/>
        <v>5580.3369733741029</v>
      </c>
      <c r="DQ39" s="42">
        <f t="shared" si="80"/>
        <v>650.26127942248525</v>
      </c>
      <c r="DR39" s="11"/>
      <c r="DS39" s="29">
        <f t="shared" si="81"/>
        <v>1.200087655522315</v>
      </c>
      <c r="DT39" s="25">
        <v>4360</v>
      </c>
      <c r="DU39" s="29">
        <f t="shared" si="82"/>
        <v>4630.491560257251</v>
      </c>
      <c r="DV39" s="42">
        <f t="shared" si="83"/>
        <v>-324.61273248382798</v>
      </c>
      <c r="DW39" s="29">
        <f t="shared" si="84"/>
        <v>5556.6696815946971</v>
      </c>
      <c r="DX39" s="42">
        <f t="shared" si="85"/>
        <v>388.93025539347354</v>
      </c>
      <c r="DY39" s="11"/>
      <c r="DZ39" s="29">
        <f t="shared" si="86"/>
        <v>1.2000861779845153</v>
      </c>
      <c r="EA39" s="25">
        <v>4360</v>
      </c>
      <c r="EB39" s="29">
        <f t="shared" si="87"/>
        <v>4607.968189077621</v>
      </c>
      <c r="EC39" s="42">
        <f t="shared" si="88"/>
        <v>410.46745823565726</v>
      </c>
      <c r="ED39" s="29">
        <f t="shared" si="89"/>
        <v>5529.6397139515666</v>
      </c>
      <c r="EE39" s="42">
        <f t="shared" si="90"/>
        <v>507.30224929538622</v>
      </c>
      <c r="EF39" s="11"/>
      <c r="EG39" s="29">
        <f t="shared" si="91"/>
        <v>1.2000845134506419</v>
      </c>
      <c r="EH39" s="25">
        <v>4950</v>
      </c>
      <c r="EI39" s="29">
        <f t="shared" si="92"/>
        <v>4622.9923356990821</v>
      </c>
      <c r="EJ39" s="42">
        <f t="shared" si="93"/>
        <v>392.43772038380541</v>
      </c>
      <c r="EK39" s="29">
        <f t="shared" si="94"/>
        <v>5547.6699679467511</v>
      </c>
      <c r="EL39" s="42">
        <f t="shared" si="95"/>
        <v>225.7249817031614</v>
      </c>
      <c r="EM39" s="11"/>
      <c r="EN39" s="29">
        <f t="shared" si="96"/>
        <v>1.2000856210675945</v>
      </c>
      <c r="EO39" s="25">
        <v>4950</v>
      </c>
      <c r="EP39" s="29">
        <f t="shared" si="97"/>
        <v>4644.491571269079</v>
      </c>
      <c r="EQ39" s="42">
        <f t="shared" si="136"/>
        <v>-341.41439570918902</v>
      </c>
      <c r="ER39" s="29">
        <f t="shared" si="98"/>
        <v>5573.4709086192288</v>
      </c>
      <c r="ES39" s="42">
        <f t="shared" si="99"/>
        <v>462.21713009422109</v>
      </c>
      <c r="ET39" s="11"/>
      <c r="EU39" s="29">
        <f t="shared" si="100"/>
        <v>1.2000872249363479</v>
      </c>
      <c r="EV39" s="25">
        <v>4360</v>
      </c>
      <c r="EW39" s="29">
        <f t="shared" si="101"/>
        <v>4630.1740416470684</v>
      </c>
      <c r="EX39" s="42">
        <f t="shared" si="102"/>
        <v>383.81920651748987</v>
      </c>
      <c r="EY39" s="29">
        <f t="shared" si="103"/>
        <v>5556.2886319031168</v>
      </c>
      <c r="EZ39" s="42">
        <f t="shared" si="104"/>
        <v>204.99165447715171</v>
      </c>
      <c r="FA39" s="11"/>
      <c r="FB39" s="28">
        <f t="shared" si="105"/>
        <v>1.2000861543496171</v>
      </c>
      <c r="FC39" s="25">
        <v>4950</v>
      </c>
      <c r="FD39" s="28">
        <f t="shared" si="106"/>
        <v>4651.1241933465553</v>
      </c>
      <c r="FE39" s="39">
        <f t="shared" si="107"/>
        <v>-349.37429422457637</v>
      </c>
      <c r="FF39" s="28">
        <f t="shared" si="108"/>
        <v>5581.4306352969534</v>
      </c>
      <c r="FG39" s="39">
        <f t="shared" si="109"/>
        <v>438.90885623151485</v>
      </c>
      <c r="FH39" s="11"/>
      <c r="FI39" s="28">
        <f t="shared" si="110"/>
        <v>1.2000877242551431</v>
      </c>
      <c r="FJ39" s="25">
        <v>4360</v>
      </c>
      <c r="FK39" s="28">
        <f t="shared" si="111"/>
        <v>4638.4862007459606</v>
      </c>
      <c r="FL39" s="39">
        <f t="shared" si="112"/>
        <v>-334.20722853056384</v>
      </c>
      <c r="FM39" s="28">
        <f t="shared" si="113"/>
        <v>5566.2639415262784</v>
      </c>
      <c r="FN39" s="39">
        <f t="shared" si="114"/>
        <v>159.71885697268817</v>
      </c>
      <c r="FO39" s="11"/>
      <c r="FP39" s="28">
        <f t="shared" si="115"/>
        <v>1.2000877242551431</v>
      </c>
      <c r="FQ39" s="25">
        <v>4360</v>
      </c>
      <c r="FR39" s="28">
        <f t="shared" si="116"/>
        <v>4636.4728655644021</v>
      </c>
      <c r="FS39" s="39">
        <f t="shared" si="117"/>
        <v>-331.79101589483417</v>
      </c>
      <c r="FT39" s="28">
        <f t="shared" si="118"/>
        <v>5563.8477647534892</v>
      </c>
      <c r="FU39" s="39">
        <f t="shared" si="119"/>
        <v>214.6614057800943</v>
      </c>
      <c r="FV39" s="11"/>
      <c r="FW39" s="28">
        <f t="shared" si="120"/>
        <v>1.2000877242551431</v>
      </c>
      <c r="FX39" s="25">
        <v>4360</v>
      </c>
      <c r="FY39" s="28">
        <f t="shared" si="121"/>
        <v>4636.4728655644021</v>
      </c>
      <c r="FZ39" s="39">
        <f t="shared" si="122"/>
        <v>-331.79101589483417</v>
      </c>
      <c r="GA39" s="28">
        <f t="shared" si="123"/>
        <v>5563.8477647534892</v>
      </c>
      <c r="GB39" s="39">
        <f t="shared" si="124"/>
        <v>214.6614057800943</v>
      </c>
      <c r="GC39" s="11"/>
      <c r="GD39" s="28">
        <f t="shared" si="125"/>
        <v>1.2000877242551431</v>
      </c>
      <c r="GE39" s="25">
        <v>4360</v>
      </c>
      <c r="GF39" s="28">
        <f t="shared" si="126"/>
        <v>4636.4728655644021</v>
      </c>
      <c r="GG39" s="39" t="e">
        <f t="shared" si="127"/>
        <v>#VALUE!</v>
      </c>
      <c r="GH39" s="28">
        <f t="shared" si="128"/>
        <v>5563.8477647534892</v>
      </c>
      <c r="GI39" s="39">
        <f t="shared" si="129"/>
        <v>214.6614057800943</v>
      </c>
      <c r="GJ39" s="11"/>
      <c r="GK39" s="29">
        <f t="shared" ref="GK39:GK70" si="142">C39</f>
        <v>54</v>
      </c>
      <c r="GL39" s="29" t="str">
        <f t="shared" ref="GL39:GL70" si="143">D39</f>
        <v xml:space="preserve"> ('18', '7'),</v>
      </c>
      <c r="GM39" s="29">
        <f t="shared" ref="GM39:GM70" si="144">E39</f>
        <v>46810</v>
      </c>
      <c r="GN39" s="29">
        <f t="shared" si="130"/>
        <v>1.2000833432738767</v>
      </c>
      <c r="GO39" s="29">
        <f t="shared" si="131"/>
        <v>4642.1463327485117</v>
      </c>
      <c r="GP39" s="54">
        <f t="shared" si="132"/>
        <v>9.916997079146575E-2</v>
      </c>
      <c r="GQ39" s="29" t="str">
        <f t="shared" si="133"/>
        <v>-</v>
      </c>
      <c r="GR39" s="11"/>
    </row>
    <row r="40" spans="2:200" s="2" customFormat="1" x14ac:dyDescent="0.3">
      <c r="B40" s="86"/>
      <c r="C40" s="24">
        <v>55</v>
      </c>
      <c r="D40" s="25" t="s">
        <v>40</v>
      </c>
      <c r="E40" s="25">
        <v>39360</v>
      </c>
      <c r="F40" s="25">
        <v>1.8</v>
      </c>
      <c r="G40" s="25">
        <v>1690</v>
      </c>
      <c r="H40" s="25">
        <f t="shared" si="6"/>
        <v>0</v>
      </c>
      <c r="I40" s="29">
        <f t="shared" si="7"/>
        <v>3042.0015508754745</v>
      </c>
      <c r="J40" s="10"/>
      <c r="K40" s="40">
        <f t="shared" si="8"/>
        <v>1.8000045883889788</v>
      </c>
      <c r="L40" s="41">
        <v>1690</v>
      </c>
      <c r="M40" s="62">
        <f t="shared" si="138"/>
        <v>1690</v>
      </c>
      <c r="N40" s="42">
        <f t="shared" si="9"/>
        <v>0</v>
      </c>
      <c r="O40" s="29">
        <f t="shared" si="10"/>
        <v>3042.0015508754745</v>
      </c>
      <c r="P40" s="18">
        <f t="shared" si="11"/>
        <v>0</v>
      </c>
      <c r="Q40" s="8"/>
      <c r="R40" s="29">
        <f t="shared" si="12"/>
        <v>1.8000045883889788</v>
      </c>
      <c r="S40" s="25">
        <v>1690</v>
      </c>
      <c r="T40" s="29">
        <f t="shared" si="13"/>
        <v>1690</v>
      </c>
      <c r="U40" s="42">
        <f t="shared" si="14"/>
        <v>0</v>
      </c>
      <c r="V40" s="29">
        <f t="shared" si="15"/>
        <v>3042.0015508754745</v>
      </c>
      <c r="W40" s="42">
        <f t="shared" si="16"/>
        <v>0</v>
      </c>
      <c r="X40" s="11"/>
      <c r="Y40" s="29">
        <f t="shared" si="17"/>
        <v>1.8000045883889788</v>
      </c>
      <c r="Z40" s="25">
        <v>1690</v>
      </c>
      <c r="AA40" s="29">
        <f t="shared" si="18"/>
        <v>1690</v>
      </c>
      <c r="AB40" s="42">
        <f t="shared" si="19"/>
        <v>0</v>
      </c>
      <c r="AC40" s="29">
        <f t="shared" si="20"/>
        <v>3042.0015508754745</v>
      </c>
      <c r="AD40" s="42">
        <f t="shared" si="21"/>
        <v>0</v>
      </c>
      <c r="AE40" s="11"/>
      <c r="AF40" s="29">
        <f t="shared" si="22"/>
        <v>1.8000045883889788</v>
      </c>
      <c r="AG40" s="25">
        <v>1690</v>
      </c>
      <c r="AH40" s="29">
        <f t="shared" si="23"/>
        <v>1690</v>
      </c>
      <c r="AI40" s="42">
        <f t="shared" si="24"/>
        <v>0</v>
      </c>
      <c r="AJ40" s="29">
        <f t="shared" si="25"/>
        <v>3042.0015508754745</v>
      </c>
      <c r="AK40" s="42">
        <f t="shared" si="26"/>
        <v>0</v>
      </c>
      <c r="AL40" s="11"/>
      <c r="AM40" s="29">
        <f t="shared" si="27"/>
        <v>1.8000045883889788</v>
      </c>
      <c r="AN40" s="25">
        <v>1690</v>
      </c>
      <c r="AO40" s="29">
        <f t="shared" si="28"/>
        <v>1690</v>
      </c>
      <c r="AP40" s="42">
        <f t="shared" si="29"/>
        <v>0</v>
      </c>
      <c r="AQ40" s="29">
        <f t="shared" si="30"/>
        <v>3042.0015508754745</v>
      </c>
      <c r="AR40" s="42">
        <f t="shared" si="134"/>
        <v>0</v>
      </c>
      <c r="AS40" s="11"/>
      <c r="AT40" s="29">
        <f t="shared" si="31"/>
        <v>1.8000045883889788</v>
      </c>
      <c r="AU40" s="25">
        <v>1690</v>
      </c>
      <c r="AV40" s="29">
        <f t="shared" si="137"/>
        <v>1690</v>
      </c>
      <c r="AW40" s="42">
        <f t="shared" si="32"/>
        <v>0</v>
      </c>
      <c r="AX40" s="29">
        <f t="shared" si="33"/>
        <v>3042.0015508754745</v>
      </c>
      <c r="AY40" s="42">
        <f t="shared" si="34"/>
        <v>0</v>
      </c>
      <c r="AZ40" s="11"/>
      <c r="BA40" s="29">
        <f t="shared" si="35"/>
        <v>1.8000045883889788</v>
      </c>
      <c r="BB40" s="25">
        <v>1690</v>
      </c>
      <c r="BC40" s="29">
        <f t="shared" si="135"/>
        <v>1690</v>
      </c>
      <c r="BD40" s="42">
        <f t="shared" si="36"/>
        <v>0</v>
      </c>
      <c r="BE40" s="29">
        <f t="shared" si="37"/>
        <v>3042.0015508754745</v>
      </c>
      <c r="BF40" s="42">
        <f t="shared" si="38"/>
        <v>0</v>
      </c>
      <c r="BG40" s="11"/>
      <c r="BH40" s="29">
        <f t="shared" si="39"/>
        <v>1.8000045883889788</v>
      </c>
      <c r="BI40" s="25">
        <v>1690</v>
      </c>
      <c r="BJ40" s="29">
        <f t="shared" si="40"/>
        <v>1690</v>
      </c>
      <c r="BK40" s="42">
        <f t="shared" si="41"/>
        <v>0</v>
      </c>
      <c r="BL40" s="29">
        <f t="shared" si="42"/>
        <v>3042.0015508754745</v>
      </c>
      <c r="BM40" s="42">
        <f t="shared" si="43"/>
        <v>0</v>
      </c>
      <c r="BN40" s="11"/>
      <c r="BO40" s="29">
        <f t="shared" si="44"/>
        <v>1.8000045883889788</v>
      </c>
      <c r="BP40" s="25">
        <v>1690</v>
      </c>
      <c r="BQ40" s="29">
        <f t="shared" si="139"/>
        <v>1690</v>
      </c>
      <c r="BR40" s="42">
        <f t="shared" si="45"/>
        <v>0</v>
      </c>
      <c r="BS40" s="29">
        <f t="shared" si="46"/>
        <v>3042.0015508754745</v>
      </c>
      <c r="BT40" s="42">
        <f t="shared" si="140"/>
        <v>0</v>
      </c>
      <c r="BU40" s="11"/>
      <c r="BV40" s="29">
        <f t="shared" si="47"/>
        <v>1.8000045883889788</v>
      </c>
      <c r="BW40" s="25">
        <v>1690</v>
      </c>
      <c r="BX40" s="29">
        <f t="shared" si="48"/>
        <v>1690</v>
      </c>
      <c r="BY40" s="42">
        <f t="shared" si="49"/>
        <v>0</v>
      </c>
      <c r="BZ40" s="29">
        <f t="shared" si="50"/>
        <v>3042.0015508754745</v>
      </c>
      <c r="CA40" s="42">
        <f t="shared" si="51"/>
        <v>0</v>
      </c>
      <c r="CB40" s="11"/>
      <c r="CC40" s="29">
        <f t="shared" si="52"/>
        <v>1.8000045883889788</v>
      </c>
      <c r="CD40" s="25">
        <v>1690</v>
      </c>
      <c r="CE40" s="29">
        <f t="shared" si="53"/>
        <v>1690</v>
      </c>
      <c r="CF40" s="42">
        <f t="shared" si="54"/>
        <v>0</v>
      </c>
      <c r="CG40" s="29">
        <f t="shared" si="55"/>
        <v>3042.0015508754745</v>
      </c>
      <c r="CH40" s="42">
        <f t="shared" si="56"/>
        <v>0</v>
      </c>
      <c r="CI40" s="11"/>
      <c r="CJ40" s="29">
        <f t="shared" si="57"/>
        <v>1.8000045883889788</v>
      </c>
      <c r="CK40" s="25">
        <v>1690</v>
      </c>
      <c r="CL40" s="29">
        <f t="shared" si="58"/>
        <v>1690</v>
      </c>
      <c r="CM40" s="42">
        <f t="shared" si="59"/>
        <v>0</v>
      </c>
      <c r="CN40" s="29">
        <f t="shared" si="60"/>
        <v>3042.0015508754745</v>
      </c>
      <c r="CO40" s="42">
        <f t="shared" si="141"/>
        <v>0</v>
      </c>
      <c r="CP40" s="11"/>
      <c r="CQ40" s="29">
        <f t="shared" si="61"/>
        <v>1.8000045883889788</v>
      </c>
      <c r="CR40" s="25">
        <v>1690</v>
      </c>
      <c r="CS40" s="29">
        <f t="shared" si="62"/>
        <v>1690</v>
      </c>
      <c r="CT40" s="42">
        <f t="shared" si="63"/>
        <v>0</v>
      </c>
      <c r="CU40" s="29">
        <f t="shared" si="64"/>
        <v>3042.0015508754745</v>
      </c>
      <c r="CV40" s="42">
        <f t="shared" si="65"/>
        <v>0</v>
      </c>
      <c r="CW40" s="11"/>
      <c r="CX40" s="29">
        <f t="shared" si="66"/>
        <v>1.8000045883889788</v>
      </c>
      <c r="CY40" s="25">
        <v>1690</v>
      </c>
      <c r="CZ40" s="29">
        <f t="shared" si="67"/>
        <v>1690</v>
      </c>
      <c r="DA40" s="42">
        <f t="shared" si="68"/>
        <v>0</v>
      </c>
      <c r="DB40" s="29">
        <f t="shared" si="69"/>
        <v>3042.0015508754745</v>
      </c>
      <c r="DC40" s="42">
        <f t="shared" si="70"/>
        <v>0</v>
      </c>
      <c r="DD40" s="11"/>
      <c r="DE40" s="29">
        <f t="shared" si="71"/>
        <v>1.8000045883889788</v>
      </c>
      <c r="DF40" s="25">
        <v>1690</v>
      </c>
      <c r="DG40" s="29">
        <f t="shared" si="72"/>
        <v>1690</v>
      </c>
      <c r="DH40" s="42">
        <f t="shared" si="73"/>
        <v>0</v>
      </c>
      <c r="DI40" s="29">
        <f t="shared" si="74"/>
        <v>3042.0015508754745</v>
      </c>
      <c r="DJ40" s="42">
        <f t="shared" si="75"/>
        <v>0</v>
      </c>
      <c r="DK40" s="11"/>
      <c r="DL40" s="29">
        <f t="shared" si="76"/>
        <v>1.8000045883889788</v>
      </c>
      <c r="DM40" s="25">
        <v>1690</v>
      </c>
      <c r="DN40" s="29">
        <f t="shared" si="77"/>
        <v>1690</v>
      </c>
      <c r="DO40" s="42">
        <f t="shared" si="78"/>
        <v>0</v>
      </c>
      <c r="DP40" s="29">
        <f t="shared" si="79"/>
        <v>3042.0015508754745</v>
      </c>
      <c r="DQ40" s="42">
        <f t="shared" si="80"/>
        <v>0</v>
      </c>
      <c r="DR40" s="11"/>
      <c r="DS40" s="29">
        <f t="shared" si="81"/>
        <v>1.8000045883889788</v>
      </c>
      <c r="DT40" s="25">
        <v>1690</v>
      </c>
      <c r="DU40" s="29">
        <f t="shared" si="82"/>
        <v>1690</v>
      </c>
      <c r="DV40" s="42">
        <f t="shared" si="83"/>
        <v>0</v>
      </c>
      <c r="DW40" s="29">
        <f t="shared" si="84"/>
        <v>3042.0015508754745</v>
      </c>
      <c r="DX40" s="42">
        <f t="shared" si="85"/>
        <v>0</v>
      </c>
      <c r="DY40" s="11"/>
      <c r="DZ40" s="29">
        <f t="shared" si="86"/>
        <v>1.8000045883889788</v>
      </c>
      <c r="EA40" s="25">
        <v>1690</v>
      </c>
      <c r="EB40" s="29">
        <f t="shared" si="87"/>
        <v>1690</v>
      </c>
      <c r="EC40" s="42">
        <f t="shared" si="88"/>
        <v>0</v>
      </c>
      <c r="ED40" s="29">
        <f t="shared" si="89"/>
        <v>3042.0015508754745</v>
      </c>
      <c r="EE40" s="42">
        <f t="shared" si="90"/>
        <v>0</v>
      </c>
      <c r="EF40" s="11"/>
      <c r="EG40" s="29">
        <f t="shared" si="91"/>
        <v>1.8000045883889788</v>
      </c>
      <c r="EH40" s="25">
        <v>1690</v>
      </c>
      <c r="EI40" s="29">
        <f t="shared" si="92"/>
        <v>1690</v>
      </c>
      <c r="EJ40" s="42">
        <f t="shared" si="93"/>
        <v>0</v>
      </c>
      <c r="EK40" s="29">
        <f t="shared" si="94"/>
        <v>3042.0015508754745</v>
      </c>
      <c r="EL40" s="42">
        <f t="shared" si="95"/>
        <v>0</v>
      </c>
      <c r="EM40" s="11"/>
      <c r="EN40" s="29">
        <f t="shared" si="96"/>
        <v>1.8000045883889788</v>
      </c>
      <c r="EO40" s="25">
        <v>1690</v>
      </c>
      <c r="EP40" s="29">
        <f t="shared" si="97"/>
        <v>1690</v>
      </c>
      <c r="EQ40" s="42">
        <f t="shared" si="136"/>
        <v>0</v>
      </c>
      <c r="ER40" s="29">
        <f t="shared" si="98"/>
        <v>3042.0015508754745</v>
      </c>
      <c r="ES40" s="42">
        <f t="shared" si="99"/>
        <v>0</v>
      </c>
      <c r="ET40" s="11"/>
      <c r="EU40" s="29">
        <f t="shared" si="100"/>
        <v>1.8000045883889788</v>
      </c>
      <c r="EV40" s="25">
        <v>1690</v>
      </c>
      <c r="EW40" s="29">
        <f t="shared" si="101"/>
        <v>1690</v>
      </c>
      <c r="EX40" s="42">
        <f t="shared" si="102"/>
        <v>0</v>
      </c>
      <c r="EY40" s="29">
        <f t="shared" si="103"/>
        <v>3042.0015508754745</v>
      </c>
      <c r="EZ40" s="42">
        <f t="shared" si="104"/>
        <v>0</v>
      </c>
      <c r="FA40" s="11"/>
      <c r="FB40" s="28">
        <f t="shared" si="105"/>
        <v>1.8000045883889788</v>
      </c>
      <c r="FC40" s="25">
        <v>1690</v>
      </c>
      <c r="FD40" s="28">
        <f t="shared" si="106"/>
        <v>1690</v>
      </c>
      <c r="FE40" s="39">
        <f t="shared" si="107"/>
        <v>0</v>
      </c>
      <c r="FF40" s="28">
        <f t="shared" si="108"/>
        <v>3042.0015508754745</v>
      </c>
      <c r="FG40" s="39">
        <f t="shared" si="109"/>
        <v>0</v>
      </c>
      <c r="FH40" s="11"/>
      <c r="FI40" s="28">
        <f t="shared" si="110"/>
        <v>1.8000045883889788</v>
      </c>
      <c r="FJ40" s="25">
        <v>1690</v>
      </c>
      <c r="FK40" s="28">
        <f t="shared" si="111"/>
        <v>1690</v>
      </c>
      <c r="FL40" s="39">
        <f t="shared" si="112"/>
        <v>0</v>
      </c>
      <c r="FM40" s="28">
        <f t="shared" si="113"/>
        <v>3042.0015508754745</v>
      </c>
      <c r="FN40" s="39">
        <f t="shared" si="114"/>
        <v>0</v>
      </c>
      <c r="FO40" s="11"/>
      <c r="FP40" s="28">
        <f t="shared" si="115"/>
        <v>1.8000045883889788</v>
      </c>
      <c r="FQ40" s="25">
        <v>1690</v>
      </c>
      <c r="FR40" s="28">
        <f t="shared" si="116"/>
        <v>1690</v>
      </c>
      <c r="FS40" s="39">
        <f t="shared" si="117"/>
        <v>0</v>
      </c>
      <c r="FT40" s="28">
        <f t="shared" si="118"/>
        <v>3042.0015508754745</v>
      </c>
      <c r="FU40" s="39">
        <f t="shared" si="119"/>
        <v>0</v>
      </c>
      <c r="FV40" s="11"/>
      <c r="FW40" s="28">
        <f t="shared" si="120"/>
        <v>1.8000045883889788</v>
      </c>
      <c r="FX40" s="25">
        <v>1690</v>
      </c>
      <c r="FY40" s="28">
        <f t="shared" si="121"/>
        <v>1690</v>
      </c>
      <c r="FZ40" s="39">
        <f t="shared" si="122"/>
        <v>0</v>
      </c>
      <c r="GA40" s="28">
        <f t="shared" si="123"/>
        <v>3042.0015508754745</v>
      </c>
      <c r="GB40" s="39">
        <f t="shared" si="124"/>
        <v>0</v>
      </c>
      <c r="GC40" s="11"/>
      <c r="GD40" s="28">
        <f t="shared" si="125"/>
        <v>1.8000045883889788</v>
      </c>
      <c r="GE40" s="25">
        <v>1690</v>
      </c>
      <c r="GF40" s="28">
        <f t="shared" si="126"/>
        <v>1690</v>
      </c>
      <c r="GG40" s="39" t="e">
        <f t="shared" si="127"/>
        <v>#VALUE!</v>
      </c>
      <c r="GH40" s="28">
        <f t="shared" si="128"/>
        <v>3042.0015508754745</v>
      </c>
      <c r="GI40" s="39">
        <f t="shared" si="129"/>
        <v>0</v>
      </c>
      <c r="GJ40" s="11"/>
      <c r="GK40" s="29">
        <f t="shared" si="142"/>
        <v>55</v>
      </c>
      <c r="GL40" s="29" t="str">
        <f t="shared" si="143"/>
        <v xml:space="preserve"> ('18', '16'),</v>
      </c>
      <c r="GM40" s="29">
        <f t="shared" si="144"/>
        <v>39360</v>
      </c>
      <c r="GN40" s="29">
        <f t="shared" si="130"/>
        <v>1.8000045883889788</v>
      </c>
      <c r="GO40" s="29">
        <f t="shared" si="131"/>
        <v>1690</v>
      </c>
      <c r="GP40" s="54">
        <f t="shared" si="132"/>
        <v>4.29369918699187E-2</v>
      </c>
      <c r="GQ40" s="29" t="str">
        <f t="shared" si="133"/>
        <v>-</v>
      </c>
      <c r="GR40" s="11"/>
    </row>
    <row r="41" spans="2:200" s="2" customFormat="1" x14ac:dyDescent="0.3">
      <c r="B41" s="86"/>
      <c r="C41" s="24">
        <v>56</v>
      </c>
      <c r="D41" s="25" t="s">
        <v>41</v>
      </c>
      <c r="E41" s="25">
        <v>8110</v>
      </c>
      <c r="F41" s="25">
        <v>2.4</v>
      </c>
      <c r="G41" s="25">
        <v>5900</v>
      </c>
      <c r="H41" s="25">
        <f t="shared" si="6"/>
        <v>8546.9295750424699</v>
      </c>
      <c r="I41" s="29">
        <f t="shared" si="7"/>
        <v>14754.948182488875</v>
      </c>
      <c r="J41" s="10"/>
      <c r="K41" s="40">
        <f t="shared" si="8"/>
        <v>2.9041933749905731</v>
      </c>
      <c r="L41" s="41">
        <v>8590</v>
      </c>
      <c r="M41" s="62">
        <f t="shared" si="138"/>
        <v>6574.2998681267281</v>
      </c>
      <c r="N41" s="42">
        <f t="shared" si="9"/>
        <v>209.84585348197427</v>
      </c>
      <c r="O41" s="29">
        <f t="shared" si="10"/>
        <v>16800.356711717082</v>
      </c>
      <c r="P41" s="18">
        <f t="shared" si="11"/>
        <v>454680.31215572299</v>
      </c>
      <c r="Q41" s="8"/>
      <c r="R41" s="29">
        <f t="shared" si="12"/>
        <v>3.1772972397927397</v>
      </c>
      <c r="S41" s="25">
        <v>6640</v>
      </c>
      <c r="T41" s="29">
        <f t="shared" si="13"/>
        <v>6609.3246995895179</v>
      </c>
      <c r="U41" s="42">
        <f t="shared" si="14"/>
        <v>2025.4197099035562</v>
      </c>
      <c r="V41" s="29">
        <f t="shared" si="15"/>
        <v>16911.932642879514</v>
      </c>
      <c r="W41" s="42">
        <f t="shared" si="16"/>
        <v>1226.7388189968258</v>
      </c>
      <c r="X41" s="11"/>
      <c r="Y41" s="29">
        <f t="shared" si="17"/>
        <v>3.1939944030362564</v>
      </c>
      <c r="Z41" s="25">
        <v>7230</v>
      </c>
      <c r="AA41" s="29">
        <f t="shared" si="18"/>
        <v>6748.9635809967895</v>
      </c>
      <c r="AB41" s="42">
        <f t="shared" si="19"/>
        <v>-351.97206022427059</v>
      </c>
      <c r="AC41" s="29">
        <f t="shared" si="20"/>
        <v>17362.723409307495</v>
      </c>
      <c r="AD41" s="42">
        <f t="shared" si="21"/>
        <v>19499.017200674058</v>
      </c>
      <c r="AE41" s="11"/>
      <c r="AF41" s="29">
        <f t="shared" si="22"/>
        <v>3.2632516688903994</v>
      </c>
      <c r="AG41" s="25">
        <v>6640</v>
      </c>
      <c r="AH41" s="29">
        <f t="shared" si="23"/>
        <v>6683.375938347629</v>
      </c>
      <c r="AI41" s="42">
        <f t="shared" si="24"/>
        <v>1792.9859368671321</v>
      </c>
      <c r="AJ41" s="29">
        <f t="shared" si="25"/>
        <v>17149.784242671201</v>
      </c>
      <c r="AK41" s="42">
        <f t="shared" si="26"/>
        <v>4301.7388682739702</v>
      </c>
      <c r="AL41" s="11"/>
      <c r="AM41" s="29">
        <f t="shared" si="27"/>
        <v>3.2301807356592032</v>
      </c>
      <c r="AN41" s="25">
        <v>7230</v>
      </c>
      <c r="AO41" s="29">
        <f t="shared" si="28"/>
        <v>6781.670975676926</v>
      </c>
      <c r="AP41" s="42">
        <f t="shared" si="29"/>
        <v>-461.95016291887026</v>
      </c>
      <c r="AQ41" s="29">
        <f t="shared" si="30"/>
        <v>17469.730865946782</v>
      </c>
      <c r="AR41" s="42">
        <f t="shared" si="134"/>
        <v>9661.9143635678865</v>
      </c>
      <c r="AS41" s="11"/>
      <c r="AT41" s="29">
        <f t="shared" si="31"/>
        <v>3.2801079620373401</v>
      </c>
      <c r="AU41" s="25">
        <v>6640</v>
      </c>
      <c r="AV41" s="29">
        <f t="shared" si="137"/>
        <v>6744.0207098927731</v>
      </c>
      <c r="AW41" s="42">
        <f t="shared" si="32"/>
        <v>-337.96309500777755</v>
      </c>
      <c r="AX41" s="29">
        <f t="shared" si="33"/>
        <v>17346.599822480308</v>
      </c>
      <c r="AY41" s="42">
        <f t="shared" si="34"/>
        <v>1417.5425136173551</v>
      </c>
      <c r="AZ41" s="11"/>
      <c r="BA41" s="29">
        <f t="shared" si="35"/>
        <v>3.2607254994299328</v>
      </c>
      <c r="BB41" s="25">
        <v>6640</v>
      </c>
      <c r="BC41" s="29">
        <f t="shared" si="135"/>
        <v>6720.9306653832136</v>
      </c>
      <c r="BD41" s="42">
        <f t="shared" si="36"/>
        <v>-262.06501415485337</v>
      </c>
      <c r="BE41" s="29">
        <f t="shared" si="37"/>
        <v>17271.445150137504</v>
      </c>
      <c r="BF41" s="42">
        <f t="shared" si="38"/>
        <v>533.15015545343635</v>
      </c>
      <c r="BG41" s="11"/>
      <c r="BH41" s="29">
        <f t="shared" si="39"/>
        <v>3.2489981596564537</v>
      </c>
      <c r="BI41" s="25">
        <v>6640</v>
      </c>
      <c r="BJ41" s="29">
        <f t="shared" si="40"/>
        <v>6699.3423694902403</v>
      </c>
      <c r="BK41" s="42">
        <f t="shared" si="41"/>
        <v>-191.9501419841568</v>
      </c>
      <c r="BL41" s="29">
        <f t="shared" si="42"/>
        <v>17201.422184336316</v>
      </c>
      <c r="BM41" s="42">
        <f t="shared" si="43"/>
        <v>466.05451956256752</v>
      </c>
      <c r="BN41" s="11"/>
      <c r="BO41" s="29">
        <f t="shared" si="44"/>
        <v>3.2381423396675797</v>
      </c>
      <c r="BP41" s="25">
        <v>6640</v>
      </c>
      <c r="BQ41" s="29">
        <f t="shared" si="139"/>
        <v>6692.2969429909463</v>
      </c>
      <c r="BR41" s="42">
        <f t="shared" si="45"/>
        <v>-168.83256464086369</v>
      </c>
      <c r="BS41" s="29">
        <f t="shared" si="46"/>
        <v>17178.620497678421</v>
      </c>
      <c r="BT41" s="42">
        <f t="shared" si="140"/>
        <v>49.638034556955247</v>
      </c>
      <c r="BU41" s="11"/>
      <c r="BV41" s="29">
        <f t="shared" si="47"/>
        <v>3.2346221364774723</v>
      </c>
      <c r="BW41" s="25">
        <v>6640</v>
      </c>
      <c r="BX41" s="29">
        <f t="shared" si="48"/>
        <v>6679.6778429859687</v>
      </c>
      <c r="BY41" s="42">
        <f t="shared" si="49"/>
        <v>-128.01398558867706</v>
      </c>
      <c r="BZ41" s="29">
        <f t="shared" si="50"/>
        <v>17137.84212192331</v>
      </c>
      <c r="CA41" s="42">
        <f t="shared" si="51"/>
        <v>159.24168493562451</v>
      </c>
      <c r="CB41" s="11"/>
      <c r="CC41" s="29">
        <f t="shared" si="52"/>
        <v>3.2283448130054615</v>
      </c>
      <c r="CD41" s="25">
        <v>6640</v>
      </c>
      <c r="CE41" s="29">
        <f t="shared" si="53"/>
        <v>6675.6210024169786</v>
      </c>
      <c r="CF41" s="42">
        <f t="shared" si="54"/>
        <v>-114.83725923763087</v>
      </c>
      <c r="CG41" s="29">
        <f t="shared" si="55"/>
        <v>17124.74932112894</v>
      </c>
      <c r="CH41" s="42">
        <f t="shared" si="56"/>
        <v>16.45795540220378</v>
      </c>
      <c r="CI41" s="11"/>
      <c r="CJ41" s="29">
        <f t="shared" si="57"/>
        <v>3.2263342952878431</v>
      </c>
      <c r="CK41" s="25">
        <v>6640</v>
      </c>
      <c r="CL41" s="29">
        <f t="shared" si="58"/>
        <v>6670.6258099315646</v>
      </c>
      <c r="CM41" s="42">
        <f t="shared" si="59"/>
        <v>-98.678259980478146</v>
      </c>
      <c r="CN41" s="29">
        <f t="shared" si="60"/>
        <v>17108.639332979164</v>
      </c>
      <c r="CO41" s="42">
        <f t="shared" si="141"/>
        <v>24.951947966336583</v>
      </c>
      <c r="CP41" s="11"/>
      <c r="CQ41" s="29">
        <f t="shared" si="61"/>
        <v>3.2238637726515549</v>
      </c>
      <c r="CR41" s="25">
        <v>6640</v>
      </c>
      <c r="CS41" s="29">
        <f t="shared" si="62"/>
        <v>6666.9757902860638</v>
      </c>
      <c r="CT41" s="42">
        <f t="shared" si="63"/>
        <v>-86.877202067685033</v>
      </c>
      <c r="CU41" s="29">
        <f t="shared" si="64"/>
        <v>17096.875455933008</v>
      </c>
      <c r="CV41" s="42">
        <f t="shared" si="65"/>
        <v>13.32264341254203</v>
      </c>
      <c r="CW41" s="11"/>
      <c r="CX41" s="29">
        <f t="shared" si="66"/>
        <v>3.2220620516153264</v>
      </c>
      <c r="CY41" s="25">
        <v>6640</v>
      </c>
      <c r="CZ41" s="29">
        <f t="shared" si="67"/>
        <v>6663.9320989228027</v>
      </c>
      <c r="DA41" s="42">
        <f t="shared" si="68"/>
        <v>-77.052863496131124</v>
      </c>
      <c r="DB41" s="29">
        <f t="shared" si="69"/>
        <v>17087.070777034874</v>
      </c>
      <c r="DC41" s="42">
        <f t="shared" si="70"/>
        <v>9.2640571147904094</v>
      </c>
      <c r="DD41" s="11"/>
      <c r="DE41" s="29">
        <f t="shared" si="71"/>
        <v>3.2205618870253256</v>
      </c>
      <c r="DF41" s="25">
        <v>6640</v>
      </c>
      <c r="DG41" s="29">
        <f t="shared" si="72"/>
        <v>6662.0698398798731</v>
      </c>
      <c r="DH41" s="42">
        <f t="shared" si="73"/>
        <v>-71.038266650624877</v>
      </c>
      <c r="DI41" s="29">
        <f t="shared" si="74"/>
        <v>17081.074110363872</v>
      </c>
      <c r="DJ41" s="42">
        <f t="shared" si="75"/>
        <v>3.4680087429727298</v>
      </c>
      <c r="DK41" s="11"/>
      <c r="DL41" s="29">
        <f t="shared" si="76"/>
        <v>3.2196450359276549</v>
      </c>
      <c r="DM41" s="25">
        <v>6640</v>
      </c>
      <c r="DN41" s="29">
        <f t="shared" si="77"/>
        <v>6660.3397209415234</v>
      </c>
      <c r="DO41" s="42">
        <f t="shared" si="78"/>
        <v>-65.455550180632017</v>
      </c>
      <c r="DP41" s="29">
        <f t="shared" si="79"/>
        <v>17075.504477864946</v>
      </c>
      <c r="DQ41" s="42">
        <f t="shared" si="80"/>
        <v>2.9933115408364075</v>
      </c>
      <c r="DR41" s="11"/>
      <c r="DS41" s="29">
        <f t="shared" si="81"/>
        <v>3.2187939304176414</v>
      </c>
      <c r="DT41" s="25">
        <v>6640</v>
      </c>
      <c r="DU41" s="29">
        <f t="shared" si="82"/>
        <v>6658.9575422956968</v>
      </c>
      <c r="DV41" s="42">
        <f t="shared" si="83"/>
        <v>-60.992839740037915</v>
      </c>
      <c r="DW41" s="29">
        <f t="shared" si="84"/>
        <v>17071.055999248871</v>
      </c>
      <c r="DX41" s="42">
        <f t="shared" si="85"/>
        <v>1.9104178089789725</v>
      </c>
      <c r="DY41" s="11"/>
      <c r="DZ41" s="29">
        <f t="shared" si="86"/>
        <v>3.2181144652287199</v>
      </c>
      <c r="EA41" s="25">
        <v>6640</v>
      </c>
      <c r="EB41" s="29">
        <f t="shared" si="87"/>
        <v>6657.378980061173</v>
      </c>
      <c r="EC41" s="42">
        <f t="shared" si="88"/>
        <v>-55.907555809719334</v>
      </c>
      <c r="ED41" s="29">
        <f t="shared" si="89"/>
        <v>17065.976617438293</v>
      </c>
      <c r="EE41" s="42">
        <f t="shared" si="90"/>
        <v>2.4918587282648206</v>
      </c>
      <c r="EF41" s="11"/>
      <c r="EG41" s="29">
        <f t="shared" si="91"/>
        <v>3.2173389772092262</v>
      </c>
      <c r="EH41" s="25">
        <v>6640</v>
      </c>
      <c r="EI41" s="29">
        <f t="shared" si="92"/>
        <v>6656.6155880717952</v>
      </c>
      <c r="EJ41" s="42">
        <f t="shared" si="93"/>
        <v>-53.44284275994135</v>
      </c>
      <c r="EK41" s="29">
        <f t="shared" si="94"/>
        <v>17063.520669714464</v>
      </c>
      <c r="EL41" s="42">
        <f t="shared" si="95"/>
        <v>0.58276732944627319</v>
      </c>
      <c r="EM41" s="11"/>
      <c r="EN41" s="29">
        <f t="shared" si="96"/>
        <v>3.2169641493878185</v>
      </c>
      <c r="EO41" s="25">
        <v>6640</v>
      </c>
      <c r="EP41" s="29">
        <f t="shared" si="97"/>
        <v>6655.52319030536</v>
      </c>
      <c r="EQ41" s="42">
        <f t="shared" si="136"/>
        <v>-49.923274501870978</v>
      </c>
      <c r="ER41" s="29">
        <f t="shared" si="98"/>
        <v>17060.006758129573</v>
      </c>
      <c r="ES41" s="42">
        <f t="shared" si="99"/>
        <v>1.1933328801125473</v>
      </c>
      <c r="ET41" s="11"/>
      <c r="EU41" s="29">
        <f t="shared" si="100"/>
        <v>3.2164280029703036</v>
      </c>
      <c r="EV41" s="25">
        <v>6640</v>
      </c>
      <c r="EW41" s="29">
        <f t="shared" si="101"/>
        <v>6654.7419589457322</v>
      </c>
      <c r="EX41" s="42">
        <f t="shared" si="102"/>
        <v>-47.403818266501261</v>
      </c>
      <c r="EY41" s="29">
        <f t="shared" si="103"/>
        <v>17057.49413342568</v>
      </c>
      <c r="EZ41" s="42">
        <f t="shared" si="104"/>
        <v>0.61032243726587254</v>
      </c>
      <c r="FA41" s="11"/>
      <c r="FB41" s="28">
        <f t="shared" si="105"/>
        <v>3.2160447382155044</v>
      </c>
      <c r="FC41" s="25">
        <v>6640</v>
      </c>
      <c r="FD41" s="28">
        <f t="shared" si="106"/>
        <v>6653.7762891237726</v>
      </c>
      <c r="FE41" s="39">
        <f t="shared" si="107"/>
        <v>-44.294599355621777</v>
      </c>
      <c r="FF41" s="28">
        <f t="shared" si="108"/>
        <v>17054.388724744778</v>
      </c>
      <c r="FG41" s="39">
        <f t="shared" si="109"/>
        <v>0.93251820504355598</v>
      </c>
      <c r="FH41" s="11"/>
      <c r="FI41" s="28">
        <f t="shared" si="110"/>
        <v>3.215571176191927</v>
      </c>
      <c r="FJ41" s="25">
        <v>6640</v>
      </c>
      <c r="FK41" s="28">
        <f t="shared" si="111"/>
        <v>6653.1782466251107</v>
      </c>
      <c r="FL41" s="39">
        <f t="shared" si="112"/>
        <v>-42.366151518823898</v>
      </c>
      <c r="FM41" s="28">
        <f t="shared" si="113"/>
        <v>17052.465764193483</v>
      </c>
      <c r="FN41" s="39">
        <f t="shared" si="114"/>
        <v>0.35765483020579913</v>
      </c>
      <c r="FO41" s="11"/>
      <c r="FP41" s="28">
        <f t="shared" si="115"/>
        <v>3.215571176191927</v>
      </c>
      <c r="FQ41" s="25">
        <v>6640</v>
      </c>
      <c r="FR41" s="28">
        <f t="shared" si="116"/>
        <v>6653.0829735828902</v>
      </c>
      <c r="FS41" s="39">
        <f t="shared" si="117"/>
        <v>-42.059291800689522</v>
      </c>
      <c r="FT41" s="28">
        <f t="shared" si="118"/>
        <v>17052.159437101283</v>
      </c>
      <c r="FU41" s="39">
        <f t="shared" si="119"/>
        <v>0.48068643922904791</v>
      </c>
      <c r="FV41" s="11"/>
      <c r="FW41" s="28">
        <f t="shared" si="120"/>
        <v>3.215571176191927</v>
      </c>
      <c r="FX41" s="25">
        <v>6640</v>
      </c>
      <c r="FY41" s="28">
        <f t="shared" si="121"/>
        <v>6653.0829735828902</v>
      </c>
      <c r="FZ41" s="39">
        <f t="shared" si="122"/>
        <v>-42.059291800689522</v>
      </c>
      <c r="GA41" s="28">
        <f t="shared" si="123"/>
        <v>17052.159437101283</v>
      </c>
      <c r="GB41" s="39">
        <f t="shared" si="124"/>
        <v>0.48068643922904791</v>
      </c>
      <c r="GC41" s="11"/>
      <c r="GD41" s="28">
        <f t="shared" si="125"/>
        <v>3.215571176191927</v>
      </c>
      <c r="GE41" s="25">
        <v>6640</v>
      </c>
      <c r="GF41" s="28">
        <f t="shared" si="126"/>
        <v>6653.0829735828902</v>
      </c>
      <c r="GG41" s="39" t="e">
        <f t="shared" si="127"/>
        <v>#VALUE!</v>
      </c>
      <c r="GH41" s="28">
        <f t="shared" si="128"/>
        <v>17052.159437101283</v>
      </c>
      <c r="GI41" s="39">
        <f t="shared" si="129"/>
        <v>0.48068643922904791</v>
      </c>
      <c r="GJ41" s="11"/>
      <c r="GK41" s="29">
        <f t="shared" si="142"/>
        <v>56</v>
      </c>
      <c r="GL41" s="29" t="str">
        <f t="shared" si="143"/>
        <v xml:space="preserve"> ('18', '20'),</v>
      </c>
      <c r="GM41" s="29">
        <f t="shared" si="144"/>
        <v>8110</v>
      </c>
      <c r="GN41" s="29">
        <f t="shared" si="130"/>
        <v>3.2263342952878431</v>
      </c>
      <c r="GO41" s="29">
        <f t="shared" si="131"/>
        <v>6670.6258099315646</v>
      </c>
      <c r="GP41" s="54">
        <f t="shared" si="132"/>
        <v>0.82251859555259732</v>
      </c>
      <c r="GQ41" s="29" t="str">
        <f t="shared" si="133"/>
        <v>-</v>
      </c>
      <c r="GR41" s="11"/>
    </row>
    <row r="42" spans="2:200" s="2" customFormat="1" x14ac:dyDescent="0.3">
      <c r="B42" s="86"/>
      <c r="C42" s="24">
        <v>47</v>
      </c>
      <c r="D42" s="25" t="s">
        <v>42</v>
      </c>
      <c r="E42" s="25">
        <v>10090</v>
      </c>
      <c r="F42" s="25">
        <v>3</v>
      </c>
      <c r="G42" s="25">
        <v>3730</v>
      </c>
      <c r="H42" s="25">
        <f t="shared" si="6"/>
        <v>-7340.0413619461215</v>
      </c>
      <c r="I42" s="29">
        <f t="shared" si="7"/>
        <v>11221.346713015166</v>
      </c>
      <c r="J42" s="10"/>
      <c r="K42" s="40">
        <f t="shared" si="8"/>
        <v>3.0420197225404375</v>
      </c>
      <c r="L42" s="41">
        <v>1300</v>
      </c>
      <c r="M42" s="62">
        <f t="shared" si="138"/>
        <v>3120.8740968223237</v>
      </c>
      <c r="N42" s="42">
        <f t="shared" si="9"/>
        <v>1846.0150670743985</v>
      </c>
      <c r="O42" s="29">
        <f t="shared" si="10"/>
        <v>9375.4760180609919</v>
      </c>
      <c r="P42" s="18">
        <f t="shared" si="11"/>
        <v>371034.36592201982</v>
      </c>
      <c r="Q42" s="8"/>
      <c r="R42" s="29">
        <f t="shared" si="12"/>
        <v>3.0205931530642474</v>
      </c>
      <c r="S42" s="25">
        <v>3730</v>
      </c>
      <c r="T42" s="29">
        <f t="shared" si="13"/>
        <v>3445.5999609890778</v>
      </c>
      <c r="U42" s="42">
        <f t="shared" si="14"/>
        <v>-6472.6942135078134</v>
      </c>
      <c r="V42" s="29">
        <f t="shared" si="15"/>
        <v>10357.884810757196</v>
      </c>
      <c r="W42" s="42">
        <f t="shared" si="16"/>
        <v>105446.88685884519</v>
      </c>
      <c r="X42" s="11"/>
      <c r="Y42" s="29">
        <f t="shared" si="17"/>
        <v>3.0305968888273225</v>
      </c>
      <c r="Z42" s="25">
        <v>1300</v>
      </c>
      <c r="AA42" s="29">
        <f t="shared" si="18"/>
        <v>2962.8851207145353</v>
      </c>
      <c r="AB42" s="42">
        <f t="shared" si="19"/>
        <v>2324.2497452887933</v>
      </c>
      <c r="AC42" s="29">
        <f t="shared" si="20"/>
        <v>8898.5687457948316</v>
      </c>
      <c r="AD42" s="42">
        <f t="shared" si="21"/>
        <v>233013.61702127702</v>
      </c>
      <c r="AE42" s="11"/>
      <c r="AF42" s="29">
        <f t="shared" si="22"/>
        <v>3.016729274418906</v>
      </c>
      <c r="AG42" s="25">
        <v>3730</v>
      </c>
      <c r="AH42" s="29">
        <f t="shared" si="23"/>
        <v>3424.6289080714473</v>
      </c>
      <c r="AI42" s="42">
        <f t="shared" si="24"/>
        <v>-6413.4111403300767</v>
      </c>
      <c r="AJ42" s="29">
        <f t="shared" si="25"/>
        <v>10294.337766209133</v>
      </c>
      <c r="AK42" s="42">
        <f t="shared" si="26"/>
        <v>213207.32516270515</v>
      </c>
      <c r="AL42" s="11"/>
      <c r="AM42" s="29">
        <f t="shared" si="27"/>
        <v>3.0298587708971754</v>
      </c>
      <c r="AN42" s="25">
        <v>1300</v>
      </c>
      <c r="AO42" s="29">
        <f t="shared" si="28"/>
        <v>3042.5738679063843</v>
      </c>
      <c r="AP42" s="42">
        <f t="shared" si="29"/>
        <v>2078.4258682230297</v>
      </c>
      <c r="AQ42" s="29">
        <f t="shared" si="30"/>
        <v>9139.0417881674712</v>
      </c>
      <c r="AR42" s="42">
        <f t="shared" si="134"/>
        <v>145966.05371552793</v>
      </c>
      <c r="AS42" s="11"/>
      <c r="AT42" s="29">
        <f t="shared" si="31"/>
        <v>3.0186029738960913</v>
      </c>
      <c r="AU42" s="25">
        <v>3730</v>
      </c>
      <c r="AV42" s="29">
        <f t="shared" si="137"/>
        <v>3225.2632046362951</v>
      </c>
      <c r="AW42" s="42">
        <f t="shared" si="32"/>
        <v>-5801.4012885123975</v>
      </c>
      <c r="AX42" s="29">
        <f t="shared" si="33"/>
        <v>9690.941742893101</v>
      </c>
      <c r="AY42" s="42">
        <f t="shared" si="34"/>
        <v>33375.39375481473</v>
      </c>
      <c r="AZ42" s="11"/>
      <c r="BA42" s="29">
        <f t="shared" si="35"/>
        <v>3.0234897557545621</v>
      </c>
      <c r="BB42" s="25">
        <v>1300</v>
      </c>
      <c r="BC42" s="29">
        <f t="shared" si="135"/>
        <v>2797.9020269103112</v>
      </c>
      <c r="BD42" s="42">
        <f t="shared" si="36"/>
        <v>2813.7242948673966</v>
      </c>
      <c r="BE42" s="29">
        <f t="shared" si="37"/>
        <v>8401.1501492731641</v>
      </c>
      <c r="BF42" s="42">
        <f t="shared" si="38"/>
        <v>182637.57622734</v>
      </c>
      <c r="BG42" s="11"/>
      <c r="BH42" s="29">
        <f t="shared" si="39"/>
        <v>3.0133029471200796</v>
      </c>
      <c r="BI42" s="25">
        <v>3730</v>
      </c>
      <c r="BJ42" s="29">
        <f t="shared" si="40"/>
        <v>3046.5396323101836</v>
      </c>
      <c r="BK42" s="42">
        <f t="shared" si="41"/>
        <v>-5264.2548285033554</v>
      </c>
      <c r="BL42" s="29">
        <f t="shared" si="42"/>
        <v>9151.0130489616604</v>
      </c>
      <c r="BM42" s="42">
        <f t="shared" si="43"/>
        <v>61820.658818982673</v>
      </c>
      <c r="BN42" s="11"/>
      <c r="BO42" s="29">
        <f t="shared" si="44"/>
        <v>3.018700153955439</v>
      </c>
      <c r="BP42" s="25">
        <v>1300</v>
      </c>
      <c r="BQ42" s="29">
        <f t="shared" si="139"/>
        <v>2839.1816061098866</v>
      </c>
      <c r="BR42" s="42">
        <f t="shared" si="45"/>
        <v>2689.2803372951275</v>
      </c>
      <c r="BS42" s="29">
        <f t="shared" si="46"/>
        <v>8525.554471529269</v>
      </c>
      <c r="BT42" s="42">
        <f t="shared" si="140"/>
        <v>42997.35102968305</v>
      </c>
      <c r="BU42" s="11"/>
      <c r="BV42" s="29">
        <f t="shared" si="47"/>
        <v>3.0141055668689396</v>
      </c>
      <c r="BW42" s="25">
        <v>3730</v>
      </c>
      <c r="BX42" s="29">
        <f t="shared" si="48"/>
        <v>3054.133489640039</v>
      </c>
      <c r="BY42" s="42">
        <f t="shared" si="49"/>
        <v>-2576.7652321488931</v>
      </c>
      <c r="BZ42" s="29">
        <f t="shared" si="50"/>
        <v>9173.9373369539408</v>
      </c>
      <c r="CA42" s="42">
        <f t="shared" si="51"/>
        <v>46204.312233160192</v>
      </c>
      <c r="CB42" s="11"/>
      <c r="CC42" s="29">
        <f t="shared" si="52"/>
        <v>3.0188873015422519</v>
      </c>
      <c r="CD42" s="25">
        <v>2200</v>
      </c>
      <c r="CE42" s="29">
        <f t="shared" si="53"/>
        <v>2966.8030520119105</v>
      </c>
      <c r="CF42" s="42">
        <f t="shared" si="54"/>
        <v>-5020.5975445888389</v>
      </c>
      <c r="CG42" s="29">
        <f t="shared" si="55"/>
        <v>8910.3882574069994</v>
      </c>
      <c r="CH42" s="42">
        <f t="shared" si="56"/>
        <v>7626.605336320441</v>
      </c>
      <c r="CI42" s="11"/>
      <c r="CJ42" s="29">
        <f t="shared" si="57"/>
        <v>3.0168179370121999</v>
      </c>
      <c r="CK42" s="25">
        <v>1300</v>
      </c>
      <c r="CL42" s="29">
        <f t="shared" si="58"/>
        <v>2733.0644844496933</v>
      </c>
      <c r="CM42" s="42">
        <f t="shared" si="59"/>
        <v>3005.1221667969535</v>
      </c>
      <c r="CN42" s="29">
        <f t="shared" si="60"/>
        <v>8205.8140517078573</v>
      </c>
      <c r="CO42" s="42">
        <f t="shared" si="141"/>
        <v>54633.717966037184</v>
      </c>
      <c r="CP42" s="11"/>
      <c r="CQ42" s="29">
        <f t="shared" si="61"/>
        <v>3.0121120419888472</v>
      </c>
      <c r="CR42" s="25">
        <v>3730</v>
      </c>
      <c r="CS42" s="29">
        <f t="shared" si="62"/>
        <v>2851.8804186302773</v>
      </c>
      <c r="CT42" s="42">
        <f t="shared" si="63"/>
        <v>-1964.0730525771589</v>
      </c>
      <c r="CU42" s="29">
        <f t="shared" si="64"/>
        <v>8563.8316425584162</v>
      </c>
      <c r="CV42" s="42">
        <f t="shared" si="65"/>
        <v>14117.226215204872</v>
      </c>
      <c r="CW42" s="11"/>
      <c r="CX42" s="29">
        <f t="shared" si="66"/>
        <v>3.0143596249935296</v>
      </c>
      <c r="CY42" s="25">
        <v>2200</v>
      </c>
      <c r="CZ42" s="29">
        <f t="shared" si="67"/>
        <v>2778.3284381684084</v>
      </c>
      <c r="DA42" s="42">
        <f t="shared" si="68"/>
        <v>2868.6899501370963</v>
      </c>
      <c r="DB42" s="29">
        <f t="shared" si="69"/>
        <v>8342.1726144605454</v>
      </c>
      <c r="DC42" s="42">
        <f t="shared" si="70"/>
        <v>5409.893829863141</v>
      </c>
      <c r="DD42" s="11"/>
      <c r="DE42" s="29">
        <f t="shared" si="71"/>
        <v>3.0129345757984938</v>
      </c>
      <c r="DF42" s="25">
        <v>3730</v>
      </c>
      <c r="DG42" s="29">
        <f t="shared" si="72"/>
        <v>2852.3820754041808</v>
      </c>
      <c r="DH42" s="42">
        <f t="shared" si="73"/>
        <v>-4675.883384998875</v>
      </c>
      <c r="DI42" s="29">
        <f t="shared" si="74"/>
        <v>8565.3438190180041</v>
      </c>
      <c r="DJ42" s="42">
        <f t="shared" si="75"/>
        <v>5483.9411878473738</v>
      </c>
      <c r="DK42" s="11"/>
      <c r="DL42" s="29">
        <f t="shared" si="76"/>
        <v>3.0143697313136077</v>
      </c>
      <c r="DM42" s="25">
        <v>1300</v>
      </c>
      <c r="DN42" s="29">
        <f t="shared" si="77"/>
        <v>2730.6863294073546</v>
      </c>
      <c r="DO42" s="42">
        <f t="shared" si="78"/>
        <v>3011.2479912997082</v>
      </c>
      <c r="DP42" s="29">
        <f t="shared" si="79"/>
        <v>8198.6508323512171</v>
      </c>
      <c r="DQ42" s="42">
        <f t="shared" si="80"/>
        <v>14809.854593724038</v>
      </c>
      <c r="DR42" s="11"/>
      <c r="DS42" s="29">
        <f t="shared" si="81"/>
        <v>3.0120699401798072</v>
      </c>
      <c r="DT42" s="25">
        <v>3730</v>
      </c>
      <c r="DU42" s="29">
        <f t="shared" si="82"/>
        <v>2798.5943415156034</v>
      </c>
      <c r="DV42" s="42">
        <f t="shared" si="83"/>
        <v>-4512.4103894921263</v>
      </c>
      <c r="DW42" s="29">
        <f t="shared" si="84"/>
        <v>8403.2363074725217</v>
      </c>
      <c r="DX42" s="42">
        <f t="shared" si="85"/>
        <v>4611.4981084940709</v>
      </c>
      <c r="DY42" s="11"/>
      <c r="DZ42" s="29">
        <f t="shared" si="86"/>
        <v>3.0133161187656725</v>
      </c>
      <c r="EA42" s="25">
        <v>1300</v>
      </c>
      <c r="EB42" s="29">
        <f t="shared" si="87"/>
        <v>2673.8089449969521</v>
      </c>
      <c r="EC42" s="42">
        <f t="shared" si="88"/>
        <v>3181.1266941669137</v>
      </c>
      <c r="ED42" s="29">
        <f t="shared" si="89"/>
        <v>8027.3601814463818</v>
      </c>
      <c r="EE42" s="42">
        <f t="shared" si="90"/>
        <v>15571.395184317056</v>
      </c>
      <c r="EF42" s="11"/>
      <c r="EG42" s="29">
        <f t="shared" si="91"/>
        <v>3.0110953074389024</v>
      </c>
      <c r="EH42" s="25">
        <v>3730</v>
      </c>
      <c r="EI42" s="29">
        <f t="shared" si="92"/>
        <v>2720.203370205089</v>
      </c>
      <c r="EJ42" s="42">
        <f t="shared" si="93"/>
        <v>3042.6072828576162</v>
      </c>
      <c r="EK42" s="29">
        <f t="shared" si="94"/>
        <v>8167.0763938054488</v>
      </c>
      <c r="EL42" s="42">
        <f t="shared" si="95"/>
        <v>2152.4426903934095</v>
      </c>
      <c r="EM42" s="11"/>
      <c r="EN42" s="29">
        <f t="shared" si="96"/>
        <v>3.0118856613093863</v>
      </c>
      <c r="EO42" s="25">
        <v>3730</v>
      </c>
      <c r="EP42" s="29">
        <f t="shared" si="97"/>
        <v>2786.5928099393591</v>
      </c>
      <c r="EQ42" s="42">
        <f t="shared" si="136"/>
        <v>-4477.2296608171673</v>
      </c>
      <c r="ER42" s="29">
        <f t="shared" si="98"/>
        <v>8367.0732637541259</v>
      </c>
      <c r="ES42" s="42">
        <f t="shared" si="99"/>
        <v>4407.5577082302852</v>
      </c>
      <c r="ET42" s="11"/>
      <c r="EU42" s="29">
        <f t="shared" si="100"/>
        <v>3.0130891637809958</v>
      </c>
      <c r="EV42" s="25">
        <v>1300</v>
      </c>
      <c r="EW42" s="29">
        <f t="shared" si="101"/>
        <v>2711.7774595329211</v>
      </c>
      <c r="EX42" s="42">
        <f t="shared" si="102"/>
        <v>-1541.048556892403</v>
      </c>
      <c r="EY42" s="29">
        <f t="shared" si="103"/>
        <v>8141.6991327695114</v>
      </c>
      <c r="EZ42" s="42">
        <f t="shared" si="104"/>
        <v>5597.3366564381067</v>
      </c>
      <c r="FA42" s="11"/>
      <c r="FB42" s="28">
        <f t="shared" si="105"/>
        <v>3.0117390793783008</v>
      </c>
      <c r="FC42" s="25">
        <v>2200</v>
      </c>
      <c r="FD42" s="28">
        <f t="shared" si="106"/>
        <v>2678.2535533784339</v>
      </c>
      <c r="FE42" s="39">
        <f t="shared" si="107"/>
        <v>3167.8083335803576</v>
      </c>
      <c r="FF42" s="28">
        <f t="shared" si="108"/>
        <v>8040.7434851079597</v>
      </c>
      <c r="FG42" s="39">
        <f t="shared" si="109"/>
        <v>1123.8522838548595</v>
      </c>
      <c r="FH42" s="11"/>
      <c r="FI42" s="28">
        <f t="shared" si="110"/>
        <v>3.0111692654437272</v>
      </c>
      <c r="FJ42" s="25">
        <v>3730</v>
      </c>
      <c r="FK42" s="28">
        <f t="shared" si="111"/>
        <v>2723.910919251432</v>
      </c>
      <c r="FL42" s="39">
        <f t="shared" si="112"/>
        <v>-4286.5355938204166</v>
      </c>
      <c r="FM42" s="28">
        <f t="shared" si="113"/>
        <v>8178.2432279034583</v>
      </c>
      <c r="FN42" s="39">
        <f t="shared" si="114"/>
        <v>2084.595058460809</v>
      </c>
      <c r="FO42" s="11"/>
      <c r="FP42" s="28">
        <f t="shared" si="115"/>
        <v>3.0111692654437272</v>
      </c>
      <c r="FQ42" s="25">
        <v>1300</v>
      </c>
      <c r="FR42" s="28">
        <f t="shared" si="116"/>
        <v>2608.8905631530661</v>
      </c>
      <c r="FS42" s="39">
        <f t="shared" si="117"/>
        <v>-3938.187506728741</v>
      </c>
      <c r="FT42" s="28">
        <f t="shared" si="118"/>
        <v>7831.9188839034177</v>
      </c>
      <c r="FU42" s="39">
        <f t="shared" si="119"/>
        <v>4811.2244130044783</v>
      </c>
      <c r="FV42" s="11"/>
      <c r="FW42" s="28">
        <f t="shared" si="120"/>
        <v>3.0111692654437272</v>
      </c>
      <c r="FX42" s="25">
        <v>1300</v>
      </c>
      <c r="FY42" s="28">
        <f t="shared" si="121"/>
        <v>2608.8905631530661</v>
      </c>
      <c r="FZ42" s="39">
        <f t="shared" si="122"/>
        <v>-3938.187506728741</v>
      </c>
      <c r="GA42" s="28">
        <f t="shared" si="123"/>
        <v>7831.9188839034177</v>
      </c>
      <c r="GB42" s="39">
        <f t="shared" si="124"/>
        <v>4811.2244130044783</v>
      </c>
      <c r="GC42" s="11"/>
      <c r="GD42" s="28">
        <f t="shared" si="125"/>
        <v>3.0111692654437272</v>
      </c>
      <c r="GE42" s="25">
        <v>1300</v>
      </c>
      <c r="GF42" s="28">
        <f t="shared" si="126"/>
        <v>2608.8905631530661</v>
      </c>
      <c r="GG42" s="39" t="e">
        <f t="shared" si="127"/>
        <v>#VALUE!</v>
      </c>
      <c r="GH42" s="28">
        <f t="shared" si="128"/>
        <v>7831.9188839034177</v>
      </c>
      <c r="GI42" s="39">
        <f t="shared" si="129"/>
        <v>4811.2244130044783</v>
      </c>
      <c r="GJ42" s="11"/>
      <c r="GK42" s="29">
        <f t="shared" si="142"/>
        <v>47</v>
      </c>
      <c r="GL42" s="29" t="str">
        <f t="shared" si="143"/>
        <v xml:space="preserve"> ('16', '8'),</v>
      </c>
      <c r="GM42" s="29">
        <f t="shared" si="144"/>
        <v>10090</v>
      </c>
      <c r="GN42" s="29">
        <f t="shared" si="130"/>
        <v>3.0168179370121999</v>
      </c>
      <c r="GO42" s="29">
        <f t="shared" si="131"/>
        <v>2733.0644844496933</v>
      </c>
      <c r="GP42" s="54">
        <f t="shared" si="132"/>
        <v>0.27086863076805684</v>
      </c>
      <c r="GQ42" s="29" t="str">
        <f t="shared" si="133"/>
        <v>-</v>
      </c>
      <c r="GR42" s="11"/>
    </row>
    <row r="43" spans="2:200" s="2" customFormat="1" x14ac:dyDescent="0.3">
      <c r="B43" s="86"/>
      <c r="C43" s="24">
        <v>48</v>
      </c>
      <c r="D43" s="25" t="s">
        <v>43</v>
      </c>
      <c r="E43" s="25">
        <v>10270</v>
      </c>
      <c r="F43" s="25">
        <v>3</v>
      </c>
      <c r="G43" s="25">
        <v>1690</v>
      </c>
      <c r="H43" s="25">
        <f t="shared" si="6"/>
        <v>0</v>
      </c>
      <c r="I43" s="29">
        <f t="shared" si="7"/>
        <v>5070.5576532819014</v>
      </c>
      <c r="J43" s="10"/>
      <c r="K43" s="40">
        <f t="shared" si="8"/>
        <v>3.0016498617807752</v>
      </c>
      <c r="L43" s="41">
        <v>1690</v>
      </c>
      <c r="M43" s="62">
        <f t="shared" si="138"/>
        <v>1690</v>
      </c>
      <c r="N43" s="42">
        <f t="shared" si="9"/>
        <v>0</v>
      </c>
      <c r="O43" s="29">
        <f t="shared" si="10"/>
        <v>5070.5576532819014</v>
      </c>
      <c r="P43" s="18">
        <f t="shared" si="11"/>
        <v>0</v>
      </c>
      <c r="Q43" s="8"/>
      <c r="R43" s="29">
        <f t="shared" si="12"/>
        <v>3.0016498617807752</v>
      </c>
      <c r="S43" s="25">
        <v>1690</v>
      </c>
      <c r="T43" s="29">
        <f t="shared" si="13"/>
        <v>1690</v>
      </c>
      <c r="U43" s="42">
        <f t="shared" si="14"/>
        <v>0</v>
      </c>
      <c r="V43" s="29">
        <f t="shared" si="15"/>
        <v>5070.5576532819014</v>
      </c>
      <c r="W43" s="42">
        <f t="shared" si="16"/>
        <v>0</v>
      </c>
      <c r="X43" s="11"/>
      <c r="Y43" s="29">
        <f t="shared" si="17"/>
        <v>3.0016498617807752</v>
      </c>
      <c r="Z43" s="25">
        <v>1690</v>
      </c>
      <c r="AA43" s="29">
        <f t="shared" si="18"/>
        <v>1690</v>
      </c>
      <c r="AB43" s="42">
        <f t="shared" si="19"/>
        <v>6393.1868215390086</v>
      </c>
      <c r="AC43" s="29">
        <f t="shared" si="20"/>
        <v>5070.5576532819014</v>
      </c>
      <c r="AD43" s="42">
        <f t="shared" si="21"/>
        <v>0</v>
      </c>
      <c r="AE43" s="11"/>
      <c r="AF43" s="29">
        <f t="shared" si="22"/>
        <v>3.0016498617807752</v>
      </c>
      <c r="AG43" s="25">
        <v>3810</v>
      </c>
      <c r="AH43" s="29">
        <f t="shared" si="23"/>
        <v>2966.0759250406591</v>
      </c>
      <c r="AI43" s="42">
        <f t="shared" si="24"/>
        <v>-3842.7031062986448</v>
      </c>
      <c r="AJ43" s="29">
        <f t="shared" si="25"/>
        <v>8907.5140611970219</v>
      </c>
      <c r="AK43" s="42">
        <f t="shared" si="26"/>
        <v>1628369.7664683738</v>
      </c>
      <c r="AL43" s="11"/>
      <c r="AM43" s="29">
        <f t="shared" si="27"/>
        <v>3.0156541611033059</v>
      </c>
      <c r="AN43" s="25">
        <v>1690</v>
      </c>
      <c r="AO43" s="29">
        <f t="shared" si="28"/>
        <v>2736.609387640668</v>
      </c>
      <c r="AP43" s="42">
        <f t="shared" si="29"/>
        <v>-3147.5610348303503</v>
      </c>
      <c r="AQ43" s="29">
        <f t="shared" si="30"/>
        <v>8216.0367789471075</v>
      </c>
      <c r="AR43" s="42">
        <f t="shared" si="134"/>
        <v>52654.891786341475</v>
      </c>
      <c r="AS43" s="11"/>
      <c r="AT43" s="29">
        <f t="shared" si="31"/>
        <v>3.011343628457066</v>
      </c>
      <c r="AU43" s="25">
        <v>1690</v>
      </c>
      <c r="AV43" s="29">
        <f t="shared" si="137"/>
        <v>2458.4640482119175</v>
      </c>
      <c r="AW43" s="42">
        <f t="shared" si="32"/>
        <v>-2309.6506796221092</v>
      </c>
      <c r="AX43" s="29">
        <f t="shared" si="33"/>
        <v>7379.025016230562</v>
      </c>
      <c r="AY43" s="42">
        <f t="shared" si="34"/>
        <v>77364.82984593483</v>
      </c>
      <c r="AZ43" s="11"/>
      <c r="BA43" s="29">
        <f t="shared" si="35"/>
        <v>3.0073884985168897</v>
      </c>
      <c r="BB43" s="25">
        <v>1690</v>
      </c>
      <c r="BC43" s="29">
        <f t="shared" si="135"/>
        <v>2287.8838907077061</v>
      </c>
      <c r="BD43" s="42">
        <f t="shared" si="36"/>
        <v>-1796.1332563147505</v>
      </c>
      <c r="BE43" s="29">
        <f t="shared" si="37"/>
        <v>6866.1873883003354</v>
      </c>
      <c r="BF43" s="42">
        <f t="shared" si="38"/>
        <v>29097.590134161586</v>
      </c>
      <c r="BG43" s="11"/>
      <c r="BH43" s="29">
        <f t="shared" si="39"/>
        <v>3.0055416190207795</v>
      </c>
      <c r="BI43" s="25">
        <v>1690</v>
      </c>
      <c r="BJ43" s="29">
        <f t="shared" si="40"/>
        <v>2128.3980606935484</v>
      </c>
      <c r="BK43" s="42">
        <f t="shared" si="41"/>
        <v>-1316.8422342962549</v>
      </c>
      <c r="BL43" s="29">
        <f t="shared" si="42"/>
        <v>6386.9610130868004</v>
      </c>
      <c r="BM43" s="42">
        <f t="shared" si="43"/>
        <v>25435.729975304814</v>
      </c>
      <c r="BN43" s="11"/>
      <c r="BO43" s="29">
        <f t="shared" si="44"/>
        <v>3.004150612234584</v>
      </c>
      <c r="BP43" s="25">
        <v>1690</v>
      </c>
      <c r="BQ43" s="29">
        <f t="shared" si="139"/>
        <v>2076.3492237397545</v>
      </c>
      <c r="BR43" s="42">
        <f t="shared" si="45"/>
        <v>5214.5328875406176</v>
      </c>
      <c r="BS43" s="29">
        <f t="shared" si="46"/>
        <v>6230.608778461914</v>
      </c>
      <c r="BT43" s="42">
        <f t="shared" si="140"/>
        <v>2709.0814282426163</v>
      </c>
      <c r="BU43" s="11"/>
      <c r="BV43" s="29">
        <f t="shared" si="47"/>
        <v>3.0037592598220044</v>
      </c>
      <c r="BW43" s="25">
        <v>3810</v>
      </c>
      <c r="BX43" s="29">
        <f t="shared" si="48"/>
        <v>2494.6741060014679</v>
      </c>
      <c r="BY43" s="42">
        <f t="shared" si="49"/>
        <v>-2419.5344358478642</v>
      </c>
      <c r="BZ43" s="29">
        <f t="shared" si="50"/>
        <v>7487.9307254815303</v>
      </c>
      <c r="CA43" s="42">
        <f t="shared" si="51"/>
        <v>174995.70711927634</v>
      </c>
      <c r="CB43" s="11"/>
      <c r="CC43" s="29">
        <f t="shared" si="52"/>
        <v>3.0078335031171477</v>
      </c>
      <c r="CD43" s="25">
        <v>1690</v>
      </c>
      <c r="CE43" s="29">
        <f t="shared" si="53"/>
        <v>2412.4006175157906</v>
      </c>
      <c r="CF43" s="42">
        <f t="shared" si="54"/>
        <v>-2171.3700825932219</v>
      </c>
      <c r="CG43" s="29">
        <f t="shared" si="55"/>
        <v>7240.5069014833844</v>
      </c>
      <c r="CH43" s="42">
        <f t="shared" si="56"/>
        <v>6768.9269076028695</v>
      </c>
      <c r="CI43" s="11"/>
      <c r="CJ43" s="29">
        <f t="shared" si="57"/>
        <v>3.0068501245440231</v>
      </c>
      <c r="CK43" s="25">
        <v>1690</v>
      </c>
      <c r="CL43" s="29">
        <f t="shared" si="58"/>
        <v>2311.0971759721788</v>
      </c>
      <c r="CM43" s="42">
        <f t="shared" si="59"/>
        <v>-1866.4376949148491</v>
      </c>
      <c r="CN43" s="29">
        <f t="shared" si="60"/>
        <v>6935.9585202900744</v>
      </c>
      <c r="CO43" s="42">
        <f t="shared" si="141"/>
        <v>10262.387268579978</v>
      </c>
      <c r="CP43" s="11"/>
      <c r="CQ43" s="29">
        <f t="shared" si="61"/>
        <v>3.0057699702142893</v>
      </c>
      <c r="CR43" s="25">
        <v>1690</v>
      </c>
      <c r="CS43" s="29">
        <f t="shared" si="62"/>
        <v>2237.0740922029927</v>
      </c>
      <c r="CT43" s="42">
        <f t="shared" si="63"/>
        <v>-1643.7000491295134</v>
      </c>
      <c r="CU43" s="29">
        <f t="shared" si="64"/>
        <v>6713.488655833984</v>
      </c>
      <c r="CV43" s="42">
        <f t="shared" si="65"/>
        <v>5479.4169306999411</v>
      </c>
      <c r="CW43" s="11"/>
      <c r="CX43" s="29">
        <f t="shared" si="66"/>
        <v>3.0050654987979746</v>
      </c>
      <c r="CY43" s="25">
        <v>1690</v>
      </c>
      <c r="CZ43" s="29">
        <f t="shared" si="67"/>
        <v>2175.347459846927</v>
      </c>
      <c r="DA43" s="42">
        <f t="shared" si="68"/>
        <v>4913.250708237988</v>
      </c>
      <c r="DB43" s="29">
        <f t="shared" si="69"/>
        <v>6528.012868085365</v>
      </c>
      <c r="DC43" s="42">
        <f t="shared" si="70"/>
        <v>3810.1771420208961</v>
      </c>
      <c r="DD43" s="11"/>
      <c r="DE43" s="29">
        <f t="shared" si="71"/>
        <v>3.0045291351863472</v>
      </c>
      <c r="DF43" s="25">
        <v>3810</v>
      </c>
      <c r="DG43" s="29">
        <f t="shared" si="72"/>
        <v>2302.5467700606864</v>
      </c>
      <c r="DH43" s="42">
        <f t="shared" si="73"/>
        <v>-1840.841136471809</v>
      </c>
      <c r="DI43" s="29">
        <f t="shared" si="74"/>
        <v>6910.2583306755023</v>
      </c>
      <c r="DJ43" s="42">
        <f t="shared" si="75"/>
        <v>16179.664518856202</v>
      </c>
      <c r="DK43" s="11"/>
      <c r="DL43" s="29">
        <f t="shared" si="76"/>
        <v>3.0056850538879041</v>
      </c>
      <c r="DM43" s="25">
        <v>1690</v>
      </c>
      <c r="DN43" s="29">
        <f t="shared" si="77"/>
        <v>2254.5274471623125</v>
      </c>
      <c r="DO43" s="42">
        <f t="shared" si="78"/>
        <v>-1696.336534136638</v>
      </c>
      <c r="DP43" s="29">
        <f t="shared" si="79"/>
        <v>6765.9385209907887</v>
      </c>
      <c r="DQ43" s="42">
        <f t="shared" si="80"/>
        <v>2305.8553716183014</v>
      </c>
      <c r="DR43" s="11"/>
      <c r="DS43" s="29">
        <f t="shared" si="81"/>
        <v>3.0052254398295704</v>
      </c>
      <c r="DT43" s="25">
        <v>1690</v>
      </c>
      <c r="DU43" s="29">
        <f t="shared" si="82"/>
        <v>2216.1651812937771</v>
      </c>
      <c r="DV43" s="42">
        <f t="shared" si="83"/>
        <v>-1580.8655195336114</v>
      </c>
      <c r="DW43" s="29">
        <f t="shared" si="84"/>
        <v>6650.6579704855722</v>
      </c>
      <c r="DX43" s="42">
        <f t="shared" si="85"/>
        <v>1471.663442568193</v>
      </c>
      <c r="DY43" s="11"/>
      <c r="DZ43" s="29">
        <f t="shared" si="86"/>
        <v>3.0048787577354217</v>
      </c>
      <c r="EA43" s="25">
        <v>1690</v>
      </c>
      <c r="EB43" s="29">
        <f t="shared" si="87"/>
        <v>2172.3523034767895</v>
      </c>
      <c r="EC43" s="42">
        <f t="shared" si="88"/>
        <v>4921.3461113070671</v>
      </c>
      <c r="ED43" s="29">
        <f t="shared" si="89"/>
        <v>6519.0138708110444</v>
      </c>
      <c r="EE43" s="42">
        <f t="shared" si="90"/>
        <v>1919.5682626062812</v>
      </c>
      <c r="EF43" s="11"/>
      <c r="EG43" s="29">
        <f t="shared" si="91"/>
        <v>3.0045042426533293</v>
      </c>
      <c r="EH43" s="25">
        <v>3810</v>
      </c>
      <c r="EI43" s="29">
        <f t="shared" si="92"/>
        <v>2244.287890522075</v>
      </c>
      <c r="EJ43" s="42">
        <f t="shared" si="93"/>
        <v>-1665.5275308043342</v>
      </c>
      <c r="EK43" s="29">
        <f t="shared" si="94"/>
        <v>6735.1668287066968</v>
      </c>
      <c r="EL43" s="42">
        <f t="shared" si="95"/>
        <v>5174.7286835498471</v>
      </c>
      <c r="EM43" s="11"/>
      <c r="EN43" s="29">
        <f t="shared" si="96"/>
        <v>3.0051311535168863</v>
      </c>
      <c r="EO43" s="25">
        <v>1690</v>
      </c>
      <c r="EP43" s="29">
        <f t="shared" si="97"/>
        <v>2207.8460353826645</v>
      </c>
      <c r="EQ43" s="42">
        <f t="shared" si="136"/>
        <v>-1555.9113853810525</v>
      </c>
      <c r="ER43" s="29">
        <f t="shared" si="98"/>
        <v>6625.6602492286002</v>
      </c>
      <c r="ES43" s="42">
        <f t="shared" si="99"/>
        <v>1328.008806001784</v>
      </c>
      <c r="ET43" s="11"/>
      <c r="EU43" s="29">
        <f t="shared" si="100"/>
        <v>3.0048059127461721</v>
      </c>
      <c r="EV43" s="25">
        <v>1690</v>
      </c>
      <c r="EW43" s="29">
        <f t="shared" si="101"/>
        <v>2181.7845393666039</v>
      </c>
      <c r="EX43" s="42">
        <f t="shared" si="102"/>
        <v>9495.441529558535</v>
      </c>
      <c r="EY43" s="29">
        <f t="shared" si="103"/>
        <v>6547.353434100899</v>
      </c>
      <c r="EZ43" s="42">
        <f t="shared" si="104"/>
        <v>679.2015745951411</v>
      </c>
      <c r="FA43" s="11"/>
      <c r="FB43" s="28">
        <f t="shared" si="105"/>
        <v>3.004582982336256</v>
      </c>
      <c r="FC43" s="25">
        <v>5340</v>
      </c>
      <c r="FD43" s="28">
        <f t="shared" si="106"/>
        <v>2388.6629720638025</v>
      </c>
      <c r="FE43" s="39">
        <f t="shared" si="107"/>
        <v>-2100.3600008084554</v>
      </c>
      <c r="FF43" s="28">
        <f t="shared" si="108"/>
        <v>7169.1345279984071</v>
      </c>
      <c r="FG43" s="39">
        <f t="shared" si="109"/>
        <v>42798.685915249334</v>
      </c>
      <c r="FH43" s="11"/>
      <c r="FI43" s="28">
        <f t="shared" si="110"/>
        <v>3.0065844613572299</v>
      </c>
      <c r="FJ43" s="25">
        <v>1690</v>
      </c>
      <c r="FK43" s="28">
        <f t="shared" si="111"/>
        <v>2358.3333131998243</v>
      </c>
      <c r="FL43" s="39">
        <f t="shared" si="112"/>
        <v>-2008.8793283563937</v>
      </c>
      <c r="FM43" s="28">
        <f t="shared" si="113"/>
        <v>7077.9508543836782</v>
      </c>
      <c r="FN43" s="39">
        <f t="shared" si="114"/>
        <v>919.88820680529375</v>
      </c>
      <c r="FO43" s="11"/>
      <c r="FP43" s="28">
        <f t="shared" si="115"/>
        <v>3.0065844613572299</v>
      </c>
      <c r="FQ43" s="25">
        <v>1690</v>
      </c>
      <c r="FR43" s="28">
        <f t="shared" si="116"/>
        <v>2353.5015514505217</v>
      </c>
      <c r="FS43" s="39">
        <f t="shared" si="117"/>
        <v>-1994.326031662104</v>
      </c>
      <c r="FT43" s="28">
        <f t="shared" si="118"/>
        <v>7063.4254635257748</v>
      </c>
      <c r="FU43" s="39">
        <f t="shared" si="119"/>
        <v>1236.3254995440498</v>
      </c>
      <c r="FV43" s="11"/>
      <c r="FW43" s="28">
        <f t="shared" si="120"/>
        <v>3.0065844613572299</v>
      </c>
      <c r="FX43" s="25">
        <v>1690</v>
      </c>
      <c r="FY43" s="28">
        <f t="shared" si="121"/>
        <v>2353.5015514505217</v>
      </c>
      <c r="FZ43" s="39">
        <f t="shared" si="122"/>
        <v>-1994.326031662104</v>
      </c>
      <c r="GA43" s="28">
        <f t="shared" si="123"/>
        <v>7063.4254635257748</v>
      </c>
      <c r="GB43" s="39">
        <f t="shared" si="124"/>
        <v>1236.3254995440498</v>
      </c>
      <c r="GC43" s="11"/>
      <c r="GD43" s="28">
        <f t="shared" si="125"/>
        <v>3.0065844613572299</v>
      </c>
      <c r="GE43" s="25">
        <v>1690</v>
      </c>
      <c r="GF43" s="28">
        <f t="shared" si="126"/>
        <v>2353.5015514505217</v>
      </c>
      <c r="GG43" s="39" t="e">
        <f t="shared" si="127"/>
        <v>#VALUE!</v>
      </c>
      <c r="GH43" s="28">
        <f t="shared" si="128"/>
        <v>7063.4254635257748</v>
      </c>
      <c r="GI43" s="39">
        <f t="shared" si="129"/>
        <v>1236.3254995440498</v>
      </c>
      <c r="GJ43" s="11"/>
      <c r="GK43" s="29">
        <f t="shared" si="142"/>
        <v>48</v>
      </c>
      <c r="GL43" s="29" t="str">
        <f t="shared" si="143"/>
        <v xml:space="preserve"> ('16', '10'),</v>
      </c>
      <c r="GM43" s="29">
        <f t="shared" si="144"/>
        <v>10270</v>
      </c>
      <c r="GN43" s="29">
        <f t="shared" si="130"/>
        <v>3.0068501245440231</v>
      </c>
      <c r="GO43" s="29">
        <f t="shared" si="131"/>
        <v>2311.0971759721788</v>
      </c>
      <c r="GP43" s="54">
        <f t="shared" si="132"/>
        <v>0.22503380486584018</v>
      </c>
      <c r="GQ43" s="29" t="str">
        <f t="shared" si="133"/>
        <v>-</v>
      </c>
      <c r="GR43" s="11"/>
    </row>
    <row r="44" spans="2:200" s="2" customFormat="1" x14ac:dyDescent="0.3">
      <c r="B44" s="86"/>
      <c r="C44" s="24">
        <v>49</v>
      </c>
      <c r="D44" s="25" t="s">
        <v>44</v>
      </c>
      <c r="E44" s="25">
        <v>10460</v>
      </c>
      <c r="F44" s="25">
        <v>1.2</v>
      </c>
      <c r="G44" s="25">
        <v>3730</v>
      </c>
      <c r="H44" s="25">
        <f t="shared" si="6"/>
        <v>0</v>
      </c>
      <c r="I44" s="29">
        <f t="shared" si="7"/>
        <v>4486.8565022328567</v>
      </c>
      <c r="J44" s="10"/>
      <c r="K44" s="40">
        <f t="shared" si="8"/>
        <v>1.214552952054768</v>
      </c>
      <c r="L44" s="41">
        <v>3730</v>
      </c>
      <c r="M44" s="62">
        <f t="shared" si="138"/>
        <v>3730</v>
      </c>
      <c r="N44" s="42">
        <f t="shared" si="9"/>
        <v>0</v>
      </c>
      <c r="O44" s="29">
        <f t="shared" si="10"/>
        <v>4486.8565022328567</v>
      </c>
      <c r="P44" s="18">
        <f t="shared" si="11"/>
        <v>0</v>
      </c>
      <c r="Q44" s="8"/>
      <c r="R44" s="29">
        <f t="shared" si="12"/>
        <v>1.214552952054768</v>
      </c>
      <c r="S44" s="25">
        <v>3730</v>
      </c>
      <c r="T44" s="29">
        <f t="shared" si="13"/>
        <v>3730</v>
      </c>
      <c r="U44" s="42">
        <f t="shared" si="14"/>
        <v>0</v>
      </c>
      <c r="V44" s="29">
        <f t="shared" si="15"/>
        <v>4486.8565022328567</v>
      </c>
      <c r="W44" s="42">
        <f t="shared" si="16"/>
        <v>0</v>
      </c>
      <c r="X44" s="11"/>
      <c r="Y44" s="29">
        <f t="shared" si="17"/>
        <v>1.214552952054768</v>
      </c>
      <c r="Z44" s="25">
        <v>3730</v>
      </c>
      <c r="AA44" s="29">
        <f t="shared" si="18"/>
        <v>3730</v>
      </c>
      <c r="AB44" s="42">
        <f t="shared" si="19"/>
        <v>0</v>
      </c>
      <c r="AC44" s="29">
        <f t="shared" si="20"/>
        <v>4486.8565022328567</v>
      </c>
      <c r="AD44" s="42">
        <f t="shared" si="21"/>
        <v>0</v>
      </c>
      <c r="AE44" s="11"/>
      <c r="AF44" s="29">
        <f t="shared" si="22"/>
        <v>1.214552952054768</v>
      </c>
      <c r="AG44" s="25">
        <v>3730</v>
      </c>
      <c r="AH44" s="29">
        <f t="shared" si="23"/>
        <v>3730</v>
      </c>
      <c r="AI44" s="42">
        <f t="shared" si="24"/>
        <v>0</v>
      </c>
      <c r="AJ44" s="29">
        <f t="shared" si="25"/>
        <v>4486.8565022328567</v>
      </c>
      <c r="AK44" s="42">
        <f t="shared" si="26"/>
        <v>0</v>
      </c>
      <c r="AL44" s="11"/>
      <c r="AM44" s="29">
        <f t="shared" si="27"/>
        <v>1.214552952054768</v>
      </c>
      <c r="AN44" s="25">
        <v>3730</v>
      </c>
      <c r="AO44" s="29">
        <f t="shared" si="28"/>
        <v>3730</v>
      </c>
      <c r="AP44" s="42">
        <f t="shared" si="29"/>
        <v>0</v>
      </c>
      <c r="AQ44" s="29">
        <f t="shared" si="30"/>
        <v>4486.8565022328567</v>
      </c>
      <c r="AR44" s="42">
        <f t="shared" si="134"/>
        <v>0</v>
      </c>
      <c r="AS44" s="11"/>
      <c r="AT44" s="29">
        <f t="shared" si="31"/>
        <v>1.214552952054768</v>
      </c>
      <c r="AU44" s="25">
        <v>3730</v>
      </c>
      <c r="AV44" s="29">
        <f t="shared" si="137"/>
        <v>3730</v>
      </c>
      <c r="AW44" s="42">
        <f t="shared" si="32"/>
        <v>0</v>
      </c>
      <c r="AX44" s="29">
        <f t="shared" si="33"/>
        <v>4486.8565022328567</v>
      </c>
      <c r="AY44" s="42">
        <f t="shared" si="34"/>
        <v>0</v>
      </c>
      <c r="AZ44" s="11"/>
      <c r="BA44" s="29">
        <f t="shared" si="35"/>
        <v>1.214552952054768</v>
      </c>
      <c r="BB44" s="25">
        <v>3730</v>
      </c>
      <c r="BC44" s="29">
        <f t="shared" si="135"/>
        <v>3730</v>
      </c>
      <c r="BD44" s="42">
        <f t="shared" si="36"/>
        <v>0</v>
      </c>
      <c r="BE44" s="29">
        <f t="shared" si="37"/>
        <v>4486.8565022328567</v>
      </c>
      <c r="BF44" s="42">
        <f t="shared" si="38"/>
        <v>0</v>
      </c>
      <c r="BG44" s="11"/>
      <c r="BH44" s="29">
        <f t="shared" si="39"/>
        <v>1.214552952054768</v>
      </c>
      <c r="BI44" s="25">
        <v>3730</v>
      </c>
      <c r="BJ44" s="29">
        <f t="shared" si="40"/>
        <v>3730</v>
      </c>
      <c r="BK44" s="42">
        <f t="shared" si="41"/>
        <v>0</v>
      </c>
      <c r="BL44" s="29">
        <f t="shared" si="42"/>
        <v>4486.8565022328567</v>
      </c>
      <c r="BM44" s="42">
        <f t="shared" si="43"/>
        <v>0</v>
      </c>
      <c r="BN44" s="11"/>
      <c r="BO44" s="29">
        <f t="shared" si="44"/>
        <v>1.214552952054768</v>
      </c>
      <c r="BP44" s="25">
        <v>3730</v>
      </c>
      <c r="BQ44" s="29">
        <f t="shared" si="139"/>
        <v>3730</v>
      </c>
      <c r="BR44" s="42">
        <f t="shared" si="45"/>
        <v>0</v>
      </c>
      <c r="BS44" s="29">
        <f t="shared" si="46"/>
        <v>4486.8565022328567</v>
      </c>
      <c r="BT44" s="42">
        <f t="shared" si="140"/>
        <v>0</v>
      </c>
      <c r="BU44" s="11"/>
      <c r="BV44" s="29">
        <f t="shared" si="47"/>
        <v>1.214552952054768</v>
      </c>
      <c r="BW44" s="25">
        <v>3730</v>
      </c>
      <c r="BX44" s="29">
        <f t="shared" si="48"/>
        <v>3730</v>
      </c>
      <c r="BY44" s="42">
        <f t="shared" si="49"/>
        <v>0</v>
      </c>
      <c r="BZ44" s="29">
        <f t="shared" si="50"/>
        <v>4486.8565022328567</v>
      </c>
      <c r="CA44" s="42">
        <f t="shared" si="51"/>
        <v>0</v>
      </c>
      <c r="CB44" s="11"/>
      <c r="CC44" s="29">
        <f t="shared" si="52"/>
        <v>1.214552952054768</v>
      </c>
      <c r="CD44" s="25">
        <v>3730</v>
      </c>
      <c r="CE44" s="29">
        <f t="shared" si="53"/>
        <v>3730</v>
      </c>
      <c r="CF44" s="42">
        <f t="shared" si="54"/>
        <v>0</v>
      </c>
      <c r="CG44" s="29">
        <f t="shared" si="55"/>
        <v>4486.8565022328567</v>
      </c>
      <c r="CH44" s="42">
        <f t="shared" si="56"/>
        <v>0</v>
      </c>
      <c r="CI44" s="11"/>
      <c r="CJ44" s="29">
        <f t="shared" si="57"/>
        <v>1.214552952054768</v>
      </c>
      <c r="CK44" s="25">
        <v>3730</v>
      </c>
      <c r="CL44" s="29">
        <f t="shared" si="58"/>
        <v>3730</v>
      </c>
      <c r="CM44" s="42">
        <f t="shared" si="59"/>
        <v>0</v>
      </c>
      <c r="CN44" s="29">
        <f t="shared" si="60"/>
        <v>4486.8565022328567</v>
      </c>
      <c r="CO44" s="42">
        <f t="shared" si="141"/>
        <v>0</v>
      </c>
      <c r="CP44" s="11"/>
      <c r="CQ44" s="29">
        <f t="shared" si="61"/>
        <v>1.214552952054768</v>
      </c>
      <c r="CR44" s="25">
        <v>3730</v>
      </c>
      <c r="CS44" s="29">
        <f t="shared" si="62"/>
        <v>3730</v>
      </c>
      <c r="CT44" s="42">
        <f t="shared" si="63"/>
        <v>0</v>
      </c>
      <c r="CU44" s="29">
        <f t="shared" si="64"/>
        <v>4486.8565022328567</v>
      </c>
      <c r="CV44" s="42">
        <f t="shared" si="65"/>
        <v>0</v>
      </c>
      <c r="CW44" s="11"/>
      <c r="CX44" s="29">
        <f t="shared" si="66"/>
        <v>1.214552952054768</v>
      </c>
      <c r="CY44" s="25">
        <v>3730</v>
      </c>
      <c r="CZ44" s="29">
        <f t="shared" si="67"/>
        <v>3730</v>
      </c>
      <c r="DA44" s="42">
        <f t="shared" si="68"/>
        <v>0</v>
      </c>
      <c r="DB44" s="29">
        <f t="shared" si="69"/>
        <v>4486.8565022328567</v>
      </c>
      <c r="DC44" s="42">
        <f t="shared" si="70"/>
        <v>0</v>
      </c>
      <c r="DD44" s="11"/>
      <c r="DE44" s="29">
        <f t="shared" si="71"/>
        <v>1.214552952054768</v>
      </c>
      <c r="DF44" s="25">
        <v>3730</v>
      </c>
      <c r="DG44" s="29">
        <f t="shared" si="72"/>
        <v>3730</v>
      </c>
      <c r="DH44" s="42">
        <f t="shared" si="73"/>
        <v>0</v>
      </c>
      <c r="DI44" s="29">
        <f t="shared" si="74"/>
        <v>4486.8565022328567</v>
      </c>
      <c r="DJ44" s="42">
        <f t="shared" si="75"/>
        <v>0</v>
      </c>
      <c r="DK44" s="11"/>
      <c r="DL44" s="29">
        <f t="shared" si="76"/>
        <v>1.214552952054768</v>
      </c>
      <c r="DM44" s="25">
        <v>3730</v>
      </c>
      <c r="DN44" s="29">
        <f t="shared" si="77"/>
        <v>3730</v>
      </c>
      <c r="DO44" s="42">
        <f t="shared" si="78"/>
        <v>0</v>
      </c>
      <c r="DP44" s="29">
        <f t="shared" si="79"/>
        <v>4486.8565022328567</v>
      </c>
      <c r="DQ44" s="42">
        <f t="shared" si="80"/>
        <v>0</v>
      </c>
      <c r="DR44" s="11"/>
      <c r="DS44" s="29">
        <f t="shared" si="81"/>
        <v>1.214552952054768</v>
      </c>
      <c r="DT44" s="25">
        <v>3730</v>
      </c>
      <c r="DU44" s="29">
        <f t="shared" si="82"/>
        <v>3730</v>
      </c>
      <c r="DV44" s="42">
        <f t="shared" si="83"/>
        <v>0</v>
      </c>
      <c r="DW44" s="29">
        <f t="shared" si="84"/>
        <v>4486.8565022328567</v>
      </c>
      <c r="DX44" s="42">
        <f t="shared" si="85"/>
        <v>0</v>
      </c>
      <c r="DY44" s="11"/>
      <c r="DZ44" s="29">
        <f t="shared" si="86"/>
        <v>1.214552952054768</v>
      </c>
      <c r="EA44" s="25">
        <v>3730</v>
      </c>
      <c r="EB44" s="29">
        <f t="shared" si="87"/>
        <v>3730</v>
      </c>
      <c r="EC44" s="42">
        <f t="shared" si="88"/>
        <v>0</v>
      </c>
      <c r="ED44" s="29">
        <f t="shared" si="89"/>
        <v>4486.8565022328567</v>
      </c>
      <c r="EE44" s="42">
        <f t="shared" si="90"/>
        <v>0</v>
      </c>
      <c r="EF44" s="11"/>
      <c r="EG44" s="29">
        <f t="shared" si="91"/>
        <v>1.214552952054768</v>
      </c>
      <c r="EH44" s="25">
        <v>3730</v>
      </c>
      <c r="EI44" s="29">
        <f t="shared" si="92"/>
        <v>3730</v>
      </c>
      <c r="EJ44" s="42">
        <f t="shared" si="93"/>
        <v>0</v>
      </c>
      <c r="EK44" s="29">
        <f t="shared" si="94"/>
        <v>4486.8565022328567</v>
      </c>
      <c r="EL44" s="42">
        <f t="shared" si="95"/>
        <v>0</v>
      </c>
      <c r="EM44" s="11"/>
      <c r="EN44" s="29">
        <f t="shared" si="96"/>
        <v>1.214552952054768</v>
      </c>
      <c r="EO44" s="25">
        <v>3730</v>
      </c>
      <c r="EP44" s="29">
        <f t="shared" si="97"/>
        <v>3730</v>
      </c>
      <c r="EQ44" s="42">
        <f t="shared" si="136"/>
        <v>0</v>
      </c>
      <c r="ER44" s="29">
        <f t="shared" si="98"/>
        <v>4486.8565022328567</v>
      </c>
      <c r="ES44" s="42">
        <f t="shared" si="99"/>
        <v>0</v>
      </c>
      <c r="ET44" s="11"/>
      <c r="EU44" s="29">
        <f t="shared" si="100"/>
        <v>1.214552952054768</v>
      </c>
      <c r="EV44" s="25">
        <v>3730</v>
      </c>
      <c r="EW44" s="29">
        <f t="shared" si="101"/>
        <v>3730</v>
      </c>
      <c r="EX44" s="42">
        <f t="shared" si="102"/>
        <v>0</v>
      </c>
      <c r="EY44" s="29">
        <f t="shared" si="103"/>
        <v>4486.8565022328567</v>
      </c>
      <c r="EZ44" s="42">
        <f t="shared" si="104"/>
        <v>0</v>
      </c>
      <c r="FA44" s="11"/>
      <c r="FB44" s="28">
        <f t="shared" si="105"/>
        <v>1.214552952054768</v>
      </c>
      <c r="FC44" s="25">
        <v>3730</v>
      </c>
      <c r="FD44" s="28">
        <f t="shared" si="106"/>
        <v>3730</v>
      </c>
      <c r="FE44" s="39">
        <f t="shared" si="107"/>
        <v>0</v>
      </c>
      <c r="FF44" s="28">
        <f t="shared" si="108"/>
        <v>4486.8565022328567</v>
      </c>
      <c r="FG44" s="39">
        <f t="shared" si="109"/>
        <v>0</v>
      </c>
      <c r="FH44" s="11"/>
      <c r="FI44" s="28">
        <f t="shared" si="110"/>
        <v>1.214552952054768</v>
      </c>
      <c r="FJ44" s="25">
        <v>3730</v>
      </c>
      <c r="FK44" s="28">
        <f t="shared" si="111"/>
        <v>3730</v>
      </c>
      <c r="FL44" s="39">
        <f t="shared" si="112"/>
        <v>0</v>
      </c>
      <c r="FM44" s="28">
        <f t="shared" si="113"/>
        <v>4486.8565022328567</v>
      </c>
      <c r="FN44" s="39">
        <f t="shared" si="114"/>
        <v>0</v>
      </c>
      <c r="FO44" s="11"/>
      <c r="FP44" s="28">
        <f t="shared" si="115"/>
        <v>1.214552952054768</v>
      </c>
      <c r="FQ44" s="25">
        <v>3730</v>
      </c>
      <c r="FR44" s="28">
        <f t="shared" si="116"/>
        <v>3730</v>
      </c>
      <c r="FS44" s="39">
        <f t="shared" si="117"/>
        <v>0</v>
      </c>
      <c r="FT44" s="28">
        <f t="shared" si="118"/>
        <v>4486.8565022328567</v>
      </c>
      <c r="FU44" s="39">
        <f t="shared" si="119"/>
        <v>0</v>
      </c>
      <c r="FV44" s="11"/>
      <c r="FW44" s="28">
        <f t="shared" si="120"/>
        <v>1.214552952054768</v>
      </c>
      <c r="FX44" s="25">
        <v>3730</v>
      </c>
      <c r="FY44" s="28">
        <f t="shared" si="121"/>
        <v>3730</v>
      </c>
      <c r="FZ44" s="39">
        <f t="shared" si="122"/>
        <v>0</v>
      </c>
      <c r="GA44" s="28">
        <f t="shared" si="123"/>
        <v>4486.8565022328567</v>
      </c>
      <c r="GB44" s="39">
        <f t="shared" si="124"/>
        <v>0</v>
      </c>
      <c r="GC44" s="11"/>
      <c r="GD44" s="28">
        <f t="shared" si="125"/>
        <v>1.214552952054768</v>
      </c>
      <c r="GE44" s="25">
        <v>3730</v>
      </c>
      <c r="GF44" s="28">
        <f t="shared" si="126"/>
        <v>3730</v>
      </c>
      <c r="GG44" s="39" t="e">
        <f t="shared" si="127"/>
        <v>#VALUE!</v>
      </c>
      <c r="GH44" s="28">
        <f t="shared" si="128"/>
        <v>4486.8565022328567</v>
      </c>
      <c r="GI44" s="39">
        <f t="shared" si="129"/>
        <v>0</v>
      </c>
      <c r="GJ44" s="11"/>
      <c r="GK44" s="29">
        <f t="shared" si="142"/>
        <v>49</v>
      </c>
      <c r="GL44" s="29" t="str">
        <f t="shared" si="143"/>
        <v xml:space="preserve"> ('16', '17'),</v>
      </c>
      <c r="GM44" s="29">
        <f t="shared" si="144"/>
        <v>10460</v>
      </c>
      <c r="GN44" s="29">
        <f t="shared" si="130"/>
        <v>1.214552952054768</v>
      </c>
      <c r="GO44" s="29">
        <f t="shared" si="131"/>
        <v>3730</v>
      </c>
      <c r="GP44" s="54">
        <f t="shared" si="132"/>
        <v>0.35659655831739961</v>
      </c>
      <c r="GQ44" s="29" t="str">
        <f t="shared" si="133"/>
        <v>-</v>
      </c>
      <c r="GR44" s="11"/>
    </row>
    <row r="45" spans="2:200" s="2" customFormat="1" x14ac:dyDescent="0.3">
      <c r="B45" s="86"/>
      <c r="C45" s="24">
        <v>50</v>
      </c>
      <c r="D45" s="25" t="s">
        <v>45</v>
      </c>
      <c r="E45" s="25">
        <v>39360</v>
      </c>
      <c r="F45" s="25">
        <v>1.8</v>
      </c>
      <c r="G45" s="25">
        <v>950</v>
      </c>
      <c r="H45" s="25">
        <f t="shared" si="6"/>
        <v>1332.000691968356</v>
      </c>
      <c r="I45" s="29">
        <f t="shared" si="7"/>
        <v>1710.000087048528</v>
      </c>
      <c r="J45" s="10"/>
      <c r="K45" s="40">
        <f t="shared" si="8"/>
        <v>1.8000004581501474</v>
      </c>
      <c r="L45" s="41">
        <v>1690</v>
      </c>
      <c r="M45" s="62">
        <f t="shared" si="138"/>
        <v>1135.4951310088395</v>
      </c>
      <c r="N45" s="42">
        <f t="shared" si="9"/>
        <v>998.11007246700262</v>
      </c>
      <c r="O45" s="29">
        <f t="shared" si="10"/>
        <v>2043.8914481744782</v>
      </c>
      <c r="P45" s="18">
        <f t="shared" si="11"/>
        <v>34408.443627986533</v>
      </c>
      <c r="Q45" s="8"/>
      <c r="R45" s="29">
        <f t="shared" si="12"/>
        <v>1.8000009350923731</v>
      </c>
      <c r="S45" s="25">
        <v>1690</v>
      </c>
      <c r="T45" s="29">
        <f t="shared" si="13"/>
        <v>1431.1024460622348</v>
      </c>
      <c r="U45" s="42">
        <f t="shared" si="14"/>
        <v>466.01631360614766</v>
      </c>
      <c r="V45" s="29">
        <f t="shared" si="15"/>
        <v>2575.9850782124508</v>
      </c>
      <c r="W45" s="42">
        <f t="shared" si="16"/>
        <v>87383.684713077295</v>
      </c>
      <c r="X45" s="11"/>
      <c r="Y45" s="29">
        <f t="shared" si="17"/>
        <v>1.8000023593713723</v>
      </c>
      <c r="Z45" s="25">
        <v>1690</v>
      </c>
      <c r="AA45" s="29">
        <f t="shared" si="18"/>
        <v>1489.3489475857191</v>
      </c>
      <c r="AB45" s="42">
        <f t="shared" si="19"/>
        <v>361.17265291210913</v>
      </c>
      <c r="AC45" s="29">
        <f t="shared" si="20"/>
        <v>2680.8289300310153</v>
      </c>
      <c r="AD45" s="42">
        <f t="shared" si="21"/>
        <v>3392.6549397252602</v>
      </c>
      <c r="AE45" s="11"/>
      <c r="AF45" s="29">
        <f t="shared" si="22"/>
        <v>1.8000027675741208</v>
      </c>
      <c r="AG45" s="25">
        <v>1690</v>
      </c>
      <c r="AH45" s="29">
        <f t="shared" si="23"/>
        <v>1610.1253519819149</v>
      </c>
      <c r="AI45" s="42">
        <f t="shared" si="24"/>
        <v>143.77467932062609</v>
      </c>
      <c r="AJ45" s="29">
        <f t="shared" si="25"/>
        <v>2898.2268509914102</v>
      </c>
      <c r="AK45" s="42">
        <f t="shared" si="26"/>
        <v>14586.939858873438</v>
      </c>
      <c r="AL45" s="11"/>
      <c r="AM45" s="29">
        <f t="shared" si="27"/>
        <v>1.8000037805254163</v>
      </c>
      <c r="AN45" s="25">
        <v>1690</v>
      </c>
      <c r="AO45" s="29">
        <f t="shared" si="28"/>
        <v>1624.4885717144471</v>
      </c>
      <c r="AP45" s="42">
        <f t="shared" si="29"/>
        <v>117.92083871734772</v>
      </c>
      <c r="AQ45" s="29">
        <f t="shared" si="30"/>
        <v>2924.0807017879483</v>
      </c>
      <c r="AR45" s="42">
        <f t="shared" si="134"/>
        <v>206.30208108499994</v>
      </c>
      <c r="AS45" s="11"/>
      <c r="AT45" s="29">
        <f t="shared" si="31"/>
        <v>1.8000039172388329</v>
      </c>
      <c r="AU45" s="25">
        <v>1690</v>
      </c>
      <c r="AV45" s="29">
        <f t="shared" si="137"/>
        <v>1641.8987905335462</v>
      </c>
      <c r="AW45" s="42">
        <f t="shared" si="32"/>
        <v>86.582378836871584</v>
      </c>
      <c r="AX45" s="29">
        <f t="shared" si="33"/>
        <v>2955.4191653399098</v>
      </c>
      <c r="AY45" s="42">
        <f t="shared" si="34"/>
        <v>303.11571932891246</v>
      </c>
      <c r="AZ45" s="11"/>
      <c r="BA45" s="29">
        <f t="shared" si="35"/>
        <v>1.8000040878875554</v>
      </c>
      <c r="BB45" s="25">
        <v>1690</v>
      </c>
      <c r="BC45" s="29">
        <f t="shared" si="135"/>
        <v>1652.5760784379349</v>
      </c>
      <c r="BD45" s="42">
        <f t="shared" si="36"/>
        <v>67.36321964313619</v>
      </c>
      <c r="BE45" s="29">
        <f t="shared" si="37"/>
        <v>2974.6383277867467</v>
      </c>
      <c r="BF45" s="42">
        <f t="shared" si="38"/>
        <v>114.00447699320688</v>
      </c>
      <c r="BG45" s="11"/>
      <c r="BH45" s="29">
        <f t="shared" si="39"/>
        <v>1.8000041952636305</v>
      </c>
      <c r="BI45" s="25">
        <v>1690</v>
      </c>
      <c r="BJ45" s="29">
        <f t="shared" si="40"/>
        <v>1662.5589284285004</v>
      </c>
      <c r="BK45" s="42">
        <f t="shared" si="41"/>
        <v>49.394047685353605</v>
      </c>
      <c r="BL45" s="29">
        <f t="shared" si="42"/>
        <v>2992.6075001595018</v>
      </c>
      <c r="BM45" s="42">
        <f t="shared" si="43"/>
        <v>99.65729393413271</v>
      </c>
      <c r="BN45" s="11"/>
      <c r="BO45" s="29">
        <f t="shared" si="44"/>
        <v>1.8000042975565458</v>
      </c>
      <c r="BP45" s="25">
        <v>1690</v>
      </c>
      <c r="BQ45" s="29">
        <f t="shared" si="139"/>
        <v>1665.8168713532543</v>
      </c>
      <c r="BR45" s="42">
        <f t="shared" si="45"/>
        <v>43.529737784945631</v>
      </c>
      <c r="BS45" s="29">
        <f t="shared" si="46"/>
        <v>2998.471811480234</v>
      </c>
      <c r="BT45" s="42">
        <f t="shared" si="140"/>
        <v>10.614192100954217</v>
      </c>
      <c r="BU45" s="11"/>
      <c r="BV45" s="29">
        <f t="shared" si="47"/>
        <v>1.8000043313415806</v>
      </c>
      <c r="BW45" s="25">
        <v>1690</v>
      </c>
      <c r="BX45" s="29">
        <f t="shared" si="48"/>
        <v>1671.652189851304</v>
      </c>
      <c r="BY45" s="42">
        <f t="shared" si="49"/>
        <v>33.02613922005434</v>
      </c>
      <c r="BZ45" s="29">
        <f t="shared" si="50"/>
        <v>3008.9754102291763</v>
      </c>
      <c r="CA45" s="42">
        <f t="shared" si="51"/>
        <v>34.0509419736807</v>
      </c>
      <c r="CB45" s="11"/>
      <c r="CC45" s="29">
        <f t="shared" si="52"/>
        <v>1.8000043923515845</v>
      </c>
      <c r="CD45" s="25">
        <v>1690</v>
      </c>
      <c r="CE45" s="29">
        <f t="shared" si="53"/>
        <v>1673.5281522263172</v>
      </c>
      <c r="CF45" s="42">
        <f t="shared" si="54"/>
        <v>29.649399070164687</v>
      </c>
      <c r="CG45" s="29">
        <f t="shared" si="55"/>
        <v>3012.352150762601</v>
      </c>
      <c r="CH45" s="42">
        <f t="shared" si="56"/>
        <v>3.5192348324650142</v>
      </c>
      <c r="CI45" s="11"/>
      <c r="CJ45" s="29">
        <f t="shared" si="57"/>
        <v>1.8000044121015473</v>
      </c>
      <c r="CK45" s="25">
        <v>1690</v>
      </c>
      <c r="CL45" s="29">
        <f t="shared" si="58"/>
        <v>1675.8380268687208</v>
      </c>
      <c r="CM45" s="42">
        <f t="shared" si="59"/>
        <v>25.491614719555216</v>
      </c>
      <c r="CN45" s="29">
        <f t="shared" si="60"/>
        <v>3016.5099353385012</v>
      </c>
      <c r="CO45" s="42">
        <f t="shared" si="141"/>
        <v>5.3355208636194185</v>
      </c>
      <c r="CP45" s="11"/>
      <c r="CQ45" s="29">
        <f t="shared" si="61"/>
        <v>1.8000044365111056</v>
      </c>
      <c r="CR45" s="25">
        <v>1690</v>
      </c>
      <c r="CS45" s="29">
        <f t="shared" si="62"/>
        <v>1677.5258672968998</v>
      </c>
      <c r="CT45" s="42">
        <f t="shared" si="63"/>
        <v>22.453494617210655</v>
      </c>
      <c r="CU45" s="29">
        <f t="shared" si="64"/>
        <v>3019.5480556124448</v>
      </c>
      <c r="CV45" s="42">
        <f t="shared" si="65"/>
        <v>2.8488053109955218</v>
      </c>
      <c r="CW45" s="11"/>
      <c r="CX45" s="29">
        <f t="shared" si="66"/>
        <v>1.8000044544112674</v>
      </c>
      <c r="CY45" s="25">
        <v>1690</v>
      </c>
      <c r="CZ45" s="29">
        <f t="shared" si="67"/>
        <v>1678.9333296759432</v>
      </c>
      <c r="DA45" s="42">
        <f t="shared" si="68"/>
        <v>19.920056146004267</v>
      </c>
      <c r="DB45" s="29">
        <f t="shared" si="69"/>
        <v>3022.081494174668</v>
      </c>
      <c r="DC45" s="42">
        <f t="shared" si="70"/>
        <v>1.9809503484225324</v>
      </c>
      <c r="DD45" s="11"/>
      <c r="DE45" s="29">
        <f t="shared" si="71"/>
        <v>1.8000044693792892</v>
      </c>
      <c r="DF45" s="25">
        <v>1690</v>
      </c>
      <c r="DG45" s="29">
        <f t="shared" si="72"/>
        <v>1679.7944746575251</v>
      </c>
      <c r="DH45" s="42">
        <f t="shared" si="73"/>
        <v>18.36999140960727</v>
      </c>
      <c r="DI45" s="29">
        <f t="shared" si="74"/>
        <v>3023.6315589942492</v>
      </c>
      <c r="DJ45" s="42">
        <f t="shared" si="75"/>
        <v>0.74157067930369336</v>
      </c>
      <c r="DK45" s="11"/>
      <c r="DL45" s="29">
        <f t="shared" si="76"/>
        <v>1.8000044785559386</v>
      </c>
      <c r="DM45" s="25">
        <v>1690</v>
      </c>
      <c r="DN45" s="29">
        <f t="shared" si="77"/>
        <v>1680.5945154719095</v>
      </c>
      <c r="DO45" s="42">
        <f t="shared" si="78"/>
        <v>16.929914418094906</v>
      </c>
      <c r="DP45" s="29">
        <f t="shared" si="79"/>
        <v>3025.0716360465835</v>
      </c>
      <c r="DQ45" s="42">
        <f t="shared" si="80"/>
        <v>0.6400653046808128</v>
      </c>
      <c r="DR45" s="11"/>
      <c r="DS45" s="29">
        <f t="shared" si="81"/>
        <v>1.8000044870940979</v>
      </c>
      <c r="DT45" s="25">
        <v>1690</v>
      </c>
      <c r="DU45" s="29">
        <f t="shared" si="82"/>
        <v>1681.2336618941122</v>
      </c>
      <c r="DV45" s="42">
        <f t="shared" si="83"/>
        <v>15.779448054317822</v>
      </c>
      <c r="DW45" s="29">
        <f t="shared" si="84"/>
        <v>3026.2221024766404</v>
      </c>
      <c r="DX45" s="42">
        <f t="shared" si="85"/>
        <v>0.40850814901445714</v>
      </c>
      <c r="DY45" s="11"/>
      <c r="DZ45" s="29">
        <f t="shared" si="86"/>
        <v>1.8000044939239346</v>
      </c>
      <c r="EA45" s="25">
        <v>1690</v>
      </c>
      <c r="EB45" s="29">
        <f t="shared" si="87"/>
        <v>1681.9636199262861</v>
      </c>
      <c r="EC45" s="42">
        <f t="shared" si="88"/>
        <v>14.465520340709174</v>
      </c>
      <c r="ED45" s="29">
        <f t="shared" si="89"/>
        <v>3027.5360302177796</v>
      </c>
      <c r="EE45" s="42">
        <f t="shared" si="90"/>
        <v>0.53283872873527138</v>
      </c>
      <c r="EF45" s="11"/>
      <c r="EG45" s="29">
        <f t="shared" si="91"/>
        <v>1.8000045017337067</v>
      </c>
      <c r="EH45" s="25">
        <v>1690</v>
      </c>
      <c r="EI45" s="29">
        <f t="shared" si="92"/>
        <v>1682.3166273036047</v>
      </c>
      <c r="EJ45" s="42">
        <f t="shared" si="93"/>
        <v>13.830105512652887</v>
      </c>
      <c r="EK45" s="29">
        <f t="shared" si="94"/>
        <v>3028.1714450867648</v>
      </c>
      <c r="EL45" s="42">
        <f t="shared" si="95"/>
        <v>0.12461420844134968</v>
      </c>
      <c r="EM45" s="11"/>
      <c r="EN45" s="29">
        <f t="shared" si="96"/>
        <v>1.8000045055141582</v>
      </c>
      <c r="EO45" s="25">
        <v>1690</v>
      </c>
      <c r="EP45" s="29">
        <f t="shared" si="97"/>
        <v>1682.8217733830552</v>
      </c>
      <c r="EQ45" s="42">
        <f t="shared" si="136"/>
        <v>12.920840318778245</v>
      </c>
      <c r="ER45" s="29">
        <f t="shared" si="98"/>
        <v>3029.0807103070861</v>
      </c>
      <c r="ES45" s="42">
        <f t="shared" si="99"/>
        <v>0.25517256158417972</v>
      </c>
      <c r="ET45" s="11"/>
      <c r="EU45" s="29">
        <f t="shared" si="100"/>
        <v>1.8000045109280456</v>
      </c>
      <c r="EV45" s="25">
        <v>1690</v>
      </c>
      <c r="EW45" s="29">
        <f t="shared" si="101"/>
        <v>1683.1830300338697</v>
      </c>
      <c r="EX45" s="42">
        <f t="shared" si="102"/>
        <v>12.2705767489831</v>
      </c>
      <c r="EY45" s="29">
        <f t="shared" si="103"/>
        <v>3029.7309739088546</v>
      </c>
      <c r="EZ45" s="42">
        <f t="shared" si="104"/>
        <v>0.13050636775773788</v>
      </c>
      <c r="FA45" s="11"/>
      <c r="FB45" s="28">
        <f t="shared" si="105"/>
        <v>1.8000045148027937</v>
      </c>
      <c r="FC45" s="25">
        <v>1690</v>
      </c>
      <c r="FD45" s="28">
        <f t="shared" si="106"/>
        <v>1683.6295746347419</v>
      </c>
      <c r="FE45" s="39">
        <f t="shared" si="107"/>
        <v>11.466794468133727</v>
      </c>
      <c r="FF45" s="28">
        <f t="shared" si="108"/>
        <v>3030.5347562075553</v>
      </c>
      <c r="FG45" s="39">
        <f t="shared" si="109"/>
        <v>0.19940208056804998</v>
      </c>
      <c r="FH45" s="11"/>
      <c r="FI45" s="28">
        <f t="shared" si="110"/>
        <v>1.8000045195957677</v>
      </c>
      <c r="FJ45" s="25">
        <v>1690</v>
      </c>
      <c r="FK45" s="28">
        <f t="shared" si="111"/>
        <v>1683.9061211755954</v>
      </c>
      <c r="FL45" s="39">
        <f t="shared" si="112"/>
        <v>10.969009470039515</v>
      </c>
      <c r="FM45" s="28">
        <f t="shared" si="113"/>
        <v>3031.0325412313809</v>
      </c>
      <c r="FN45" s="39">
        <f t="shared" si="114"/>
        <v>7.6477989258084897E-2</v>
      </c>
      <c r="FO45" s="11"/>
      <c r="FP45" s="28">
        <f t="shared" si="115"/>
        <v>1.8000045195957677</v>
      </c>
      <c r="FQ45" s="25">
        <v>1690</v>
      </c>
      <c r="FR45" s="28">
        <f t="shared" si="116"/>
        <v>1683.9501772925464</v>
      </c>
      <c r="FS45" s="39">
        <f t="shared" si="117"/>
        <v>10.889708262769874</v>
      </c>
      <c r="FT45" s="28">
        <f t="shared" si="118"/>
        <v>3031.1118424411502</v>
      </c>
      <c r="FU45" s="39">
        <f t="shared" si="119"/>
        <v>0.10278606419134566</v>
      </c>
      <c r="FV45" s="11"/>
      <c r="FW45" s="28">
        <f t="shared" si="120"/>
        <v>1.8000045195957677</v>
      </c>
      <c r="FX45" s="25">
        <v>1690</v>
      </c>
      <c r="FY45" s="28">
        <f t="shared" si="121"/>
        <v>1683.9501772925464</v>
      </c>
      <c r="FZ45" s="39">
        <f t="shared" si="122"/>
        <v>10.889708262769874</v>
      </c>
      <c r="GA45" s="28">
        <f t="shared" si="123"/>
        <v>3031.1118424411502</v>
      </c>
      <c r="GB45" s="39">
        <f t="shared" si="124"/>
        <v>0.10278606419134566</v>
      </c>
      <c r="GC45" s="11"/>
      <c r="GD45" s="28">
        <f t="shared" si="125"/>
        <v>1.8000045195957677</v>
      </c>
      <c r="GE45" s="25">
        <v>1690</v>
      </c>
      <c r="GF45" s="28">
        <f t="shared" si="126"/>
        <v>1683.9501772925464</v>
      </c>
      <c r="GG45" s="39" t="e">
        <f t="shared" si="127"/>
        <v>#VALUE!</v>
      </c>
      <c r="GH45" s="28">
        <f t="shared" si="128"/>
        <v>3031.1118424411502</v>
      </c>
      <c r="GI45" s="39">
        <f t="shared" si="129"/>
        <v>0.10278606419134566</v>
      </c>
      <c r="GJ45" s="11"/>
      <c r="GK45" s="29">
        <f t="shared" si="142"/>
        <v>50</v>
      </c>
      <c r="GL45" s="29" t="str">
        <f t="shared" si="143"/>
        <v xml:space="preserve"> ('16', '18'),</v>
      </c>
      <c r="GM45" s="29">
        <f t="shared" si="144"/>
        <v>39360</v>
      </c>
      <c r="GN45" s="29">
        <f t="shared" si="130"/>
        <v>1.8000044121015473</v>
      </c>
      <c r="GO45" s="29">
        <f t="shared" si="131"/>
        <v>1675.8380268687208</v>
      </c>
      <c r="GP45" s="54">
        <f t="shared" si="132"/>
        <v>4.2577185641989861E-2</v>
      </c>
      <c r="GQ45" s="29" t="str">
        <f t="shared" si="133"/>
        <v>-</v>
      </c>
      <c r="GR45" s="11"/>
    </row>
    <row r="46" spans="2:200" s="2" customFormat="1" x14ac:dyDescent="0.3">
      <c r="B46" s="86"/>
      <c r="C46" s="24">
        <v>26</v>
      </c>
      <c r="D46" s="25" t="s">
        <v>46</v>
      </c>
      <c r="E46" s="25">
        <v>27830</v>
      </c>
      <c r="F46" s="25">
        <v>1.8</v>
      </c>
      <c r="G46" s="25">
        <v>7890</v>
      </c>
      <c r="H46" s="25">
        <f t="shared" si="6"/>
        <v>14940.550601488392</v>
      </c>
      <c r="I46" s="29">
        <f t="shared" si="7"/>
        <v>14215.762456360384</v>
      </c>
      <c r="J46" s="10"/>
      <c r="K46" s="40">
        <f t="shared" si="8"/>
        <v>1.8087214552347168</v>
      </c>
      <c r="L46" s="41">
        <v>16090</v>
      </c>
      <c r="M46" s="62">
        <f t="shared" si="138"/>
        <v>9945.4865868547095</v>
      </c>
      <c r="N46" s="42">
        <f t="shared" si="9"/>
        <v>3508.4331396342518</v>
      </c>
      <c r="O46" s="29">
        <f t="shared" si="10"/>
        <v>17945.672529151925</v>
      </c>
      <c r="P46" s="18">
        <f t="shared" si="11"/>
        <v>4225025.1087396229</v>
      </c>
      <c r="Q46" s="8"/>
      <c r="R46" s="29">
        <f t="shared" si="12"/>
        <v>1.8220183660351699</v>
      </c>
      <c r="S46" s="25">
        <v>11860</v>
      </c>
      <c r="T46" s="29">
        <f t="shared" si="13"/>
        <v>10966.116343854395</v>
      </c>
      <c r="U46" s="42">
        <f t="shared" si="14"/>
        <v>3185.8889211504979</v>
      </c>
      <c r="V46" s="29">
        <f t="shared" si="15"/>
        <v>19810.389195586551</v>
      </c>
      <c r="W46" s="42">
        <f t="shared" si="16"/>
        <v>1041685.1008732379</v>
      </c>
      <c r="X46" s="11"/>
      <c r="Y46" s="29">
        <f t="shared" si="17"/>
        <v>1.8325456043007624</v>
      </c>
      <c r="Z46" s="25">
        <v>12700</v>
      </c>
      <c r="AA46" s="29">
        <f t="shared" si="18"/>
        <v>11356.203679494138</v>
      </c>
      <c r="AB46" s="42">
        <f t="shared" si="19"/>
        <v>-1987.2378675428326</v>
      </c>
      <c r="AC46" s="29">
        <f t="shared" si="20"/>
        <v>20526.177951951431</v>
      </c>
      <c r="AD46" s="42">
        <f t="shared" si="21"/>
        <v>152168.12942651301</v>
      </c>
      <c r="AE46" s="11"/>
      <c r="AF46" s="29">
        <f t="shared" si="22"/>
        <v>1.8374294664226076</v>
      </c>
      <c r="AG46" s="25">
        <v>10270</v>
      </c>
      <c r="AH46" s="29">
        <f t="shared" si="23"/>
        <v>10702.393129921944</v>
      </c>
      <c r="AI46" s="42">
        <f t="shared" si="24"/>
        <v>3662.9999243155617</v>
      </c>
      <c r="AJ46" s="29">
        <f t="shared" si="25"/>
        <v>19327.507395153956</v>
      </c>
      <c r="AK46" s="42">
        <f t="shared" si="26"/>
        <v>427468.23473189416</v>
      </c>
      <c r="AL46" s="11"/>
      <c r="AM46" s="29">
        <f t="shared" si="27"/>
        <v>1.8295259950401943</v>
      </c>
      <c r="AN46" s="25">
        <v>12700</v>
      </c>
      <c r="AO46" s="29">
        <f t="shared" si="28"/>
        <v>11061.606811935919</v>
      </c>
      <c r="AP46" s="42">
        <f t="shared" si="29"/>
        <v>-1449.5928006358008</v>
      </c>
      <c r="AQ46" s="29">
        <f t="shared" si="30"/>
        <v>19985.434430432535</v>
      </c>
      <c r="AR46" s="42">
        <f t="shared" si="134"/>
        <v>129034.46934603708</v>
      </c>
      <c r="AS46" s="11"/>
      <c r="AT46" s="29">
        <f t="shared" si="31"/>
        <v>1.8336940962625097</v>
      </c>
      <c r="AU46" s="25">
        <v>10270</v>
      </c>
      <c r="AV46" s="29">
        <f t="shared" si="137"/>
        <v>10851.230574153096</v>
      </c>
      <c r="AW46" s="42">
        <f t="shared" si="32"/>
        <v>3394.7065080990255</v>
      </c>
      <c r="AX46" s="29">
        <f t="shared" si="33"/>
        <v>19599.933310173954</v>
      </c>
      <c r="AY46" s="42">
        <f t="shared" si="34"/>
        <v>44258.161423654674</v>
      </c>
      <c r="AZ46" s="11"/>
      <c r="BA46" s="29">
        <f t="shared" si="35"/>
        <v>1.8312030401693238</v>
      </c>
      <c r="BB46" s="25">
        <v>12700</v>
      </c>
      <c r="BC46" s="29">
        <f t="shared" si="135"/>
        <v>11261.612010452858</v>
      </c>
      <c r="BD46" s="42">
        <f t="shared" si="36"/>
        <v>-1817.5404998523404</v>
      </c>
      <c r="BE46" s="29">
        <f t="shared" si="37"/>
        <v>20352.430924289169</v>
      </c>
      <c r="BF46" s="42">
        <f t="shared" si="38"/>
        <v>168412.92325945548</v>
      </c>
      <c r="BG46" s="11"/>
      <c r="BH46" s="29">
        <f t="shared" si="39"/>
        <v>1.8361978841920445</v>
      </c>
      <c r="BI46" s="25">
        <v>10270</v>
      </c>
      <c r="BJ46" s="29">
        <f t="shared" si="40"/>
        <v>10997.099005508229</v>
      </c>
      <c r="BK46" s="42">
        <f t="shared" si="41"/>
        <v>3125.5096875429795</v>
      </c>
      <c r="BL46" s="29">
        <f t="shared" si="42"/>
        <v>19867.172049927121</v>
      </c>
      <c r="BM46" s="42">
        <f t="shared" si="43"/>
        <v>69967.129784837249</v>
      </c>
      <c r="BN46" s="11"/>
      <c r="BO46" s="29">
        <f t="shared" si="44"/>
        <v>1.8329149714738628</v>
      </c>
      <c r="BP46" s="25">
        <v>12700</v>
      </c>
      <c r="BQ46" s="29">
        <f t="shared" si="139"/>
        <v>11199.27603172622</v>
      </c>
      <c r="BR46" s="42">
        <f t="shared" si="45"/>
        <v>-1703.0393198637851</v>
      </c>
      <c r="BS46" s="29">
        <f t="shared" si="46"/>
        <v>20237.99457402511</v>
      </c>
      <c r="BT46" s="42">
        <f t="shared" si="140"/>
        <v>40875.549930350106</v>
      </c>
      <c r="BU46" s="11"/>
      <c r="BV46" s="29">
        <f t="shared" si="47"/>
        <v>1.8354030549355487</v>
      </c>
      <c r="BW46" s="25">
        <v>10270</v>
      </c>
      <c r="BX46" s="29">
        <f t="shared" si="48"/>
        <v>10975.044432211655</v>
      </c>
      <c r="BY46" s="42">
        <f t="shared" si="49"/>
        <v>1512.6938949421899</v>
      </c>
      <c r="BZ46" s="29">
        <f t="shared" si="50"/>
        <v>19826.750798182311</v>
      </c>
      <c r="CA46" s="42">
        <f t="shared" si="51"/>
        <v>50279.810220860476</v>
      </c>
      <c r="CB46" s="11"/>
      <c r="CC46" s="29">
        <f t="shared" si="52"/>
        <v>1.8326517221155751</v>
      </c>
      <c r="CD46" s="25">
        <v>11800</v>
      </c>
      <c r="CE46" s="29">
        <f t="shared" si="53"/>
        <v>11059.391588285676</v>
      </c>
      <c r="CF46" s="42">
        <f t="shared" si="54"/>
        <v>3013.0712197017588</v>
      </c>
      <c r="CG46" s="29">
        <f t="shared" si="55"/>
        <v>19981.372417792347</v>
      </c>
      <c r="CH46" s="42">
        <f t="shared" si="56"/>
        <v>7114.4427377753873</v>
      </c>
      <c r="CI46" s="11"/>
      <c r="CJ46" s="29">
        <f t="shared" si="57"/>
        <v>1.8336671137302925</v>
      </c>
      <c r="CK46" s="25">
        <v>12700</v>
      </c>
      <c r="CL46" s="29">
        <f t="shared" si="58"/>
        <v>11289.456837819363</v>
      </c>
      <c r="CM46" s="42">
        <f t="shared" si="59"/>
        <v>-1870.7121550238903</v>
      </c>
      <c r="CN46" s="29">
        <f t="shared" si="60"/>
        <v>20403.56453399569</v>
      </c>
      <c r="CO46" s="42">
        <f t="shared" si="141"/>
        <v>52930.019042997745</v>
      </c>
      <c r="CP46" s="11"/>
      <c r="CQ46" s="29">
        <f t="shared" si="61"/>
        <v>1.836557217546694</v>
      </c>
      <c r="CR46" s="25">
        <v>10270</v>
      </c>
      <c r="CS46" s="29">
        <f t="shared" si="62"/>
        <v>11167.956786258426</v>
      </c>
      <c r="CT46" s="42">
        <f t="shared" si="63"/>
        <v>1160.3753991746573</v>
      </c>
      <c r="CU46" s="29">
        <f t="shared" si="64"/>
        <v>20180.51731949098</v>
      </c>
      <c r="CV46" s="42">
        <f t="shared" si="65"/>
        <v>14762.262529310401</v>
      </c>
      <c r="CW46" s="11"/>
      <c r="CX46" s="29">
        <f t="shared" si="66"/>
        <v>1.8350086885731984</v>
      </c>
      <c r="CY46" s="25">
        <v>11800</v>
      </c>
      <c r="CZ46" s="29">
        <f t="shared" si="67"/>
        <v>11239.27052537312</v>
      </c>
      <c r="DA46" s="42">
        <f t="shared" si="68"/>
        <v>-1778.5699195647999</v>
      </c>
      <c r="DB46" s="29">
        <f t="shared" si="69"/>
        <v>20311.410739052655</v>
      </c>
      <c r="DC46" s="42">
        <f t="shared" si="70"/>
        <v>5085.6493865186112</v>
      </c>
      <c r="DD46" s="11"/>
      <c r="DE46" s="29">
        <f t="shared" si="71"/>
        <v>1.8359114914080941</v>
      </c>
      <c r="DF46" s="25">
        <v>10270</v>
      </c>
      <c r="DG46" s="29">
        <f t="shared" si="72"/>
        <v>11163.847437463291</v>
      </c>
      <c r="DH46" s="42">
        <f t="shared" si="73"/>
        <v>2821.1289609249511</v>
      </c>
      <c r="DI46" s="29">
        <f t="shared" si="74"/>
        <v>20172.97673457985</v>
      </c>
      <c r="DJ46" s="42">
        <f t="shared" si="75"/>
        <v>5688.6421898537346</v>
      </c>
      <c r="DK46" s="11"/>
      <c r="DL46" s="29">
        <f t="shared" si="76"/>
        <v>1.834957189975565</v>
      </c>
      <c r="DM46" s="25">
        <v>12700</v>
      </c>
      <c r="DN46" s="29">
        <f t="shared" si="77"/>
        <v>11284.270904742871</v>
      </c>
      <c r="DO46" s="42">
        <f t="shared" si="78"/>
        <v>-1861.8024681393174</v>
      </c>
      <c r="DP46" s="29">
        <f t="shared" si="79"/>
        <v>20394.04044526858</v>
      </c>
      <c r="DQ46" s="42">
        <f t="shared" si="80"/>
        <v>14501.811471635881</v>
      </c>
      <c r="DR46" s="11"/>
      <c r="DS46" s="29">
        <f t="shared" si="81"/>
        <v>1.8364900920168443</v>
      </c>
      <c r="DT46" s="25">
        <v>10270</v>
      </c>
      <c r="DU46" s="29">
        <f t="shared" si="82"/>
        <v>11215.346479002277</v>
      </c>
      <c r="DV46" s="42">
        <f t="shared" si="83"/>
        <v>2727.6095932368871</v>
      </c>
      <c r="DW46" s="29">
        <f t="shared" si="84"/>
        <v>20267.491957208458</v>
      </c>
      <c r="DX46" s="42">
        <f t="shared" si="85"/>
        <v>4750.576463670589</v>
      </c>
      <c r="DY46" s="11"/>
      <c r="DZ46" s="29">
        <f t="shared" si="86"/>
        <v>1.8356066997813623</v>
      </c>
      <c r="EA46" s="25">
        <v>12700</v>
      </c>
      <c r="EB46" s="29">
        <f t="shared" si="87"/>
        <v>11338.971047158024</v>
      </c>
      <c r="EC46" s="42">
        <f t="shared" si="88"/>
        <v>-1963.261927905882</v>
      </c>
      <c r="ED46" s="29">
        <f t="shared" si="89"/>
        <v>20494.516160098548</v>
      </c>
      <c r="EE46" s="42">
        <f t="shared" si="90"/>
        <v>15283.033851694836</v>
      </c>
      <c r="EF46" s="11"/>
      <c r="EG46" s="29">
        <f t="shared" si="91"/>
        <v>1.8372027915333864</v>
      </c>
      <c r="EH46" s="25">
        <v>10270</v>
      </c>
      <c r="EI46" s="29">
        <f t="shared" si="92"/>
        <v>11292.015245873668</v>
      </c>
      <c r="EJ46" s="42">
        <f t="shared" si="93"/>
        <v>-1876.1411763251633</v>
      </c>
      <c r="EK46" s="29">
        <f t="shared" si="94"/>
        <v>20408.263239173473</v>
      </c>
      <c r="EL46" s="42">
        <f t="shared" si="95"/>
        <v>2204.8472742558724</v>
      </c>
      <c r="EM46" s="11"/>
      <c r="EN46" s="29">
        <f t="shared" si="96"/>
        <v>1.8365903670875168</v>
      </c>
      <c r="EO46" s="25">
        <v>10270</v>
      </c>
      <c r="EP46" s="29">
        <f t="shared" si="97"/>
        <v>11224.822488865542</v>
      </c>
      <c r="EQ46" s="42">
        <f t="shared" si="136"/>
        <v>2709.4316961964237</v>
      </c>
      <c r="ER46" s="29">
        <f t="shared" si="98"/>
        <v>20284.886755046922</v>
      </c>
      <c r="ES46" s="42">
        <f t="shared" si="99"/>
        <v>4514.8665943530841</v>
      </c>
      <c r="ET46" s="11"/>
      <c r="EU46" s="29">
        <f t="shared" si="100"/>
        <v>1.8357271908613715</v>
      </c>
      <c r="EV46" s="25">
        <v>12700</v>
      </c>
      <c r="EW46" s="29">
        <f t="shared" si="101"/>
        <v>11299.063344646167</v>
      </c>
      <c r="EX46" s="42">
        <f t="shared" si="102"/>
        <v>920.27562829509668</v>
      </c>
      <c r="EY46" s="29">
        <f t="shared" si="103"/>
        <v>20421.208031622129</v>
      </c>
      <c r="EZ46" s="42">
        <f t="shared" si="104"/>
        <v>5511.7046670395266</v>
      </c>
      <c r="FA46" s="11"/>
      <c r="FB46" s="28">
        <f t="shared" si="105"/>
        <v>1.8366818065934218</v>
      </c>
      <c r="FC46" s="25">
        <v>11800</v>
      </c>
      <c r="FD46" s="28">
        <f t="shared" si="106"/>
        <v>11331.877125539822</v>
      </c>
      <c r="FE46" s="39">
        <f t="shared" si="107"/>
        <v>-1950.1475515919383</v>
      </c>
      <c r="FF46" s="28">
        <f t="shared" si="108"/>
        <v>20481.483517513108</v>
      </c>
      <c r="FG46" s="39">
        <f t="shared" si="109"/>
        <v>1076.7442165368209</v>
      </c>
      <c r="FH46" s="11"/>
      <c r="FI46" s="28">
        <f t="shared" si="110"/>
        <v>1.8371097791697168</v>
      </c>
      <c r="FJ46" s="25">
        <v>10270</v>
      </c>
      <c r="FK46" s="28">
        <f t="shared" si="111"/>
        <v>11285.779976755839</v>
      </c>
      <c r="FL46" s="39">
        <f t="shared" si="112"/>
        <v>2598.9449455369345</v>
      </c>
      <c r="FM46" s="28">
        <f t="shared" si="113"/>
        <v>20396.811855798765</v>
      </c>
      <c r="FN46" s="39">
        <f t="shared" si="114"/>
        <v>2124.9471260126984</v>
      </c>
      <c r="FO46" s="11"/>
      <c r="FP46" s="28">
        <f t="shared" si="115"/>
        <v>1.8371097791697168</v>
      </c>
      <c r="FQ46" s="25">
        <v>12700</v>
      </c>
      <c r="FR46" s="28">
        <f t="shared" si="116"/>
        <v>11400.730271853625</v>
      </c>
      <c r="FS46" s="39">
        <f t="shared" si="117"/>
        <v>2389.5753548823641</v>
      </c>
      <c r="FT46" s="28">
        <f t="shared" si="118"/>
        <v>20608.00554534706</v>
      </c>
      <c r="FU46" s="39">
        <f t="shared" si="119"/>
        <v>4740.7557573098848</v>
      </c>
      <c r="FV46" s="11"/>
      <c r="FW46" s="28">
        <f t="shared" si="120"/>
        <v>1.8371097791697168</v>
      </c>
      <c r="FX46" s="25">
        <v>12700</v>
      </c>
      <c r="FY46" s="28">
        <f t="shared" si="121"/>
        <v>11400.730271853625</v>
      </c>
      <c r="FZ46" s="39">
        <f t="shared" si="122"/>
        <v>2389.5753548823641</v>
      </c>
      <c r="GA46" s="28">
        <f t="shared" si="123"/>
        <v>20608.00554534706</v>
      </c>
      <c r="GB46" s="39">
        <f t="shared" si="124"/>
        <v>4740.7557573098848</v>
      </c>
      <c r="GC46" s="11"/>
      <c r="GD46" s="28">
        <f t="shared" si="125"/>
        <v>1.8371097791697168</v>
      </c>
      <c r="GE46" s="25">
        <v>12700</v>
      </c>
      <c r="GF46" s="28">
        <f t="shared" si="126"/>
        <v>11400.730271853625</v>
      </c>
      <c r="GG46" s="39" t="e">
        <f t="shared" si="127"/>
        <v>#VALUE!</v>
      </c>
      <c r="GH46" s="28">
        <f t="shared" si="128"/>
        <v>20608.00554534706</v>
      </c>
      <c r="GI46" s="39">
        <f t="shared" si="129"/>
        <v>4740.7557573098848</v>
      </c>
      <c r="GJ46" s="11"/>
      <c r="GK46" s="29">
        <f t="shared" si="142"/>
        <v>26</v>
      </c>
      <c r="GL46" s="29" t="str">
        <f t="shared" si="143"/>
        <v xml:space="preserve"> ('10', '9'),</v>
      </c>
      <c r="GM46" s="29">
        <f t="shared" si="144"/>
        <v>27830</v>
      </c>
      <c r="GN46" s="29">
        <f t="shared" si="130"/>
        <v>1.8336671137302925</v>
      </c>
      <c r="GO46" s="29">
        <f t="shared" si="131"/>
        <v>11289.456837819363</v>
      </c>
      <c r="GP46" s="54">
        <f t="shared" si="132"/>
        <v>0.40565780947967528</v>
      </c>
      <c r="GQ46" s="29" t="str">
        <f t="shared" si="133"/>
        <v>-</v>
      </c>
      <c r="GR46" s="11"/>
    </row>
    <row r="47" spans="2:200" s="2" customFormat="1" x14ac:dyDescent="0.3">
      <c r="B47" s="86"/>
      <c r="C47" s="24">
        <v>27</v>
      </c>
      <c r="D47" s="25" t="s">
        <v>47</v>
      </c>
      <c r="E47" s="25">
        <v>20000</v>
      </c>
      <c r="F47" s="25">
        <v>3</v>
      </c>
      <c r="G47" s="25">
        <v>4550</v>
      </c>
      <c r="H47" s="25">
        <f t="shared" si="6"/>
        <v>12900.16397730427</v>
      </c>
      <c r="I47" s="29">
        <f t="shared" si="7"/>
        <v>13655.484657525292</v>
      </c>
      <c r="J47" s="10"/>
      <c r="K47" s="40">
        <f t="shared" si="8"/>
        <v>3.0060270961816404</v>
      </c>
      <c r="L47" s="41">
        <v>8830</v>
      </c>
      <c r="M47" s="62">
        <f t="shared" si="138"/>
        <v>5622.8637306997753</v>
      </c>
      <c r="N47" s="42">
        <f t="shared" si="9"/>
        <v>6779.2888074070343</v>
      </c>
      <c r="O47" s="29">
        <f t="shared" si="10"/>
        <v>16884.399315738523</v>
      </c>
      <c r="P47" s="18">
        <f t="shared" si="11"/>
        <v>1151036.5846510399</v>
      </c>
      <c r="Q47" s="8"/>
      <c r="R47" s="29">
        <f t="shared" si="12"/>
        <v>3.0140570040430537</v>
      </c>
      <c r="S47" s="25">
        <v>7860</v>
      </c>
      <c r="T47" s="29">
        <f t="shared" si="13"/>
        <v>6815.4841799657506</v>
      </c>
      <c r="U47" s="42">
        <f t="shared" si="14"/>
        <v>-5761.0385408776074</v>
      </c>
      <c r="V47" s="29">
        <f t="shared" si="15"/>
        <v>20487.812118133083</v>
      </c>
      <c r="W47" s="42">
        <f t="shared" si="16"/>
        <v>1422343.5360073769</v>
      </c>
      <c r="X47" s="11"/>
      <c r="Y47" s="29">
        <f t="shared" si="17"/>
        <v>3.0303423624380255</v>
      </c>
      <c r="Z47" s="25">
        <v>4910</v>
      </c>
      <c r="AA47" s="29">
        <f t="shared" si="18"/>
        <v>6386.7903375433152</v>
      </c>
      <c r="AB47" s="42">
        <f t="shared" si="19"/>
        <v>1796.8835545964985</v>
      </c>
      <c r="AC47" s="29">
        <f t="shared" si="20"/>
        <v>19190.259630257424</v>
      </c>
      <c r="AD47" s="42">
        <f t="shared" si="21"/>
        <v>183778.41053091187</v>
      </c>
      <c r="AE47" s="11"/>
      <c r="AF47" s="29">
        <f t="shared" si="22"/>
        <v>3.0233987778272482</v>
      </c>
      <c r="AG47" s="25">
        <v>6980</v>
      </c>
      <c r="AH47" s="29">
        <f t="shared" si="23"/>
        <v>6743.8566435633493</v>
      </c>
      <c r="AI47" s="42">
        <f t="shared" si="24"/>
        <v>1139.8164533248303</v>
      </c>
      <c r="AJ47" s="29">
        <f t="shared" si="25"/>
        <v>20270.801364426297</v>
      </c>
      <c r="AK47" s="42">
        <f t="shared" si="26"/>
        <v>127496.34689479262</v>
      </c>
      <c r="AL47" s="11"/>
      <c r="AM47" s="29">
        <f t="shared" si="27"/>
        <v>3.0290867939591326</v>
      </c>
      <c r="AN47" s="25">
        <v>7120</v>
      </c>
      <c r="AO47" s="29">
        <f t="shared" si="28"/>
        <v>6811.4954978617552</v>
      </c>
      <c r="AP47" s="42">
        <f t="shared" si="29"/>
        <v>-8728.7129880520442</v>
      </c>
      <c r="AQ47" s="29">
        <f t="shared" si="30"/>
        <v>20475.725187358301</v>
      </c>
      <c r="AR47" s="42">
        <f t="shared" si="134"/>
        <v>4575.0146108009867</v>
      </c>
      <c r="AS47" s="11"/>
      <c r="AT47" s="29">
        <f t="shared" si="31"/>
        <v>3.0302713947223356</v>
      </c>
      <c r="AU47" s="25">
        <v>3920</v>
      </c>
      <c r="AV47" s="29">
        <f t="shared" si="137"/>
        <v>6043.0559957830801</v>
      </c>
      <c r="AW47" s="42">
        <f t="shared" si="32"/>
        <v>3254.4193065175014</v>
      </c>
      <c r="AX47" s="29">
        <f t="shared" si="33"/>
        <v>18151.834025927554</v>
      </c>
      <c r="AY47" s="42">
        <f t="shared" si="34"/>
        <v>590499.26835492207</v>
      </c>
      <c r="AZ47" s="11"/>
      <c r="BA47" s="29">
        <f t="shared" si="35"/>
        <v>3.0187537883101943</v>
      </c>
      <c r="BB47" s="25">
        <v>7120</v>
      </c>
      <c r="BC47" s="29">
        <f t="shared" si="135"/>
        <v>6282.1111321814433</v>
      </c>
      <c r="BD47" s="42">
        <f t="shared" si="36"/>
        <v>-4139.9704745263389</v>
      </c>
      <c r="BE47" s="29">
        <f t="shared" si="37"/>
        <v>18873.851633481085</v>
      </c>
      <c r="BF47" s="42">
        <f t="shared" si="38"/>
        <v>57147.358238440022</v>
      </c>
      <c r="BG47" s="11"/>
      <c r="BH47" s="29">
        <f t="shared" si="39"/>
        <v>3.0219020615504455</v>
      </c>
      <c r="BI47" s="25">
        <v>4910</v>
      </c>
      <c r="BJ47" s="29">
        <f t="shared" si="40"/>
        <v>5916.099794213138</v>
      </c>
      <c r="BK47" s="42">
        <f t="shared" si="41"/>
        <v>6566.1252507305653</v>
      </c>
      <c r="BL47" s="29">
        <f t="shared" si="42"/>
        <v>17768.682470992157</v>
      </c>
      <c r="BM47" s="42">
        <f t="shared" si="43"/>
        <v>133964.29952134899</v>
      </c>
      <c r="BN47" s="11"/>
      <c r="BO47" s="29">
        <f t="shared" si="44"/>
        <v>3.0172267955762666</v>
      </c>
      <c r="BP47" s="25">
        <v>8090</v>
      </c>
      <c r="BQ47" s="29">
        <f t="shared" si="139"/>
        <v>6174.1962310126473</v>
      </c>
      <c r="BR47" s="42">
        <f t="shared" si="45"/>
        <v>-3813.6836029219608</v>
      </c>
      <c r="BS47" s="29">
        <f t="shared" si="46"/>
        <v>18547.82319121655</v>
      </c>
      <c r="BT47" s="42">
        <f t="shared" si="140"/>
        <v>66613.770688603108</v>
      </c>
      <c r="BU47" s="11"/>
      <c r="BV47" s="29">
        <f t="shared" si="47"/>
        <v>3.0204354520284427</v>
      </c>
      <c r="BW47" s="25">
        <v>4910</v>
      </c>
      <c r="BX47" s="29">
        <f t="shared" si="48"/>
        <v>5869.1493630183513</v>
      </c>
      <c r="BY47" s="42">
        <f t="shared" si="49"/>
        <v>6010.6259840225257</v>
      </c>
      <c r="BZ47" s="29">
        <f t="shared" si="50"/>
        <v>17627.03510788512</v>
      </c>
      <c r="CA47" s="42">
        <f t="shared" si="51"/>
        <v>93053.591673129456</v>
      </c>
      <c r="CB47" s="11"/>
      <c r="CC47" s="29">
        <f t="shared" si="52"/>
        <v>3.0166864204832518</v>
      </c>
      <c r="CD47" s="25">
        <v>7860</v>
      </c>
      <c r="CE47" s="29">
        <f t="shared" si="53"/>
        <v>6072.7028584481077</v>
      </c>
      <c r="CF47" s="42">
        <f t="shared" si="54"/>
        <v>-3508.0510852685716</v>
      </c>
      <c r="CG47" s="29">
        <f t="shared" si="55"/>
        <v>18241.336087053744</v>
      </c>
      <c r="CH47" s="42">
        <f t="shared" si="56"/>
        <v>41434.025501671844</v>
      </c>
      <c r="CI47" s="11"/>
      <c r="CJ47" s="29">
        <f t="shared" si="57"/>
        <v>3.0191245251503664</v>
      </c>
      <c r="CK47" s="25">
        <v>4910</v>
      </c>
      <c r="CL47" s="29">
        <f t="shared" si="58"/>
        <v>5909.6551004624725</v>
      </c>
      <c r="CM47" s="42">
        <f t="shared" si="59"/>
        <v>332.94422150374078</v>
      </c>
      <c r="CN47" s="29">
        <f t="shared" si="60"/>
        <v>17749.237609937027</v>
      </c>
      <c r="CO47" s="42">
        <f t="shared" si="141"/>
        <v>26584.571384142248</v>
      </c>
      <c r="CP47" s="11"/>
      <c r="CQ47" s="29">
        <f t="shared" si="61"/>
        <v>3.0171518542156734</v>
      </c>
      <c r="CR47" s="25">
        <v>6020</v>
      </c>
      <c r="CS47" s="29">
        <f t="shared" si="62"/>
        <v>5922.806133920616</v>
      </c>
      <c r="CT47" s="42">
        <f t="shared" si="63"/>
        <v>6545.6725540793859</v>
      </c>
      <c r="CU47" s="29">
        <f t="shared" si="64"/>
        <v>17788.917281075737</v>
      </c>
      <c r="CV47" s="42">
        <f t="shared" si="65"/>
        <v>172.94968101720983</v>
      </c>
      <c r="CW47" s="11"/>
      <c r="CX47" s="29">
        <f t="shared" si="66"/>
        <v>3.0173050399172192</v>
      </c>
      <c r="CY47" s="25">
        <v>8090</v>
      </c>
      <c r="CZ47" s="29">
        <f t="shared" si="67"/>
        <v>6167.3316578347803</v>
      </c>
      <c r="DA47" s="42">
        <f t="shared" si="68"/>
        <v>-444.97016940118635</v>
      </c>
      <c r="DB47" s="29">
        <f t="shared" si="69"/>
        <v>18527.089502613155</v>
      </c>
      <c r="DC47" s="42">
        <f t="shared" si="70"/>
        <v>59792.731845496535</v>
      </c>
      <c r="DD47" s="11"/>
      <c r="DE47" s="29">
        <f t="shared" si="71"/>
        <v>3.0203447215919805</v>
      </c>
      <c r="DF47" s="25">
        <v>6020</v>
      </c>
      <c r="DG47" s="29">
        <f t="shared" si="72"/>
        <v>6155.8671509815513</v>
      </c>
      <c r="DH47" s="42">
        <f t="shared" si="73"/>
        <v>-410.32619660895216</v>
      </c>
      <c r="DI47" s="29">
        <f t="shared" si="74"/>
        <v>18492.463605394827</v>
      </c>
      <c r="DJ47" s="42">
        <f t="shared" si="75"/>
        <v>131.43491738773628</v>
      </c>
      <c r="DK47" s="11"/>
      <c r="DL47" s="29">
        <f t="shared" si="76"/>
        <v>3.0201938669568338</v>
      </c>
      <c r="DM47" s="25">
        <v>6020</v>
      </c>
      <c r="DN47" s="29">
        <f t="shared" si="77"/>
        <v>6145.2161298462688</v>
      </c>
      <c r="DO47" s="42">
        <f t="shared" si="78"/>
        <v>-3729.0940323821942</v>
      </c>
      <c r="DP47" s="29">
        <f t="shared" si="79"/>
        <v>18460.296199689496</v>
      </c>
      <c r="DQ47" s="42">
        <f t="shared" si="80"/>
        <v>113.44425122423372</v>
      </c>
      <c r="DR47" s="11"/>
      <c r="DS47" s="29">
        <f t="shared" si="81"/>
        <v>3.0200544697126119</v>
      </c>
      <c r="DT47" s="25">
        <v>4910</v>
      </c>
      <c r="DU47" s="29">
        <f t="shared" si="82"/>
        <v>6061.2774483588446</v>
      </c>
      <c r="DV47" s="42">
        <f t="shared" si="83"/>
        <v>6129.1504586267802</v>
      </c>
      <c r="DW47" s="29">
        <f t="shared" si="84"/>
        <v>18206.842171906854</v>
      </c>
      <c r="DX47" s="42">
        <f t="shared" si="85"/>
        <v>7045.7022498472534</v>
      </c>
      <c r="DY47" s="11"/>
      <c r="DZ47" s="29">
        <f t="shared" si="86"/>
        <v>3.018981004438718</v>
      </c>
      <c r="EA47" s="25">
        <v>8090</v>
      </c>
      <c r="EB47" s="29">
        <f t="shared" si="87"/>
        <v>6230.2057173504672</v>
      </c>
      <c r="EC47" s="42">
        <f t="shared" si="88"/>
        <v>-3987.5615252540965</v>
      </c>
      <c r="ED47" s="29">
        <f t="shared" si="89"/>
        <v>18717.01718483691</v>
      </c>
      <c r="EE47" s="42">
        <f t="shared" si="90"/>
        <v>28536.760064506016</v>
      </c>
      <c r="EF47" s="11"/>
      <c r="EG47" s="29">
        <f t="shared" si="91"/>
        <v>3.0211871276673801</v>
      </c>
      <c r="EH47" s="25">
        <v>4910</v>
      </c>
      <c r="EI47" s="29">
        <f t="shared" si="92"/>
        <v>6172.2141398580843</v>
      </c>
      <c r="EJ47" s="42">
        <f t="shared" si="93"/>
        <v>-459.72889340857398</v>
      </c>
      <c r="EK47" s="29">
        <f t="shared" si="94"/>
        <v>18541.836438822262</v>
      </c>
      <c r="EL47" s="42">
        <f t="shared" si="95"/>
        <v>3363.0230600550544</v>
      </c>
      <c r="EM47" s="11"/>
      <c r="EN47" s="29">
        <f t="shared" si="96"/>
        <v>3.020409223235883</v>
      </c>
      <c r="EO47" s="25">
        <v>6020</v>
      </c>
      <c r="EP47" s="29">
        <f t="shared" si="97"/>
        <v>6162.2067669211547</v>
      </c>
      <c r="EQ47" s="42">
        <f t="shared" si="136"/>
        <v>5824.9904545076242</v>
      </c>
      <c r="ER47" s="29">
        <f t="shared" si="98"/>
        <v>18511.610738531614</v>
      </c>
      <c r="ES47" s="42">
        <f t="shared" si="99"/>
        <v>100.1475130987918</v>
      </c>
      <c r="ET47" s="11"/>
      <c r="EU47" s="29">
        <f t="shared" si="100"/>
        <v>3.0202771821146097</v>
      </c>
      <c r="EV47" s="25">
        <v>8090</v>
      </c>
      <c r="EW47" s="29">
        <f t="shared" si="101"/>
        <v>6259.2262905456755</v>
      </c>
      <c r="EX47" s="42">
        <f t="shared" si="102"/>
        <v>-4075.1911148068575</v>
      </c>
      <c r="EY47" s="29">
        <f t="shared" si="103"/>
        <v>18804.699521869967</v>
      </c>
      <c r="EZ47" s="42">
        <f t="shared" si="104"/>
        <v>9412.787964328958</v>
      </c>
      <c r="FA47" s="11"/>
      <c r="FB47" s="28">
        <f t="shared" si="105"/>
        <v>3.0215846567759925</v>
      </c>
      <c r="FC47" s="25">
        <v>4910</v>
      </c>
      <c r="FD47" s="28">
        <f t="shared" si="106"/>
        <v>6170.8454236221869</v>
      </c>
      <c r="FE47" s="39">
        <f t="shared" si="107"/>
        <v>2867.3401883093684</v>
      </c>
      <c r="FF47" s="28">
        <f t="shared" si="108"/>
        <v>18537.702368065788</v>
      </c>
      <c r="FG47" s="39">
        <f t="shared" si="109"/>
        <v>7811.1776381474028</v>
      </c>
      <c r="FH47" s="11"/>
      <c r="FI47" s="28">
        <f t="shared" si="110"/>
        <v>3.0203911259086893</v>
      </c>
      <c r="FJ47" s="25">
        <v>7120</v>
      </c>
      <c r="FK47" s="28">
        <f t="shared" si="111"/>
        <v>6212.04917373032</v>
      </c>
      <c r="FL47" s="39">
        <f t="shared" si="112"/>
        <v>5676.3879056786845</v>
      </c>
      <c r="FM47" s="28">
        <f t="shared" si="113"/>
        <v>18662.165104601183</v>
      </c>
      <c r="FN47" s="39">
        <f t="shared" si="114"/>
        <v>1697.7490229734815</v>
      </c>
      <c r="FO47" s="11"/>
      <c r="FP47" s="28">
        <f t="shared" si="115"/>
        <v>3.0203911259086893</v>
      </c>
      <c r="FQ47" s="25">
        <v>8090</v>
      </c>
      <c r="FR47" s="28">
        <f t="shared" si="116"/>
        <v>6267.4301919298468</v>
      </c>
      <c r="FS47" s="39">
        <f t="shared" si="117"/>
        <v>5510.3560518429267</v>
      </c>
      <c r="FT47" s="28">
        <f t="shared" si="118"/>
        <v>18829.48876921643</v>
      </c>
      <c r="FU47" s="39">
        <f t="shared" si="119"/>
        <v>9328.6174690443531</v>
      </c>
      <c r="FV47" s="11"/>
      <c r="FW47" s="28">
        <f t="shared" si="120"/>
        <v>3.0203911259086893</v>
      </c>
      <c r="FX47" s="25">
        <v>8090</v>
      </c>
      <c r="FY47" s="28">
        <f t="shared" si="121"/>
        <v>6267.4301919298468</v>
      </c>
      <c r="FZ47" s="39">
        <f t="shared" si="122"/>
        <v>5510.3560518429267</v>
      </c>
      <c r="GA47" s="28">
        <f t="shared" si="123"/>
        <v>18829.48876921643</v>
      </c>
      <c r="GB47" s="39">
        <f t="shared" si="124"/>
        <v>9328.6174690443531</v>
      </c>
      <c r="GC47" s="11"/>
      <c r="GD47" s="28">
        <f t="shared" si="125"/>
        <v>3.0203911259086893</v>
      </c>
      <c r="GE47" s="25">
        <v>8090</v>
      </c>
      <c r="GF47" s="28">
        <f t="shared" si="126"/>
        <v>6267.4301919298468</v>
      </c>
      <c r="GG47" s="39" t="e">
        <f t="shared" si="127"/>
        <v>#VALUE!</v>
      </c>
      <c r="GH47" s="28">
        <f t="shared" si="128"/>
        <v>18829.48876921643</v>
      </c>
      <c r="GI47" s="39">
        <f t="shared" si="129"/>
        <v>9328.6174690443531</v>
      </c>
      <c r="GJ47" s="11"/>
      <c r="GK47" s="29">
        <f t="shared" si="142"/>
        <v>27</v>
      </c>
      <c r="GL47" s="29" t="str">
        <f t="shared" si="143"/>
        <v xml:space="preserve"> ('10', '11'),</v>
      </c>
      <c r="GM47" s="29">
        <f t="shared" si="144"/>
        <v>20000</v>
      </c>
      <c r="GN47" s="29">
        <f t="shared" si="130"/>
        <v>3.0191245251503664</v>
      </c>
      <c r="GO47" s="29">
        <f t="shared" si="131"/>
        <v>5909.6551004624725</v>
      </c>
      <c r="GP47" s="54">
        <f t="shared" si="132"/>
        <v>0.2954827550231236</v>
      </c>
      <c r="GQ47" s="29" t="str">
        <f t="shared" si="133"/>
        <v>-</v>
      </c>
      <c r="GR47" s="11"/>
    </row>
    <row r="48" spans="2:200" s="2" customFormat="1" x14ac:dyDescent="0.3">
      <c r="B48" s="86"/>
      <c r="C48" s="24">
        <v>28</v>
      </c>
      <c r="D48" s="25" t="s">
        <v>48</v>
      </c>
      <c r="E48" s="25">
        <v>27020</v>
      </c>
      <c r="F48" s="25">
        <v>3.6</v>
      </c>
      <c r="G48" s="25">
        <v>6690</v>
      </c>
      <c r="H48" s="25">
        <f t="shared" si="6"/>
        <v>45441.338741133673</v>
      </c>
      <c r="I48" s="29">
        <f t="shared" si="7"/>
        <v>24097.576348258721</v>
      </c>
      <c r="J48" s="10"/>
      <c r="K48" s="40">
        <f t="shared" si="8"/>
        <v>3.6101467475775175</v>
      </c>
      <c r="L48" s="41">
        <v>19150</v>
      </c>
      <c r="M48" s="62">
        <f t="shared" si="138"/>
        <v>9813.3369356353269</v>
      </c>
      <c r="N48" s="42">
        <f t="shared" si="9"/>
        <v>17112.757880059904</v>
      </c>
      <c r="O48" s="29">
        <f t="shared" si="10"/>
        <v>35420.214032303636</v>
      </c>
      <c r="P48" s="18">
        <f t="shared" si="11"/>
        <v>9755233.6135038733</v>
      </c>
      <c r="Q48" s="8"/>
      <c r="R48" s="29">
        <f t="shared" si="12"/>
        <v>3.6469774270572772</v>
      </c>
      <c r="S48" s="25">
        <v>14420</v>
      </c>
      <c r="T48" s="29">
        <f t="shared" si="13"/>
        <v>12269.155407148504</v>
      </c>
      <c r="U48" s="42">
        <f t="shared" si="14"/>
        <v>-14881.753587856159</v>
      </c>
      <c r="V48" s="29">
        <f t="shared" si="15"/>
        <v>44450.619818249885</v>
      </c>
      <c r="W48" s="42">
        <f t="shared" si="16"/>
        <v>6031044.3650253192</v>
      </c>
      <c r="X48" s="11"/>
      <c r="Y48" s="29">
        <f t="shared" si="17"/>
        <v>3.7147839208032045</v>
      </c>
      <c r="Z48" s="25">
        <v>8230</v>
      </c>
      <c r="AA48" s="29">
        <f t="shared" si="18"/>
        <v>11360.430438535555</v>
      </c>
      <c r="AB48" s="42">
        <f t="shared" si="19"/>
        <v>-2169.4185200473466</v>
      </c>
      <c r="AC48" s="29">
        <f t="shared" si="20"/>
        <v>41089.251433594567</v>
      </c>
      <c r="AD48" s="42">
        <f t="shared" si="21"/>
        <v>825781.06858060509</v>
      </c>
      <c r="AE48" s="11"/>
      <c r="AF48" s="29">
        <f t="shared" si="22"/>
        <v>3.6843726194635651</v>
      </c>
      <c r="AG48" s="25">
        <v>10770</v>
      </c>
      <c r="AH48" s="29">
        <f t="shared" si="23"/>
        <v>11005.037010221205</v>
      </c>
      <c r="AI48" s="42">
        <f t="shared" si="24"/>
        <v>-7092.567188448641</v>
      </c>
      <c r="AJ48" s="29">
        <f t="shared" si="25"/>
        <v>39781.667936672617</v>
      </c>
      <c r="AK48" s="42">
        <f t="shared" si="26"/>
        <v>126304.48888902695</v>
      </c>
      <c r="AL48" s="11"/>
      <c r="AM48" s="29">
        <f t="shared" si="27"/>
        <v>3.6742999318059471</v>
      </c>
      <c r="AN48" s="25">
        <v>9070</v>
      </c>
      <c r="AO48" s="29">
        <f t="shared" si="28"/>
        <v>10657.074766154778</v>
      </c>
      <c r="AP48" s="42">
        <f t="shared" si="29"/>
        <v>10367.580164654408</v>
      </c>
      <c r="AQ48" s="29">
        <f t="shared" si="30"/>
        <v>38504.734305916303</v>
      </c>
      <c r="AR48" s="42">
        <f t="shared" si="134"/>
        <v>121077.72329574438</v>
      </c>
      <c r="AS48" s="11"/>
      <c r="AT48" s="29">
        <f t="shared" si="31"/>
        <v>3.6653392937625759</v>
      </c>
      <c r="AU48" s="25">
        <v>13470</v>
      </c>
      <c r="AV48" s="29">
        <f t="shared" si="137"/>
        <v>11404.633552837664</v>
      </c>
      <c r="AW48" s="42">
        <f t="shared" si="32"/>
        <v>-9886.8298682906279</v>
      </c>
      <c r="AX48" s="29">
        <f t="shared" si="33"/>
        <v>41252.14131378365</v>
      </c>
      <c r="AY48" s="42">
        <f t="shared" si="34"/>
        <v>558844.13954678923</v>
      </c>
      <c r="AZ48" s="11"/>
      <c r="BA48" s="29">
        <f t="shared" si="35"/>
        <v>3.6856934695281947</v>
      </c>
      <c r="BB48" s="25">
        <v>8710</v>
      </c>
      <c r="BC48" s="29">
        <f t="shared" si="135"/>
        <v>10806.491041254058</v>
      </c>
      <c r="BD48" s="42">
        <f t="shared" si="36"/>
        <v>-133.87953057941945</v>
      </c>
      <c r="BE48" s="29">
        <f t="shared" si="37"/>
        <v>39052.673270405488</v>
      </c>
      <c r="BF48" s="42">
        <f t="shared" si="38"/>
        <v>357774.4641635447</v>
      </c>
      <c r="BG48" s="11"/>
      <c r="BH48" s="29">
        <f t="shared" si="39"/>
        <v>3.6690814073323654</v>
      </c>
      <c r="BI48" s="25">
        <v>10770</v>
      </c>
      <c r="BJ48" s="29">
        <f t="shared" si="40"/>
        <v>10796.757037557127</v>
      </c>
      <c r="BK48" s="42">
        <f t="shared" si="41"/>
        <v>3941.0986437627221</v>
      </c>
      <c r="BL48" s="29">
        <f t="shared" si="42"/>
        <v>39016.959628736848</v>
      </c>
      <c r="BM48" s="42">
        <f t="shared" si="43"/>
        <v>94.750827971862734</v>
      </c>
      <c r="BN48" s="11"/>
      <c r="BO48" s="29">
        <f t="shared" si="44"/>
        <v>3.6688328416644711</v>
      </c>
      <c r="BP48" s="25">
        <v>11870</v>
      </c>
      <c r="BQ48" s="29">
        <f t="shared" si="139"/>
        <v>10924.177874856507</v>
      </c>
      <c r="BR48" s="42">
        <f t="shared" si="45"/>
        <v>-4632.4708698134755</v>
      </c>
      <c r="BS48" s="29">
        <f t="shared" si="46"/>
        <v>39484.654859455062</v>
      </c>
      <c r="BT48" s="42">
        <f t="shared" si="140"/>
        <v>16236.069778075032</v>
      </c>
      <c r="BU48" s="11"/>
      <c r="BV48" s="29">
        <f t="shared" si="47"/>
        <v>3.6721402158483745</v>
      </c>
      <c r="BW48" s="25">
        <v>9660</v>
      </c>
      <c r="BX48" s="29">
        <f t="shared" si="48"/>
        <v>10619.135436149218</v>
      </c>
      <c r="BY48" s="42">
        <f t="shared" si="49"/>
        <v>7672.970209511237</v>
      </c>
      <c r="BZ48" s="29">
        <f t="shared" si="50"/>
        <v>38365.691376186878</v>
      </c>
      <c r="CA48" s="42">
        <f t="shared" si="51"/>
        <v>93050.889412490142</v>
      </c>
      <c r="CB48" s="11"/>
      <c r="CC48" s="29">
        <f t="shared" si="52"/>
        <v>3.6644138154524302</v>
      </c>
      <c r="CD48" s="25">
        <v>12710</v>
      </c>
      <c r="CE48" s="29">
        <f t="shared" si="53"/>
        <v>10832.914803890888</v>
      </c>
      <c r="CF48" s="42">
        <f t="shared" si="54"/>
        <v>-4299.4580180395587</v>
      </c>
      <c r="CG48" s="29">
        <f t="shared" si="55"/>
        <v>39149.633155262105</v>
      </c>
      <c r="CH48" s="42">
        <f t="shared" si="56"/>
        <v>45701.618072028301</v>
      </c>
      <c r="CI48" s="11"/>
      <c r="CJ48" s="29">
        <f t="shared" si="57"/>
        <v>3.6697595540955512</v>
      </c>
      <c r="CK48" s="25">
        <v>9660</v>
      </c>
      <c r="CL48" s="29">
        <f t="shared" si="58"/>
        <v>10668.435007790769</v>
      </c>
      <c r="CM48" s="42">
        <f t="shared" si="59"/>
        <v>372.32879665799237</v>
      </c>
      <c r="CN48" s="29">
        <f t="shared" si="60"/>
        <v>38546.37503015127</v>
      </c>
      <c r="CO48" s="42">
        <f t="shared" si="141"/>
        <v>27053.603325136595</v>
      </c>
      <c r="CP48" s="11"/>
      <c r="CQ48" s="29">
        <f t="shared" si="61"/>
        <v>3.6656183413978995</v>
      </c>
      <c r="CR48" s="25">
        <v>10770</v>
      </c>
      <c r="CS48" s="29">
        <f t="shared" si="62"/>
        <v>10680.539641682482</v>
      </c>
      <c r="CT48" s="42">
        <f t="shared" si="63"/>
        <v>327.9765413071234</v>
      </c>
      <c r="CU48" s="29">
        <f t="shared" si="64"/>
        <v>38590.747802634542</v>
      </c>
      <c r="CV48" s="42">
        <f t="shared" si="65"/>
        <v>146.52216165240924</v>
      </c>
      <c r="CW48" s="11"/>
      <c r="CX48" s="29">
        <f t="shared" si="66"/>
        <v>3.6659166565086725</v>
      </c>
      <c r="CY48" s="25">
        <v>10770</v>
      </c>
      <c r="CZ48" s="29">
        <f t="shared" si="67"/>
        <v>10690.633496842156</v>
      </c>
      <c r="DA48" s="42">
        <f t="shared" si="68"/>
        <v>290.98293590817809</v>
      </c>
      <c r="DB48" s="29">
        <f t="shared" si="69"/>
        <v>38627.752293192236</v>
      </c>
      <c r="DC48" s="42">
        <f t="shared" si="70"/>
        <v>101.88591198447126</v>
      </c>
      <c r="DD48" s="11"/>
      <c r="DE48" s="29">
        <f t="shared" si="71"/>
        <v>3.6661661933328173</v>
      </c>
      <c r="DF48" s="25">
        <v>10770</v>
      </c>
      <c r="DG48" s="29">
        <f t="shared" si="72"/>
        <v>10696.80934412944</v>
      </c>
      <c r="DH48" s="42">
        <f t="shared" si="73"/>
        <v>268.35073105928473</v>
      </c>
      <c r="DI48" s="29">
        <f t="shared" si="74"/>
        <v>38650.39444812858</v>
      </c>
      <c r="DJ48" s="42">
        <f t="shared" si="75"/>
        <v>38.141089715857355</v>
      </c>
      <c r="DK48" s="11"/>
      <c r="DL48" s="29">
        <f t="shared" si="76"/>
        <v>3.6663192194504521</v>
      </c>
      <c r="DM48" s="25">
        <v>10770</v>
      </c>
      <c r="DN48" s="29">
        <f t="shared" si="77"/>
        <v>10702.546972518279</v>
      </c>
      <c r="DO48" s="42">
        <f t="shared" si="78"/>
        <v>247.32162177083657</v>
      </c>
      <c r="DP48" s="29">
        <f t="shared" si="79"/>
        <v>38671.430833790218</v>
      </c>
      <c r="DQ48" s="42">
        <f t="shared" si="80"/>
        <v>32.920379528409576</v>
      </c>
      <c r="DR48" s="11"/>
      <c r="DS48" s="29">
        <f t="shared" si="81"/>
        <v>3.666461625017722</v>
      </c>
      <c r="DT48" s="25">
        <v>10770</v>
      </c>
      <c r="DU48" s="29">
        <f t="shared" si="82"/>
        <v>10707.130719485585</v>
      </c>
      <c r="DV48" s="42">
        <f t="shared" si="83"/>
        <v>230.52315893657897</v>
      </c>
      <c r="DW48" s="29">
        <f t="shared" si="84"/>
        <v>38688.237227205085</v>
      </c>
      <c r="DX48" s="42">
        <f t="shared" si="85"/>
        <v>21.01073626028759</v>
      </c>
      <c r="DY48" s="11"/>
      <c r="DZ48" s="29">
        <f t="shared" si="86"/>
        <v>3.6665755564175226</v>
      </c>
      <c r="EA48" s="25">
        <v>10770</v>
      </c>
      <c r="EB48" s="29">
        <f t="shared" si="87"/>
        <v>10712.365737315627</v>
      </c>
      <c r="EC48" s="42">
        <f t="shared" si="88"/>
        <v>211.3315240203338</v>
      </c>
      <c r="ED48" s="29">
        <f t="shared" si="89"/>
        <v>38707.432156591422</v>
      </c>
      <c r="EE48" s="42">
        <f t="shared" si="90"/>
        <v>27.405411680858958</v>
      </c>
      <c r="EF48" s="11"/>
      <c r="EG48" s="29">
        <f t="shared" si="91"/>
        <v>3.6667058545981726</v>
      </c>
      <c r="EH48" s="25">
        <v>10770</v>
      </c>
      <c r="EI48" s="29">
        <f t="shared" si="92"/>
        <v>10714.897389592808</v>
      </c>
      <c r="EJ48" s="42">
        <f t="shared" si="93"/>
        <v>202.053518338554</v>
      </c>
      <c r="EK48" s="29">
        <f t="shared" si="94"/>
        <v>38716.715060657749</v>
      </c>
      <c r="EL48" s="42">
        <f t="shared" si="95"/>
        <v>6.4092632525552897</v>
      </c>
      <c r="EM48" s="11"/>
      <c r="EN48" s="29">
        <f t="shared" si="96"/>
        <v>3.6667689353061887</v>
      </c>
      <c r="EO48" s="25">
        <v>10770</v>
      </c>
      <c r="EP48" s="29">
        <f t="shared" si="97"/>
        <v>10718.520130375347</v>
      </c>
      <c r="EQ48" s="42">
        <f t="shared" si="136"/>
        <v>-3880.0478511929032</v>
      </c>
      <c r="ER48" s="29">
        <f t="shared" si="98"/>
        <v>38729.998977640353</v>
      </c>
      <c r="ES48" s="42">
        <f t="shared" si="99"/>
        <v>13.124250777471577</v>
      </c>
      <c r="ET48" s="11"/>
      <c r="EU48" s="29">
        <f t="shared" si="100"/>
        <v>3.666859280267118</v>
      </c>
      <c r="EV48" s="25">
        <v>9660</v>
      </c>
      <c r="EW48" s="29">
        <f t="shared" si="101"/>
        <v>10665.248276820821</v>
      </c>
      <c r="EX48" s="42">
        <f t="shared" si="102"/>
        <v>383.98931386956269</v>
      </c>
      <c r="EY48" s="29">
        <f t="shared" si="103"/>
        <v>38534.693815545259</v>
      </c>
      <c r="EZ48" s="42">
        <f t="shared" si="104"/>
        <v>2837.8903811349055</v>
      </c>
      <c r="FA48" s="11"/>
      <c r="FB48" s="28">
        <f t="shared" si="105"/>
        <v>3.6655399740173595</v>
      </c>
      <c r="FC48" s="25">
        <v>10770</v>
      </c>
      <c r="FD48" s="28">
        <f t="shared" si="106"/>
        <v>10672.110022823828</v>
      </c>
      <c r="FE48" s="39">
        <f t="shared" si="107"/>
        <v>358.84640219991616</v>
      </c>
      <c r="FF48" s="28">
        <f t="shared" si="108"/>
        <v>38559.846398858062</v>
      </c>
      <c r="FG48" s="39">
        <f t="shared" si="109"/>
        <v>47.083558209786432</v>
      </c>
      <c r="FH48" s="11"/>
      <c r="FI48" s="28">
        <f t="shared" si="110"/>
        <v>3.6657088037849737</v>
      </c>
      <c r="FJ48" s="25">
        <v>10770</v>
      </c>
      <c r="FK48" s="28">
        <f t="shared" si="111"/>
        <v>10676.359524704809</v>
      </c>
      <c r="FL48" s="39">
        <f t="shared" si="112"/>
        <v>-3724.1315561449601</v>
      </c>
      <c r="FM48" s="28">
        <f t="shared" si="113"/>
        <v>38575.424057775032</v>
      </c>
      <c r="FN48" s="39">
        <f t="shared" si="114"/>
        <v>18.058266236456472</v>
      </c>
      <c r="FO48" s="11"/>
      <c r="FP48" s="28">
        <f t="shared" si="115"/>
        <v>3.6657088037849737</v>
      </c>
      <c r="FQ48" s="25">
        <v>9660</v>
      </c>
      <c r="FR48" s="28">
        <f t="shared" si="116"/>
        <v>10621.173838078981</v>
      </c>
      <c r="FS48" s="39">
        <f t="shared" si="117"/>
        <v>-3520.7300677189155</v>
      </c>
      <c r="FT48" s="28">
        <f t="shared" si="118"/>
        <v>38373.160974797429</v>
      </c>
      <c r="FU48" s="39">
        <f t="shared" si="119"/>
        <v>2594.4949163612041</v>
      </c>
      <c r="FV48" s="11"/>
      <c r="FW48" s="28">
        <f t="shared" si="120"/>
        <v>3.6657088037849737</v>
      </c>
      <c r="FX48" s="25">
        <v>9660</v>
      </c>
      <c r="FY48" s="28">
        <f t="shared" si="121"/>
        <v>10621.173838078981</v>
      </c>
      <c r="FZ48" s="39">
        <f t="shared" si="122"/>
        <v>-3520.7300677189155</v>
      </c>
      <c r="GA48" s="28">
        <f t="shared" si="123"/>
        <v>38373.160974797429</v>
      </c>
      <c r="GB48" s="39">
        <f t="shared" si="124"/>
        <v>2594.4949163612041</v>
      </c>
      <c r="GC48" s="11"/>
      <c r="GD48" s="28">
        <f t="shared" si="125"/>
        <v>3.6657088037849737</v>
      </c>
      <c r="GE48" s="25">
        <v>9660</v>
      </c>
      <c r="GF48" s="28">
        <f t="shared" si="126"/>
        <v>10621.173838078981</v>
      </c>
      <c r="GG48" s="39" t="e">
        <f t="shared" si="127"/>
        <v>#VALUE!</v>
      </c>
      <c r="GH48" s="28">
        <f t="shared" si="128"/>
        <v>38373.160974797429</v>
      </c>
      <c r="GI48" s="39">
        <f t="shared" si="129"/>
        <v>2594.4949163612041</v>
      </c>
      <c r="GJ48" s="11"/>
      <c r="GK48" s="29">
        <f t="shared" si="142"/>
        <v>28</v>
      </c>
      <c r="GL48" s="29" t="str">
        <f t="shared" si="143"/>
        <v xml:space="preserve"> ('10', '15'),</v>
      </c>
      <c r="GM48" s="29">
        <f t="shared" si="144"/>
        <v>27020</v>
      </c>
      <c r="GN48" s="29">
        <f t="shared" si="130"/>
        <v>3.6697595540955512</v>
      </c>
      <c r="GO48" s="29">
        <f t="shared" si="131"/>
        <v>10668.435007790769</v>
      </c>
      <c r="GP48" s="54">
        <f t="shared" si="132"/>
        <v>0.39483475232386267</v>
      </c>
      <c r="GQ48" s="29" t="str">
        <f t="shared" si="133"/>
        <v>-</v>
      </c>
      <c r="GR48" s="11"/>
    </row>
    <row r="49" spans="2:200" s="2" customFormat="1" x14ac:dyDescent="0.3">
      <c r="B49" s="86"/>
      <c r="C49" s="24">
        <v>29</v>
      </c>
      <c r="D49" s="25" t="s">
        <v>49</v>
      </c>
      <c r="E49" s="25">
        <v>10270</v>
      </c>
      <c r="F49" s="25">
        <v>3</v>
      </c>
      <c r="G49" s="25">
        <v>950</v>
      </c>
      <c r="H49" s="25">
        <f t="shared" si="6"/>
        <v>2220.2488132870467</v>
      </c>
      <c r="I49" s="29">
        <f t="shared" si="7"/>
        <v>2850.0313003191523</v>
      </c>
      <c r="J49" s="10"/>
      <c r="K49" s="40">
        <f t="shared" si="8"/>
        <v>3.0001647385218533</v>
      </c>
      <c r="L49" s="41">
        <v>1690</v>
      </c>
      <c r="M49" s="62">
        <f t="shared" si="138"/>
        <v>1135.4951310088395</v>
      </c>
      <c r="N49" s="42">
        <f t="shared" si="9"/>
        <v>1663.9850304680447</v>
      </c>
      <c r="O49" s="29">
        <f t="shared" si="10"/>
        <v>3406.561751479484</v>
      </c>
      <c r="P49" s="18">
        <f t="shared" si="11"/>
        <v>34408.443627986533</v>
      </c>
      <c r="Q49" s="8"/>
      <c r="R49" s="29">
        <f t="shared" si="12"/>
        <v>3.000336234171685</v>
      </c>
      <c r="S49" s="25">
        <v>1690</v>
      </c>
      <c r="T49" s="29">
        <f t="shared" si="13"/>
        <v>1431.1024460622348</v>
      </c>
      <c r="U49" s="42">
        <f t="shared" si="14"/>
        <v>776.95030255600125</v>
      </c>
      <c r="V49" s="29">
        <f t="shared" si="15"/>
        <v>4293.5501581334365</v>
      </c>
      <c r="W49" s="42">
        <f t="shared" si="16"/>
        <v>87383.684713077295</v>
      </c>
      <c r="X49" s="11"/>
      <c r="Y49" s="29">
        <f t="shared" si="17"/>
        <v>3.0008483667517996</v>
      </c>
      <c r="Z49" s="25">
        <v>1690</v>
      </c>
      <c r="AA49" s="29">
        <f t="shared" si="18"/>
        <v>1489.3489475857191</v>
      </c>
      <c r="AB49" s="42">
        <f t="shared" si="19"/>
        <v>602.22591740400742</v>
      </c>
      <c r="AC49" s="29">
        <f t="shared" si="20"/>
        <v>4468.3432665457694</v>
      </c>
      <c r="AD49" s="42">
        <f t="shared" si="21"/>
        <v>3392.6549397252602</v>
      </c>
      <c r="AE49" s="11"/>
      <c r="AF49" s="29">
        <f t="shared" si="22"/>
        <v>3.0009951455268191</v>
      </c>
      <c r="AG49" s="25">
        <v>1690</v>
      </c>
      <c r="AH49" s="29">
        <f t="shared" si="23"/>
        <v>1610.1253519819149</v>
      </c>
      <c r="AI49" s="42">
        <f t="shared" si="24"/>
        <v>239.73645022487017</v>
      </c>
      <c r="AJ49" s="29">
        <f t="shared" si="25"/>
        <v>4830.8138089953472</v>
      </c>
      <c r="AK49" s="42">
        <f t="shared" si="26"/>
        <v>14586.939858873438</v>
      </c>
      <c r="AL49" s="11"/>
      <c r="AM49" s="29">
        <f t="shared" si="27"/>
        <v>3.0013593756817256</v>
      </c>
      <c r="AN49" s="25">
        <v>1690</v>
      </c>
      <c r="AO49" s="29">
        <f t="shared" si="28"/>
        <v>1624.4885717144471</v>
      </c>
      <c r="AP49" s="42">
        <f t="shared" si="29"/>
        <v>196.6305797693156</v>
      </c>
      <c r="AQ49" s="29">
        <f t="shared" si="30"/>
        <v>4873.9233446739781</v>
      </c>
      <c r="AR49" s="42">
        <f t="shared" si="134"/>
        <v>206.30208108499994</v>
      </c>
      <c r="AS49" s="11"/>
      <c r="AT49" s="29">
        <f t="shared" si="31"/>
        <v>3.0014085341645513</v>
      </c>
      <c r="AU49" s="25">
        <v>1690</v>
      </c>
      <c r="AV49" s="29">
        <f t="shared" si="137"/>
        <v>1641.8987905335462</v>
      </c>
      <c r="AW49" s="42">
        <f t="shared" si="32"/>
        <v>144.37618928717848</v>
      </c>
      <c r="AX49" s="29">
        <f t="shared" si="33"/>
        <v>4926.1790553239625</v>
      </c>
      <c r="AY49" s="42">
        <f t="shared" si="34"/>
        <v>303.11571932891246</v>
      </c>
      <c r="AZ49" s="11"/>
      <c r="BA49" s="29">
        <f t="shared" si="35"/>
        <v>3.00146989487448</v>
      </c>
      <c r="BB49" s="25">
        <v>1690</v>
      </c>
      <c r="BC49" s="29">
        <f t="shared" si="135"/>
        <v>1652.5760784379349</v>
      </c>
      <c r="BD49" s="42">
        <f t="shared" si="36"/>
        <v>112.32959535676937</v>
      </c>
      <c r="BE49" s="29">
        <f t="shared" si="37"/>
        <v>4958.2268189825591</v>
      </c>
      <c r="BF49" s="42">
        <f t="shared" si="38"/>
        <v>114.00447699320688</v>
      </c>
      <c r="BG49" s="11"/>
      <c r="BH49" s="29">
        <f t="shared" si="39"/>
        <v>3.001508504435165</v>
      </c>
      <c r="BI49" s="25">
        <v>1690</v>
      </c>
      <c r="BJ49" s="29">
        <f t="shared" si="40"/>
        <v>1662.5589284285004</v>
      </c>
      <c r="BK49" s="42">
        <f t="shared" si="41"/>
        <v>82.365952383918781</v>
      </c>
      <c r="BL49" s="29">
        <f t="shared" si="42"/>
        <v>4988.1906111684502</v>
      </c>
      <c r="BM49" s="42">
        <f t="shared" si="43"/>
        <v>99.65729393413271</v>
      </c>
      <c r="BN49" s="11"/>
      <c r="BO49" s="29">
        <f t="shared" si="44"/>
        <v>3.0015452862276417</v>
      </c>
      <c r="BP49" s="25">
        <v>1690</v>
      </c>
      <c r="BQ49" s="29">
        <f t="shared" si="139"/>
        <v>1665.8168713532543</v>
      </c>
      <c r="BR49" s="42">
        <f t="shared" si="45"/>
        <v>72.587580096118302</v>
      </c>
      <c r="BS49" s="29">
        <f t="shared" si="46"/>
        <v>4997.969494166734</v>
      </c>
      <c r="BT49" s="42">
        <f t="shared" si="140"/>
        <v>10.614192100954217</v>
      </c>
      <c r="BU49" s="11"/>
      <c r="BV49" s="29">
        <f t="shared" si="47"/>
        <v>3.0015574344211959</v>
      </c>
      <c r="BW49" s="25">
        <v>1690</v>
      </c>
      <c r="BX49" s="29">
        <f t="shared" si="48"/>
        <v>1671.652189851304</v>
      </c>
      <c r="BY49" s="42">
        <f t="shared" si="49"/>
        <v>55.072538761444392</v>
      </c>
      <c r="BZ49" s="29">
        <f t="shared" si="50"/>
        <v>5015.4846016811953</v>
      </c>
      <c r="CA49" s="42">
        <f t="shared" si="51"/>
        <v>34.0509419736807</v>
      </c>
      <c r="CB49" s="11"/>
      <c r="CC49" s="29">
        <f t="shared" si="52"/>
        <v>3.0015793719844606</v>
      </c>
      <c r="CD49" s="25">
        <v>1690</v>
      </c>
      <c r="CE49" s="29">
        <f t="shared" si="53"/>
        <v>1673.5281522263172</v>
      </c>
      <c r="CF49" s="42">
        <f t="shared" si="54"/>
        <v>49.441820045524842</v>
      </c>
      <c r="CG49" s="29">
        <f t="shared" si="55"/>
        <v>5021.1154583060452</v>
      </c>
      <c r="CH49" s="42">
        <f t="shared" si="56"/>
        <v>3.5192348324650142</v>
      </c>
      <c r="CI49" s="11"/>
      <c r="CJ49" s="29">
        <f t="shared" si="57"/>
        <v>3.0015864735421012</v>
      </c>
      <c r="CK49" s="25">
        <v>1690</v>
      </c>
      <c r="CL49" s="29">
        <f t="shared" si="58"/>
        <v>1675.8380268687208</v>
      </c>
      <c r="CM49" s="42">
        <f t="shared" si="59"/>
        <v>42.508602441874473</v>
      </c>
      <c r="CN49" s="29">
        <f t="shared" si="60"/>
        <v>5028.0487569181832</v>
      </c>
      <c r="CO49" s="42">
        <f t="shared" si="141"/>
        <v>5.3355208636194185</v>
      </c>
      <c r="CP49" s="11"/>
      <c r="CQ49" s="29">
        <f t="shared" si="61"/>
        <v>3.0015952505655319</v>
      </c>
      <c r="CR49" s="25">
        <v>1690</v>
      </c>
      <c r="CS49" s="29">
        <f t="shared" si="62"/>
        <v>1677.5258672968998</v>
      </c>
      <c r="CT49" s="42">
        <f t="shared" si="63"/>
        <v>37.442444902317398</v>
      </c>
      <c r="CU49" s="29">
        <f t="shared" si="64"/>
        <v>5033.1149761602073</v>
      </c>
      <c r="CV49" s="42">
        <f t="shared" si="65"/>
        <v>2.8488053109955218</v>
      </c>
      <c r="CW49" s="11"/>
      <c r="CX49" s="29">
        <f t="shared" si="66"/>
        <v>3.0016016869843378</v>
      </c>
      <c r="CY49" s="25">
        <v>1690</v>
      </c>
      <c r="CZ49" s="29">
        <f t="shared" si="67"/>
        <v>1678.9333296759432</v>
      </c>
      <c r="DA49" s="42">
        <f t="shared" si="68"/>
        <v>33.21783239235269</v>
      </c>
      <c r="DB49" s="29">
        <f t="shared" si="69"/>
        <v>5037.3396213974738</v>
      </c>
      <c r="DC49" s="42">
        <f t="shared" si="70"/>
        <v>1.9809503484225324</v>
      </c>
      <c r="DD49" s="11"/>
      <c r="DE49" s="29">
        <f t="shared" si="71"/>
        <v>3.0016070690840024</v>
      </c>
      <c r="DF49" s="25">
        <v>1690</v>
      </c>
      <c r="DG49" s="29">
        <f t="shared" si="72"/>
        <v>1679.7944746575251</v>
      </c>
      <c r="DH49" s="42">
        <f t="shared" si="73"/>
        <v>30.633042018544707</v>
      </c>
      <c r="DI49" s="29">
        <f t="shared" si="74"/>
        <v>5039.9244416820829</v>
      </c>
      <c r="DJ49" s="42">
        <f t="shared" si="75"/>
        <v>0.74157067930369336</v>
      </c>
      <c r="DK49" s="11"/>
      <c r="DL49" s="29">
        <f t="shared" si="76"/>
        <v>3.0016103687613862</v>
      </c>
      <c r="DM49" s="25">
        <v>1690</v>
      </c>
      <c r="DN49" s="29">
        <f t="shared" si="77"/>
        <v>1680.5945154719095</v>
      </c>
      <c r="DO49" s="42">
        <f t="shared" si="78"/>
        <v>28.231651856693581</v>
      </c>
      <c r="DP49" s="29">
        <f t="shared" si="79"/>
        <v>5042.325853713779</v>
      </c>
      <c r="DQ49" s="42">
        <f t="shared" si="80"/>
        <v>0.6400653046808128</v>
      </c>
      <c r="DR49" s="11"/>
      <c r="DS49" s="29">
        <f t="shared" si="81"/>
        <v>3.0016134388546964</v>
      </c>
      <c r="DT49" s="25">
        <v>1690</v>
      </c>
      <c r="DU49" s="29">
        <f t="shared" si="82"/>
        <v>1681.2336618941122</v>
      </c>
      <c r="DV49" s="42">
        <f t="shared" si="83"/>
        <v>26.313204414279287</v>
      </c>
      <c r="DW49" s="29">
        <f t="shared" si="84"/>
        <v>5044.2443249887256</v>
      </c>
      <c r="DX49" s="42">
        <f t="shared" si="85"/>
        <v>0.40850814901445714</v>
      </c>
      <c r="DY49" s="11"/>
      <c r="DZ49" s="29">
        <f t="shared" si="86"/>
        <v>3.0016158946811027</v>
      </c>
      <c r="EA49" s="25">
        <v>1690</v>
      </c>
      <c r="EB49" s="29">
        <f t="shared" si="87"/>
        <v>1681.9636199262861</v>
      </c>
      <c r="EC49" s="42">
        <f t="shared" si="88"/>
        <v>24.12215965684544</v>
      </c>
      <c r="ED49" s="29">
        <f t="shared" si="89"/>
        <v>5046.4353796452551</v>
      </c>
      <c r="EE49" s="42">
        <f t="shared" si="90"/>
        <v>0.53283872873527138</v>
      </c>
      <c r="EF49" s="11"/>
      <c r="EG49" s="29">
        <f t="shared" si="91"/>
        <v>3.0016187028659411</v>
      </c>
      <c r="EH49" s="25">
        <v>1690</v>
      </c>
      <c r="EI49" s="29">
        <f t="shared" si="92"/>
        <v>1682.3166273036047</v>
      </c>
      <c r="EJ49" s="42">
        <f t="shared" si="93"/>
        <v>23.062580588111786</v>
      </c>
      <c r="EK49" s="29">
        <f t="shared" si="94"/>
        <v>5047.4949734311685</v>
      </c>
      <c r="EL49" s="42">
        <f t="shared" si="95"/>
        <v>0.12461420844134968</v>
      </c>
      <c r="EM49" s="11"/>
      <c r="EN49" s="29">
        <f t="shared" si="96"/>
        <v>3.0016200622151272</v>
      </c>
      <c r="EO49" s="25">
        <v>1690</v>
      </c>
      <c r="EP49" s="29">
        <f t="shared" si="97"/>
        <v>1682.8217733830552</v>
      </c>
      <c r="EQ49" s="42">
        <f t="shared" si="136"/>
        <v>21.546332999426173</v>
      </c>
      <c r="ER49" s="29">
        <f t="shared" si="98"/>
        <v>5049.0112305292041</v>
      </c>
      <c r="ES49" s="42">
        <f t="shared" si="99"/>
        <v>0.25517256158417972</v>
      </c>
      <c r="ET49" s="11"/>
      <c r="EU49" s="29">
        <f t="shared" si="100"/>
        <v>3.0016220089039534</v>
      </c>
      <c r="EV49" s="25">
        <v>1690</v>
      </c>
      <c r="EW49" s="29">
        <f t="shared" si="101"/>
        <v>1683.1830300338697</v>
      </c>
      <c r="EX49" s="42">
        <f t="shared" si="102"/>
        <v>20.461988330693103</v>
      </c>
      <c r="EY49" s="29">
        <f t="shared" si="103"/>
        <v>5050.0955866947861</v>
      </c>
      <c r="EZ49" s="42">
        <f t="shared" si="104"/>
        <v>0.13050636775773788</v>
      </c>
      <c r="FA49" s="11"/>
      <c r="FB49" s="28">
        <f t="shared" si="105"/>
        <v>3.0016234021595576</v>
      </c>
      <c r="FC49" s="25">
        <v>1690</v>
      </c>
      <c r="FD49" s="28">
        <f t="shared" si="106"/>
        <v>1683.6295746347419</v>
      </c>
      <c r="FE49" s="39">
        <f t="shared" si="107"/>
        <v>19.121635640703591</v>
      </c>
      <c r="FF49" s="28">
        <f t="shared" si="108"/>
        <v>5051.4359458036142</v>
      </c>
      <c r="FG49" s="39">
        <f t="shared" si="109"/>
        <v>0.19940208056804998</v>
      </c>
      <c r="FH49" s="11"/>
      <c r="FI49" s="28">
        <f t="shared" si="110"/>
        <v>3.0016251255847282</v>
      </c>
      <c r="FJ49" s="25">
        <v>1690</v>
      </c>
      <c r="FK49" s="28">
        <f t="shared" si="111"/>
        <v>1683.9061211755954</v>
      </c>
      <c r="FL49" s="39">
        <f t="shared" si="112"/>
        <v>18.291555699973046</v>
      </c>
      <c r="FM49" s="28">
        <f t="shared" si="113"/>
        <v>5052.2660349966991</v>
      </c>
      <c r="FN49" s="39">
        <f t="shared" si="114"/>
        <v>7.6477989258084897E-2</v>
      </c>
      <c r="FO49" s="11"/>
      <c r="FP49" s="28">
        <f t="shared" si="115"/>
        <v>3.0016251255847282</v>
      </c>
      <c r="FQ49" s="25">
        <v>1690</v>
      </c>
      <c r="FR49" s="28">
        <f t="shared" si="116"/>
        <v>1683.9501772925464</v>
      </c>
      <c r="FS49" s="39">
        <f t="shared" si="117"/>
        <v>18.159316600250804</v>
      </c>
      <c r="FT49" s="28">
        <f t="shared" si="118"/>
        <v>5052.3982749950756</v>
      </c>
      <c r="FU49" s="39">
        <f t="shared" si="119"/>
        <v>0.10278606419134566</v>
      </c>
      <c r="FV49" s="11"/>
      <c r="FW49" s="28">
        <f t="shared" si="120"/>
        <v>3.0016251255847282</v>
      </c>
      <c r="FX49" s="25">
        <v>1690</v>
      </c>
      <c r="FY49" s="28">
        <f t="shared" si="121"/>
        <v>1683.9501772925464</v>
      </c>
      <c r="FZ49" s="39">
        <f t="shared" si="122"/>
        <v>18.159316600250804</v>
      </c>
      <c r="GA49" s="28">
        <f t="shared" si="123"/>
        <v>5052.3982749950756</v>
      </c>
      <c r="GB49" s="39">
        <f t="shared" si="124"/>
        <v>0.10278606419134566</v>
      </c>
      <c r="GC49" s="11"/>
      <c r="GD49" s="28">
        <f t="shared" si="125"/>
        <v>3.0016251255847282</v>
      </c>
      <c r="GE49" s="25">
        <v>1690</v>
      </c>
      <c r="GF49" s="28">
        <f t="shared" si="126"/>
        <v>1683.9501772925464</v>
      </c>
      <c r="GG49" s="39" t="e">
        <f t="shared" si="127"/>
        <v>#VALUE!</v>
      </c>
      <c r="GH49" s="28">
        <f t="shared" si="128"/>
        <v>5052.3982749950756</v>
      </c>
      <c r="GI49" s="39">
        <f t="shared" si="129"/>
        <v>0.10278606419134566</v>
      </c>
      <c r="GJ49" s="11"/>
      <c r="GK49" s="29">
        <f t="shared" si="142"/>
        <v>29</v>
      </c>
      <c r="GL49" s="29" t="str">
        <f t="shared" si="143"/>
        <v xml:space="preserve"> ('10', '16'),</v>
      </c>
      <c r="GM49" s="29">
        <f t="shared" si="144"/>
        <v>10270</v>
      </c>
      <c r="GN49" s="29">
        <f t="shared" si="130"/>
        <v>3.0015864735421012</v>
      </c>
      <c r="GO49" s="29">
        <f t="shared" si="131"/>
        <v>1675.8380268687208</v>
      </c>
      <c r="GP49" s="54">
        <f t="shared" si="132"/>
        <v>0.16317799677397476</v>
      </c>
      <c r="GQ49" s="29" t="str">
        <f t="shared" si="133"/>
        <v>-</v>
      </c>
      <c r="GR49" s="11"/>
    </row>
    <row r="50" spans="2:200" s="2" customFormat="1" x14ac:dyDescent="0.3">
      <c r="B50" s="86"/>
      <c r="C50" s="24">
        <v>30</v>
      </c>
      <c r="D50" s="25" t="s">
        <v>50</v>
      </c>
      <c r="E50" s="25">
        <v>9990</v>
      </c>
      <c r="F50" s="25">
        <v>4.2</v>
      </c>
      <c r="G50" s="25">
        <v>1170</v>
      </c>
      <c r="H50" s="25">
        <f t="shared" si="6"/>
        <v>3991.1812727080396</v>
      </c>
      <c r="I50" s="29">
        <f t="shared" si="7"/>
        <v>4914.1386781071642</v>
      </c>
      <c r="J50" s="10"/>
      <c r="K50" s="40">
        <f t="shared" si="8"/>
        <v>4.2005926414836052</v>
      </c>
      <c r="L50" s="41">
        <v>2120</v>
      </c>
      <c r="M50" s="62">
        <f t="shared" si="138"/>
        <v>1408.1356411599968</v>
      </c>
      <c r="N50" s="42">
        <f t="shared" si="9"/>
        <v>2992.1294071396546</v>
      </c>
      <c r="O50" s="29">
        <f t="shared" si="10"/>
        <v>5914.5198807040124</v>
      </c>
      <c r="P50" s="18">
        <f t="shared" si="11"/>
        <v>56708.583590682756</v>
      </c>
      <c r="Q50" s="8"/>
      <c r="R50" s="29">
        <f t="shared" si="12"/>
        <v>4.2012434449558311</v>
      </c>
      <c r="S50" s="25">
        <v>2120</v>
      </c>
      <c r="T50" s="29">
        <f t="shared" si="13"/>
        <v>1787.6315185934095</v>
      </c>
      <c r="U50" s="42">
        <f t="shared" si="14"/>
        <v>1397.2122627937117</v>
      </c>
      <c r="V50" s="29">
        <f t="shared" si="15"/>
        <v>7509.2070766227835</v>
      </c>
      <c r="W50" s="42">
        <f t="shared" si="16"/>
        <v>144017.12098895581</v>
      </c>
      <c r="X50" s="11"/>
      <c r="Y50" s="29">
        <f t="shared" si="17"/>
        <v>4.2032296883290909</v>
      </c>
      <c r="Z50" s="25">
        <v>2120</v>
      </c>
      <c r="AA50" s="29">
        <f t="shared" si="18"/>
        <v>1862.407432711396</v>
      </c>
      <c r="AB50" s="42">
        <f t="shared" si="19"/>
        <v>1083.2383672576975</v>
      </c>
      <c r="AC50" s="29">
        <f t="shared" si="20"/>
        <v>7823.5284857015668</v>
      </c>
      <c r="AD50" s="42">
        <f t="shared" si="21"/>
        <v>5591.4373321804978</v>
      </c>
      <c r="AE50" s="11"/>
      <c r="AF50" s="29">
        <f t="shared" si="22"/>
        <v>4.2038049362583347</v>
      </c>
      <c r="AG50" s="25">
        <v>2120</v>
      </c>
      <c r="AH50" s="29">
        <f t="shared" si="23"/>
        <v>2017.4582221389448</v>
      </c>
      <c r="AI50" s="42">
        <f t="shared" si="24"/>
        <v>431.23261821893232</v>
      </c>
      <c r="AJ50" s="29">
        <f t="shared" si="25"/>
        <v>8475.4385152838495</v>
      </c>
      <c r="AK50" s="42">
        <f t="shared" si="26"/>
        <v>24040.74730210608</v>
      </c>
      <c r="AL50" s="11"/>
      <c r="AM50" s="29">
        <f t="shared" si="27"/>
        <v>4.2052392219999453</v>
      </c>
      <c r="AN50" s="25">
        <v>2120</v>
      </c>
      <c r="AO50" s="29">
        <f t="shared" si="28"/>
        <v>2035.8974907144927</v>
      </c>
      <c r="AP50" s="42">
        <f t="shared" si="29"/>
        <v>353.70790198393183</v>
      </c>
      <c r="AQ50" s="29">
        <f t="shared" si="30"/>
        <v>8552.981832892172</v>
      </c>
      <c r="AR50" s="42">
        <f t="shared" si="134"/>
        <v>340.00662560118775</v>
      </c>
      <c r="AS50" s="11"/>
      <c r="AT50" s="29">
        <f t="shared" si="31"/>
        <v>4.2054334068915367</v>
      </c>
      <c r="AU50" s="25">
        <v>2120</v>
      </c>
      <c r="AV50" s="29">
        <f t="shared" si="137"/>
        <v>2058.2484473065797</v>
      </c>
      <c r="AW50" s="42">
        <f t="shared" si="32"/>
        <v>259.7164516132612</v>
      </c>
      <c r="AX50" s="29">
        <f t="shared" si="33"/>
        <v>8646.9799883366722</v>
      </c>
      <c r="AY50" s="42">
        <f t="shared" si="34"/>
        <v>499.56526058135552</v>
      </c>
      <c r="AZ50" s="11"/>
      <c r="BA50" s="29">
        <f t="shared" si="35"/>
        <v>4.2056759660188119</v>
      </c>
      <c r="BB50" s="25">
        <v>2120</v>
      </c>
      <c r="BC50" s="29">
        <f t="shared" si="135"/>
        <v>2071.9557763730249</v>
      </c>
      <c r="BD50" s="42">
        <f t="shared" si="36"/>
        <v>202.0727668647192</v>
      </c>
      <c r="BE50" s="29">
        <f t="shared" si="37"/>
        <v>8704.6296159553767</v>
      </c>
      <c r="BF50" s="42">
        <f t="shared" si="38"/>
        <v>187.89087013581494</v>
      </c>
      <c r="BG50" s="11"/>
      <c r="BH50" s="29">
        <f t="shared" si="39"/>
        <v>4.2058286842224497</v>
      </c>
      <c r="BI50" s="25">
        <v>2120</v>
      </c>
      <c r="BJ50" s="29">
        <f t="shared" si="40"/>
        <v>2084.7715973068589</v>
      </c>
      <c r="BK50" s="42">
        <f t="shared" si="41"/>
        <v>148.1714481989176</v>
      </c>
      <c r="BL50" s="29">
        <f t="shared" si="42"/>
        <v>8758.531693071367</v>
      </c>
      <c r="BM50" s="42">
        <f t="shared" si="43"/>
        <v>164.24526620809644</v>
      </c>
      <c r="BN50" s="11"/>
      <c r="BO50" s="29">
        <f t="shared" si="44"/>
        <v>4.2059742381030549</v>
      </c>
      <c r="BP50" s="25">
        <v>2120</v>
      </c>
      <c r="BQ50" s="29">
        <f t="shared" si="139"/>
        <v>2088.954091602151</v>
      </c>
      <c r="BR50" s="42">
        <f t="shared" si="45"/>
        <v>130.58248026402029</v>
      </c>
      <c r="BS50" s="29">
        <f t="shared" si="46"/>
        <v>8776.123256789042</v>
      </c>
      <c r="BT50" s="42">
        <f t="shared" si="140"/>
        <v>17.493258530151333</v>
      </c>
      <c r="BU50" s="11"/>
      <c r="BV50" s="29">
        <f t="shared" si="47"/>
        <v>4.2060223249283526</v>
      </c>
      <c r="BW50" s="25">
        <v>2120</v>
      </c>
      <c r="BX50" s="29">
        <f t="shared" si="48"/>
        <v>2096.4453788631608</v>
      </c>
      <c r="BY50" s="42">
        <f t="shared" si="49"/>
        <v>99.073970525930463</v>
      </c>
      <c r="BZ50" s="29">
        <f t="shared" si="50"/>
        <v>8807.6321029911815</v>
      </c>
      <c r="CA50" s="42">
        <f t="shared" si="51"/>
        <v>56.119384826967739</v>
      </c>
      <c r="CB50" s="11"/>
      <c r="CC50" s="29">
        <f t="shared" si="52"/>
        <v>4.2061091784020022</v>
      </c>
      <c r="CD50" s="25">
        <v>2120</v>
      </c>
      <c r="CE50" s="29">
        <f t="shared" si="53"/>
        <v>2098.8537089391912</v>
      </c>
      <c r="CF50" s="42">
        <f t="shared" si="54"/>
        <v>88.944938569306089</v>
      </c>
      <c r="CG50" s="29">
        <f t="shared" si="55"/>
        <v>8817.7618360709166</v>
      </c>
      <c r="CH50" s="42">
        <f t="shared" si="56"/>
        <v>5.8000537551122289</v>
      </c>
      <c r="CI50" s="11"/>
      <c r="CJ50" s="29">
        <f t="shared" si="57"/>
        <v>4.2061372989345136</v>
      </c>
      <c r="CK50" s="25">
        <v>2120</v>
      </c>
      <c r="CL50" s="29">
        <f t="shared" si="58"/>
        <v>2101.8190885476824</v>
      </c>
      <c r="CM50" s="42">
        <f t="shared" si="59"/>
        <v>76.472505173952158</v>
      </c>
      <c r="CN50" s="29">
        <f t="shared" si="60"/>
        <v>8830.234681346752</v>
      </c>
      <c r="CO50" s="42">
        <f t="shared" si="141"/>
        <v>8.7934762224558707</v>
      </c>
      <c r="CP50" s="11"/>
      <c r="CQ50" s="29">
        <f t="shared" si="61"/>
        <v>4.206172057006766</v>
      </c>
      <c r="CR50" s="25">
        <v>2120</v>
      </c>
      <c r="CS50" s="29">
        <f t="shared" si="62"/>
        <v>2103.9859107189932</v>
      </c>
      <c r="CT50" s="42">
        <f t="shared" si="63"/>
        <v>67.358764441315827</v>
      </c>
      <c r="CU50" s="29">
        <f t="shared" si="64"/>
        <v>8839.3487358193852</v>
      </c>
      <c r="CV50" s="42">
        <f t="shared" si="65"/>
        <v>4.695118322083796</v>
      </c>
      <c r="CW50" s="11"/>
      <c r="CX50" s="29">
        <f t="shared" si="66"/>
        <v>4.2061975481544991</v>
      </c>
      <c r="CY50" s="25">
        <v>2120</v>
      </c>
      <c r="CZ50" s="29">
        <f t="shared" si="67"/>
        <v>2105.7927880974948</v>
      </c>
      <c r="DA50" s="42">
        <f t="shared" si="68"/>
        <v>59.75882840892983</v>
      </c>
      <c r="DB50" s="29">
        <f t="shared" si="69"/>
        <v>8846.9488382689506</v>
      </c>
      <c r="DC50" s="42">
        <f t="shared" si="70"/>
        <v>3.264805860941058</v>
      </c>
      <c r="DD50" s="11"/>
      <c r="DE50" s="29">
        <f t="shared" si="71"/>
        <v>4.2062188651093209</v>
      </c>
      <c r="DF50" s="25">
        <v>2120</v>
      </c>
      <c r="DG50" s="29">
        <f t="shared" si="72"/>
        <v>2106.8983120603366</v>
      </c>
      <c r="DH50" s="42">
        <f t="shared" si="73"/>
        <v>55.108897538277212</v>
      </c>
      <c r="DI50" s="29">
        <f t="shared" si="74"/>
        <v>8851.5989212398235</v>
      </c>
      <c r="DJ50" s="42">
        <f t="shared" si="75"/>
        <v>1.2221832324173136</v>
      </c>
      <c r="DK50" s="11"/>
      <c r="DL50" s="29">
        <f t="shared" si="76"/>
        <v>4.2062319348099955</v>
      </c>
      <c r="DM50" s="25">
        <v>2120</v>
      </c>
      <c r="DN50" s="29">
        <f t="shared" si="77"/>
        <v>2107.9253914842084</v>
      </c>
      <c r="DO50" s="42">
        <f t="shared" si="78"/>
        <v>50.788868236789483</v>
      </c>
      <c r="DP50" s="29">
        <f t="shared" si="79"/>
        <v>8855.9190617556142</v>
      </c>
      <c r="DQ50" s="42">
        <f t="shared" si="80"/>
        <v>1.0548921429407929</v>
      </c>
      <c r="DR50" s="11"/>
      <c r="DS50" s="29">
        <f t="shared" si="81"/>
        <v>4.2062440955751388</v>
      </c>
      <c r="DT50" s="25">
        <v>2120</v>
      </c>
      <c r="DU50" s="29">
        <f t="shared" si="82"/>
        <v>2108.7459172964955</v>
      </c>
      <c r="DV50" s="42">
        <f t="shared" si="83"/>
        <v>47.337653591889769</v>
      </c>
      <c r="DW50" s="29">
        <f t="shared" si="84"/>
        <v>8859.3703975990429</v>
      </c>
      <c r="DX50" s="42">
        <f t="shared" si="85"/>
        <v>0.67326260862938447</v>
      </c>
      <c r="DY50" s="11"/>
      <c r="DZ50" s="29">
        <f t="shared" si="86"/>
        <v>4.2062538234979545</v>
      </c>
      <c r="EA50" s="25">
        <v>2120</v>
      </c>
      <c r="EB50" s="29">
        <f t="shared" si="87"/>
        <v>2109.6830255810432</v>
      </c>
      <c r="EC50" s="42">
        <f t="shared" si="88"/>
        <v>43.395983418237613</v>
      </c>
      <c r="ED50" s="29">
        <f t="shared" si="89"/>
        <v>8863.3121181149854</v>
      </c>
      <c r="EE50" s="42">
        <f t="shared" si="90"/>
        <v>0.87817193696807516</v>
      </c>
      <c r="EF50" s="11"/>
      <c r="EG50" s="29">
        <f t="shared" si="91"/>
        <v>4.2062649474886795</v>
      </c>
      <c r="EH50" s="25">
        <v>2120</v>
      </c>
      <c r="EI50" s="29">
        <f t="shared" si="92"/>
        <v>2110.1362107276009</v>
      </c>
      <c r="EJ50" s="42">
        <f t="shared" si="93"/>
        <v>41.489840247613238</v>
      </c>
      <c r="EK50" s="29">
        <f t="shared" si="94"/>
        <v>8865.2183361317184</v>
      </c>
      <c r="EL50" s="42">
        <f t="shared" si="95"/>
        <v>0.20537677706047305</v>
      </c>
      <c r="EM50" s="11"/>
      <c r="EN50" s="29">
        <f t="shared" si="96"/>
        <v>4.2062703323660813</v>
      </c>
      <c r="EO50" s="25">
        <v>2120</v>
      </c>
      <c r="EP50" s="29">
        <f t="shared" si="97"/>
        <v>2110.7847090728415</v>
      </c>
      <c r="EQ50" s="42">
        <f t="shared" si="136"/>
        <v>38.76212675923351</v>
      </c>
      <c r="ER50" s="29">
        <f t="shared" si="98"/>
        <v>8867.9460979820142</v>
      </c>
      <c r="ES50" s="42">
        <f t="shared" si="99"/>
        <v>0.42055010377975571</v>
      </c>
      <c r="ET50" s="11"/>
      <c r="EU50" s="29">
        <f t="shared" si="100"/>
        <v>4.2062780440484699</v>
      </c>
      <c r="EV50" s="25">
        <v>2120</v>
      </c>
      <c r="EW50" s="29">
        <f t="shared" si="101"/>
        <v>2111.2484845029412</v>
      </c>
      <c r="EX50" s="42">
        <f t="shared" si="102"/>
        <v>36.811415541249147</v>
      </c>
      <c r="EY50" s="29">
        <f t="shared" si="103"/>
        <v>8869.89686767075</v>
      </c>
      <c r="EZ50" s="42">
        <f t="shared" si="104"/>
        <v>0.215087649564216</v>
      </c>
      <c r="FA50" s="11"/>
      <c r="FB50" s="28">
        <f t="shared" si="105"/>
        <v>4.2062835634409499</v>
      </c>
      <c r="FC50" s="25">
        <v>2120</v>
      </c>
      <c r="FD50" s="28">
        <f t="shared" si="106"/>
        <v>2111.8217512202773</v>
      </c>
      <c r="FE50" s="39">
        <f t="shared" si="107"/>
        <v>34.400123859411451</v>
      </c>
      <c r="FF50" s="28">
        <f t="shared" si="108"/>
        <v>8872.3081919980668</v>
      </c>
      <c r="FG50" s="39">
        <f t="shared" si="109"/>
        <v>0.32863472920528775</v>
      </c>
      <c r="FH50" s="11"/>
      <c r="FI50" s="28">
        <f t="shared" si="110"/>
        <v>4.20629039091809</v>
      </c>
      <c r="FJ50" s="25">
        <v>2120</v>
      </c>
      <c r="FK50" s="28">
        <f t="shared" si="111"/>
        <v>2112.1767771848868</v>
      </c>
      <c r="FL50" s="39">
        <f t="shared" si="112"/>
        <v>32.906827861998401</v>
      </c>
      <c r="FM50" s="28">
        <f t="shared" si="113"/>
        <v>8873.8015350525347</v>
      </c>
      <c r="FN50" s="39">
        <f t="shared" si="114"/>
        <v>0.12604343554688274</v>
      </c>
      <c r="FO50" s="11"/>
      <c r="FP50" s="28">
        <f t="shared" si="115"/>
        <v>4.20629039091809</v>
      </c>
      <c r="FQ50" s="25">
        <v>2120</v>
      </c>
      <c r="FR50" s="28">
        <f t="shared" si="116"/>
        <v>2112.2333357134048</v>
      </c>
      <c r="FS50" s="39">
        <f t="shared" si="117"/>
        <v>32.668930579160637</v>
      </c>
      <c r="FT50" s="28">
        <f t="shared" si="118"/>
        <v>8874.0394369059341</v>
      </c>
      <c r="FU50" s="39">
        <f t="shared" si="119"/>
        <v>0.16940179498303801</v>
      </c>
      <c r="FV50" s="11"/>
      <c r="FW50" s="28">
        <f t="shared" si="120"/>
        <v>4.20629039091809</v>
      </c>
      <c r="FX50" s="25">
        <v>2120</v>
      </c>
      <c r="FY50" s="28">
        <f t="shared" si="121"/>
        <v>2112.2333357134048</v>
      </c>
      <c r="FZ50" s="39">
        <f t="shared" si="122"/>
        <v>32.668930579160637</v>
      </c>
      <c r="GA50" s="28">
        <f t="shared" si="123"/>
        <v>8874.0394369059341</v>
      </c>
      <c r="GB50" s="39">
        <f t="shared" si="124"/>
        <v>0.16940179498303801</v>
      </c>
      <c r="GC50" s="11"/>
      <c r="GD50" s="28">
        <f t="shared" si="125"/>
        <v>4.20629039091809</v>
      </c>
      <c r="GE50" s="25">
        <v>2120</v>
      </c>
      <c r="GF50" s="28">
        <f t="shared" si="126"/>
        <v>2112.2333357134048</v>
      </c>
      <c r="GG50" s="39" t="e">
        <f t="shared" si="127"/>
        <v>#VALUE!</v>
      </c>
      <c r="GH50" s="28">
        <f t="shared" si="128"/>
        <v>8874.0394369059341</v>
      </c>
      <c r="GI50" s="39">
        <f t="shared" si="129"/>
        <v>0.16940179498303801</v>
      </c>
      <c r="GJ50" s="11"/>
      <c r="GK50" s="29">
        <f t="shared" si="142"/>
        <v>30</v>
      </c>
      <c r="GL50" s="29" t="str">
        <f t="shared" si="143"/>
        <v xml:space="preserve"> ('10', '17'),</v>
      </c>
      <c r="GM50" s="29">
        <f t="shared" si="144"/>
        <v>9990</v>
      </c>
      <c r="GN50" s="29">
        <f t="shared" si="130"/>
        <v>4.2061372989345136</v>
      </c>
      <c r="GO50" s="29">
        <f t="shared" si="131"/>
        <v>2101.8190885476824</v>
      </c>
      <c r="GP50" s="54">
        <f t="shared" si="132"/>
        <v>0.21039230115592417</v>
      </c>
      <c r="GQ50" s="29" t="str">
        <f t="shared" si="133"/>
        <v>-</v>
      </c>
      <c r="GR50" s="11"/>
    </row>
    <row r="51" spans="2:200" s="2" customFormat="1" x14ac:dyDescent="0.3">
      <c r="B51" s="86"/>
      <c r="C51" s="24">
        <v>43</v>
      </c>
      <c r="D51" s="25" t="s">
        <v>51</v>
      </c>
      <c r="E51" s="25">
        <v>27020</v>
      </c>
      <c r="F51" s="25">
        <v>3.6</v>
      </c>
      <c r="G51" s="25">
        <v>6690</v>
      </c>
      <c r="H51" s="25">
        <f t="shared" si="6"/>
        <v>33425.237622926528</v>
      </c>
      <c r="I51" s="29">
        <f t="shared" si="7"/>
        <v>24097.576348258721</v>
      </c>
      <c r="J51" s="10"/>
      <c r="K51" s="40">
        <f t="shared" si="8"/>
        <v>3.6101467475775175</v>
      </c>
      <c r="L51" s="41">
        <v>15890</v>
      </c>
      <c r="M51" s="62">
        <f t="shared" si="138"/>
        <v>8996.1556828126013</v>
      </c>
      <c r="N51" s="42">
        <f t="shared" si="9"/>
        <v>22516.758854016953</v>
      </c>
      <c r="O51" s="29">
        <f t="shared" si="10"/>
        <v>32445.855353257946</v>
      </c>
      <c r="P51" s="18">
        <f t="shared" si="11"/>
        <v>5318354.0333688557</v>
      </c>
      <c r="Q51" s="8"/>
      <c r="R51" s="29">
        <f t="shared" si="12"/>
        <v>3.6331780024920137</v>
      </c>
      <c r="S51" s="25">
        <v>15060</v>
      </c>
      <c r="T51" s="29">
        <f t="shared" si="13"/>
        <v>12228.799502093709</v>
      </c>
      <c r="U51" s="42">
        <f t="shared" si="14"/>
        <v>-9487.4436382547683</v>
      </c>
      <c r="V51" s="29">
        <f t="shared" si="15"/>
        <v>44300.736723650472</v>
      </c>
      <c r="W51" s="42">
        <f t="shared" si="16"/>
        <v>10449986.062336344</v>
      </c>
      <c r="X51" s="11"/>
      <c r="Y51" s="29">
        <f t="shared" si="17"/>
        <v>3.7132811589828103</v>
      </c>
      <c r="Z51" s="25">
        <v>9660</v>
      </c>
      <c r="AA51" s="29">
        <f t="shared" si="18"/>
        <v>11650.873670673169</v>
      </c>
      <c r="AB51" s="42">
        <f t="shared" si="19"/>
        <v>-7287.5241272757339</v>
      </c>
      <c r="AC51" s="29">
        <f t="shared" si="20"/>
        <v>42160.637995904122</v>
      </c>
      <c r="AD51" s="42">
        <f t="shared" si="21"/>
        <v>333998.26662312233</v>
      </c>
      <c r="AE51" s="11"/>
      <c r="AF51" s="29">
        <f t="shared" si="22"/>
        <v>3.6933375417279533</v>
      </c>
      <c r="AG51" s="25">
        <v>9660</v>
      </c>
      <c r="AH51" s="29">
        <f t="shared" si="23"/>
        <v>10452.521802303661</v>
      </c>
      <c r="AI51" s="42">
        <f t="shared" si="24"/>
        <v>8838.1470739896486</v>
      </c>
      <c r="AJ51" s="29">
        <f t="shared" si="25"/>
        <v>37755.481607653448</v>
      </c>
      <c r="AK51" s="42">
        <f t="shared" si="26"/>
        <v>1436047.2004246893</v>
      </c>
      <c r="AL51" s="11"/>
      <c r="AM51" s="29">
        <f t="shared" si="27"/>
        <v>3.6604653698652929</v>
      </c>
      <c r="AN51" s="25">
        <v>12860</v>
      </c>
      <c r="AO51" s="29">
        <f t="shared" si="28"/>
        <v>10885.439370177804</v>
      </c>
      <c r="AP51" s="42">
        <f t="shared" si="29"/>
        <v>-4488.7665346341992</v>
      </c>
      <c r="AQ51" s="29">
        <f t="shared" si="30"/>
        <v>39342.42138839588</v>
      </c>
      <c r="AR51" s="42">
        <f t="shared" si="134"/>
        <v>187417.62057406327</v>
      </c>
      <c r="AS51" s="11"/>
      <c r="AT51" s="29">
        <f t="shared" si="31"/>
        <v>3.6711223729654834</v>
      </c>
      <c r="AU51" s="25">
        <v>9660</v>
      </c>
      <c r="AV51" s="29">
        <f t="shared" si="137"/>
        <v>10559.768443094086</v>
      </c>
      <c r="AW51" s="42">
        <f t="shared" si="32"/>
        <v>8455.8349758746826</v>
      </c>
      <c r="AX51" s="29">
        <f t="shared" si="33"/>
        <v>38148.188665553535</v>
      </c>
      <c r="AY51" s="42">
        <f t="shared" si="34"/>
        <v>106061.55274756849</v>
      </c>
      <c r="AZ51" s="11"/>
      <c r="BA51" s="29">
        <f t="shared" si="35"/>
        <v>3.6629854106800113</v>
      </c>
      <c r="BB51" s="25">
        <v>12860</v>
      </c>
      <c r="BC51" s="29">
        <f t="shared" si="135"/>
        <v>11070.363391792278</v>
      </c>
      <c r="BD51" s="42">
        <f t="shared" si="36"/>
        <v>-5170.7493685423124</v>
      </c>
      <c r="BE51" s="29">
        <f t="shared" si="37"/>
        <v>40021.75462319389</v>
      </c>
      <c r="BF51" s="42">
        <f t="shared" si="38"/>
        <v>260707.20163610904</v>
      </c>
      <c r="BG51" s="11"/>
      <c r="BH51" s="29">
        <f t="shared" si="39"/>
        <v>3.6760798931255385</v>
      </c>
      <c r="BI51" s="25">
        <v>9660</v>
      </c>
      <c r="BJ51" s="29">
        <f t="shared" si="40"/>
        <v>10694.148244240259</v>
      </c>
      <c r="BK51" s="42">
        <f t="shared" si="41"/>
        <v>278.10869502189968</v>
      </c>
      <c r="BL51" s="29">
        <f t="shared" si="42"/>
        <v>38640.638094246846</v>
      </c>
      <c r="BM51" s="42">
        <f t="shared" si="43"/>
        <v>141537.83724758713</v>
      </c>
      <c r="BN51" s="11"/>
      <c r="BO51" s="29">
        <f t="shared" si="44"/>
        <v>3.6662532497893099</v>
      </c>
      <c r="BP51" s="25">
        <v>10770</v>
      </c>
      <c r="BQ51" s="29">
        <f t="shared" si="139"/>
        <v>10703.153748648632</v>
      </c>
      <c r="BR51" s="42">
        <f t="shared" si="45"/>
        <v>-3818.402155723219</v>
      </c>
      <c r="BS51" s="29">
        <f t="shared" si="46"/>
        <v>38673.655559760075</v>
      </c>
      <c r="BT51" s="42">
        <f t="shared" si="140"/>
        <v>81.099109649223223</v>
      </c>
      <c r="BU51" s="11"/>
      <c r="BV51" s="29">
        <f t="shared" si="47"/>
        <v>3.6664766983483559</v>
      </c>
      <c r="BW51" s="25">
        <v>9660</v>
      </c>
      <c r="BX51" s="29">
        <f t="shared" si="48"/>
        <v>10451.443787761564</v>
      </c>
      <c r="BY51" s="42">
        <f t="shared" si="49"/>
        <v>11071.768808666982</v>
      </c>
      <c r="BZ51" s="29">
        <f t="shared" si="50"/>
        <v>37751.535586197628</v>
      </c>
      <c r="CA51" s="42">
        <f t="shared" si="51"/>
        <v>63357.904409769566</v>
      </c>
      <c r="CB51" s="11"/>
      <c r="CC51" s="29">
        <f t="shared" si="52"/>
        <v>3.6604404294858934</v>
      </c>
      <c r="CD51" s="25">
        <v>13470</v>
      </c>
      <c r="CE51" s="29">
        <f t="shared" si="53"/>
        <v>10760.074509091766</v>
      </c>
      <c r="CF51" s="42">
        <f t="shared" si="54"/>
        <v>-4030.7732025146861</v>
      </c>
      <c r="CG51" s="29">
        <f t="shared" si="55"/>
        <v>38882.39466277069</v>
      </c>
      <c r="CH51" s="42">
        <f t="shared" si="56"/>
        <v>95252.92214880111</v>
      </c>
      <c r="CI51" s="11"/>
      <c r="CJ51" s="29">
        <f t="shared" si="57"/>
        <v>3.6679021459920462</v>
      </c>
      <c r="CK51" s="25">
        <v>9660</v>
      </c>
      <c r="CL51" s="29">
        <f t="shared" si="58"/>
        <v>10605.809228825779</v>
      </c>
      <c r="CM51" s="42">
        <f t="shared" si="59"/>
        <v>601.6878200923486</v>
      </c>
      <c r="CN51" s="29">
        <f t="shared" si="60"/>
        <v>38316.860789694329</v>
      </c>
      <c r="CO51" s="42">
        <f t="shared" si="141"/>
        <v>23797.776695543456</v>
      </c>
      <c r="CP51" s="11"/>
      <c r="CQ51" s="29">
        <f t="shared" si="61"/>
        <v>3.6640910858324833</v>
      </c>
      <c r="CR51" s="25">
        <v>10770</v>
      </c>
      <c r="CS51" s="29">
        <f t="shared" si="62"/>
        <v>10625.377675888403</v>
      </c>
      <c r="CT51" s="42">
        <f t="shared" si="63"/>
        <v>530.03545865968465</v>
      </c>
      <c r="CU51" s="29">
        <f t="shared" si="64"/>
        <v>38388.565998720966</v>
      </c>
      <c r="CV51" s="42">
        <f t="shared" si="65"/>
        <v>382.92412044271072</v>
      </c>
      <c r="CW51" s="11"/>
      <c r="CX51" s="29">
        <f t="shared" si="66"/>
        <v>3.6645654063827129</v>
      </c>
      <c r="CY51" s="25">
        <v>10770</v>
      </c>
      <c r="CZ51" s="29">
        <f t="shared" si="67"/>
        <v>10641.695482120038</v>
      </c>
      <c r="DA51" s="42">
        <f t="shared" si="68"/>
        <v>470.26262692384228</v>
      </c>
      <c r="DB51" s="29">
        <f t="shared" si="69"/>
        <v>38448.366907922958</v>
      </c>
      <c r="DC51" s="42">
        <f t="shared" si="70"/>
        <v>266.27080021317551</v>
      </c>
      <c r="DD51" s="11"/>
      <c r="DE51" s="29">
        <f t="shared" si="71"/>
        <v>3.6649629434158908</v>
      </c>
      <c r="DF51" s="25">
        <v>10770</v>
      </c>
      <c r="DG51" s="29">
        <f t="shared" si="72"/>
        <v>10651.679405780116</v>
      </c>
      <c r="DH51" s="42">
        <f t="shared" si="73"/>
        <v>433.69638850420318</v>
      </c>
      <c r="DI51" s="29">
        <f t="shared" si="74"/>
        <v>38484.958836300342</v>
      </c>
      <c r="DJ51" s="42">
        <f t="shared" si="75"/>
        <v>99.678731650271075</v>
      </c>
      <c r="DK51" s="11"/>
      <c r="DL51" s="29">
        <f t="shared" si="76"/>
        <v>3.6652070768373575</v>
      </c>
      <c r="DM51" s="25">
        <v>10770</v>
      </c>
      <c r="DN51" s="29">
        <f t="shared" si="77"/>
        <v>10660.954901296662</v>
      </c>
      <c r="DO51" s="42">
        <f t="shared" si="78"/>
        <v>-3667.2790126573445</v>
      </c>
      <c r="DP51" s="29">
        <f t="shared" si="79"/>
        <v>38518.956502396271</v>
      </c>
      <c r="DQ51" s="42">
        <f t="shared" si="80"/>
        <v>86.034817077456808</v>
      </c>
      <c r="DR51" s="11"/>
      <c r="DS51" s="29">
        <f t="shared" si="81"/>
        <v>3.6654345032973179</v>
      </c>
      <c r="DT51" s="25">
        <v>9660</v>
      </c>
      <c r="DU51" s="29">
        <f t="shared" si="82"/>
        <v>10592.93535992808</v>
      </c>
      <c r="DV51" s="42">
        <f t="shared" si="83"/>
        <v>4278.6379446725841</v>
      </c>
      <c r="DW51" s="29">
        <f t="shared" si="84"/>
        <v>38269.691762093098</v>
      </c>
      <c r="DX51" s="42">
        <f t="shared" si="85"/>
        <v>4626.6580079921678</v>
      </c>
      <c r="DY51" s="11"/>
      <c r="DZ51" s="29">
        <f t="shared" si="86"/>
        <v>3.6637804639416425</v>
      </c>
      <c r="EA51" s="25">
        <v>11760</v>
      </c>
      <c r="EB51" s="29">
        <f t="shared" si="87"/>
        <v>10690.114843287791</v>
      </c>
      <c r="EC51" s="42">
        <f t="shared" si="88"/>
        <v>-3775.4125098891736</v>
      </c>
      <c r="ED51" s="29">
        <f t="shared" si="89"/>
        <v>38625.850826394795</v>
      </c>
      <c r="EE51" s="42">
        <f t="shared" si="90"/>
        <v>9443.8519860602501</v>
      </c>
      <c r="EF51" s="11"/>
      <c r="EG51" s="29">
        <f t="shared" si="91"/>
        <v>3.6661533541183426</v>
      </c>
      <c r="EH51" s="25">
        <v>9660</v>
      </c>
      <c r="EI51" s="29">
        <f t="shared" si="92"/>
        <v>10644.865846123572</v>
      </c>
      <c r="EJ51" s="42">
        <f t="shared" si="93"/>
        <v>458.6469181901125</v>
      </c>
      <c r="EK51" s="29">
        <f t="shared" si="94"/>
        <v>38459.986297266158</v>
      </c>
      <c r="EL51" s="42">
        <f t="shared" si="95"/>
        <v>2047.4717443674958</v>
      </c>
      <c r="EM51" s="11"/>
      <c r="EN51" s="29">
        <f t="shared" si="96"/>
        <v>3.6650403928160942</v>
      </c>
      <c r="EO51" s="25">
        <v>10770</v>
      </c>
      <c r="EP51" s="29">
        <f t="shared" si="97"/>
        <v>10653.09283571965</v>
      </c>
      <c r="EQ51" s="42">
        <f t="shared" si="136"/>
        <v>428.50987649964901</v>
      </c>
      <c r="ER51" s="29">
        <f t="shared" si="98"/>
        <v>38490.139374180508</v>
      </c>
      <c r="ES51" s="42">
        <f t="shared" si="99"/>
        <v>67.683357813976571</v>
      </c>
      <c r="ET51" s="11"/>
      <c r="EU51" s="29">
        <f t="shared" si="100"/>
        <v>3.6652416944700259</v>
      </c>
      <c r="EV51" s="25">
        <v>10770</v>
      </c>
      <c r="EW51" s="29">
        <f t="shared" si="101"/>
        <v>10658.976390652902</v>
      </c>
      <c r="EX51" s="42">
        <f t="shared" si="102"/>
        <v>-3660.0446986941633</v>
      </c>
      <c r="EY51" s="29">
        <f t="shared" si="103"/>
        <v>38511.704449261248</v>
      </c>
      <c r="EZ51" s="42">
        <f t="shared" si="104"/>
        <v>34.616218652600139</v>
      </c>
      <c r="FA51" s="11"/>
      <c r="FB51" s="28">
        <f t="shared" si="105"/>
        <v>3.6653859422341104</v>
      </c>
      <c r="FC51" s="25">
        <v>9660</v>
      </c>
      <c r="FD51" s="28">
        <f t="shared" si="106"/>
        <v>10593.538591181701</v>
      </c>
      <c r="FE51" s="39">
        <f t="shared" si="107"/>
        <v>4678.4101423011352</v>
      </c>
      <c r="FF51" s="28">
        <f t="shared" si="108"/>
        <v>38271.901873357572</v>
      </c>
      <c r="FG51" s="39">
        <f t="shared" si="109"/>
        <v>4282.1055996331515</v>
      </c>
      <c r="FH51" s="11"/>
      <c r="FI51" s="28">
        <f t="shared" si="110"/>
        <v>3.6637949934953546</v>
      </c>
      <c r="FJ51" s="25">
        <v>11870</v>
      </c>
      <c r="FK51" s="28">
        <f t="shared" si="111"/>
        <v>10648.951058466366</v>
      </c>
      <c r="FL51" s="39">
        <f t="shared" si="112"/>
        <v>443.68486473992135</v>
      </c>
      <c r="FM51" s="28">
        <f t="shared" si="113"/>
        <v>38474.958969533924</v>
      </c>
      <c r="FN51" s="39">
        <f t="shared" si="114"/>
        <v>3070.5415305740325</v>
      </c>
      <c r="FO51" s="11"/>
      <c r="FP51" s="28">
        <f t="shared" si="115"/>
        <v>3.6637949934953546</v>
      </c>
      <c r="FQ51" s="25">
        <v>10770</v>
      </c>
      <c r="FR51" s="28">
        <f t="shared" si="116"/>
        <v>10602.419316317519</v>
      </c>
      <c r="FS51" s="39">
        <f t="shared" si="117"/>
        <v>614.06165720403305</v>
      </c>
      <c r="FT51" s="28">
        <f t="shared" si="118"/>
        <v>38304.439980333416</v>
      </c>
      <c r="FU51" s="39">
        <f t="shared" si="119"/>
        <v>78.867278937941748</v>
      </c>
      <c r="FV51" s="11"/>
      <c r="FW51" s="28">
        <f t="shared" si="120"/>
        <v>3.6637949934953546</v>
      </c>
      <c r="FX51" s="25">
        <v>10770</v>
      </c>
      <c r="FY51" s="28">
        <f t="shared" si="121"/>
        <v>10602.419316317519</v>
      </c>
      <c r="FZ51" s="39">
        <f t="shared" si="122"/>
        <v>614.06165720403305</v>
      </c>
      <c r="GA51" s="28">
        <f t="shared" si="123"/>
        <v>38304.439980333416</v>
      </c>
      <c r="GB51" s="39">
        <f t="shared" si="124"/>
        <v>78.867278937941748</v>
      </c>
      <c r="GC51" s="11"/>
      <c r="GD51" s="28">
        <f t="shared" si="125"/>
        <v>3.6637949934953546</v>
      </c>
      <c r="GE51" s="25">
        <v>10770</v>
      </c>
      <c r="GF51" s="28">
        <f t="shared" si="126"/>
        <v>10602.419316317519</v>
      </c>
      <c r="GG51" s="39" t="e">
        <f t="shared" si="127"/>
        <v>#VALUE!</v>
      </c>
      <c r="GH51" s="28">
        <f t="shared" si="128"/>
        <v>38304.439980333416</v>
      </c>
      <c r="GI51" s="39">
        <f t="shared" si="129"/>
        <v>78.867278937941748</v>
      </c>
      <c r="GJ51" s="11"/>
      <c r="GK51" s="29">
        <f t="shared" si="142"/>
        <v>43</v>
      </c>
      <c r="GL51" s="29" t="str">
        <f t="shared" si="143"/>
        <v xml:space="preserve"> ('15', '10'),</v>
      </c>
      <c r="GM51" s="29">
        <f t="shared" si="144"/>
        <v>27020</v>
      </c>
      <c r="GN51" s="29">
        <f t="shared" si="130"/>
        <v>3.6679021459920462</v>
      </c>
      <c r="GO51" s="29">
        <f t="shared" si="131"/>
        <v>10605.809228825779</v>
      </c>
      <c r="GP51" s="54">
        <f t="shared" si="132"/>
        <v>0.39251699588548405</v>
      </c>
      <c r="GQ51" s="29" t="str">
        <f t="shared" si="133"/>
        <v>-</v>
      </c>
      <c r="GR51" s="11"/>
    </row>
    <row r="52" spans="2:200" s="2" customFormat="1" x14ac:dyDescent="0.3">
      <c r="B52" s="86"/>
      <c r="C52" s="24">
        <v>44</v>
      </c>
      <c r="D52" s="25" t="s">
        <v>52</v>
      </c>
      <c r="E52" s="25">
        <v>10260</v>
      </c>
      <c r="F52" s="25">
        <v>3</v>
      </c>
      <c r="G52" s="25">
        <v>7280</v>
      </c>
      <c r="H52" s="25">
        <f t="shared" si="6"/>
        <v>250.30868953573844</v>
      </c>
      <c r="I52" s="29">
        <f t="shared" si="7"/>
        <v>22670.385901941576</v>
      </c>
      <c r="J52" s="10"/>
      <c r="K52" s="40">
        <f t="shared" si="8"/>
        <v>3.5703199875972378</v>
      </c>
      <c r="L52" s="41">
        <v>7350</v>
      </c>
      <c r="M52" s="62">
        <f t="shared" si="138"/>
        <v>7297.5468367170524</v>
      </c>
      <c r="N52" s="42">
        <f t="shared" si="9"/>
        <v>-9366.8760149615955</v>
      </c>
      <c r="O52" s="29">
        <f t="shared" si="10"/>
        <v>22733.082081047549</v>
      </c>
      <c r="P52" s="18">
        <f t="shared" si="11"/>
        <v>307.89147877489927</v>
      </c>
      <c r="Q52" s="8"/>
      <c r="R52" s="29">
        <f t="shared" si="12"/>
        <v>3.575838421939121</v>
      </c>
      <c r="S52" s="25">
        <v>4390</v>
      </c>
      <c r="T52" s="29">
        <f t="shared" si="13"/>
        <v>5747.5295837438935</v>
      </c>
      <c r="U52" s="42">
        <f t="shared" si="14"/>
        <v>-6901.4048119419022</v>
      </c>
      <c r="V52" s="29">
        <f t="shared" si="15"/>
        <v>17497.288869973498</v>
      </c>
      <c r="W52" s="42">
        <f t="shared" si="16"/>
        <v>2402553.4845144581</v>
      </c>
      <c r="X52" s="11"/>
      <c r="Y52" s="29">
        <f t="shared" si="17"/>
        <v>3.2215735604582214</v>
      </c>
      <c r="Z52" s="25">
        <v>3560</v>
      </c>
      <c r="AA52" s="29">
        <f t="shared" si="18"/>
        <v>5255.3814606958313</v>
      </c>
      <c r="AB52" s="42">
        <f t="shared" si="19"/>
        <v>-5196.8654550350684</v>
      </c>
      <c r="AC52" s="29">
        <f t="shared" si="20"/>
        <v>15928.940593601583</v>
      </c>
      <c r="AD52" s="42">
        <f t="shared" si="21"/>
        <v>242209.77501973056</v>
      </c>
      <c r="AE52" s="11"/>
      <c r="AF52" s="29">
        <f t="shared" si="22"/>
        <v>3.1548852473713063</v>
      </c>
      <c r="AG52" s="25">
        <v>3560</v>
      </c>
      <c r="AH52" s="29">
        <f t="shared" si="23"/>
        <v>4234.8930334532761</v>
      </c>
      <c r="AI52" s="42">
        <f t="shared" si="24"/>
        <v>291.63303832769378</v>
      </c>
      <c r="AJ52" s="29">
        <f t="shared" si="25"/>
        <v>12759.993129839626</v>
      </c>
      <c r="AK52" s="42">
        <f t="shared" si="26"/>
        <v>1041396.6301359838</v>
      </c>
      <c r="AL52" s="11"/>
      <c r="AM52" s="29">
        <f t="shared" si="27"/>
        <v>3.0653074694482809</v>
      </c>
      <c r="AN52" s="25">
        <v>4330</v>
      </c>
      <c r="AO52" s="29">
        <f t="shared" si="28"/>
        <v>4251.9953593163691</v>
      </c>
      <c r="AP52" s="42">
        <f t="shared" si="29"/>
        <v>915.30737527341876</v>
      </c>
      <c r="AQ52" s="29">
        <f t="shared" si="30"/>
        <v>12812.426074683772</v>
      </c>
      <c r="AR52" s="42">
        <f t="shared" si="134"/>
        <v>292.48954992742068</v>
      </c>
      <c r="AS52" s="11"/>
      <c r="AT52" s="29">
        <f t="shared" si="31"/>
        <v>3.0663688362347354</v>
      </c>
      <c r="AU52" s="25">
        <v>4550</v>
      </c>
      <c r="AV52" s="29">
        <f t="shared" si="137"/>
        <v>4331.1926251856767</v>
      </c>
      <c r="AW52" s="42">
        <f t="shared" si="32"/>
        <v>-5733.1841278246975</v>
      </c>
      <c r="AX52" s="29">
        <f t="shared" si="33"/>
        <v>13055.473587885921</v>
      </c>
      <c r="AY52" s="42">
        <f t="shared" si="34"/>
        <v>6272.206921173788</v>
      </c>
      <c r="AZ52" s="11"/>
      <c r="BA52" s="29">
        <f t="shared" si="35"/>
        <v>3.0714534282878221</v>
      </c>
      <c r="BB52" s="25">
        <v>2450</v>
      </c>
      <c r="BC52" s="29">
        <f t="shared" si="135"/>
        <v>3913.6140344284399</v>
      </c>
      <c r="BD52" s="42">
        <f t="shared" si="36"/>
        <v>-1076.119589081603</v>
      </c>
      <c r="BE52" s="29">
        <f t="shared" si="37"/>
        <v>11778.125290743348</v>
      </c>
      <c r="BF52" s="42">
        <f t="shared" si="38"/>
        <v>174371.87945879978</v>
      </c>
      <c r="BG52" s="11"/>
      <c r="BH52" s="29">
        <f t="shared" si="39"/>
        <v>3.0476326831542964</v>
      </c>
      <c r="BI52" s="25">
        <v>3560</v>
      </c>
      <c r="BJ52" s="29">
        <f t="shared" si="40"/>
        <v>3819.2873120296827</v>
      </c>
      <c r="BK52" s="42">
        <f t="shared" si="41"/>
        <v>-4157.5730869918416</v>
      </c>
      <c r="BL52" s="29">
        <f t="shared" si="42"/>
        <v>11490.863515201014</v>
      </c>
      <c r="BM52" s="42">
        <f t="shared" si="43"/>
        <v>8897.5305584922189</v>
      </c>
      <c r="BN52" s="11"/>
      <c r="BO52" s="29">
        <f t="shared" si="44"/>
        <v>3.0432038446126062</v>
      </c>
      <c r="BP52" s="25">
        <v>2450</v>
      </c>
      <c r="BQ52" s="29">
        <f t="shared" si="139"/>
        <v>3656.7185909591958</v>
      </c>
      <c r="BR52" s="42">
        <f t="shared" si="45"/>
        <v>-293.5782979991132</v>
      </c>
      <c r="BS52" s="29">
        <f t="shared" si="46"/>
        <v>10996.706765950732</v>
      </c>
      <c r="BT52" s="42">
        <f t="shared" si="140"/>
        <v>26428.589070493752</v>
      </c>
      <c r="BU52" s="11"/>
      <c r="BV52" s="29">
        <f t="shared" si="47"/>
        <v>3.0363043975256785</v>
      </c>
      <c r="BW52" s="25">
        <v>3560</v>
      </c>
      <c r="BX52" s="29">
        <f t="shared" si="48"/>
        <v>3633.3806766978228</v>
      </c>
      <c r="BY52" s="42">
        <f t="shared" si="49"/>
        <v>8034.0852884408523</v>
      </c>
      <c r="BZ52" s="29">
        <f t="shared" si="50"/>
        <v>10925.856500328689</v>
      </c>
      <c r="CA52" s="42">
        <f t="shared" si="51"/>
        <v>544.65824207119931</v>
      </c>
      <c r="CB52" s="11"/>
      <c r="CC52" s="29">
        <f t="shared" si="52"/>
        <v>3.0353864245496469</v>
      </c>
      <c r="CD52" s="25">
        <v>6270</v>
      </c>
      <c r="CE52" s="29">
        <f t="shared" si="53"/>
        <v>3902.9604580266137</v>
      </c>
      <c r="CF52" s="42">
        <f t="shared" si="54"/>
        <v>-1044.2584767408284</v>
      </c>
      <c r="CG52" s="29">
        <f t="shared" si="55"/>
        <v>11745.659858388215</v>
      </c>
      <c r="CH52" s="42">
        <f t="shared" si="56"/>
        <v>72673.258501278717</v>
      </c>
      <c r="CI52" s="11"/>
      <c r="CJ52" s="29">
        <f t="shared" si="57"/>
        <v>3.0471161374857614</v>
      </c>
      <c r="CK52" s="25">
        <v>3560</v>
      </c>
      <c r="CL52" s="29">
        <f t="shared" si="58"/>
        <v>3854.8665418960536</v>
      </c>
      <c r="CM52" s="42">
        <f t="shared" si="59"/>
        <v>-4267.3377471167551</v>
      </c>
      <c r="CN52" s="29">
        <f t="shared" si="60"/>
        <v>11599.167271707889</v>
      </c>
      <c r="CO52" s="42">
        <f t="shared" si="141"/>
        <v>2313.024768773344</v>
      </c>
      <c r="CP52" s="11"/>
      <c r="CQ52" s="29">
        <f t="shared" si="61"/>
        <v>3.0448363719522273</v>
      </c>
      <c r="CR52" s="25">
        <v>2450</v>
      </c>
      <c r="CS52" s="29">
        <f t="shared" si="62"/>
        <v>3687.4329135712701</v>
      </c>
      <c r="CT52" s="42">
        <f t="shared" si="63"/>
        <v>-3752.1055626183734</v>
      </c>
      <c r="CU52" s="29">
        <f t="shared" si="64"/>
        <v>11089.983688565619</v>
      </c>
      <c r="CV52" s="42">
        <f t="shared" si="65"/>
        <v>28034.019894001747</v>
      </c>
      <c r="CW52" s="11"/>
      <c r="CX52" s="29">
        <f t="shared" si="66"/>
        <v>3.0375395952966588</v>
      </c>
      <c r="CY52" s="25">
        <v>2450</v>
      </c>
      <c r="CZ52" s="29">
        <f t="shared" si="67"/>
        <v>3547.8127641071878</v>
      </c>
      <c r="DA52" s="42">
        <f t="shared" si="68"/>
        <v>-3325.4732321460851</v>
      </c>
      <c r="DB52" s="29">
        <f t="shared" si="69"/>
        <v>10666.264119774944</v>
      </c>
      <c r="DC52" s="42">
        <f t="shared" si="70"/>
        <v>19493.78613637267</v>
      </c>
      <c r="DD52" s="11"/>
      <c r="DE52" s="29">
        <f t="shared" si="71"/>
        <v>3.0321688727267482</v>
      </c>
      <c r="DF52" s="25">
        <v>2450</v>
      </c>
      <c r="DG52" s="29">
        <f t="shared" si="72"/>
        <v>3462.387254460215</v>
      </c>
      <c r="DH52" s="42">
        <f t="shared" si="73"/>
        <v>-3064.0870097486059</v>
      </c>
      <c r="DI52" s="29">
        <f t="shared" si="74"/>
        <v>10407.368736914248</v>
      </c>
      <c r="DJ52" s="42">
        <f t="shared" si="75"/>
        <v>7297.51769844505</v>
      </c>
      <c r="DK52" s="11"/>
      <c r="DL52" s="29">
        <f t="shared" si="76"/>
        <v>3.0291806953534328</v>
      </c>
      <c r="DM52" s="25">
        <v>2450</v>
      </c>
      <c r="DN52" s="29">
        <f t="shared" si="77"/>
        <v>3383.0232730530365</v>
      </c>
      <c r="DO52" s="42">
        <f t="shared" si="78"/>
        <v>535.70430556788938</v>
      </c>
      <c r="DP52" s="29">
        <f t="shared" si="79"/>
        <v>10167.064659511791</v>
      </c>
      <c r="DQ52" s="42">
        <f t="shared" si="80"/>
        <v>6298.6415447989702</v>
      </c>
      <c r="DR52" s="11"/>
      <c r="DS52" s="29">
        <f t="shared" si="81"/>
        <v>3.0265957974572855</v>
      </c>
      <c r="DT52" s="25">
        <v>3560</v>
      </c>
      <c r="DU52" s="29">
        <f t="shared" si="82"/>
        <v>3395.0496648357739</v>
      </c>
      <c r="DV52" s="42">
        <f t="shared" si="83"/>
        <v>-2858.3599385163743</v>
      </c>
      <c r="DW52" s="29">
        <f t="shared" si="84"/>
        <v>10203.465968534239</v>
      </c>
      <c r="DX52" s="42">
        <f t="shared" si="85"/>
        <v>144.63409931189346</v>
      </c>
      <c r="DY52" s="11"/>
      <c r="DZ52" s="29">
        <f t="shared" si="86"/>
        <v>3.0269760030562081</v>
      </c>
      <c r="EA52" s="25">
        <v>2450</v>
      </c>
      <c r="EB52" s="29">
        <f t="shared" si="87"/>
        <v>3316.3569900475563</v>
      </c>
      <c r="EC52" s="42">
        <f t="shared" si="88"/>
        <v>9764.5168889019078</v>
      </c>
      <c r="ED52" s="29">
        <f t="shared" si="89"/>
        <v>9965.3612836096127</v>
      </c>
      <c r="EE52" s="42">
        <f t="shared" si="90"/>
        <v>6192.5370653241735</v>
      </c>
      <c r="EF52" s="11"/>
      <c r="EG52" s="29">
        <f t="shared" si="91"/>
        <v>3.0245605547228953</v>
      </c>
      <c r="EH52" s="25">
        <v>6540</v>
      </c>
      <c r="EI52" s="29">
        <f t="shared" si="92"/>
        <v>3457.9592729058786</v>
      </c>
      <c r="EJ52" s="42">
        <f t="shared" si="93"/>
        <v>-3050.9610816786135</v>
      </c>
      <c r="EK52" s="29">
        <f t="shared" si="94"/>
        <v>10393.955910740571</v>
      </c>
      <c r="EL52" s="42">
        <f t="shared" si="95"/>
        <v>20051.206510688309</v>
      </c>
      <c r="EM52" s="11"/>
      <c r="EN52" s="29">
        <f t="shared" si="96"/>
        <v>3.0290317069091213</v>
      </c>
      <c r="EO52" s="25">
        <v>2450</v>
      </c>
      <c r="EP52" s="29">
        <f t="shared" si="97"/>
        <v>3391.6906308558705</v>
      </c>
      <c r="EQ52" s="42">
        <f t="shared" si="136"/>
        <v>-2848.989703089997</v>
      </c>
      <c r="ER52" s="29">
        <f t="shared" si="98"/>
        <v>10193.298432410424</v>
      </c>
      <c r="ES52" s="42">
        <f t="shared" si="99"/>
        <v>4391.5329191521032</v>
      </c>
      <c r="ET52" s="11"/>
      <c r="EU52" s="29">
        <f t="shared" si="100"/>
        <v>3.0268694020571871</v>
      </c>
      <c r="EV52" s="25">
        <v>2450</v>
      </c>
      <c r="EW52" s="29">
        <f t="shared" si="101"/>
        <v>3344.2984236213852</v>
      </c>
      <c r="EX52" s="42">
        <f t="shared" si="102"/>
        <v>652.6764650340308</v>
      </c>
      <c r="EY52" s="29">
        <f t="shared" si="103"/>
        <v>10049.883503178582</v>
      </c>
      <c r="EZ52" s="42">
        <f t="shared" si="104"/>
        <v>2246.0213065564049</v>
      </c>
      <c r="FA52" s="11"/>
      <c r="FB52" s="28">
        <f t="shared" si="105"/>
        <v>3.0253987984362207</v>
      </c>
      <c r="FC52" s="25">
        <v>3560</v>
      </c>
      <c r="FD52" s="28">
        <f t="shared" si="106"/>
        <v>3358.4279232099198</v>
      </c>
      <c r="FE52" s="39">
        <f t="shared" si="107"/>
        <v>-2747.6662625148774</v>
      </c>
      <c r="FF52" s="28">
        <f t="shared" si="108"/>
        <v>10092.633919531654</v>
      </c>
      <c r="FG52" s="39">
        <f t="shared" si="109"/>
        <v>199.64275862239941</v>
      </c>
      <c r="FH52" s="11"/>
      <c r="FI52" s="28">
        <f t="shared" si="110"/>
        <v>3.0258307611456967</v>
      </c>
      <c r="FJ52" s="25">
        <v>2450</v>
      </c>
      <c r="FK52" s="28">
        <f t="shared" si="111"/>
        <v>3318.9921578764838</v>
      </c>
      <c r="FL52" s="39">
        <f t="shared" si="112"/>
        <v>-2626.9558294403923</v>
      </c>
      <c r="FM52" s="28">
        <f t="shared" si="113"/>
        <v>9973.3316112163593</v>
      </c>
      <c r="FN52" s="39">
        <f t="shared" si="114"/>
        <v>1555.1795874338277</v>
      </c>
      <c r="FO52" s="11"/>
      <c r="FP52" s="28">
        <f t="shared" si="115"/>
        <v>3.0258307611456967</v>
      </c>
      <c r="FQ52" s="25">
        <v>2450</v>
      </c>
      <c r="FR52" s="28">
        <f t="shared" si="116"/>
        <v>3312.7097191801859</v>
      </c>
      <c r="FS52" s="39">
        <f t="shared" si="117"/>
        <v>-2607.8216647022477</v>
      </c>
      <c r="FT52" s="28">
        <f t="shared" si="118"/>
        <v>9954.3300888299946</v>
      </c>
      <c r="FU52" s="39">
        <f t="shared" si="119"/>
        <v>2090.1541797043769</v>
      </c>
      <c r="FV52" s="11"/>
      <c r="FW52" s="28">
        <f t="shared" si="120"/>
        <v>3.0258307611456967</v>
      </c>
      <c r="FX52" s="25">
        <v>2450</v>
      </c>
      <c r="FY52" s="28">
        <f t="shared" si="121"/>
        <v>3312.7097191801859</v>
      </c>
      <c r="FZ52" s="39">
        <f t="shared" si="122"/>
        <v>-2607.8216647022477</v>
      </c>
      <c r="GA52" s="28">
        <f t="shared" si="123"/>
        <v>9954.3300888299946</v>
      </c>
      <c r="GB52" s="39">
        <f t="shared" si="124"/>
        <v>2090.1541797043769</v>
      </c>
      <c r="GC52" s="11"/>
      <c r="GD52" s="28">
        <f t="shared" si="125"/>
        <v>3.0258307611456967</v>
      </c>
      <c r="GE52" s="25">
        <v>2450</v>
      </c>
      <c r="GF52" s="28">
        <f t="shared" si="126"/>
        <v>3312.7097191801859</v>
      </c>
      <c r="GG52" s="39" t="e">
        <f t="shared" si="127"/>
        <v>#VALUE!</v>
      </c>
      <c r="GH52" s="28">
        <f t="shared" si="128"/>
        <v>9954.3300888299946</v>
      </c>
      <c r="GI52" s="39">
        <f t="shared" si="129"/>
        <v>2090.1541797043769</v>
      </c>
      <c r="GJ52" s="11"/>
      <c r="GK52" s="29">
        <f t="shared" si="142"/>
        <v>44</v>
      </c>
      <c r="GL52" s="29" t="str">
        <f t="shared" si="143"/>
        <v xml:space="preserve"> ('15', '14'),</v>
      </c>
      <c r="GM52" s="29">
        <f t="shared" si="144"/>
        <v>10260</v>
      </c>
      <c r="GN52" s="29">
        <f t="shared" si="130"/>
        <v>3.0471161374857614</v>
      </c>
      <c r="GO52" s="29">
        <f t="shared" si="131"/>
        <v>3854.8665418960536</v>
      </c>
      <c r="GP52" s="54">
        <f t="shared" si="132"/>
        <v>0.37571798653957639</v>
      </c>
      <c r="GQ52" s="29" t="str">
        <f t="shared" si="133"/>
        <v>-</v>
      </c>
      <c r="GR52" s="11"/>
    </row>
    <row r="53" spans="2:200" s="2" customFormat="1" x14ac:dyDescent="0.3">
      <c r="B53" s="86"/>
      <c r="C53" s="24">
        <v>45</v>
      </c>
      <c r="D53" s="25" t="s">
        <v>53</v>
      </c>
      <c r="E53" s="25">
        <v>9640</v>
      </c>
      <c r="F53" s="25">
        <v>2.4</v>
      </c>
      <c r="G53" s="25">
        <v>5770</v>
      </c>
      <c r="H53" s="25">
        <f t="shared" si="6"/>
        <v>7132.6355169484023</v>
      </c>
      <c r="I53" s="29">
        <f t="shared" si="7"/>
        <v>14114.608155902837</v>
      </c>
      <c r="J53" s="10"/>
      <c r="K53" s="40">
        <f t="shared" si="8"/>
        <v>2.6310295978360796</v>
      </c>
      <c r="L53" s="41">
        <v>8360</v>
      </c>
      <c r="M53" s="62">
        <f t="shared" si="138"/>
        <v>6419.232958530939</v>
      </c>
      <c r="N53" s="42">
        <f t="shared" si="9"/>
        <v>2858.9329704170709</v>
      </c>
      <c r="O53" s="29">
        <f t="shared" si="10"/>
        <v>15860.529519111722</v>
      </c>
      <c r="P53" s="18">
        <f t="shared" si="11"/>
        <v>421503.43444283592</v>
      </c>
      <c r="Q53" s="8"/>
      <c r="R53" s="29">
        <f t="shared" si="12"/>
        <v>2.7539133270071052</v>
      </c>
      <c r="S53" s="25">
        <v>7410</v>
      </c>
      <c r="T53" s="29">
        <f t="shared" si="13"/>
        <v>6947.4122430607813</v>
      </c>
      <c r="U53" s="42">
        <f t="shared" si="14"/>
        <v>-11957.33225680708</v>
      </c>
      <c r="V53" s="29">
        <f t="shared" si="15"/>
        <v>17348.487834839372</v>
      </c>
      <c r="W53" s="42">
        <f t="shared" si="16"/>
        <v>278973.35660645616</v>
      </c>
      <c r="X53" s="11"/>
      <c r="Y53" s="29">
        <f t="shared" si="17"/>
        <v>2.885575368128904</v>
      </c>
      <c r="Z53" s="25">
        <v>2450</v>
      </c>
      <c r="AA53" s="29">
        <f t="shared" si="18"/>
        <v>5935.5891296985474</v>
      </c>
      <c r="AB53" s="42">
        <f t="shared" si="19"/>
        <v>-437.44825426536414</v>
      </c>
      <c r="AC53" s="29">
        <f t="shared" si="20"/>
        <v>14552.537744201127</v>
      </c>
      <c r="AD53" s="42">
        <f t="shared" si="21"/>
        <v>1023786.0127340441</v>
      </c>
      <c r="AE53" s="11"/>
      <c r="AF53" s="29">
        <f t="shared" si="22"/>
        <v>2.6587138582318031</v>
      </c>
      <c r="AG53" s="25">
        <v>5770</v>
      </c>
      <c r="AH53" s="29">
        <f t="shared" si="23"/>
        <v>5835.9172892000797</v>
      </c>
      <c r="AI53" s="42">
        <f t="shared" si="24"/>
        <v>1232.5561524655843</v>
      </c>
      <c r="AJ53" s="29">
        <f t="shared" si="25"/>
        <v>14288.390445535797</v>
      </c>
      <c r="AK53" s="42">
        <f t="shared" si="26"/>
        <v>9934.4757883519742</v>
      </c>
      <c r="AL53" s="11"/>
      <c r="AM53" s="29">
        <f t="shared" si="27"/>
        <v>2.6417691491085944</v>
      </c>
      <c r="AN53" s="25">
        <v>6300</v>
      </c>
      <c r="AO53" s="29">
        <f t="shared" si="28"/>
        <v>5919.3695749338349</v>
      </c>
      <c r="AP53" s="42">
        <f t="shared" si="29"/>
        <v>3622.972149075953</v>
      </c>
      <c r="AQ53" s="29">
        <f t="shared" si="30"/>
        <v>14509.437459742569</v>
      </c>
      <c r="AR53" s="42">
        <f t="shared" si="134"/>
        <v>6964.2839941883149</v>
      </c>
      <c r="AS53" s="11"/>
      <c r="AT53" s="29">
        <f t="shared" si="31"/>
        <v>2.6558975884731368</v>
      </c>
      <c r="AU53" s="25">
        <v>7250</v>
      </c>
      <c r="AV53" s="29">
        <f t="shared" si="137"/>
        <v>6272.9959188256789</v>
      </c>
      <c r="AW53" s="42">
        <f t="shared" si="32"/>
        <v>-3866.8834043348684</v>
      </c>
      <c r="AX53" s="29">
        <f t="shared" si="33"/>
        <v>15460.110356149289</v>
      </c>
      <c r="AY53" s="42">
        <f t="shared" si="34"/>
        <v>125051.59109431275</v>
      </c>
      <c r="AZ53" s="11"/>
      <c r="BA53" s="29">
        <f t="shared" si="35"/>
        <v>2.7227486166159189</v>
      </c>
      <c r="BB53" s="25">
        <v>4820</v>
      </c>
      <c r="BC53" s="29">
        <f t="shared" si="135"/>
        <v>5950.4664872107969</v>
      </c>
      <c r="BD53" s="42">
        <f t="shared" si="36"/>
        <v>-2953.0481073320998</v>
      </c>
      <c r="BE53" s="29">
        <f t="shared" si="37"/>
        <v>14592.111723889418</v>
      </c>
      <c r="BF53" s="42">
        <f t="shared" si="38"/>
        <v>104025.23425781885</v>
      </c>
      <c r="BG53" s="11"/>
      <c r="BH53" s="29">
        <f t="shared" si="39"/>
        <v>2.6613174574228049</v>
      </c>
      <c r="BI53" s="25">
        <v>4820</v>
      </c>
      <c r="BJ53" s="29">
        <f t="shared" si="40"/>
        <v>5648.913980414548</v>
      </c>
      <c r="BK53" s="42">
        <f t="shared" si="41"/>
        <v>316.56817253078526</v>
      </c>
      <c r="BL53" s="29">
        <f t="shared" si="42"/>
        <v>13797.176985425642</v>
      </c>
      <c r="BM53" s="42">
        <f t="shared" si="43"/>
        <v>90933.914355101777</v>
      </c>
      <c r="BN53" s="11"/>
      <c r="BO53" s="29">
        <f t="shared" si="44"/>
        <v>2.6122385234242227</v>
      </c>
      <c r="BP53" s="25">
        <v>5770</v>
      </c>
      <c r="BQ53" s="29">
        <f t="shared" si="139"/>
        <v>5663.2899256019346</v>
      </c>
      <c r="BR53" s="42">
        <f t="shared" si="45"/>
        <v>279.40253909052223</v>
      </c>
      <c r="BS53" s="29">
        <f t="shared" si="46"/>
        <v>13834.745952490832</v>
      </c>
      <c r="BT53" s="42">
        <f t="shared" si="140"/>
        <v>206.6678000307441</v>
      </c>
      <c r="BU53" s="11"/>
      <c r="BV53" s="29">
        <f t="shared" si="47"/>
        <v>2.6144072917301475</v>
      </c>
      <c r="BW53" s="25">
        <v>5770</v>
      </c>
      <c r="BX53" s="29">
        <f t="shared" si="48"/>
        <v>5689.0387557123468</v>
      </c>
      <c r="BY53" s="42">
        <f t="shared" si="49"/>
        <v>212.08662608168328</v>
      </c>
      <c r="BZ53" s="29">
        <f t="shared" si="50"/>
        <v>13902.114311842503</v>
      </c>
      <c r="CA53" s="42">
        <f t="shared" si="51"/>
        <v>663.00225205486993</v>
      </c>
      <c r="CB53" s="11"/>
      <c r="CC53" s="29">
        <f t="shared" si="52"/>
        <v>2.6183332798387355</v>
      </c>
      <c r="CD53" s="25">
        <v>5770</v>
      </c>
      <c r="CE53" s="29">
        <f t="shared" si="53"/>
        <v>5697.3165963313095</v>
      </c>
      <c r="CF53" s="42">
        <f t="shared" si="54"/>
        <v>190.51646798439262</v>
      </c>
      <c r="CG53" s="29">
        <f t="shared" si="55"/>
        <v>13923.793724587273</v>
      </c>
      <c r="CH53" s="42">
        <f t="shared" si="56"/>
        <v>68.522645312949237</v>
      </c>
      <c r="CI53" s="11"/>
      <c r="CJ53" s="29">
        <f t="shared" si="57"/>
        <v>2.6196068001146928</v>
      </c>
      <c r="CK53" s="25">
        <v>5770</v>
      </c>
      <c r="CL53" s="29">
        <f t="shared" si="58"/>
        <v>5707.5091110609646</v>
      </c>
      <c r="CM53" s="42">
        <f t="shared" si="59"/>
        <v>163.87231259640123</v>
      </c>
      <c r="CN53" s="29">
        <f t="shared" si="60"/>
        <v>13950.502128636366</v>
      </c>
      <c r="CO53" s="42">
        <f t="shared" si="141"/>
        <v>103.88735651423737</v>
      </c>
      <c r="CP53" s="11"/>
      <c r="CQ53" s="29">
        <f t="shared" si="61"/>
        <v>2.6211825309229497</v>
      </c>
      <c r="CR53" s="25">
        <v>5770</v>
      </c>
      <c r="CS53" s="29">
        <f t="shared" si="62"/>
        <v>5714.9568478817037</v>
      </c>
      <c r="CT53" s="42">
        <f t="shared" si="63"/>
        <v>144.39510469369759</v>
      </c>
      <c r="CU53" s="29">
        <f t="shared" si="64"/>
        <v>13970.028311051912</v>
      </c>
      <c r="CV53" s="42">
        <f t="shared" si="65"/>
        <v>55.468783750991619</v>
      </c>
      <c r="CW53" s="11"/>
      <c r="CX53" s="29">
        <f t="shared" si="66"/>
        <v>2.6223392782309629</v>
      </c>
      <c r="CY53" s="25">
        <v>5770</v>
      </c>
      <c r="CZ53" s="29">
        <f t="shared" si="67"/>
        <v>5721.1673931496089</v>
      </c>
      <c r="DA53" s="42">
        <f t="shared" si="68"/>
        <v>128.13193521031943</v>
      </c>
      <c r="DB53" s="29">
        <f t="shared" si="69"/>
        <v>13986.317472294884</v>
      </c>
      <c r="DC53" s="42">
        <f t="shared" si="70"/>
        <v>38.570872524699894</v>
      </c>
      <c r="DD53" s="11"/>
      <c r="DE53" s="29">
        <f t="shared" si="71"/>
        <v>2.6233073350045419</v>
      </c>
      <c r="DF53" s="25">
        <v>5770</v>
      </c>
      <c r="DG53" s="29">
        <f t="shared" si="72"/>
        <v>5724.9672672847737</v>
      </c>
      <c r="DH53" s="42">
        <f t="shared" si="73"/>
        <v>4030.9630209378297</v>
      </c>
      <c r="DI53" s="29">
        <f t="shared" si="74"/>
        <v>13996.286837897716</v>
      </c>
      <c r="DJ53" s="42">
        <f t="shared" si="75"/>
        <v>14.439043443094647</v>
      </c>
      <c r="DK53" s="11"/>
      <c r="DL53" s="29">
        <f t="shared" si="76"/>
        <v>2.6239011896882407</v>
      </c>
      <c r="DM53" s="25">
        <v>7250</v>
      </c>
      <c r="DN53" s="29">
        <f t="shared" si="77"/>
        <v>5844.5190187626031</v>
      </c>
      <c r="DO53" s="42">
        <f t="shared" si="78"/>
        <v>-196.90577171627353</v>
      </c>
      <c r="DP53" s="29">
        <f t="shared" si="79"/>
        <v>14311.120368829179</v>
      </c>
      <c r="DQ53" s="42">
        <f t="shared" si="80"/>
        <v>14292.621281416681</v>
      </c>
      <c r="DR53" s="11"/>
      <c r="DS53" s="29">
        <f t="shared" si="81"/>
        <v>2.6431977061639524</v>
      </c>
      <c r="DT53" s="25">
        <v>5770</v>
      </c>
      <c r="DU53" s="29">
        <f t="shared" si="82"/>
        <v>5839.4551048211233</v>
      </c>
      <c r="DV53" s="42">
        <f t="shared" si="83"/>
        <v>-183.45852246282163</v>
      </c>
      <c r="DW53" s="29">
        <f t="shared" si="84"/>
        <v>14297.737575359517</v>
      </c>
      <c r="DX53" s="42">
        <f t="shared" si="85"/>
        <v>25.643224406713163</v>
      </c>
      <c r="DY53" s="11"/>
      <c r="DZ53" s="29">
        <f t="shared" si="86"/>
        <v>2.6423559379325789</v>
      </c>
      <c r="EA53" s="25">
        <v>5770</v>
      </c>
      <c r="EB53" s="29">
        <f t="shared" si="87"/>
        <v>5833.6716966263593</v>
      </c>
      <c r="EC53" s="42">
        <f t="shared" si="88"/>
        <v>-168.15278932730212</v>
      </c>
      <c r="ED53" s="29">
        <f t="shared" si="89"/>
        <v>14282.458526007</v>
      </c>
      <c r="EE53" s="42">
        <f t="shared" si="90"/>
        <v>33.447810347263143</v>
      </c>
      <c r="EF53" s="11"/>
      <c r="EG53" s="29">
        <f t="shared" si="91"/>
        <v>2.6413972440946711</v>
      </c>
      <c r="EH53" s="25">
        <v>5770</v>
      </c>
      <c r="EI53" s="29">
        <f t="shared" si="92"/>
        <v>5830.8748430144924</v>
      </c>
      <c r="EJ53" s="42">
        <f t="shared" si="93"/>
        <v>-160.72625459631055</v>
      </c>
      <c r="EK53" s="29">
        <f t="shared" si="94"/>
        <v>14275.07157165494</v>
      </c>
      <c r="EL53" s="42">
        <f t="shared" si="95"/>
        <v>7.8223901262131266</v>
      </c>
      <c r="EM53" s="11"/>
      <c r="EN53" s="29">
        <f t="shared" si="96"/>
        <v>2.6409346418717674</v>
      </c>
      <c r="EO53" s="25">
        <v>5770</v>
      </c>
      <c r="EP53" s="29">
        <f t="shared" si="97"/>
        <v>5826.8726047395794</v>
      </c>
      <c r="EQ53" s="42">
        <f t="shared" si="136"/>
        <v>-150.1324199367684</v>
      </c>
      <c r="ER53" s="29">
        <f t="shared" si="98"/>
        <v>14264.503244777492</v>
      </c>
      <c r="ES53" s="42">
        <f t="shared" si="99"/>
        <v>16.017911209178564</v>
      </c>
      <c r="ET53" s="11"/>
      <c r="EU53" s="29">
        <f t="shared" si="100"/>
        <v>2.6402738247398299</v>
      </c>
      <c r="EV53" s="25">
        <v>5770</v>
      </c>
      <c r="EW53" s="29">
        <f t="shared" si="101"/>
        <v>5824.0103926908796</v>
      </c>
      <c r="EX53" s="42">
        <f t="shared" si="102"/>
        <v>-142.54530369374186</v>
      </c>
      <c r="EY53" s="29">
        <f t="shared" si="103"/>
        <v>14256.946896515852</v>
      </c>
      <c r="EZ53" s="42">
        <f t="shared" si="104"/>
        <v>8.1922578117223228</v>
      </c>
      <c r="FA53" s="11"/>
      <c r="FB53" s="28">
        <f t="shared" si="105"/>
        <v>2.6398020738495673</v>
      </c>
      <c r="FC53" s="25">
        <v>5770</v>
      </c>
      <c r="FD53" s="28">
        <f t="shared" si="106"/>
        <v>5820.4724499733775</v>
      </c>
      <c r="FE53" s="39">
        <f t="shared" si="107"/>
        <v>-133.18972452305596</v>
      </c>
      <c r="FF53" s="28">
        <f t="shared" si="108"/>
        <v>14247.608458138506</v>
      </c>
      <c r="FG53" s="39">
        <f t="shared" si="109"/>
        <v>12.517038672326279</v>
      </c>
      <c r="FH53" s="11"/>
      <c r="FI53" s="28">
        <f t="shared" si="110"/>
        <v>2.6392199092048556</v>
      </c>
      <c r="FJ53" s="25">
        <v>5770</v>
      </c>
      <c r="FK53" s="28">
        <f t="shared" si="111"/>
        <v>5818.2813904054146</v>
      </c>
      <c r="FL53" s="39">
        <f t="shared" si="112"/>
        <v>-127.38277068470342</v>
      </c>
      <c r="FM53" s="28">
        <f t="shared" si="113"/>
        <v>14241.826164574466</v>
      </c>
      <c r="FN53" s="39">
        <f t="shared" si="114"/>
        <v>4.8007420303615014</v>
      </c>
      <c r="FO53" s="11"/>
      <c r="FP53" s="28">
        <f t="shared" si="115"/>
        <v>2.6392199092048556</v>
      </c>
      <c r="FQ53" s="25">
        <v>5770</v>
      </c>
      <c r="FR53" s="28">
        <f t="shared" si="116"/>
        <v>5817.9323367659254</v>
      </c>
      <c r="FS53" s="39">
        <f t="shared" si="117"/>
        <v>-126.45928508930767</v>
      </c>
      <c r="FT53" s="28">
        <f t="shared" si="118"/>
        <v>14240.905070923805</v>
      </c>
      <c r="FU53" s="39">
        <f t="shared" si="119"/>
        <v>6.4521751066727111</v>
      </c>
      <c r="FV53" s="11"/>
      <c r="FW53" s="28">
        <f t="shared" si="120"/>
        <v>2.6392199092048556</v>
      </c>
      <c r="FX53" s="25">
        <v>5770</v>
      </c>
      <c r="FY53" s="28">
        <f t="shared" si="121"/>
        <v>5817.9323367659254</v>
      </c>
      <c r="FZ53" s="39">
        <f t="shared" si="122"/>
        <v>-126.45928508930767</v>
      </c>
      <c r="GA53" s="28">
        <f t="shared" si="123"/>
        <v>14240.905070923805</v>
      </c>
      <c r="GB53" s="39">
        <f t="shared" si="124"/>
        <v>6.4521751066727111</v>
      </c>
      <c r="GC53" s="11"/>
      <c r="GD53" s="28">
        <f t="shared" si="125"/>
        <v>2.6392199092048556</v>
      </c>
      <c r="GE53" s="25">
        <v>5770</v>
      </c>
      <c r="GF53" s="28">
        <f t="shared" si="126"/>
        <v>5817.9323367659254</v>
      </c>
      <c r="GG53" s="39" t="e">
        <f t="shared" si="127"/>
        <v>#VALUE!</v>
      </c>
      <c r="GH53" s="28">
        <f t="shared" si="128"/>
        <v>14240.905070923805</v>
      </c>
      <c r="GI53" s="39">
        <f t="shared" si="129"/>
        <v>6.4521751066727111</v>
      </c>
      <c r="GJ53" s="11"/>
      <c r="GK53" s="29">
        <f t="shared" si="142"/>
        <v>45</v>
      </c>
      <c r="GL53" s="29" t="str">
        <f t="shared" si="143"/>
        <v xml:space="preserve"> ('15', '19'),</v>
      </c>
      <c r="GM53" s="29">
        <f t="shared" si="144"/>
        <v>9640</v>
      </c>
      <c r="GN53" s="29">
        <f t="shared" si="130"/>
        <v>2.6196068001146928</v>
      </c>
      <c r="GO53" s="29">
        <f t="shared" si="131"/>
        <v>5707.5091110609646</v>
      </c>
      <c r="GP53" s="54">
        <f t="shared" si="132"/>
        <v>0.59206526048350261</v>
      </c>
      <c r="GQ53" s="29" t="str">
        <f t="shared" si="133"/>
        <v>-</v>
      </c>
      <c r="GR53" s="11"/>
    </row>
    <row r="54" spans="2:200" s="2" customFormat="1" x14ac:dyDescent="0.3">
      <c r="B54" s="86"/>
      <c r="C54" s="24">
        <v>46</v>
      </c>
      <c r="D54" s="25" t="s">
        <v>54</v>
      </c>
      <c r="E54" s="25">
        <v>20630</v>
      </c>
      <c r="F54" s="25">
        <v>2.4</v>
      </c>
      <c r="G54" s="25">
        <v>8950</v>
      </c>
      <c r="H54" s="25">
        <f t="shared" si="6"/>
        <v>10497.842871399283</v>
      </c>
      <c r="I54" s="29">
        <f t="shared" si="7"/>
        <v>21594.135505191702</v>
      </c>
      <c r="J54" s="10"/>
      <c r="K54" s="40">
        <f t="shared" si="8"/>
        <v>2.4637628520624038</v>
      </c>
      <c r="L54" s="41">
        <v>13150</v>
      </c>
      <c r="M54" s="62">
        <f t="shared" si="138"/>
        <v>10002.810203023144</v>
      </c>
      <c r="N54" s="42">
        <f t="shared" si="9"/>
        <v>1854.8188587155698</v>
      </c>
      <c r="O54" s="29">
        <f t="shared" si="10"/>
        <v>24205.773198555224</v>
      </c>
      <c r="P54" s="18">
        <f t="shared" si="11"/>
        <v>1108409.3235896335</v>
      </c>
      <c r="Q54" s="8"/>
      <c r="R54" s="29">
        <f t="shared" si="12"/>
        <v>2.4994863979522099</v>
      </c>
      <c r="S54" s="25">
        <v>10740</v>
      </c>
      <c r="T54" s="29">
        <f t="shared" si="13"/>
        <v>10395.807106667213</v>
      </c>
      <c r="U54" s="42">
        <f t="shared" si="14"/>
        <v>1043.8840332552397</v>
      </c>
      <c r="V54" s="29">
        <f t="shared" si="15"/>
        <v>25191.258909278306</v>
      </c>
      <c r="W54" s="42">
        <f t="shared" si="16"/>
        <v>154446.56627382556</v>
      </c>
      <c r="X54" s="11"/>
      <c r="Y54" s="29">
        <f t="shared" si="17"/>
        <v>2.5160669156328566</v>
      </c>
      <c r="Z54" s="25">
        <v>10810</v>
      </c>
      <c r="AA54" s="29">
        <f t="shared" si="18"/>
        <v>10488.991791596001</v>
      </c>
      <c r="AB54" s="42">
        <f t="shared" si="19"/>
        <v>-3625.2789872482972</v>
      </c>
      <c r="AC54" s="29">
        <f t="shared" si="20"/>
        <v>25425.913454103269</v>
      </c>
      <c r="AD54" s="42">
        <f t="shared" si="21"/>
        <v>8683.3855052775925</v>
      </c>
      <c r="AE54" s="11"/>
      <c r="AF54" s="29">
        <f t="shared" si="22"/>
        <v>2.5202847515216091</v>
      </c>
      <c r="AG54" s="25">
        <v>9030</v>
      </c>
      <c r="AH54" s="29">
        <f t="shared" si="23"/>
        <v>9610.7916500452484</v>
      </c>
      <c r="AI54" s="42">
        <f t="shared" si="24"/>
        <v>6302.8957714749895</v>
      </c>
      <c r="AJ54" s="29">
        <f t="shared" si="25"/>
        <v>23228.867609276378</v>
      </c>
      <c r="AK54" s="42">
        <f t="shared" si="26"/>
        <v>771235.48861976259</v>
      </c>
      <c r="AL54" s="11"/>
      <c r="AM54" s="29">
        <f t="shared" si="27"/>
        <v>2.4847836760497324</v>
      </c>
      <c r="AN54" s="25">
        <v>12130</v>
      </c>
      <c r="AO54" s="29">
        <f t="shared" si="28"/>
        <v>10063.800758445161</v>
      </c>
      <c r="AP54" s="42">
        <f t="shared" si="29"/>
        <v>1696.8633800599098</v>
      </c>
      <c r="AQ54" s="29">
        <f t="shared" si="30"/>
        <v>24358.292708839217</v>
      </c>
      <c r="AR54" s="42">
        <f t="shared" si="134"/>
        <v>205217.2522932835</v>
      </c>
      <c r="AS54" s="11"/>
      <c r="AT54" s="29">
        <f t="shared" si="31"/>
        <v>2.5019350906756865</v>
      </c>
      <c r="AU54" s="25">
        <v>10740</v>
      </c>
      <c r="AV54" s="29">
        <f t="shared" si="137"/>
        <v>10243.506453602091</v>
      </c>
      <c r="AW54" s="42">
        <f t="shared" si="32"/>
        <v>-284.71286830487435</v>
      </c>
      <c r="AX54" s="29">
        <f t="shared" si="33"/>
        <v>24808.57068742676</v>
      </c>
      <c r="AY54" s="42">
        <f t="shared" si="34"/>
        <v>32294.136871835537</v>
      </c>
      <c r="AZ54" s="11"/>
      <c r="BA54" s="29">
        <f t="shared" si="35"/>
        <v>2.509413314570089</v>
      </c>
      <c r="BB54" s="25">
        <v>10130</v>
      </c>
      <c r="BC54" s="29">
        <f t="shared" si="135"/>
        <v>10218.310806807369</v>
      </c>
      <c r="BD54" s="42">
        <f t="shared" si="36"/>
        <v>-221.42567628361115</v>
      </c>
      <c r="BE54" s="29">
        <f t="shared" si="37"/>
        <v>24745.357923913707</v>
      </c>
      <c r="BF54" s="42">
        <f t="shared" si="38"/>
        <v>634.82061740438758</v>
      </c>
      <c r="BG54" s="11"/>
      <c r="BH54" s="29">
        <f t="shared" si="39"/>
        <v>2.5083407971053875</v>
      </c>
      <c r="BI54" s="25">
        <v>10130</v>
      </c>
      <c r="BJ54" s="29">
        <f t="shared" si="40"/>
        <v>10194.753854459612</v>
      </c>
      <c r="BK54" s="42">
        <f t="shared" si="41"/>
        <v>4871.7003101566252</v>
      </c>
      <c r="BL54" s="29">
        <f t="shared" si="42"/>
        <v>24686.280799603781</v>
      </c>
      <c r="BM54" s="42">
        <f t="shared" si="43"/>
        <v>554.93000391449561</v>
      </c>
      <c r="BN54" s="11"/>
      <c r="BO54" s="29">
        <f t="shared" si="44"/>
        <v>2.5073451855853151</v>
      </c>
      <c r="BP54" s="25">
        <v>12130</v>
      </c>
      <c r="BQ54" s="29">
        <f t="shared" si="139"/>
        <v>10424.516073150404</v>
      </c>
      <c r="BR54" s="42">
        <f t="shared" si="45"/>
        <v>-740.46843022802409</v>
      </c>
      <c r="BS54" s="29">
        <f t="shared" si="46"/>
        <v>25263.511045055737</v>
      </c>
      <c r="BT54" s="42">
        <f t="shared" si="140"/>
        <v>52790.677137715327</v>
      </c>
      <c r="BU54" s="11"/>
      <c r="BV54" s="29">
        <f t="shared" si="47"/>
        <v>2.5173543538030279</v>
      </c>
      <c r="BW54" s="25">
        <v>10130</v>
      </c>
      <c r="BX54" s="29">
        <f t="shared" si="48"/>
        <v>10353.450202611821</v>
      </c>
      <c r="BY54" s="42">
        <f t="shared" si="49"/>
        <v>-561.57108693473413</v>
      </c>
      <c r="BZ54" s="29">
        <f t="shared" si="50"/>
        <v>25084.72600307289</v>
      </c>
      <c r="CA54" s="42">
        <f t="shared" si="51"/>
        <v>5050.3579554066555</v>
      </c>
      <c r="CB54" s="11"/>
      <c r="CC54" s="29">
        <f t="shared" si="52"/>
        <v>2.5141868228355766</v>
      </c>
      <c r="CD54" s="25">
        <v>10130</v>
      </c>
      <c r="CE54" s="29">
        <f t="shared" si="53"/>
        <v>10330.603652021224</v>
      </c>
      <c r="CF54" s="42">
        <f t="shared" si="54"/>
        <v>-503.90724241031558</v>
      </c>
      <c r="CG54" s="29">
        <f t="shared" si="55"/>
        <v>25027.2969946148</v>
      </c>
      <c r="CH54" s="42">
        <f t="shared" si="56"/>
        <v>521.96487388870639</v>
      </c>
      <c r="CI54" s="11"/>
      <c r="CJ54" s="29">
        <f t="shared" si="57"/>
        <v>2.5131822677748894</v>
      </c>
      <c r="CK54" s="25">
        <v>10130</v>
      </c>
      <c r="CL54" s="29">
        <f t="shared" si="58"/>
        <v>10302.472667850903</v>
      </c>
      <c r="CM54" s="42">
        <f t="shared" si="59"/>
        <v>-433.08984931261244</v>
      </c>
      <c r="CN54" s="29">
        <f t="shared" si="60"/>
        <v>24956.615997006327</v>
      </c>
      <c r="CO54" s="42">
        <f t="shared" si="141"/>
        <v>791.35227039082349</v>
      </c>
      <c r="CP54" s="11"/>
      <c r="CQ54" s="29">
        <f t="shared" si="61"/>
        <v>2.5119544800560383</v>
      </c>
      <c r="CR54" s="25">
        <v>10130</v>
      </c>
      <c r="CS54" s="29">
        <f t="shared" si="62"/>
        <v>10281.917174710496</v>
      </c>
      <c r="CT54" s="42">
        <f t="shared" si="63"/>
        <v>-381.36146662586413</v>
      </c>
      <c r="CU54" s="29">
        <f t="shared" si="64"/>
        <v>24904.990698644575</v>
      </c>
      <c r="CV54" s="42">
        <f t="shared" si="65"/>
        <v>422.5282982453453</v>
      </c>
      <c r="CW54" s="11"/>
      <c r="CX54" s="29">
        <f t="shared" si="66"/>
        <v>2.5110636642265192</v>
      </c>
      <c r="CY54" s="25">
        <v>10130</v>
      </c>
      <c r="CZ54" s="29">
        <f t="shared" si="67"/>
        <v>10264.776286985096</v>
      </c>
      <c r="DA54" s="42">
        <f t="shared" si="68"/>
        <v>-338.27159504798914</v>
      </c>
      <c r="DB54" s="29">
        <f t="shared" si="69"/>
        <v>24861.955175112096</v>
      </c>
      <c r="DC54" s="42">
        <f t="shared" si="70"/>
        <v>293.81003201476176</v>
      </c>
      <c r="DD54" s="11"/>
      <c r="DE54" s="29">
        <f t="shared" si="71"/>
        <v>2.5103249013985036</v>
      </c>
      <c r="DF54" s="25">
        <v>10130</v>
      </c>
      <c r="DG54" s="29">
        <f t="shared" si="72"/>
        <v>10254.288767272759</v>
      </c>
      <c r="DH54" s="42">
        <f t="shared" si="73"/>
        <v>-311.89740537984716</v>
      </c>
      <c r="DI54" s="29">
        <f t="shared" si="74"/>
        <v>24835.630455093913</v>
      </c>
      <c r="DJ54" s="42">
        <f t="shared" si="75"/>
        <v>109.98806971664681</v>
      </c>
      <c r="DK54" s="11"/>
      <c r="DL54" s="29">
        <f t="shared" si="76"/>
        <v>2.509874716205803</v>
      </c>
      <c r="DM54" s="25">
        <v>10130</v>
      </c>
      <c r="DN54" s="29">
        <f t="shared" si="77"/>
        <v>10244.545409312157</v>
      </c>
      <c r="DO54" s="42">
        <f t="shared" si="78"/>
        <v>-287.40879847614178</v>
      </c>
      <c r="DP54" s="29">
        <f t="shared" si="79"/>
        <v>24811.177879780458</v>
      </c>
      <c r="DQ54" s="42">
        <f t="shared" si="80"/>
        <v>94.933024348430749</v>
      </c>
      <c r="DR54" s="11"/>
      <c r="DS54" s="29">
        <f t="shared" si="81"/>
        <v>2.509457710650306</v>
      </c>
      <c r="DT54" s="25">
        <v>10130</v>
      </c>
      <c r="DU54" s="29">
        <f t="shared" si="82"/>
        <v>10236.761515954728</v>
      </c>
      <c r="DV54" s="42">
        <f t="shared" si="83"/>
        <v>-267.83761652557916</v>
      </c>
      <c r="DW54" s="29">
        <f t="shared" si="84"/>
        <v>24791.645822317067</v>
      </c>
      <c r="DX54" s="42">
        <f t="shared" si="85"/>
        <v>60.588995799833633</v>
      </c>
      <c r="DY54" s="11"/>
      <c r="DZ54" s="29">
        <f t="shared" si="86"/>
        <v>2.5091254219791614</v>
      </c>
      <c r="EA54" s="25">
        <v>10130</v>
      </c>
      <c r="EB54" s="29">
        <f t="shared" si="87"/>
        <v>10227.871666492285</v>
      </c>
      <c r="EC54" s="42">
        <f t="shared" si="88"/>
        <v>-245.51735112128918</v>
      </c>
      <c r="ED54" s="29">
        <f t="shared" si="89"/>
        <v>24769.341758501836</v>
      </c>
      <c r="EE54" s="42">
        <f t="shared" si="90"/>
        <v>79.029423464893227</v>
      </c>
      <c r="EF54" s="11"/>
      <c r="EG54" s="29">
        <f t="shared" si="91"/>
        <v>2.5087468469364564</v>
      </c>
      <c r="EH54" s="25">
        <v>10130</v>
      </c>
      <c r="EI54" s="29">
        <f t="shared" si="92"/>
        <v>10223.572539275137</v>
      </c>
      <c r="EJ54" s="42">
        <f t="shared" si="93"/>
        <v>-234.70828538748998</v>
      </c>
      <c r="EK54" s="29">
        <f t="shared" si="94"/>
        <v>24758.556729512715</v>
      </c>
      <c r="EL54" s="42">
        <f t="shared" si="95"/>
        <v>18.482494829218776</v>
      </c>
      <c r="EM54" s="11"/>
      <c r="EN54" s="29">
        <f t="shared" si="96"/>
        <v>2.5085641219835866</v>
      </c>
      <c r="EO54" s="25">
        <v>10130</v>
      </c>
      <c r="EP54" s="29">
        <f t="shared" si="97"/>
        <v>10217.42057929261</v>
      </c>
      <c r="EQ54" s="42">
        <f t="shared" si="136"/>
        <v>-219.261008520644</v>
      </c>
      <c r="ER54" s="29">
        <f t="shared" si="98"/>
        <v>24743.124946723514</v>
      </c>
      <c r="ES54" s="42">
        <f t="shared" si="99"/>
        <v>37.846611626623968</v>
      </c>
      <c r="ET54" s="11"/>
      <c r="EU54" s="29">
        <f t="shared" si="100"/>
        <v>2.5083030470869456</v>
      </c>
      <c r="EV54" s="25">
        <v>10130</v>
      </c>
      <c r="EW54" s="29">
        <f t="shared" si="101"/>
        <v>10213.020987670223</v>
      </c>
      <c r="EX54" s="42">
        <f t="shared" si="102"/>
        <v>-208.20721666010533</v>
      </c>
      <c r="EY54" s="29">
        <f t="shared" si="103"/>
        <v>24732.089847824198</v>
      </c>
      <c r="EZ54" s="42">
        <f t="shared" si="104"/>
        <v>19.356406443774809</v>
      </c>
      <c r="FA54" s="11"/>
      <c r="FB54" s="28">
        <f t="shared" si="105"/>
        <v>2.5081166276277482</v>
      </c>
      <c r="FC54" s="25">
        <v>10130</v>
      </c>
      <c r="FD54" s="28">
        <f t="shared" si="106"/>
        <v>10207.582710255563</v>
      </c>
      <c r="FE54" s="39">
        <f t="shared" si="107"/>
        <v>-194.5575927165271</v>
      </c>
      <c r="FF54" s="28">
        <f t="shared" si="108"/>
        <v>24718.450639649658</v>
      </c>
      <c r="FG54" s="39">
        <f t="shared" si="109"/>
        <v>29.574861238798348</v>
      </c>
      <c r="FH54" s="11"/>
      <c r="FI54" s="28">
        <f t="shared" si="110"/>
        <v>2.5078865296947428</v>
      </c>
      <c r="FJ54" s="25">
        <v>10130</v>
      </c>
      <c r="FK54" s="28">
        <f t="shared" si="111"/>
        <v>10204.21476715584</v>
      </c>
      <c r="FL54" s="39">
        <f t="shared" si="112"/>
        <v>-186.09642576469054</v>
      </c>
      <c r="FM54" s="28">
        <f t="shared" si="113"/>
        <v>24710.004460212931</v>
      </c>
      <c r="FN54" s="39">
        <f t="shared" si="114"/>
        <v>11.34304072297555</v>
      </c>
      <c r="FO54" s="11"/>
      <c r="FP54" s="28">
        <f t="shared" si="115"/>
        <v>2.5078865296947428</v>
      </c>
      <c r="FQ54" s="25">
        <v>10130</v>
      </c>
      <c r="FR54" s="28">
        <f t="shared" si="116"/>
        <v>10203.678226381806</v>
      </c>
      <c r="FS54" s="39">
        <f t="shared" si="117"/>
        <v>-184.74947092584685</v>
      </c>
      <c r="FT54" s="28">
        <f t="shared" si="118"/>
        <v>24708.658959270429</v>
      </c>
      <c r="FU54" s="39">
        <f t="shared" si="119"/>
        <v>15.244994320430591</v>
      </c>
      <c r="FV54" s="11"/>
      <c r="FW54" s="28">
        <f t="shared" si="120"/>
        <v>2.5078865296947428</v>
      </c>
      <c r="FX54" s="25">
        <v>10130</v>
      </c>
      <c r="FY54" s="28">
        <f t="shared" si="121"/>
        <v>10203.678226381806</v>
      </c>
      <c r="FZ54" s="39">
        <f t="shared" si="122"/>
        <v>-184.74947092584685</v>
      </c>
      <c r="GA54" s="28">
        <f t="shared" si="123"/>
        <v>24708.658959270429</v>
      </c>
      <c r="GB54" s="39">
        <f t="shared" si="124"/>
        <v>15.244994320430591</v>
      </c>
      <c r="GC54" s="11"/>
      <c r="GD54" s="28">
        <f t="shared" si="125"/>
        <v>2.5078865296947428</v>
      </c>
      <c r="GE54" s="25">
        <v>10130</v>
      </c>
      <c r="GF54" s="28">
        <f t="shared" si="126"/>
        <v>10203.678226381806</v>
      </c>
      <c r="GG54" s="39" t="e">
        <f t="shared" si="127"/>
        <v>#VALUE!</v>
      </c>
      <c r="GH54" s="28">
        <f t="shared" si="128"/>
        <v>24708.658959270429</v>
      </c>
      <c r="GI54" s="39">
        <f t="shared" si="129"/>
        <v>15.244994320430591</v>
      </c>
      <c r="GJ54" s="11"/>
      <c r="GK54" s="29">
        <f t="shared" si="142"/>
        <v>46</v>
      </c>
      <c r="GL54" s="29" t="str">
        <f t="shared" si="143"/>
        <v xml:space="preserve"> ('15', '22'),</v>
      </c>
      <c r="GM54" s="29">
        <f t="shared" si="144"/>
        <v>20630</v>
      </c>
      <c r="GN54" s="29">
        <f t="shared" si="130"/>
        <v>2.5131822677748894</v>
      </c>
      <c r="GO54" s="29">
        <f t="shared" si="131"/>
        <v>10302.472667850903</v>
      </c>
      <c r="GP54" s="54">
        <f t="shared" si="132"/>
        <v>0.49939276140818728</v>
      </c>
      <c r="GQ54" s="29" t="str">
        <f t="shared" si="133"/>
        <v>-</v>
      </c>
      <c r="GR54" s="11"/>
    </row>
    <row r="55" spans="2:200" s="2" customFormat="1" x14ac:dyDescent="0.3">
      <c r="B55" s="86"/>
      <c r="C55" s="24">
        <v>51</v>
      </c>
      <c r="D55" s="25" t="s">
        <v>55</v>
      </c>
      <c r="E55" s="25">
        <v>9990</v>
      </c>
      <c r="F55" s="25">
        <v>4.2</v>
      </c>
      <c r="G55" s="25">
        <v>1170</v>
      </c>
      <c r="H55" s="25">
        <f t="shared" si="6"/>
        <v>14213.701665882947</v>
      </c>
      <c r="I55" s="29">
        <f t="shared" si="7"/>
        <v>4914.1386781071642</v>
      </c>
      <c r="J55" s="10"/>
      <c r="K55" s="40">
        <f t="shared" si="8"/>
        <v>4.2005926414836052</v>
      </c>
      <c r="L55" s="41">
        <v>4550</v>
      </c>
      <c r="M55" s="62">
        <f t="shared" si="138"/>
        <v>2017.2615443376728</v>
      </c>
      <c r="N55" s="42">
        <f t="shared" si="9"/>
        <v>432.10043141033248</v>
      </c>
      <c r="O55" s="29">
        <f t="shared" si="10"/>
        <v>8474.6114382807336</v>
      </c>
      <c r="P55" s="18">
        <f t="shared" si="11"/>
        <v>717852.12451345834</v>
      </c>
      <c r="Q55" s="8"/>
      <c r="R55" s="29">
        <f t="shared" si="12"/>
        <v>4.2052371792553105</v>
      </c>
      <c r="S55" s="25">
        <v>2120</v>
      </c>
      <c r="T55" s="29">
        <f t="shared" si="13"/>
        <v>2072.0315576043317</v>
      </c>
      <c r="U55" s="42">
        <f t="shared" si="14"/>
        <v>10444.934707620494</v>
      </c>
      <c r="V55" s="29">
        <f t="shared" si="15"/>
        <v>8704.9483388640438</v>
      </c>
      <c r="W55" s="42">
        <f t="shared" si="16"/>
        <v>2999.7543532299928</v>
      </c>
      <c r="X55" s="11"/>
      <c r="Y55" s="29">
        <f t="shared" si="17"/>
        <v>4.2058295369995333</v>
      </c>
      <c r="Z55" s="25">
        <v>4550</v>
      </c>
      <c r="AA55" s="29">
        <f t="shared" si="18"/>
        <v>2629.5223119968605</v>
      </c>
      <c r="AB55" s="42">
        <f t="shared" si="19"/>
        <v>-11044.992106688878</v>
      </c>
      <c r="AC55" s="29">
        <f t="shared" si="20"/>
        <v>11051.945463685857</v>
      </c>
      <c r="AD55" s="42">
        <f t="shared" si="21"/>
        <v>310795.94123315078</v>
      </c>
      <c r="AE55" s="11"/>
      <c r="AF55" s="29">
        <f t="shared" si="22"/>
        <v>4.2151201479880296</v>
      </c>
      <c r="AG55" s="25">
        <v>0</v>
      </c>
      <c r="AH55" s="29">
        <f t="shared" si="23"/>
        <v>1046.7533890268385</v>
      </c>
      <c r="AI55" s="42">
        <f t="shared" si="24"/>
        <v>14722.392769467266</v>
      </c>
      <c r="AJ55" s="29">
        <f t="shared" si="25"/>
        <v>4396.4437217123123</v>
      </c>
      <c r="AK55" s="42">
        <f t="shared" si="26"/>
        <v>2505157.4635196836</v>
      </c>
      <c r="AL55" s="11"/>
      <c r="AM55" s="29">
        <f t="shared" si="27"/>
        <v>4.2003796873285726</v>
      </c>
      <c r="AN55" s="25">
        <v>4550</v>
      </c>
      <c r="AO55" s="29">
        <f t="shared" si="28"/>
        <v>1676.7142351674402</v>
      </c>
      <c r="AP55" s="42">
        <f t="shared" si="29"/>
        <v>1863.2540862430312</v>
      </c>
      <c r="AQ55" s="29">
        <f t="shared" si="30"/>
        <v>7043.0380382665207</v>
      </c>
      <c r="AR55" s="42">
        <f t="shared" si="134"/>
        <v>396850.66767018283</v>
      </c>
      <c r="AS55" s="11"/>
      <c r="AT55" s="29">
        <f t="shared" si="31"/>
        <v>4.2024996822526166</v>
      </c>
      <c r="AU55" s="25">
        <v>2120</v>
      </c>
      <c r="AV55" s="29">
        <f t="shared" si="137"/>
        <v>1794.5211944583666</v>
      </c>
      <c r="AW55" s="42">
        <f t="shared" si="32"/>
        <v>11602.222277878622</v>
      </c>
      <c r="AX55" s="29">
        <f t="shared" si="33"/>
        <v>7538.1661389418468</v>
      </c>
      <c r="AY55" s="42">
        <f t="shared" si="34"/>
        <v>13878.479657374</v>
      </c>
      <c r="AZ55" s="11"/>
      <c r="BA55" s="29">
        <f t="shared" si="35"/>
        <v>4.2032797668267756</v>
      </c>
      <c r="BB55" s="25">
        <v>4550</v>
      </c>
      <c r="BC55" s="29">
        <f t="shared" si="135"/>
        <v>2406.1698587550072</v>
      </c>
      <c r="BD55" s="42">
        <f t="shared" si="36"/>
        <v>-1204.5800955518107</v>
      </c>
      <c r="BE55" s="29">
        <f t="shared" si="37"/>
        <v>10111.015049104073</v>
      </c>
      <c r="BF55" s="42">
        <f t="shared" si="38"/>
        <v>374114.08853586455</v>
      </c>
      <c r="BG55" s="11"/>
      <c r="BH55" s="29">
        <f t="shared" si="39"/>
        <v>4.2106011683142004</v>
      </c>
      <c r="BI55" s="25">
        <v>2120</v>
      </c>
      <c r="BJ55" s="29">
        <f t="shared" si="40"/>
        <v>2329.8339043031265</v>
      </c>
      <c r="BK55" s="42">
        <f t="shared" si="41"/>
        <v>9356.4610524737873</v>
      </c>
      <c r="BL55" s="29">
        <f t="shared" si="42"/>
        <v>9789.644533866689</v>
      </c>
      <c r="BM55" s="42">
        <f t="shared" si="43"/>
        <v>5827.1779420796129</v>
      </c>
      <c r="BN55" s="11"/>
      <c r="BO55" s="29">
        <f t="shared" si="44"/>
        <v>4.2093185522485914</v>
      </c>
      <c r="BP55" s="25">
        <v>4550</v>
      </c>
      <c r="BQ55" s="29">
        <f t="shared" si="139"/>
        <v>2593.4232617525095</v>
      </c>
      <c r="BR55" s="42">
        <f t="shared" si="45"/>
        <v>-10904.671965678253</v>
      </c>
      <c r="BS55" s="29">
        <f t="shared" si="46"/>
        <v>10899.798411863228</v>
      </c>
      <c r="BT55" s="42">
        <f t="shared" si="140"/>
        <v>69479.349360578592</v>
      </c>
      <c r="BU55" s="11"/>
      <c r="BV55" s="29">
        <f t="shared" si="47"/>
        <v>4.2143067902029854</v>
      </c>
      <c r="BW55" s="25">
        <v>0</v>
      </c>
      <c r="BX55" s="29">
        <f t="shared" si="48"/>
        <v>1967.637783221654</v>
      </c>
      <c r="BY55" s="42">
        <f t="shared" si="49"/>
        <v>7077.0729594663335</v>
      </c>
      <c r="BZ55" s="29">
        <f t="shared" si="50"/>
        <v>8265.9442286645299</v>
      </c>
      <c r="CA55" s="42">
        <f t="shared" si="51"/>
        <v>391607.46514009178</v>
      </c>
      <c r="CB55" s="11"/>
      <c r="CC55" s="29">
        <f t="shared" si="52"/>
        <v>4.2047405552726493</v>
      </c>
      <c r="CD55" s="25">
        <v>3650</v>
      </c>
      <c r="CE55" s="29">
        <f t="shared" si="53"/>
        <v>2139.6500394114901</v>
      </c>
      <c r="CF55" s="42">
        <f t="shared" si="54"/>
        <v>10152.197063607689</v>
      </c>
      <c r="CG55" s="29">
        <f t="shared" si="55"/>
        <v>8989.3667278307839</v>
      </c>
      <c r="CH55" s="42">
        <f t="shared" si="56"/>
        <v>29588.216279517801</v>
      </c>
      <c r="CI55" s="11"/>
      <c r="CJ55" s="29">
        <f t="shared" si="57"/>
        <v>4.2066285660044329</v>
      </c>
      <c r="CK55" s="25">
        <v>4550</v>
      </c>
      <c r="CL55" s="29">
        <f t="shared" si="58"/>
        <v>2477.6574281258104</v>
      </c>
      <c r="CM55" s="42">
        <f t="shared" si="59"/>
        <v>-1506.138001455884</v>
      </c>
      <c r="CN55" s="29">
        <f t="shared" si="60"/>
        <v>10412.067081823465</v>
      </c>
      <c r="CO55" s="42">
        <f t="shared" si="141"/>
        <v>114248.99482547364</v>
      </c>
      <c r="CP55" s="11"/>
      <c r="CQ55" s="29">
        <f t="shared" si="61"/>
        <v>4.2119182814137641</v>
      </c>
      <c r="CR55" s="25">
        <v>2120</v>
      </c>
      <c r="CS55" s="29">
        <f t="shared" si="62"/>
        <v>2435.0313998857232</v>
      </c>
      <c r="CT55" s="42">
        <f t="shared" si="63"/>
        <v>5119.686202260853</v>
      </c>
      <c r="CU55" s="29">
        <f t="shared" si="64"/>
        <v>10232.546916486741</v>
      </c>
      <c r="CV55" s="42">
        <f t="shared" si="65"/>
        <v>1816.9782835247097</v>
      </c>
      <c r="CW55" s="11"/>
      <c r="CX55" s="29">
        <f t="shared" si="66"/>
        <v>4.211119029033787</v>
      </c>
      <c r="CY55" s="25">
        <v>3650</v>
      </c>
      <c r="CZ55" s="29">
        <f t="shared" si="67"/>
        <v>2572.1168900821594</v>
      </c>
      <c r="DA55" s="42">
        <f t="shared" si="68"/>
        <v>-10828.640846187403</v>
      </c>
      <c r="DB55" s="29">
        <f t="shared" si="69"/>
        <v>10810.011792695272</v>
      </c>
      <c r="DC55" s="42">
        <f t="shared" si="70"/>
        <v>18792.431622397216</v>
      </c>
      <c r="DD55" s="11"/>
      <c r="DE55" s="29">
        <f t="shared" si="71"/>
        <v>4.2138424003544692</v>
      </c>
      <c r="DF55" s="25">
        <v>0</v>
      </c>
      <c r="DG55" s="29">
        <f t="shared" si="72"/>
        <v>2371.9694665954689</v>
      </c>
      <c r="DH55" s="42">
        <f t="shared" si="73"/>
        <v>9176.5221734554907</v>
      </c>
      <c r="DI55" s="29">
        <f t="shared" si="74"/>
        <v>9967.0209991624561</v>
      </c>
      <c r="DJ55" s="42">
        <f t="shared" si="75"/>
        <v>40058.991128360634</v>
      </c>
      <c r="DK55" s="11"/>
      <c r="DL55" s="29">
        <f t="shared" si="76"/>
        <v>4.2100111732641796</v>
      </c>
      <c r="DM55" s="25">
        <v>4550</v>
      </c>
      <c r="DN55" s="29">
        <f t="shared" si="77"/>
        <v>2542.7116149145409</v>
      </c>
      <c r="DO55" s="42">
        <f t="shared" si="78"/>
        <v>-1780.7288221964836</v>
      </c>
      <c r="DP55" s="29">
        <f t="shared" si="79"/>
        <v>10686.111798425572</v>
      </c>
      <c r="DQ55" s="42">
        <f t="shared" si="80"/>
        <v>29152.881212611959</v>
      </c>
      <c r="DR55" s="11"/>
      <c r="DS55" s="29">
        <f t="shared" si="81"/>
        <v>4.2132201696509055</v>
      </c>
      <c r="DT55" s="25">
        <v>2120</v>
      </c>
      <c r="DU55" s="29">
        <f t="shared" si="82"/>
        <v>2513.9863944871149</v>
      </c>
      <c r="DV55" s="42">
        <f t="shared" si="83"/>
        <v>8584.64970758856</v>
      </c>
      <c r="DW55" s="29">
        <f t="shared" si="84"/>
        <v>10565.094604143407</v>
      </c>
      <c r="DX55" s="42">
        <f t="shared" si="85"/>
        <v>825.13828860420836</v>
      </c>
      <c r="DY55" s="11"/>
      <c r="DZ55" s="29">
        <f t="shared" si="86"/>
        <v>4.2126328195559326</v>
      </c>
      <c r="EA55" s="25">
        <v>4550</v>
      </c>
      <c r="EB55" s="29">
        <f t="shared" si="87"/>
        <v>2683.5217771073017</v>
      </c>
      <c r="EC55" s="42">
        <f t="shared" si="88"/>
        <v>-11307.565385642851</v>
      </c>
      <c r="ED55" s="29">
        <f t="shared" si="89"/>
        <v>11279.593927017972</v>
      </c>
      <c r="EE55" s="42">
        <f t="shared" si="90"/>
        <v>28742.245960173117</v>
      </c>
      <c r="EF55" s="11"/>
      <c r="EG55" s="29">
        <f t="shared" si="91"/>
        <v>4.2164009534828377</v>
      </c>
      <c r="EH55" s="25">
        <v>0</v>
      </c>
      <c r="EI55" s="29">
        <f t="shared" si="92"/>
        <v>2565.6449500004373</v>
      </c>
      <c r="EJ55" s="42">
        <f t="shared" si="93"/>
        <v>-1877.5415148581299</v>
      </c>
      <c r="EK55" s="29">
        <f t="shared" si="94"/>
        <v>10782.740506870521</v>
      </c>
      <c r="EL55" s="42">
        <f t="shared" si="95"/>
        <v>13894.946368781581</v>
      </c>
      <c r="EM55" s="11"/>
      <c r="EN55" s="29">
        <f t="shared" si="96"/>
        <v>4.2137036047577086</v>
      </c>
      <c r="EO55" s="25">
        <v>2120</v>
      </c>
      <c r="EP55" s="29">
        <f t="shared" si="97"/>
        <v>2536.3458637508184</v>
      </c>
      <c r="EQ55" s="42">
        <f t="shared" si="136"/>
        <v>8488.1740112211191</v>
      </c>
      <c r="ER55" s="29">
        <f t="shared" si="98"/>
        <v>10659.291907549446</v>
      </c>
      <c r="ES55" s="42">
        <f t="shared" si="99"/>
        <v>858.43645506261282</v>
      </c>
      <c r="ET55" s="11"/>
      <c r="EU55" s="29">
        <f t="shared" si="100"/>
        <v>4.2130882776889704</v>
      </c>
      <c r="EV55" s="25">
        <v>4550</v>
      </c>
      <c r="EW55" s="29">
        <f t="shared" si="101"/>
        <v>2637.6864856034167</v>
      </c>
      <c r="EX55" s="42">
        <f t="shared" si="102"/>
        <v>-11109.077705521799</v>
      </c>
      <c r="EY55" s="29">
        <f t="shared" si="103"/>
        <v>11086.359205268091</v>
      </c>
      <c r="EZ55" s="42">
        <f t="shared" si="104"/>
        <v>10269.921637471336</v>
      </c>
      <c r="FA55" s="11"/>
      <c r="FB55" s="28">
        <f t="shared" si="105"/>
        <v>4.2153088052310599</v>
      </c>
      <c r="FC55" s="25">
        <v>0</v>
      </c>
      <c r="FD55" s="28">
        <f t="shared" si="106"/>
        <v>2464.9052257780413</v>
      </c>
      <c r="FE55" s="39">
        <f t="shared" si="107"/>
        <v>-1452.5316979087329</v>
      </c>
      <c r="FF55" s="28">
        <f t="shared" si="108"/>
        <v>10358.357404084967</v>
      </c>
      <c r="FG55" s="39">
        <f t="shared" si="109"/>
        <v>29853.363746843883</v>
      </c>
      <c r="FH55" s="11"/>
      <c r="FI55" s="28">
        <f t="shared" si="110"/>
        <v>4.2116748014426753</v>
      </c>
      <c r="FJ55" s="25">
        <v>2120</v>
      </c>
      <c r="FK55" s="28">
        <f t="shared" si="111"/>
        <v>2449.9325447336305</v>
      </c>
      <c r="FL55" s="39">
        <f t="shared" si="112"/>
        <v>8850.0548566483849</v>
      </c>
      <c r="FM55" s="28">
        <f t="shared" si="113"/>
        <v>10295.299451387555</v>
      </c>
      <c r="FN55" s="39">
        <f t="shared" si="114"/>
        <v>224.18117765765908</v>
      </c>
      <c r="FO55" s="11"/>
      <c r="FP55" s="28">
        <f t="shared" si="115"/>
        <v>4.2116748014426753</v>
      </c>
      <c r="FQ55" s="25">
        <v>4550</v>
      </c>
      <c r="FR55" s="28">
        <f t="shared" si="116"/>
        <v>2569.8412211098175</v>
      </c>
      <c r="FS55" s="39">
        <f t="shared" si="117"/>
        <v>8349.9263094999878</v>
      </c>
      <c r="FT55" s="28">
        <f t="shared" si="118"/>
        <v>10800.422537981398</v>
      </c>
      <c r="FU55" s="39">
        <f t="shared" si="119"/>
        <v>11011.563116270559</v>
      </c>
      <c r="FV55" s="11"/>
      <c r="FW55" s="28">
        <f t="shared" si="120"/>
        <v>4.2116748014426753</v>
      </c>
      <c r="FX55" s="25">
        <v>4550</v>
      </c>
      <c r="FY55" s="28">
        <f t="shared" si="121"/>
        <v>2569.8412211098175</v>
      </c>
      <c r="FZ55" s="39">
        <f t="shared" si="122"/>
        <v>8349.9263094999878</v>
      </c>
      <c r="GA55" s="28">
        <f t="shared" si="123"/>
        <v>10800.422537981398</v>
      </c>
      <c r="GB55" s="39">
        <f t="shared" si="124"/>
        <v>11011.563116270559</v>
      </c>
      <c r="GC55" s="11"/>
      <c r="GD55" s="28">
        <f t="shared" si="125"/>
        <v>4.2116748014426753</v>
      </c>
      <c r="GE55" s="25">
        <v>4550</v>
      </c>
      <c r="GF55" s="28">
        <f t="shared" si="126"/>
        <v>2569.8412211098175</v>
      </c>
      <c r="GG55" s="39" t="e">
        <f t="shared" si="127"/>
        <v>#VALUE!</v>
      </c>
      <c r="GH55" s="28">
        <f t="shared" si="128"/>
        <v>10800.422537981398</v>
      </c>
      <c r="GI55" s="39">
        <f t="shared" si="129"/>
        <v>11011.563116270559</v>
      </c>
      <c r="GJ55" s="11"/>
      <c r="GK55" s="29">
        <f t="shared" si="142"/>
        <v>51</v>
      </c>
      <c r="GL55" s="29" t="str">
        <f t="shared" si="143"/>
        <v xml:space="preserve"> ('17', '10'),</v>
      </c>
      <c r="GM55" s="29">
        <f t="shared" si="144"/>
        <v>9990</v>
      </c>
      <c r="GN55" s="29">
        <f t="shared" si="130"/>
        <v>4.2066285660044329</v>
      </c>
      <c r="GO55" s="29">
        <f t="shared" si="131"/>
        <v>2477.6574281258104</v>
      </c>
      <c r="GP55" s="54">
        <f t="shared" si="132"/>
        <v>0.2480137565691502</v>
      </c>
      <c r="GQ55" s="29" t="str">
        <f t="shared" si="133"/>
        <v>-</v>
      </c>
      <c r="GR55" s="11"/>
    </row>
    <row r="56" spans="2:200" s="2" customFormat="1" x14ac:dyDescent="0.3">
      <c r="B56" s="86"/>
      <c r="C56" s="24">
        <v>52</v>
      </c>
      <c r="D56" s="25" t="s">
        <v>56</v>
      </c>
      <c r="E56" s="25">
        <v>10460</v>
      </c>
      <c r="F56" s="25">
        <v>1.2</v>
      </c>
      <c r="G56" s="25">
        <v>3730</v>
      </c>
      <c r="H56" s="25">
        <f t="shared" si="6"/>
        <v>-2933.3311363599882</v>
      </c>
      <c r="I56" s="29">
        <f t="shared" si="7"/>
        <v>4486.8565022328567</v>
      </c>
      <c r="J56" s="10"/>
      <c r="K56" s="40">
        <f t="shared" si="8"/>
        <v>1.214552952054768</v>
      </c>
      <c r="L56" s="41">
        <v>1300</v>
      </c>
      <c r="M56" s="62">
        <f t="shared" si="138"/>
        <v>3120.8740968223237</v>
      </c>
      <c r="N56" s="42">
        <f t="shared" si="9"/>
        <v>737.40587585678361</v>
      </c>
      <c r="O56" s="29">
        <f t="shared" si="10"/>
        <v>3749.5006276710997</v>
      </c>
      <c r="P56" s="18">
        <f t="shared" si="11"/>
        <v>371034.36592201982</v>
      </c>
      <c r="Q56" s="8"/>
      <c r="R56" s="29">
        <f t="shared" si="12"/>
        <v>1.2071321548806537</v>
      </c>
      <c r="S56" s="25">
        <v>3730</v>
      </c>
      <c r="T56" s="29">
        <f t="shared" si="13"/>
        <v>3445.5999609890778</v>
      </c>
      <c r="U56" s="42">
        <f t="shared" si="14"/>
        <v>-2587.1514601034928</v>
      </c>
      <c r="V56" s="29">
        <f t="shared" si="15"/>
        <v>4142.0224274693037</v>
      </c>
      <c r="W56" s="42">
        <f t="shared" si="16"/>
        <v>105446.88685884519</v>
      </c>
      <c r="X56" s="11"/>
      <c r="Y56" s="29">
        <f t="shared" si="17"/>
        <v>1.2105968109546792</v>
      </c>
      <c r="Z56" s="25">
        <v>1300</v>
      </c>
      <c r="AA56" s="29">
        <f t="shared" si="18"/>
        <v>2962.8851207145353</v>
      </c>
      <c r="AB56" s="42">
        <f t="shared" si="19"/>
        <v>3570.5197703650979</v>
      </c>
      <c r="AC56" s="29">
        <f t="shared" si="20"/>
        <v>3558.8955087221839</v>
      </c>
      <c r="AD56" s="42">
        <f t="shared" si="21"/>
        <v>233013.61702127702</v>
      </c>
      <c r="AE56" s="11"/>
      <c r="AF56" s="29">
        <f t="shared" si="22"/>
        <v>1.2057939537391065</v>
      </c>
      <c r="AG56" s="25">
        <v>5850</v>
      </c>
      <c r="AH56" s="29">
        <f t="shared" si="23"/>
        <v>4700.7048331121059</v>
      </c>
      <c r="AI56" s="42">
        <f t="shared" si="24"/>
        <v>-4152.3334471349272</v>
      </c>
      <c r="AJ56" s="29">
        <f t="shared" si="25"/>
        <v>5675.3570486414192</v>
      </c>
      <c r="AK56" s="42">
        <f t="shared" si="26"/>
        <v>3020017.3527975748</v>
      </c>
      <c r="AL56" s="11"/>
      <c r="AM56" s="29">
        <f t="shared" si="27"/>
        <v>1.2367085895968122</v>
      </c>
      <c r="AN56" s="25">
        <v>1300</v>
      </c>
      <c r="AO56" s="29">
        <f t="shared" si="28"/>
        <v>4089.1832555470523</v>
      </c>
      <c r="AP56" s="42">
        <f t="shared" si="29"/>
        <v>-437.88972829092165</v>
      </c>
      <c r="AQ56" s="29">
        <f t="shared" si="30"/>
        <v>4924.211995066009</v>
      </c>
      <c r="AR56" s="42">
        <f t="shared" si="134"/>
        <v>373958.63982765184</v>
      </c>
      <c r="AS56" s="11"/>
      <c r="AT56" s="29">
        <f t="shared" si="31"/>
        <v>1.2210214208255701</v>
      </c>
      <c r="AU56" s="25">
        <v>3730</v>
      </c>
      <c r="AV56" s="29">
        <f t="shared" si="137"/>
        <v>3993.7272528482126</v>
      </c>
      <c r="AW56" s="42">
        <f t="shared" si="32"/>
        <v>-3259.4023468652676</v>
      </c>
      <c r="AX56" s="29">
        <f t="shared" si="33"/>
        <v>4807.7496927875063</v>
      </c>
      <c r="AY56" s="42">
        <f t="shared" si="34"/>
        <v>9111.8484512408941</v>
      </c>
      <c r="AZ56" s="11"/>
      <c r="BA56" s="29">
        <f t="shared" si="35"/>
        <v>1.2191262302135877</v>
      </c>
      <c r="BB56" s="25">
        <v>1300</v>
      </c>
      <c r="BC56" s="29">
        <f t="shared" si="135"/>
        <v>3395.7859176180173</v>
      </c>
      <c r="BD56" s="42">
        <f t="shared" si="36"/>
        <v>404.7630283353763</v>
      </c>
      <c r="BE56" s="29">
        <f t="shared" si="37"/>
        <v>4081.7327494913934</v>
      </c>
      <c r="BF56" s="42">
        <f t="shared" si="38"/>
        <v>357533.84037686884</v>
      </c>
      <c r="BG56" s="11"/>
      <c r="BH56" s="29">
        <f t="shared" si="39"/>
        <v>1.2099971678346195</v>
      </c>
      <c r="BI56" s="25">
        <v>3730</v>
      </c>
      <c r="BJ56" s="29">
        <f t="shared" si="40"/>
        <v>3484.937693003732</v>
      </c>
      <c r="BK56" s="42">
        <f t="shared" si="41"/>
        <v>-2639.7063722541702</v>
      </c>
      <c r="BL56" s="29">
        <f t="shared" si="42"/>
        <v>4189.6541879772849</v>
      </c>
      <c r="BM56" s="42">
        <f t="shared" si="43"/>
        <v>7948.0390544249258</v>
      </c>
      <c r="BN56" s="11"/>
      <c r="BO56" s="29">
        <f t="shared" si="44"/>
        <v>1.2110890883190291</v>
      </c>
      <c r="BP56" s="25">
        <v>1300</v>
      </c>
      <c r="BQ56" s="29">
        <f t="shared" si="139"/>
        <v>3225.5308298496411</v>
      </c>
      <c r="BR56" s="42">
        <f t="shared" si="45"/>
        <v>3193.1121668791029</v>
      </c>
      <c r="BS56" s="29">
        <f t="shared" si="46"/>
        <v>3875.8869045505253</v>
      </c>
      <c r="BT56" s="42">
        <f t="shared" si="140"/>
        <v>67291.920651445209</v>
      </c>
      <c r="BU56" s="11"/>
      <c r="BV56" s="29">
        <f t="shared" si="47"/>
        <v>1.2081380538706561</v>
      </c>
      <c r="BW56" s="25">
        <v>5850</v>
      </c>
      <c r="BX56" s="29">
        <f t="shared" si="48"/>
        <v>3858.8075956415064</v>
      </c>
      <c r="BY56" s="42">
        <f t="shared" si="49"/>
        <v>-2013.6707283106371</v>
      </c>
      <c r="BZ56" s="29">
        <f t="shared" si="50"/>
        <v>4643.4341621664144</v>
      </c>
      <c r="CA56" s="42">
        <f t="shared" si="51"/>
        <v>401039.46209180501</v>
      </c>
      <c r="CB56" s="11"/>
      <c r="CC56" s="29">
        <f t="shared" si="52"/>
        <v>1.2166697186601607</v>
      </c>
      <c r="CD56" s="25">
        <v>2200</v>
      </c>
      <c r="CE56" s="29">
        <f t="shared" si="53"/>
        <v>3689.2036695277006</v>
      </c>
      <c r="CF56" s="42">
        <f t="shared" si="54"/>
        <v>-2889.7799241929765</v>
      </c>
      <c r="CG56" s="29">
        <f t="shared" si="55"/>
        <v>4437.3200445227521</v>
      </c>
      <c r="CH56" s="42">
        <f t="shared" si="56"/>
        <v>28765.49175321728</v>
      </c>
      <c r="CI56" s="11"/>
      <c r="CJ56" s="29">
        <f t="shared" si="57"/>
        <v>1.2139266383886407</v>
      </c>
      <c r="CK56" s="25">
        <v>1300</v>
      </c>
      <c r="CL56" s="29">
        <f t="shared" si="58"/>
        <v>3354.1616604218716</v>
      </c>
      <c r="CM56" s="42">
        <f t="shared" si="59"/>
        <v>454.77736984622732</v>
      </c>
      <c r="CN56" s="29">
        <f t="shared" si="60"/>
        <v>4031.3775932879325</v>
      </c>
      <c r="CO56" s="42">
        <f t="shared" si="141"/>
        <v>112253.14786567043</v>
      </c>
      <c r="CP56" s="11"/>
      <c r="CQ56" s="29">
        <f t="shared" si="61"/>
        <v>1.2095159408340561</v>
      </c>
      <c r="CR56" s="25">
        <v>3730</v>
      </c>
      <c r="CS56" s="29">
        <f t="shared" si="62"/>
        <v>3398.9545108332695</v>
      </c>
      <c r="CT56" s="42">
        <f t="shared" si="63"/>
        <v>-1448.972373400095</v>
      </c>
      <c r="CU56" s="29">
        <f t="shared" si="64"/>
        <v>4085.5667974783214</v>
      </c>
      <c r="CV56" s="42">
        <f t="shared" si="65"/>
        <v>2006.399447977871</v>
      </c>
      <c r="CW56" s="11"/>
      <c r="CX56" s="29">
        <f t="shared" si="66"/>
        <v>1.2100345333493825</v>
      </c>
      <c r="CY56" s="25">
        <v>2200</v>
      </c>
      <c r="CZ56" s="29">
        <f t="shared" si="67"/>
        <v>3263.675898015335</v>
      </c>
      <c r="DA56" s="42">
        <f t="shared" si="68"/>
        <v>3131.6158828163611</v>
      </c>
      <c r="DB56" s="29">
        <f t="shared" si="69"/>
        <v>3921.9788425113002</v>
      </c>
      <c r="DC56" s="42">
        <f t="shared" si="70"/>
        <v>18300.303085944652</v>
      </c>
      <c r="DD56" s="11"/>
      <c r="DE56" s="29">
        <f t="shared" si="71"/>
        <v>1.2085298985972905</v>
      </c>
      <c r="DF56" s="25">
        <v>5850</v>
      </c>
      <c r="DG56" s="29">
        <f t="shared" si="72"/>
        <v>3464.9288454648672</v>
      </c>
      <c r="DH56" s="42">
        <f t="shared" si="73"/>
        <v>-2617.1054453791803</v>
      </c>
      <c r="DI56" s="29">
        <f t="shared" si="74"/>
        <v>4165.4242243230356</v>
      </c>
      <c r="DJ56" s="42">
        <f t="shared" si="75"/>
        <v>40502.748857124192</v>
      </c>
      <c r="DK56" s="11"/>
      <c r="DL56" s="29">
        <f t="shared" si="76"/>
        <v>1.2108366002595174</v>
      </c>
      <c r="DM56" s="25">
        <v>1300</v>
      </c>
      <c r="DN56" s="29">
        <f t="shared" si="77"/>
        <v>3295.2137765696671</v>
      </c>
      <c r="DO56" s="42">
        <f t="shared" si="78"/>
        <v>525.7376928842931</v>
      </c>
      <c r="DP56" s="29">
        <f t="shared" si="79"/>
        <v>3960.0985613099965</v>
      </c>
      <c r="DQ56" s="42">
        <f t="shared" si="80"/>
        <v>28803.204610102533</v>
      </c>
      <c r="DR56" s="11"/>
      <c r="DS56" s="29">
        <f t="shared" si="81"/>
        <v>1.2088644164271456</v>
      </c>
      <c r="DT56" s="25">
        <v>3730</v>
      </c>
      <c r="DU56" s="29">
        <f t="shared" si="82"/>
        <v>3324.7595228093805</v>
      </c>
      <c r="DV56" s="42">
        <f t="shared" si="83"/>
        <v>-2444.8166090957702</v>
      </c>
      <c r="DW56" s="29">
        <f t="shared" si="84"/>
        <v>3995.8201015277286</v>
      </c>
      <c r="DX56" s="42">
        <f t="shared" si="85"/>
        <v>872.95112086154325</v>
      </c>
      <c r="DY56" s="11"/>
      <c r="DZ56" s="29">
        <f t="shared" si="86"/>
        <v>1.209186640589438</v>
      </c>
      <c r="EA56" s="25">
        <v>1300</v>
      </c>
      <c r="EB56" s="29">
        <f t="shared" si="87"/>
        <v>3156.1612484737416</v>
      </c>
      <c r="EC56" s="42">
        <f t="shared" si="88"/>
        <v>3255.8907763057573</v>
      </c>
      <c r="ED56" s="29">
        <f t="shared" si="89"/>
        <v>3792.1026390489747</v>
      </c>
      <c r="EE56" s="42">
        <f t="shared" si="90"/>
        <v>28425.378108955374</v>
      </c>
      <c r="EF56" s="11"/>
      <c r="EG56" s="29">
        <f t="shared" si="91"/>
        <v>1.2074602349337542</v>
      </c>
      <c r="EH56" s="25">
        <v>5850</v>
      </c>
      <c r="EI56" s="29">
        <f t="shared" si="92"/>
        <v>3274.4912607271635</v>
      </c>
      <c r="EJ56" s="42">
        <f t="shared" si="93"/>
        <v>550.69371258534784</v>
      </c>
      <c r="EK56" s="29">
        <f t="shared" si="94"/>
        <v>3935.0501451754835</v>
      </c>
      <c r="EL56" s="42">
        <f t="shared" si="95"/>
        <v>14001.99179989499</v>
      </c>
      <c r="EM56" s="11"/>
      <c r="EN56" s="29">
        <f t="shared" si="96"/>
        <v>1.2086435294098636</v>
      </c>
      <c r="EO56" s="25">
        <v>3730</v>
      </c>
      <c r="EP56" s="29">
        <f t="shared" si="97"/>
        <v>3304.4388453220231</v>
      </c>
      <c r="EQ56" s="42">
        <f t="shared" si="136"/>
        <v>-2421.198960142141</v>
      </c>
      <c r="ER56" s="29">
        <f t="shared" si="98"/>
        <v>3971.2508778106499</v>
      </c>
      <c r="ES56" s="42">
        <f t="shared" si="99"/>
        <v>896.85782306626982</v>
      </c>
      <c r="ET56" s="11"/>
      <c r="EU56" s="29">
        <f t="shared" si="100"/>
        <v>1.2089640990521113</v>
      </c>
      <c r="EV56" s="25">
        <v>1300</v>
      </c>
      <c r="EW56" s="29">
        <f t="shared" si="101"/>
        <v>3203.5619988995245</v>
      </c>
      <c r="EX56" s="42">
        <f t="shared" si="102"/>
        <v>3201.5993167274241</v>
      </c>
      <c r="EY56" s="29">
        <f t="shared" si="103"/>
        <v>3849.3479427104749</v>
      </c>
      <c r="EZ56" s="42">
        <f t="shared" si="104"/>
        <v>10176.138144148368</v>
      </c>
      <c r="FA56" s="11"/>
      <c r="FB56" s="28">
        <f t="shared" si="105"/>
        <v>1.2079185981616531</v>
      </c>
      <c r="FC56" s="25">
        <v>5850</v>
      </c>
      <c r="FD56" s="28">
        <f t="shared" si="106"/>
        <v>3376.916525442236</v>
      </c>
      <c r="FE56" s="39">
        <f t="shared" si="107"/>
        <v>427.21530127255556</v>
      </c>
      <c r="FF56" s="28">
        <f t="shared" si="108"/>
        <v>4058.9029232232506</v>
      </c>
      <c r="FG56" s="39">
        <f t="shared" si="109"/>
        <v>30051.791872847662</v>
      </c>
      <c r="FH56" s="11"/>
      <c r="FI56" s="28">
        <f t="shared" si="110"/>
        <v>1.2097768076924886</v>
      </c>
      <c r="FJ56" s="25">
        <v>3730</v>
      </c>
      <c r="FK56" s="28">
        <f t="shared" si="111"/>
        <v>3392.2442324512558</v>
      </c>
      <c r="FL56" s="39">
        <f t="shared" si="112"/>
        <v>-2528.354865606575</v>
      </c>
      <c r="FM56" s="28">
        <f t="shared" si="113"/>
        <v>4077.4473942493969</v>
      </c>
      <c r="FN56" s="39">
        <f t="shared" si="114"/>
        <v>234.93860215435569</v>
      </c>
      <c r="FO56" s="11"/>
      <c r="FP56" s="28">
        <f t="shared" si="115"/>
        <v>1.2097768076924886</v>
      </c>
      <c r="FQ56" s="25">
        <v>1300</v>
      </c>
      <c r="FR56" s="28">
        <f t="shared" si="116"/>
        <v>3272.3921146035873</v>
      </c>
      <c r="FS56" s="39">
        <f t="shared" si="117"/>
        <v>-2381.3446533113238</v>
      </c>
      <c r="FT56" s="28">
        <f t="shared" si="118"/>
        <v>3932.5130490438628</v>
      </c>
      <c r="FU56" s="39">
        <f t="shared" si="119"/>
        <v>10925.35246116662</v>
      </c>
      <c r="FV56" s="11"/>
      <c r="FW56" s="28">
        <f t="shared" si="120"/>
        <v>1.2097768076924886</v>
      </c>
      <c r="FX56" s="25">
        <v>1300</v>
      </c>
      <c r="FY56" s="28">
        <f t="shared" si="121"/>
        <v>3272.3921146035873</v>
      </c>
      <c r="FZ56" s="39">
        <f t="shared" si="122"/>
        <v>-2381.3446533113238</v>
      </c>
      <c r="GA56" s="28">
        <f t="shared" si="123"/>
        <v>3932.5130490438628</v>
      </c>
      <c r="GB56" s="39">
        <f t="shared" si="124"/>
        <v>10925.35246116662</v>
      </c>
      <c r="GC56" s="11"/>
      <c r="GD56" s="28">
        <f t="shared" si="125"/>
        <v>1.2097768076924886</v>
      </c>
      <c r="GE56" s="25">
        <v>1300</v>
      </c>
      <c r="GF56" s="28">
        <f t="shared" si="126"/>
        <v>3272.3921146035873</v>
      </c>
      <c r="GG56" s="39" t="e">
        <f t="shared" si="127"/>
        <v>#VALUE!</v>
      </c>
      <c r="GH56" s="28">
        <f t="shared" si="128"/>
        <v>3932.5130490438628</v>
      </c>
      <c r="GI56" s="39">
        <f t="shared" si="129"/>
        <v>10925.35246116662</v>
      </c>
      <c r="GJ56" s="11"/>
      <c r="GK56" s="29">
        <f t="shared" si="142"/>
        <v>52</v>
      </c>
      <c r="GL56" s="29" t="str">
        <f t="shared" si="143"/>
        <v xml:space="preserve"> ('17', '16'),</v>
      </c>
      <c r="GM56" s="29">
        <f t="shared" si="144"/>
        <v>10460</v>
      </c>
      <c r="GN56" s="29">
        <f t="shared" si="130"/>
        <v>1.2139266383886407</v>
      </c>
      <c r="GO56" s="29">
        <f t="shared" si="131"/>
        <v>3354.1616604218716</v>
      </c>
      <c r="GP56" s="54">
        <f t="shared" si="132"/>
        <v>0.32066555070954794</v>
      </c>
      <c r="GQ56" s="29" t="str">
        <f t="shared" si="133"/>
        <v>-</v>
      </c>
      <c r="GR56" s="11"/>
    </row>
    <row r="57" spans="2:200" s="2" customFormat="1" x14ac:dyDescent="0.3">
      <c r="B57" s="86"/>
      <c r="C57" s="24">
        <v>53</v>
      </c>
      <c r="D57" s="25" t="s">
        <v>57</v>
      </c>
      <c r="E57" s="25">
        <v>9650</v>
      </c>
      <c r="F57" s="25">
        <v>1.2</v>
      </c>
      <c r="G57" s="25">
        <v>4900</v>
      </c>
      <c r="H57" s="25">
        <f t="shared" si="6"/>
        <v>1208.7193623930916</v>
      </c>
      <c r="I57" s="29">
        <f t="shared" si="7"/>
        <v>5938.6332073887252</v>
      </c>
      <c r="J57" s="10"/>
      <c r="K57" s="40">
        <f t="shared" si="8"/>
        <v>1.2598298034578821</v>
      </c>
      <c r="L57" s="41">
        <v>5850</v>
      </c>
      <c r="M57" s="62">
        <f t="shared" si="138"/>
        <v>5138.1356411599972</v>
      </c>
      <c r="N57" s="42">
        <f t="shared" si="9"/>
        <v>922.71368748219118</v>
      </c>
      <c r="O57" s="29">
        <f t="shared" si="10"/>
        <v>6240.097381002467</v>
      </c>
      <c r="P57" s="18">
        <f t="shared" si="11"/>
        <v>56708.583590682974</v>
      </c>
      <c r="Q57" s="8"/>
      <c r="R57" s="29">
        <f t="shared" si="12"/>
        <v>1.2723361709400967</v>
      </c>
      <c r="S57" s="25">
        <v>5850</v>
      </c>
      <c r="T57" s="29">
        <f t="shared" si="13"/>
        <v>5517.63151859341</v>
      </c>
      <c r="U57" s="42">
        <f t="shared" si="14"/>
        <v>432.58242843924182</v>
      </c>
      <c r="V57" s="29">
        <f t="shared" si="15"/>
        <v>6727.3094653993503</v>
      </c>
      <c r="W57" s="42">
        <f t="shared" si="16"/>
        <v>144017.12098895581</v>
      </c>
      <c r="X57" s="11"/>
      <c r="Y57" s="29">
        <f t="shared" si="17"/>
        <v>1.2961931244679417</v>
      </c>
      <c r="Z57" s="25">
        <v>5850</v>
      </c>
      <c r="AA57" s="29">
        <f t="shared" si="18"/>
        <v>5592.4074327113967</v>
      </c>
      <c r="AB57" s="42">
        <f t="shared" si="19"/>
        <v>338.28332733685153</v>
      </c>
      <c r="AC57" s="29">
        <f t="shared" si="20"/>
        <v>6824.4311109108203</v>
      </c>
      <c r="AD57" s="42">
        <f t="shared" si="21"/>
        <v>5591.4373321805315</v>
      </c>
      <c r="AE57" s="11"/>
      <c r="AF57" s="29">
        <f t="shared" si="22"/>
        <v>1.3015145919027713</v>
      </c>
      <c r="AG57" s="25">
        <v>5850</v>
      </c>
      <c r="AH57" s="29">
        <f t="shared" si="23"/>
        <v>5747.4582221389455</v>
      </c>
      <c r="AI57" s="42">
        <f t="shared" si="24"/>
        <v>134.81269113737306</v>
      </c>
      <c r="AJ57" s="29">
        <f t="shared" si="25"/>
        <v>7027.1292970447439</v>
      </c>
      <c r="AK57" s="42">
        <f t="shared" si="26"/>
        <v>24040.74730210608</v>
      </c>
      <c r="AL57" s="11"/>
      <c r="AM57" s="29">
        <f t="shared" si="27"/>
        <v>1.3132495665445323</v>
      </c>
      <c r="AN57" s="25">
        <v>5850</v>
      </c>
      <c r="AO57" s="29">
        <f t="shared" si="28"/>
        <v>5765.897490714493</v>
      </c>
      <c r="AP57" s="42">
        <f t="shared" si="29"/>
        <v>110.72086292724862</v>
      </c>
      <c r="AQ57" s="29">
        <f t="shared" si="30"/>
        <v>7051.3581007421462</v>
      </c>
      <c r="AR57" s="42">
        <f t="shared" si="134"/>
        <v>340.00662560117098</v>
      </c>
      <c r="AS57" s="11"/>
      <c r="AT57" s="29">
        <f t="shared" si="31"/>
        <v>1.3147099060447942</v>
      </c>
      <c r="AU57" s="25">
        <v>5850</v>
      </c>
      <c r="AV57" s="29">
        <f t="shared" si="137"/>
        <v>5788.2484473065797</v>
      </c>
      <c r="AW57" s="42">
        <f t="shared" si="32"/>
        <v>81.364240314795367</v>
      </c>
      <c r="AX57" s="29">
        <f t="shared" si="33"/>
        <v>7080.7630792319997</v>
      </c>
      <c r="AY57" s="42">
        <f t="shared" si="34"/>
        <v>499.56526058134534</v>
      </c>
      <c r="AZ57" s="11"/>
      <c r="BA57" s="29">
        <f t="shared" si="35"/>
        <v>1.3164989233719402</v>
      </c>
      <c r="BB57" s="25">
        <v>5850</v>
      </c>
      <c r="BC57" s="29">
        <f t="shared" si="135"/>
        <v>5801.9557763730245</v>
      </c>
      <c r="BD57" s="42">
        <f t="shared" si="36"/>
        <v>63.35346502023674</v>
      </c>
      <c r="BE57" s="29">
        <f t="shared" si="37"/>
        <v>7098.8163444065667</v>
      </c>
      <c r="BF57" s="42">
        <f t="shared" si="38"/>
        <v>187.89087013580246</v>
      </c>
      <c r="BG57" s="11"/>
      <c r="BH57" s="29">
        <f t="shared" si="39"/>
        <v>1.3176063882757205</v>
      </c>
      <c r="BI57" s="25">
        <v>5850</v>
      </c>
      <c r="BJ57" s="29">
        <f t="shared" si="40"/>
        <v>5814.7715973068589</v>
      </c>
      <c r="BK57" s="42">
        <f t="shared" si="41"/>
        <v>46.465935142925431</v>
      </c>
      <c r="BL57" s="29">
        <f t="shared" si="42"/>
        <v>7115.7092252094135</v>
      </c>
      <c r="BM57" s="42">
        <f t="shared" si="43"/>
        <v>164.24526620810809</v>
      </c>
      <c r="BN57" s="11"/>
      <c r="BO57" s="29">
        <f t="shared" si="44"/>
        <v>1.3186489496037048</v>
      </c>
      <c r="BP57" s="25">
        <v>5850</v>
      </c>
      <c r="BQ57" s="29">
        <f t="shared" si="139"/>
        <v>5818.9540916021506</v>
      </c>
      <c r="BR57" s="42">
        <f t="shared" si="45"/>
        <v>40.968324309543306</v>
      </c>
      <c r="BS57" s="29">
        <f t="shared" si="46"/>
        <v>7121.2251813233679</v>
      </c>
      <c r="BT57" s="42">
        <f t="shared" si="140"/>
        <v>17.493258530147529</v>
      </c>
      <c r="BU57" s="11"/>
      <c r="BV57" s="29">
        <f t="shared" si="47"/>
        <v>1.3189906890661338</v>
      </c>
      <c r="BW57" s="25">
        <v>5850</v>
      </c>
      <c r="BX57" s="29">
        <f t="shared" si="48"/>
        <v>5826.4453788631608</v>
      </c>
      <c r="BY57" s="42">
        <f t="shared" si="49"/>
        <v>31.087447848541579</v>
      </c>
      <c r="BZ57" s="29">
        <f t="shared" si="50"/>
        <v>7131.1084175757478</v>
      </c>
      <c r="CA57" s="42">
        <f t="shared" si="51"/>
        <v>56.119384826974553</v>
      </c>
      <c r="CB57" s="11"/>
      <c r="CC57" s="29">
        <f t="shared" si="52"/>
        <v>1.3196046250133633</v>
      </c>
      <c r="CD57" s="25">
        <v>5850</v>
      </c>
      <c r="CE57" s="29">
        <f t="shared" si="53"/>
        <v>5828.8537089391912</v>
      </c>
      <c r="CF57" s="42">
        <f t="shared" si="54"/>
        <v>27.914087069141971</v>
      </c>
      <c r="CG57" s="29">
        <f t="shared" si="55"/>
        <v>7134.2866993068046</v>
      </c>
      <c r="CH57" s="42">
        <f t="shared" si="56"/>
        <v>5.8000537551122289</v>
      </c>
      <c r="CI57" s="11"/>
      <c r="CJ57" s="29">
        <f t="shared" si="57"/>
        <v>1.3198024993881632</v>
      </c>
      <c r="CK57" s="25">
        <v>5850</v>
      </c>
      <c r="CL57" s="29">
        <f t="shared" si="58"/>
        <v>5831.8190885476824</v>
      </c>
      <c r="CM57" s="42">
        <f t="shared" si="59"/>
        <v>24.002893691884591</v>
      </c>
      <c r="CN57" s="29">
        <f t="shared" si="60"/>
        <v>7138.2007763805459</v>
      </c>
      <c r="CO57" s="42">
        <f t="shared" si="141"/>
        <v>8.7934762224558707</v>
      </c>
      <c r="CP57" s="11"/>
      <c r="CQ57" s="29">
        <f t="shared" si="61"/>
        <v>1.3200464794923841</v>
      </c>
      <c r="CR57" s="25">
        <v>5850</v>
      </c>
      <c r="CS57" s="29">
        <f t="shared" si="62"/>
        <v>5833.9859107189932</v>
      </c>
      <c r="CT57" s="42">
        <f t="shared" si="63"/>
        <v>21.144587189897209</v>
      </c>
      <c r="CU57" s="29">
        <f t="shared" si="64"/>
        <v>7141.0612757268827</v>
      </c>
      <c r="CV57" s="42">
        <f t="shared" si="65"/>
        <v>4.695118322083796</v>
      </c>
      <c r="CW57" s="11"/>
      <c r="CX57" s="29">
        <f t="shared" si="66"/>
        <v>1.3202249928358178</v>
      </c>
      <c r="CY57" s="25">
        <v>5850</v>
      </c>
      <c r="CZ57" s="29">
        <f t="shared" si="67"/>
        <v>5835.7927880974948</v>
      </c>
      <c r="DA57" s="42">
        <f t="shared" si="68"/>
        <v>18.760129533691821</v>
      </c>
      <c r="DB57" s="29">
        <f t="shared" si="69"/>
        <v>7143.4468950028886</v>
      </c>
      <c r="DC57" s="42">
        <f t="shared" si="70"/>
        <v>3.264805860941058</v>
      </c>
      <c r="DD57" s="11"/>
      <c r="DE57" s="29">
        <f t="shared" si="71"/>
        <v>1.3203740043447436</v>
      </c>
      <c r="DF57" s="25">
        <v>5850</v>
      </c>
      <c r="DG57" s="29">
        <f t="shared" si="72"/>
        <v>5836.898312060337</v>
      </c>
      <c r="DH57" s="42">
        <f t="shared" si="73"/>
        <v>17.301434747040055</v>
      </c>
      <c r="DI57" s="29">
        <f t="shared" si="74"/>
        <v>7144.9066505337296</v>
      </c>
      <c r="DJ57" s="42">
        <f t="shared" si="75"/>
        <v>1.2221832324183191</v>
      </c>
      <c r="DK57" s="11"/>
      <c r="DL57" s="29">
        <f t="shared" si="76"/>
        <v>1.3204652441612315</v>
      </c>
      <c r="DM57" s="25">
        <v>5850</v>
      </c>
      <c r="DN57" s="29">
        <f t="shared" si="77"/>
        <v>5837.9253914842084</v>
      </c>
      <c r="DO57" s="42">
        <f t="shared" si="78"/>
        <v>15.945943469257145</v>
      </c>
      <c r="DP57" s="29">
        <f t="shared" si="79"/>
        <v>7146.2629167665427</v>
      </c>
      <c r="DQ57" s="42">
        <f t="shared" si="80"/>
        <v>1.0548921429398588</v>
      </c>
      <c r="DR57" s="11"/>
      <c r="DS57" s="29">
        <f t="shared" si="81"/>
        <v>1.3205500563529025</v>
      </c>
      <c r="DT57" s="25">
        <v>5850</v>
      </c>
      <c r="DU57" s="29">
        <f t="shared" si="82"/>
        <v>5838.7459172964955</v>
      </c>
      <c r="DV57" s="42">
        <f t="shared" si="83"/>
        <v>14.86321411847076</v>
      </c>
      <c r="DW57" s="29">
        <f t="shared" si="84"/>
        <v>7147.3464899831361</v>
      </c>
      <c r="DX57" s="42">
        <f t="shared" si="85"/>
        <v>0.67326260862938447</v>
      </c>
      <c r="DY57" s="11"/>
      <c r="DZ57" s="29">
        <f t="shared" si="86"/>
        <v>1.3206178443303105</v>
      </c>
      <c r="EA57" s="25">
        <v>5850</v>
      </c>
      <c r="EB57" s="29">
        <f t="shared" si="87"/>
        <v>5839.6830255810428</v>
      </c>
      <c r="EC57" s="42">
        <f t="shared" si="88"/>
        <v>13.625966192867477</v>
      </c>
      <c r="ED57" s="29">
        <f t="shared" si="89"/>
        <v>7148.5840881944641</v>
      </c>
      <c r="EE57" s="42">
        <f t="shared" si="90"/>
        <v>0.87817193696722295</v>
      </c>
      <c r="EF57" s="11"/>
      <c r="EG57" s="29">
        <f t="shared" si="91"/>
        <v>1.3206952987685381</v>
      </c>
      <c r="EH57" s="25">
        <v>5850</v>
      </c>
      <c r="EI57" s="29">
        <f t="shared" si="92"/>
        <v>5840.1362107276009</v>
      </c>
      <c r="EJ57" s="42">
        <f t="shared" si="93"/>
        <v>13.02795875771726</v>
      </c>
      <c r="EK57" s="29">
        <f t="shared" si="94"/>
        <v>7149.1826161771596</v>
      </c>
      <c r="EL57" s="42">
        <f t="shared" si="95"/>
        <v>0.20537677706088522</v>
      </c>
      <c r="EM57" s="11"/>
      <c r="EN57" s="29">
        <f t="shared" si="96"/>
        <v>1.3207327690790878</v>
      </c>
      <c r="EO57" s="25">
        <v>5850</v>
      </c>
      <c r="EP57" s="29">
        <f t="shared" si="97"/>
        <v>5840.784709072841</v>
      </c>
      <c r="EQ57" s="42">
        <f t="shared" si="136"/>
        <v>12.171784530606111</v>
      </c>
      <c r="ER57" s="29">
        <f t="shared" si="98"/>
        <v>7150.0391265823546</v>
      </c>
      <c r="ES57" s="42">
        <f t="shared" si="99"/>
        <v>0.42055010377916591</v>
      </c>
      <c r="ET57" s="11"/>
      <c r="EU57" s="29">
        <f t="shared" si="100"/>
        <v>1.3207864034739802</v>
      </c>
      <c r="EV57" s="25">
        <v>5850</v>
      </c>
      <c r="EW57" s="29">
        <f t="shared" si="101"/>
        <v>5841.2484845029403</v>
      </c>
      <c r="EX57" s="42">
        <f t="shared" si="102"/>
        <v>11.559633613018891</v>
      </c>
      <c r="EY57" s="29">
        <f t="shared" si="103"/>
        <v>7150.6516837613508</v>
      </c>
      <c r="EZ57" s="42">
        <f t="shared" si="104"/>
        <v>0.2150876495637942</v>
      </c>
      <c r="FA57" s="11"/>
      <c r="FB57" s="28">
        <f t="shared" si="105"/>
        <v>1.3208247712216907</v>
      </c>
      <c r="FC57" s="25">
        <v>5850</v>
      </c>
      <c r="FD57" s="28">
        <f t="shared" si="106"/>
        <v>5841.8217512202764</v>
      </c>
      <c r="FE57" s="39">
        <f t="shared" si="107"/>
        <v>10.802661861901724</v>
      </c>
      <c r="FF57" s="28">
        <f t="shared" si="108"/>
        <v>7151.4088822389149</v>
      </c>
      <c r="FG57" s="39">
        <f t="shared" si="109"/>
        <v>0.32863472920528775</v>
      </c>
      <c r="FH57" s="11"/>
      <c r="FI57" s="28">
        <f t="shared" si="110"/>
        <v>1.3208722097221506</v>
      </c>
      <c r="FJ57" s="25">
        <v>5850</v>
      </c>
      <c r="FK57" s="28">
        <f t="shared" si="111"/>
        <v>5842.1767771848854</v>
      </c>
      <c r="FL57" s="39">
        <f t="shared" si="112"/>
        <v>10.334039408022358</v>
      </c>
      <c r="FM57" s="28">
        <f t="shared" si="113"/>
        <v>7151.8778313855037</v>
      </c>
      <c r="FN57" s="39">
        <f t="shared" si="114"/>
        <v>0.12604343554655986</v>
      </c>
      <c r="FO57" s="11"/>
      <c r="FP57" s="28">
        <f t="shared" si="115"/>
        <v>1.3208722097221506</v>
      </c>
      <c r="FQ57" s="25">
        <v>5850</v>
      </c>
      <c r="FR57" s="28">
        <f t="shared" si="116"/>
        <v>5842.2333357134039</v>
      </c>
      <c r="FS57" s="39">
        <f t="shared" si="117"/>
        <v>10.25936274758878</v>
      </c>
      <c r="FT57" s="28">
        <f t="shared" si="118"/>
        <v>7151.9525397684656</v>
      </c>
      <c r="FU57" s="39">
        <f t="shared" si="119"/>
        <v>0.16940179498303801</v>
      </c>
      <c r="FV57" s="11"/>
      <c r="FW57" s="28">
        <f t="shared" si="120"/>
        <v>1.3208722097221506</v>
      </c>
      <c r="FX57" s="25">
        <v>5850</v>
      </c>
      <c r="FY57" s="28">
        <f t="shared" si="121"/>
        <v>5842.2333357134039</v>
      </c>
      <c r="FZ57" s="39">
        <f t="shared" si="122"/>
        <v>10.25936274758878</v>
      </c>
      <c r="GA57" s="28">
        <f t="shared" si="123"/>
        <v>7151.9525397684656</v>
      </c>
      <c r="GB57" s="39">
        <f t="shared" si="124"/>
        <v>0.16940179498303801</v>
      </c>
      <c r="GC57" s="11"/>
      <c r="GD57" s="28">
        <f t="shared" si="125"/>
        <v>1.3208722097221506</v>
      </c>
      <c r="GE57" s="25">
        <v>5850</v>
      </c>
      <c r="GF57" s="28">
        <f t="shared" si="126"/>
        <v>5842.2333357134039</v>
      </c>
      <c r="GG57" s="39" t="e">
        <f t="shared" si="127"/>
        <v>#VALUE!</v>
      </c>
      <c r="GH57" s="28">
        <f t="shared" si="128"/>
        <v>7151.9525397684656</v>
      </c>
      <c r="GI57" s="39">
        <f t="shared" si="129"/>
        <v>0.16940179498303801</v>
      </c>
      <c r="GJ57" s="11"/>
      <c r="GK57" s="29">
        <f t="shared" si="142"/>
        <v>53</v>
      </c>
      <c r="GL57" s="29" t="str">
        <f t="shared" si="143"/>
        <v xml:space="preserve"> ('17', '19'),</v>
      </c>
      <c r="GM57" s="29">
        <f t="shared" si="144"/>
        <v>9650</v>
      </c>
      <c r="GN57" s="29">
        <f t="shared" si="130"/>
        <v>1.3198024993881632</v>
      </c>
      <c r="GO57" s="29">
        <f t="shared" si="131"/>
        <v>5831.8190885476824</v>
      </c>
      <c r="GP57" s="54">
        <f t="shared" si="132"/>
        <v>0.60433358430545936</v>
      </c>
      <c r="GQ57" s="29" t="str">
        <f t="shared" si="133"/>
        <v>-</v>
      </c>
      <c r="GR57" s="11"/>
    </row>
    <row r="58" spans="2:200" s="2" customFormat="1" x14ac:dyDescent="0.3">
      <c r="B58" s="86"/>
      <c r="C58" s="24">
        <v>40</v>
      </c>
      <c r="D58" s="25" t="s">
        <v>58</v>
      </c>
      <c r="E58" s="25">
        <v>9750</v>
      </c>
      <c r="F58" s="25">
        <v>2.4</v>
      </c>
      <c r="G58" s="25">
        <v>13820</v>
      </c>
      <c r="H58" s="25">
        <f t="shared" si="6"/>
        <v>-62473.430672514194</v>
      </c>
      <c r="I58" s="29">
        <f t="shared" si="7"/>
        <v>53250.799533941965</v>
      </c>
      <c r="J58" s="10"/>
      <c r="K58" s="40">
        <f t="shared" si="8"/>
        <v>9.6658464305144616</v>
      </c>
      <c r="L58" s="41">
        <v>1320</v>
      </c>
      <c r="M58" s="62">
        <f t="shared" si="138"/>
        <v>10686.636300526357</v>
      </c>
      <c r="N58" s="42">
        <f t="shared" si="9"/>
        <v>-17255.937604868166</v>
      </c>
      <c r="O58" s="29">
        <f t="shared" si="10"/>
        <v>31200.435009703517</v>
      </c>
      <c r="P58" s="18">
        <f t="shared" si="11"/>
        <v>9817968.0731791519</v>
      </c>
      <c r="Q58" s="8"/>
      <c r="R58" s="29">
        <f t="shared" si="12"/>
        <v>4.9978744538011348</v>
      </c>
      <c r="S58" s="25">
        <v>5140</v>
      </c>
      <c r="T58" s="29">
        <f t="shared" si="13"/>
        <v>7729.7167925708181</v>
      </c>
      <c r="U58" s="42">
        <f t="shared" si="14"/>
        <v>7180.3386558315406</v>
      </c>
      <c r="V58" s="29">
        <f t="shared" si="15"/>
        <v>19650.584159160302</v>
      </c>
      <c r="W58" s="42">
        <f t="shared" si="16"/>
        <v>8743372.976528028</v>
      </c>
      <c r="X58" s="11"/>
      <c r="Y58" s="29">
        <f t="shared" si="17"/>
        <v>3.1110634752148134</v>
      </c>
      <c r="Z58" s="25">
        <v>9900</v>
      </c>
      <c r="AA58" s="29">
        <f t="shared" si="18"/>
        <v>8217.9848438723129</v>
      </c>
      <c r="AB58" s="42">
        <f t="shared" si="19"/>
        <v>6468.8794556024759</v>
      </c>
      <c r="AC58" s="29">
        <f t="shared" si="20"/>
        <v>21216.338652283219</v>
      </c>
      <c r="AD58" s="42">
        <f t="shared" si="21"/>
        <v>238405.68992175913</v>
      </c>
      <c r="AE58" s="11"/>
      <c r="AF58" s="29">
        <f t="shared" si="22"/>
        <v>3.3084800321231076</v>
      </c>
      <c r="AG58" s="25">
        <v>9900</v>
      </c>
      <c r="AH58" s="29">
        <f t="shared" si="23"/>
        <v>9230.4277902346003</v>
      </c>
      <c r="AI58" s="42">
        <f t="shared" si="24"/>
        <v>-9061.9578431892005</v>
      </c>
      <c r="AJ58" s="29">
        <f t="shared" si="25"/>
        <v>24822.300865605819</v>
      </c>
      <c r="AK58" s="42">
        <f t="shared" si="26"/>
        <v>1025040.7196387494</v>
      </c>
      <c r="AL58" s="11"/>
      <c r="AM58" s="29">
        <f t="shared" si="27"/>
        <v>3.8459103249075612</v>
      </c>
      <c r="AN58" s="25">
        <v>6700</v>
      </c>
      <c r="AO58" s="29">
        <f t="shared" si="28"/>
        <v>8775.4011795355982</v>
      </c>
      <c r="AP58" s="42">
        <f t="shared" si="29"/>
        <v>4217.8316327393941</v>
      </c>
      <c r="AQ58" s="29">
        <f t="shared" si="30"/>
        <v>23134.056559216813</v>
      </c>
      <c r="AR58" s="42">
        <f t="shared" si="134"/>
        <v>207049.21644422118</v>
      </c>
      <c r="AS58" s="11"/>
      <c r="AT58" s="29">
        <f t="shared" si="31"/>
        <v>3.5811959851851967</v>
      </c>
      <c r="AU58" s="25">
        <v>9900</v>
      </c>
      <c r="AV58" s="29">
        <f t="shared" si="137"/>
        <v>9074.2728735344281</v>
      </c>
      <c r="AW58" s="42">
        <f t="shared" si="32"/>
        <v>-8222.2516410170902</v>
      </c>
      <c r="AX58" s="29">
        <f t="shared" si="33"/>
        <v>24229.254337519531</v>
      </c>
      <c r="AY58" s="42">
        <f t="shared" si="34"/>
        <v>89324.289473730198</v>
      </c>
      <c r="AZ58" s="11"/>
      <c r="BA58" s="29">
        <f t="shared" si="35"/>
        <v>3.7505211244998873</v>
      </c>
      <c r="BB58" s="25">
        <v>6700</v>
      </c>
      <c r="BC58" s="29">
        <f t="shared" si="135"/>
        <v>8547.2425698164425</v>
      </c>
      <c r="BD58" s="42">
        <f t="shared" si="36"/>
        <v>4943.3473218517938</v>
      </c>
      <c r="BE58" s="29">
        <f t="shared" si="37"/>
        <v>22330.630105775461</v>
      </c>
      <c r="BF58" s="42">
        <f t="shared" si="38"/>
        <v>277760.94103707216</v>
      </c>
      <c r="BG58" s="11"/>
      <c r="BH58" s="29">
        <f t="shared" si="39"/>
        <v>3.4630609365372358</v>
      </c>
      <c r="BI58" s="25">
        <v>9900</v>
      </c>
      <c r="BJ58" s="29">
        <f t="shared" si="40"/>
        <v>8908.0912979955356</v>
      </c>
      <c r="BK58" s="42">
        <f t="shared" si="41"/>
        <v>-430.60775343396193</v>
      </c>
      <c r="BL58" s="29">
        <f t="shared" si="42"/>
        <v>23614.057914789282</v>
      </c>
      <c r="BM58" s="42">
        <f t="shared" si="43"/>
        <v>130211.80462846901</v>
      </c>
      <c r="BN58" s="11"/>
      <c r="BO58" s="29">
        <f t="shared" si="44"/>
        <v>3.6542747513728484</v>
      </c>
      <c r="BP58" s="25">
        <v>8790</v>
      </c>
      <c r="BQ58" s="29">
        <f t="shared" si="139"/>
        <v>8894.0709013147025</v>
      </c>
      <c r="BR58" s="42">
        <f t="shared" si="45"/>
        <v>3810.5905886146074</v>
      </c>
      <c r="BS58" s="29">
        <f t="shared" si="46"/>
        <v>23562.87880136435</v>
      </c>
      <c r="BT58" s="42">
        <f t="shared" si="140"/>
        <v>196.57152308791507</v>
      </c>
      <c r="BU58" s="11"/>
      <c r="BV58" s="29">
        <f t="shared" si="47"/>
        <v>3.646396988965614</v>
      </c>
      <c r="BW58" s="25">
        <v>9900</v>
      </c>
      <c r="BX58" s="29">
        <f t="shared" si="48"/>
        <v>9136.7986625994181</v>
      </c>
      <c r="BY58" s="42">
        <f t="shared" si="49"/>
        <v>-10993.706818008322</v>
      </c>
      <c r="BZ58" s="29">
        <f t="shared" si="50"/>
        <v>24464.93036786588</v>
      </c>
      <c r="CA58" s="42">
        <f t="shared" si="51"/>
        <v>58916.766098289881</v>
      </c>
      <c r="CB58" s="11"/>
      <c r="CC58" s="29">
        <f t="shared" si="52"/>
        <v>3.7881303897012937</v>
      </c>
      <c r="CD58" s="25">
        <v>6090</v>
      </c>
      <c r="CE58" s="29">
        <f t="shared" si="53"/>
        <v>8825.28030651466</v>
      </c>
      <c r="CF58" s="42">
        <f t="shared" si="54"/>
        <v>3968.8917220714698</v>
      </c>
      <c r="CG58" s="29">
        <f t="shared" si="55"/>
        <v>23313.35707159041</v>
      </c>
      <c r="CH58" s="42">
        <f t="shared" si="56"/>
        <v>97043.686177750162</v>
      </c>
      <c r="CI58" s="11"/>
      <c r="CJ58" s="29">
        <f t="shared" si="57"/>
        <v>3.6082813587127185</v>
      </c>
      <c r="CK58" s="25">
        <v>9900</v>
      </c>
      <c r="CL58" s="29">
        <f t="shared" si="58"/>
        <v>8975.9900387670423</v>
      </c>
      <c r="CM58" s="42">
        <f t="shared" si="59"/>
        <v>-684.48621082256466</v>
      </c>
      <c r="CN58" s="29">
        <f t="shared" si="60"/>
        <v>23863.486761470238</v>
      </c>
      <c r="CO58" s="42">
        <f t="shared" si="141"/>
        <v>22713.423395584763</v>
      </c>
      <c r="CP58" s="11"/>
      <c r="CQ58" s="29">
        <f t="shared" si="61"/>
        <v>3.6929552385890174</v>
      </c>
      <c r="CR58" s="25">
        <v>8790</v>
      </c>
      <c r="CS58" s="29">
        <f t="shared" si="62"/>
        <v>8953.823529640129</v>
      </c>
      <c r="CT58" s="42">
        <f t="shared" si="63"/>
        <v>-601.18182045972162</v>
      </c>
      <c r="CU58" s="29">
        <f t="shared" si="64"/>
        <v>23781.768041493709</v>
      </c>
      <c r="CV58" s="42">
        <f t="shared" si="65"/>
        <v>491.3541268735305</v>
      </c>
      <c r="CW58" s="11"/>
      <c r="CX58" s="29">
        <f t="shared" si="66"/>
        <v>3.6802304863213817</v>
      </c>
      <c r="CY58" s="25">
        <v>8790</v>
      </c>
      <c r="CZ58" s="29">
        <f t="shared" si="67"/>
        <v>8935.3392421743338</v>
      </c>
      <c r="DA58" s="42">
        <f t="shared" si="68"/>
        <v>-532.41768973927412</v>
      </c>
      <c r="DB58" s="29">
        <f t="shared" si="69"/>
        <v>23713.839106361262</v>
      </c>
      <c r="DC58" s="42">
        <f t="shared" si="70"/>
        <v>341.6688831181537</v>
      </c>
      <c r="DD58" s="11"/>
      <c r="DE58" s="29">
        <f t="shared" si="71"/>
        <v>3.6696915380857509</v>
      </c>
      <c r="DF58" s="25">
        <v>8790</v>
      </c>
      <c r="DG58" s="29">
        <f t="shared" si="72"/>
        <v>8924.0297737108795</v>
      </c>
      <c r="DH58" s="42">
        <f t="shared" si="73"/>
        <v>-490.19199746349693</v>
      </c>
      <c r="DI58" s="29">
        <f t="shared" si="74"/>
        <v>23672.373149423122</v>
      </c>
      <c r="DJ58" s="42">
        <f t="shared" si="75"/>
        <v>127.90407692586788</v>
      </c>
      <c r="DK58" s="11"/>
      <c r="DL58" s="29">
        <f t="shared" si="76"/>
        <v>3.6632755322932087</v>
      </c>
      <c r="DM58" s="25">
        <v>8790</v>
      </c>
      <c r="DN58" s="29">
        <f t="shared" si="77"/>
        <v>8913.5227899238598</v>
      </c>
      <c r="DO58" s="42">
        <f t="shared" si="78"/>
        <v>3645.614844677255</v>
      </c>
      <c r="DP58" s="29">
        <f t="shared" si="79"/>
        <v>23633.914391285842</v>
      </c>
      <c r="DQ58" s="42">
        <f t="shared" si="80"/>
        <v>110.39670830069348</v>
      </c>
      <c r="DR58" s="11"/>
      <c r="DS58" s="29">
        <f t="shared" si="81"/>
        <v>3.6573366043347066</v>
      </c>
      <c r="DT58" s="25">
        <v>9900</v>
      </c>
      <c r="DU58" s="29">
        <f t="shared" si="82"/>
        <v>8980.5585048327066</v>
      </c>
      <c r="DV58" s="42">
        <f t="shared" si="83"/>
        <v>-4296.981474952584</v>
      </c>
      <c r="DW58" s="29">
        <f t="shared" si="84"/>
        <v>23880.363917953957</v>
      </c>
      <c r="DX58" s="42">
        <f t="shared" si="85"/>
        <v>4493.7870733401833</v>
      </c>
      <c r="DY58" s="11"/>
      <c r="DZ58" s="29">
        <f t="shared" si="86"/>
        <v>3.6955895254750706</v>
      </c>
      <c r="EA58" s="25">
        <v>7800</v>
      </c>
      <c r="EB58" s="29">
        <f t="shared" si="87"/>
        <v>8882.2554103541661</v>
      </c>
      <c r="EC58" s="42">
        <f t="shared" si="88"/>
        <v>3729.9689190608196</v>
      </c>
      <c r="ED58" s="29">
        <f t="shared" si="89"/>
        <v>23519.83390690936</v>
      </c>
      <c r="EE58" s="42">
        <f t="shared" si="90"/>
        <v>9663.4983840568621</v>
      </c>
      <c r="EF58" s="11"/>
      <c r="EG58" s="29">
        <f t="shared" si="91"/>
        <v>3.6397869799442897</v>
      </c>
      <c r="EH58" s="25">
        <v>9900</v>
      </c>
      <c r="EI58" s="29">
        <f t="shared" si="92"/>
        <v>8926.9610296847259</v>
      </c>
      <c r="EJ58" s="42">
        <f t="shared" si="93"/>
        <v>-501.25547211175308</v>
      </c>
      <c r="EK58" s="29">
        <f t="shared" si="94"/>
        <v>23683.113581131776</v>
      </c>
      <c r="EL58" s="42">
        <f t="shared" si="95"/>
        <v>1998.5923997289206</v>
      </c>
      <c r="EM58" s="11"/>
      <c r="EN58" s="29">
        <f t="shared" si="96"/>
        <v>3.6649361313321407</v>
      </c>
      <c r="EO58" s="25">
        <v>8790</v>
      </c>
      <c r="EP58" s="29">
        <f t="shared" si="97"/>
        <v>8917.9564779186494</v>
      </c>
      <c r="EQ58" s="42">
        <f t="shared" si="136"/>
        <v>-467.83513452086504</v>
      </c>
      <c r="ER58" s="29">
        <f t="shared" si="98"/>
        <v>23650.135429217975</v>
      </c>
      <c r="ES58" s="42">
        <f t="shared" si="99"/>
        <v>81.081952507950959</v>
      </c>
      <c r="ET58" s="11"/>
      <c r="EU58" s="29">
        <f t="shared" si="100"/>
        <v>3.6598401258051725</v>
      </c>
      <c r="EV58" s="25">
        <v>8790</v>
      </c>
      <c r="EW58" s="29">
        <f t="shared" si="101"/>
        <v>8911.5168471951238</v>
      </c>
      <c r="EX58" s="42">
        <f t="shared" si="102"/>
        <v>3650.5819518828603</v>
      </c>
      <c r="EY58" s="29">
        <f t="shared" si="103"/>
        <v>23626.579118454163</v>
      </c>
      <c r="EZ58" s="42">
        <f t="shared" si="104"/>
        <v>41.468843855375155</v>
      </c>
      <c r="FA58" s="11"/>
      <c r="FB58" s="28">
        <f t="shared" si="105"/>
        <v>3.6562051576497714</v>
      </c>
      <c r="FC58" s="25">
        <v>9900</v>
      </c>
      <c r="FD58" s="28">
        <f t="shared" si="106"/>
        <v>8976.2672886861692</v>
      </c>
      <c r="FE58" s="39">
        <f t="shared" si="107"/>
        <v>-4709.3306220413642</v>
      </c>
      <c r="FF58" s="28">
        <f t="shared" si="108"/>
        <v>23864.510655157072</v>
      </c>
      <c r="FG58" s="39">
        <f t="shared" si="109"/>
        <v>4192.6196732852968</v>
      </c>
      <c r="FH58" s="11"/>
      <c r="FI58" s="28">
        <f t="shared" si="110"/>
        <v>3.693114992930461</v>
      </c>
      <c r="FJ58" s="25">
        <v>7690</v>
      </c>
      <c r="FK58" s="28">
        <f t="shared" si="111"/>
        <v>8920.4291383423679</v>
      </c>
      <c r="FL58" s="39">
        <f t="shared" si="112"/>
        <v>-476.90279439968498</v>
      </c>
      <c r="FM58" s="28">
        <f t="shared" si="113"/>
        <v>23659.186698997361</v>
      </c>
      <c r="FN58" s="39">
        <f t="shared" si="114"/>
        <v>3117.8990338169592</v>
      </c>
      <c r="FO58" s="11"/>
      <c r="FP58" s="28">
        <f t="shared" si="115"/>
        <v>3.693114992930461</v>
      </c>
      <c r="FQ58" s="25">
        <v>8790</v>
      </c>
      <c r="FR58" s="28">
        <f t="shared" si="116"/>
        <v>8966.8930657119035</v>
      </c>
      <c r="FS58" s="39">
        <f t="shared" si="117"/>
        <v>-651.15724240710676</v>
      </c>
      <c r="FT58" s="28">
        <f t="shared" si="118"/>
        <v>23829.91586404679</v>
      </c>
      <c r="FU58" s="39">
        <f t="shared" si="119"/>
        <v>87.876056371249916</v>
      </c>
      <c r="FV58" s="11"/>
      <c r="FW58" s="28">
        <f t="shared" si="120"/>
        <v>3.693114992930461</v>
      </c>
      <c r="FX58" s="25">
        <v>8790</v>
      </c>
      <c r="FY58" s="28">
        <f t="shared" si="121"/>
        <v>8966.8930657119035</v>
      </c>
      <c r="FZ58" s="39">
        <f t="shared" si="122"/>
        <v>-651.15724240710676</v>
      </c>
      <c r="GA58" s="28">
        <f t="shared" si="123"/>
        <v>23829.91586404679</v>
      </c>
      <c r="GB58" s="39">
        <f t="shared" si="124"/>
        <v>87.876056371249916</v>
      </c>
      <c r="GC58" s="11"/>
      <c r="GD58" s="28">
        <f t="shared" si="125"/>
        <v>3.693114992930461</v>
      </c>
      <c r="GE58" s="25">
        <v>8790</v>
      </c>
      <c r="GF58" s="28">
        <f t="shared" si="126"/>
        <v>8966.8930657119035</v>
      </c>
      <c r="GG58" s="39" t="e">
        <f t="shared" si="127"/>
        <v>#VALUE!</v>
      </c>
      <c r="GH58" s="28">
        <f t="shared" si="128"/>
        <v>23829.91586404679</v>
      </c>
      <c r="GI58" s="39">
        <f t="shared" si="129"/>
        <v>87.876056371249916</v>
      </c>
      <c r="GJ58" s="11"/>
      <c r="GK58" s="29">
        <f t="shared" si="142"/>
        <v>40</v>
      </c>
      <c r="GL58" s="29" t="str">
        <f t="shared" si="143"/>
        <v xml:space="preserve"> ('14', '11'),</v>
      </c>
      <c r="GM58" s="29">
        <f t="shared" si="144"/>
        <v>9750</v>
      </c>
      <c r="GN58" s="29">
        <f t="shared" si="130"/>
        <v>3.6082813587127185</v>
      </c>
      <c r="GO58" s="29">
        <f t="shared" si="131"/>
        <v>8975.9900387670423</v>
      </c>
      <c r="GP58" s="54">
        <f t="shared" si="132"/>
        <v>0.92061436295046584</v>
      </c>
      <c r="GQ58" s="29" t="str">
        <f t="shared" si="133"/>
        <v>V</v>
      </c>
      <c r="GR58" s="11"/>
    </row>
    <row r="59" spans="2:200" s="2" customFormat="1" x14ac:dyDescent="0.3">
      <c r="B59" s="86"/>
      <c r="C59" s="24">
        <v>41</v>
      </c>
      <c r="D59" s="25" t="s">
        <v>59</v>
      </c>
      <c r="E59" s="25">
        <v>10260</v>
      </c>
      <c r="F59" s="25">
        <v>3</v>
      </c>
      <c r="G59" s="25">
        <v>6300</v>
      </c>
      <c r="H59" s="25">
        <f t="shared" si="6"/>
        <v>5595.4777829265367</v>
      </c>
      <c r="I59" s="29">
        <f t="shared" si="7"/>
        <v>19303.019275481311</v>
      </c>
      <c r="J59" s="10"/>
      <c r="K59" s="40">
        <f t="shared" si="8"/>
        <v>3.3198565678423111</v>
      </c>
      <c r="L59" s="41">
        <v>7940</v>
      </c>
      <c r="M59" s="62">
        <f t="shared" si="138"/>
        <v>6711.0973173709417</v>
      </c>
      <c r="N59" s="42">
        <f t="shared" si="9"/>
        <v>-7386.3654502816889</v>
      </c>
      <c r="O59" s="29">
        <f t="shared" si="10"/>
        <v>20686.120871252086</v>
      </c>
      <c r="P59" s="18">
        <f t="shared" si="11"/>
        <v>169001.00434958478</v>
      </c>
      <c r="Q59" s="8"/>
      <c r="R59" s="29">
        <f t="shared" si="12"/>
        <v>3.4118766969064245</v>
      </c>
      <c r="S59" s="25">
        <v>4390</v>
      </c>
      <c r="T59" s="29">
        <f t="shared" si="13"/>
        <v>5473.7171168796813</v>
      </c>
      <c r="U59" s="42">
        <f t="shared" si="14"/>
        <v>-3384.5335779291363</v>
      </c>
      <c r="V59" s="29">
        <f t="shared" si="15"/>
        <v>16620.693578471881</v>
      </c>
      <c r="W59" s="42">
        <f t="shared" si="16"/>
        <v>1531109.760567792</v>
      </c>
      <c r="X59" s="11"/>
      <c r="Y59" s="29">
        <f t="shared" si="17"/>
        <v>3.1822730546464424</v>
      </c>
      <c r="Z59" s="25">
        <v>4400</v>
      </c>
      <c r="AA59" s="29">
        <f t="shared" si="18"/>
        <v>5232.153360355519</v>
      </c>
      <c r="AB59" s="42">
        <f t="shared" si="19"/>
        <v>-5604.622646826545</v>
      </c>
      <c r="AC59" s="29">
        <f t="shared" si="20"/>
        <v>15855.690264901659</v>
      </c>
      <c r="AD59" s="42">
        <f t="shared" si="21"/>
        <v>58353.048466064749</v>
      </c>
      <c r="AE59" s="11"/>
      <c r="AF59" s="29">
        <f t="shared" si="22"/>
        <v>3.1521650579296869</v>
      </c>
      <c r="AG59" s="25">
        <v>3400</v>
      </c>
      <c r="AH59" s="29">
        <f t="shared" si="23"/>
        <v>4129.3388348215467</v>
      </c>
      <c r="AI59" s="42">
        <f t="shared" si="24"/>
        <v>1288.6878731717272</v>
      </c>
      <c r="AJ59" s="29">
        <f t="shared" si="25"/>
        <v>12436.772235609329</v>
      </c>
      <c r="AK59" s="42">
        <f t="shared" si="26"/>
        <v>1216199.8777287204</v>
      </c>
      <c r="AL59" s="11"/>
      <c r="AM59" s="29">
        <f t="shared" si="27"/>
        <v>3.0590357598334448</v>
      </c>
      <c r="AN59" s="25">
        <v>4550</v>
      </c>
      <c r="AO59" s="29">
        <f t="shared" si="28"/>
        <v>4204.9829709563692</v>
      </c>
      <c r="AP59" s="42">
        <f t="shared" si="29"/>
        <v>-2456.4184580412912</v>
      </c>
      <c r="AQ59" s="29">
        <f t="shared" si="30"/>
        <v>12668.336989785254</v>
      </c>
      <c r="AR59" s="42">
        <f t="shared" si="134"/>
        <v>5722.0353315835555</v>
      </c>
      <c r="AS59" s="11"/>
      <c r="AT59" s="29">
        <f t="shared" si="31"/>
        <v>3.0634819181015644</v>
      </c>
      <c r="AU59" s="25">
        <v>3400</v>
      </c>
      <c r="AV59" s="29">
        <f t="shared" si="137"/>
        <v>3991.0519052358927</v>
      </c>
      <c r="AW59" s="42">
        <f t="shared" si="32"/>
        <v>4634.1478063588438</v>
      </c>
      <c r="AX59" s="29">
        <f t="shared" si="33"/>
        <v>12014.276363781035</v>
      </c>
      <c r="AY59" s="42">
        <f t="shared" si="34"/>
        <v>45766.500880298816</v>
      </c>
      <c r="AZ59" s="11"/>
      <c r="BA59" s="29">
        <f t="shared" si="35"/>
        <v>3.0515160527221035</v>
      </c>
      <c r="BB59" s="25">
        <v>5500</v>
      </c>
      <c r="BC59" s="29">
        <f t="shared" si="135"/>
        <v>4326.0013466176442</v>
      </c>
      <c r="BD59" s="42">
        <f t="shared" si="36"/>
        <v>-5709.5897371186738</v>
      </c>
      <c r="BE59" s="29">
        <f t="shared" si="37"/>
        <v>13039.52970565513</v>
      </c>
      <c r="BF59" s="42">
        <f t="shared" si="38"/>
        <v>112191.12828194739</v>
      </c>
      <c r="BG59" s="11"/>
      <c r="BH59" s="29">
        <f t="shared" si="39"/>
        <v>3.0711114732434162</v>
      </c>
      <c r="BI59" s="25">
        <v>2450</v>
      </c>
      <c r="BJ59" s="29">
        <f t="shared" si="40"/>
        <v>3825.5770392845943</v>
      </c>
      <c r="BK59" s="42">
        <f t="shared" si="41"/>
        <v>1445.1433482496068</v>
      </c>
      <c r="BL59" s="29">
        <f t="shared" si="42"/>
        <v>11510.005333861844</v>
      </c>
      <c r="BM59" s="42">
        <f t="shared" si="43"/>
        <v>250424.48736976279</v>
      </c>
      <c r="BN59" s="11"/>
      <c r="BO59" s="29">
        <f t="shared" si="44"/>
        <v>3.0434891464298985</v>
      </c>
      <c r="BP59" s="25">
        <v>4300</v>
      </c>
      <c r="BQ59" s="29">
        <f t="shared" si="139"/>
        <v>3881.9029347284463</v>
      </c>
      <c r="BR59" s="42">
        <f t="shared" si="45"/>
        <v>1918.0456629178998</v>
      </c>
      <c r="BS59" s="29">
        <f t="shared" si="46"/>
        <v>11681.505787549853</v>
      </c>
      <c r="BT59" s="42">
        <f t="shared" si="140"/>
        <v>3172.6064975517479</v>
      </c>
      <c r="BU59" s="11"/>
      <c r="BV59" s="29">
        <f t="shared" si="47"/>
        <v>3.0461075199025025</v>
      </c>
      <c r="BW59" s="25">
        <v>4510</v>
      </c>
      <c r="BX59" s="29">
        <f t="shared" si="48"/>
        <v>4033.4609269588309</v>
      </c>
      <c r="BY59" s="42">
        <f t="shared" si="49"/>
        <v>1089.4800706710014</v>
      </c>
      <c r="BZ59" s="29">
        <f t="shared" si="50"/>
        <v>12143.735100668775</v>
      </c>
      <c r="CA59" s="42">
        <f t="shared" si="51"/>
        <v>22969.825008905311</v>
      </c>
      <c r="CB59" s="11"/>
      <c r="CC59" s="29">
        <f t="shared" si="52"/>
        <v>3.0537408451170602</v>
      </c>
      <c r="CD59" s="25">
        <v>4390</v>
      </c>
      <c r="CE59" s="29">
        <f t="shared" si="53"/>
        <v>4069.9150803878629</v>
      </c>
      <c r="CF59" s="42">
        <f t="shared" si="54"/>
        <v>1346.293188987011</v>
      </c>
      <c r="CG59" s="29">
        <f t="shared" si="55"/>
        <v>12255.092371486844</v>
      </c>
      <c r="CH59" s="42">
        <f t="shared" si="56"/>
        <v>1328.9053022274038</v>
      </c>
      <c r="CI59" s="11"/>
      <c r="CJ59" s="29">
        <f t="shared" si="57"/>
        <v>3.0557101676909353</v>
      </c>
      <c r="CK59" s="25">
        <v>4510</v>
      </c>
      <c r="CL59" s="29">
        <f t="shared" si="58"/>
        <v>4131.6289214992721</v>
      </c>
      <c r="CM59" s="42">
        <f t="shared" si="59"/>
        <v>-2234.6346766881252</v>
      </c>
      <c r="CN59" s="29">
        <f t="shared" si="60"/>
        <v>12443.777842690393</v>
      </c>
      <c r="CO59" s="42">
        <f t="shared" si="141"/>
        <v>3808.5981847242651</v>
      </c>
      <c r="CP59" s="11"/>
      <c r="CQ59" s="29">
        <f t="shared" si="61"/>
        <v>3.0591668311960065</v>
      </c>
      <c r="CR59" s="25">
        <v>3400</v>
      </c>
      <c r="CS59" s="29">
        <f t="shared" si="62"/>
        <v>4044.4325357496036</v>
      </c>
      <c r="CT59" s="42">
        <f t="shared" si="63"/>
        <v>-1965.8576843192686</v>
      </c>
      <c r="CU59" s="29">
        <f t="shared" si="64"/>
        <v>12177.242767033138</v>
      </c>
      <c r="CV59" s="42">
        <f t="shared" si="65"/>
        <v>7603.2096878049879</v>
      </c>
      <c r="CW59" s="11"/>
      <c r="CX59" s="29">
        <f t="shared" si="66"/>
        <v>3.0543279673920716</v>
      </c>
      <c r="CY59" s="25">
        <v>3400</v>
      </c>
      <c r="CZ59" s="29">
        <f t="shared" si="67"/>
        <v>3971.7209034872903</v>
      </c>
      <c r="DA59" s="42">
        <f t="shared" si="68"/>
        <v>-1742.7763565938799</v>
      </c>
      <c r="DB59" s="29">
        <f t="shared" si="69"/>
        <v>11955.297102053217</v>
      </c>
      <c r="DC59" s="42">
        <f t="shared" si="70"/>
        <v>5286.9814662498784</v>
      </c>
      <c r="DD59" s="11"/>
      <c r="DE59" s="29">
        <f t="shared" si="71"/>
        <v>3.0505251911785987</v>
      </c>
      <c r="DF59" s="25">
        <v>3400</v>
      </c>
      <c r="DG59" s="29">
        <f t="shared" si="72"/>
        <v>3927.2328531083635</v>
      </c>
      <c r="DH59" s="42">
        <f t="shared" si="73"/>
        <v>-1606.1082742325011</v>
      </c>
      <c r="DI59" s="29">
        <f t="shared" si="74"/>
        <v>11819.63497816941</v>
      </c>
      <c r="DJ59" s="42">
        <f t="shared" si="75"/>
        <v>1979.186626517929</v>
      </c>
      <c r="DK59" s="11"/>
      <c r="DL59" s="29">
        <f t="shared" si="76"/>
        <v>3.048299171787451</v>
      </c>
      <c r="DM59" s="25">
        <v>3400</v>
      </c>
      <c r="DN59" s="29">
        <f t="shared" si="77"/>
        <v>3885.9015362955538</v>
      </c>
      <c r="DO59" s="42">
        <f t="shared" si="78"/>
        <v>-1479.4458484159786</v>
      </c>
      <c r="DP59" s="29">
        <f t="shared" si="79"/>
        <v>11693.686338060032</v>
      </c>
      <c r="DQ59" s="42">
        <f t="shared" si="80"/>
        <v>1708.2777494808495</v>
      </c>
      <c r="DR59" s="11"/>
      <c r="DS59" s="29">
        <f t="shared" si="81"/>
        <v>3.0462977880902153</v>
      </c>
      <c r="DT59" s="25">
        <v>3400</v>
      </c>
      <c r="DU59" s="29">
        <f t="shared" si="82"/>
        <v>3852.8822667897075</v>
      </c>
      <c r="DV59" s="42">
        <f t="shared" si="83"/>
        <v>1636.5215538202478</v>
      </c>
      <c r="DW59" s="29">
        <f t="shared" si="84"/>
        <v>11593.125570236432</v>
      </c>
      <c r="DX59" s="42">
        <f t="shared" si="85"/>
        <v>1090.2721586997111</v>
      </c>
      <c r="DY59" s="11"/>
      <c r="DZ59" s="29">
        <f t="shared" si="86"/>
        <v>3.0447441259294417</v>
      </c>
      <c r="EA59" s="25">
        <v>4390</v>
      </c>
      <c r="EB59" s="29">
        <f t="shared" si="87"/>
        <v>3897.6071449365581</v>
      </c>
      <c r="EC59" s="42">
        <f t="shared" si="88"/>
        <v>-1515.6197279467337</v>
      </c>
      <c r="ED59" s="29">
        <f t="shared" si="89"/>
        <v>11729.348382646036</v>
      </c>
      <c r="EE59" s="42">
        <f t="shared" si="90"/>
        <v>2000.314725250638</v>
      </c>
      <c r="EF59" s="11"/>
      <c r="EG59" s="29">
        <f t="shared" si="91"/>
        <v>3.0468581702542981</v>
      </c>
      <c r="EH59" s="25">
        <v>3400</v>
      </c>
      <c r="EI59" s="29">
        <f t="shared" si="92"/>
        <v>3875.7491701322488</v>
      </c>
      <c r="EJ59" s="42">
        <f t="shared" si="93"/>
        <v>-1448.3492088769485</v>
      </c>
      <c r="EK59" s="29">
        <f t="shared" si="94"/>
        <v>11662.761657090783</v>
      </c>
      <c r="EL59" s="42">
        <f t="shared" si="95"/>
        <v>477.77106254582361</v>
      </c>
      <c r="EM59" s="11"/>
      <c r="EN59" s="29">
        <f t="shared" si="96"/>
        <v>3.0458158476401418</v>
      </c>
      <c r="EO59" s="25">
        <v>3400</v>
      </c>
      <c r="EP59" s="29">
        <f t="shared" si="97"/>
        <v>3844.4708711884914</v>
      </c>
      <c r="EQ59" s="42">
        <f t="shared" si="136"/>
        <v>2027.148950916785</v>
      </c>
      <c r="ER59" s="29">
        <f t="shared" si="98"/>
        <v>11567.516662603412</v>
      </c>
      <c r="ES59" s="42">
        <f t="shared" si="99"/>
        <v>978.33198481505303</v>
      </c>
      <c r="ET59" s="11"/>
      <c r="EU59" s="29">
        <f t="shared" si="100"/>
        <v>3.0443546721780645</v>
      </c>
      <c r="EV59" s="25">
        <v>4510</v>
      </c>
      <c r="EW59" s="29">
        <f t="shared" si="101"/>
        <v>3877.9647739201719</v>
      </c>
      <c r="EX59" s="42">
        <f t="shared" si="102"/>
        <v>-1455.1425272299043</v>
      </c>
      <c r="EY59" s="29">
        <f t="shared" si="103"/>
        <v>11669.510094344274</v>
      </c>
      <c r="EZ59" s="42">
        <f t="shared" si="104"/>
        <v>1121.8415201992721</v>
      </c>
      <c r="FA59" s="11"/>
      <c r="FB59" s="28">
        <f t="shared" si="105"/>
        <v>3.0459207015278738</v>
      </c>
      <c r="FC59" s="25">
        <v>3400</v>
      </c>
      <c r="FD59" s="28">
        <f t="shared" si="106"/>
        <v>3846.6557626935455</v>
      </c>
      <c r="FE59" s="39">
        <f t="shared" si="107"/>
        <v>-1359.4262917886133</v>
      </c>
      <c r="FF59" s="28">
        <f t="shared" si="108"/>
        <v>11574.168357479684</v>
      </c>
      <c r="FG59" s="39">
        <f t="shared" si="109"/>
        <v>980.25418398901502</v>
      </c>
      <c r="FH59" s="11"/>
      <c r="FI59" s="28">
        <f t="shared" si="110"/>
        <v>3.0444555888399796</v>
      </c>
      <c r="FJ59" s="25">
        <v>3400</v>
      </c>
      <c r="FK59" s="28">
        <f t="shared" si="111"/>
        <v>3827.2659890060859</v>
      </c>
      <c r="FL59" s="39">
        <f t="shared" si="112"/>
        <v>2079.3608380127753</v>
      </c>
      <c r="FM59" s="28">
        <f t="shared" si="113"/>
        <v>11515.145698892293</v>
      </c>
      <c r="FN59" s="39">
        <f t="shared" si="114"/>
        <v>375.96332365090211</v>
      </c>
      <c r="FO59" s="11"/>
      <c r="FP59" s="28">
        <f t="shared" si="115"/>
        <v>3.0444555888399796</v>
      </c>
      <c r="FQ59" s="25">
        <v>4510</v>
      </c>
      <c r="FR59" s="28">
        <f t="shared" si="116"/>
        <v>3880.0397069870728</v>
      </c>
      <c r="FS59" s="39">
        <f t="shared" si="117"/>
        <v>1920.1241538421646</v>
      </c>
      <c r="FT59" s="28">
        <f t="shared" si="118"/>
        <v>11675.830277944657</v>
      </c>
      <c r="FU59" s="39">
        <f t="shared" si="119"/>
        <v>1114.4877365933335</v>
      </c>
      <c r="FV59" s="11"/>
      <c r="FW59" s="28">
        <f t="shared" si="120"/>
        <v>3.0444555888399796</v>
      </c>
      <c r="FX59" s="25">
        <v>4510</v>
      </c>
      <c r="FY59" s="28">
        <f t="shared" si="121"/>
        <v>3880.0397069870728</v>
      </c>
      <c r="FZ59" s="39">
        <f t="shared" si="122"/>
        <v>1920.1241538421646</v>
      </c>
      <c r="GA59" s="28">
        <f t="shared" si="123"/>
        <v>11675.830277944657</v>
      </c>
      <c r="GB59" s="39">
        <f t="shared" si="124"/>
        <v>1114.4877365933335</v>
      </c>
      <c r="GC59" s="11"/>
      <c r="GD59" s="28">
        <f t="shared" si="125"/>
        <v>3.0444555888399796</v>
      </c>
      <c r="GE59" s="25">
        <v>4510</v>
      </c>
      <c r="GF59" s="28">
        <f t="shared" si="126"/>
        <v>3880.0397069870728</v>
      </c>
      <c r="GG59" s="39" t="e">
        <f t="shared" si="127"/>
        <v>#VALUE!</v>
      </c>
      <c r="GH59" s="28">
        <f t="shared" si="128"/>
        <v>11675.830277944657</v>
      </c>
      <c r="GI59" s="39">
        <f t="shared" si="129"/>
        <v>1114.4877365933335</v>
      </c>
      <c r="GJ59" s="11"/>
      <c r="GK59" s="29">
        <f t="shared" si="142"/>
        <v>41</v>
      </c>
      <c r="GL59" s="29" t="str">
        <f t="shared" si="143"/>
        <v xml:space="preserve"> ('14', '15'),</v>
      </c>
      <c r="GM59" s="29">
        <f t="shared" si="144"/>
        <v>10260</v>
      </c>
      <c r="GN59" s="29">
        <f t="shared" si="130"/>
        <v>3.0557101676909353</v>
      </c>
      <c r="GO59" s="29">
        <f t="shared" si="131"/>
        <v>4131.6289214992721</v>
      </c>
      <c r="GP59" s="54">
        <f t="shared" si="132"/>
        <v>0.40269287733911036</v>
      </c>
      <c r="GQ59" s="29" t="str">
        <f t="shared" si="133"/>
        <v>-</v>
      </c>
      <c r="GR59" s="11"/>
    </row>
    <row r="60" spans="2:200" s="2" customFormat="1" x14ac:dyDescent="0.3">
      <c r="B60" s="86"/>
      <c r="C60" s="24">
        <v>42</v>
      </c>
      <c r="D60" s="25" t="s">
        <v>60</v>
      </c>
      <c r="E60" s="25">
        <v>9850</v>
      </c>
      <c r="F60" s="25">
        <v>2.4</v>
      </c>
      <c r="G60" s="25">
        <v>9400</v>
      </c>
      <c r="H60" s="25">
        <f t="shared" si="6"/>
        <v>-17447.839097812586</v>
      </c>
      <c r="I60" s="29">
        <f t="shared" si="7"/>
        <v>25366.705507064191</v>
      </c>
      <c r="J60" s="10"/>
      <c r="K60" s="40">
        <f t="shared" si="8"/>
        <v>3.8929284612043582</v>
      </c>
      <c r="L60" s="41">
        <v>3940</v>
      </c>
      <c r="M60" s="62">
        <f t="shared" si="138"/>
        <v>8031.3467360699133</v>
      </c>
      <c r="N60" s="42">
        <f t="shared" si="9"/>
        <v>-8923.370402021259</v>
      </c>
      <c r="O60" s="29">
        <f t="shared" si="10"/>
        <v>20553.139784158633</v>
      </c>
      <c r="P60" s="18">
        <f t="shared" si="11"/>
        <v>1873211.7568664795</v>
      </c>
      <c r="Q60" s="8"/>
      <c r="R60" s="29">
        <f t="shared" si="12"/>
        <v>3.1955749263393014</v>
      </c>
      <c r="S60" s="25">
        <v>4720</v>
      </c>
      <c r="T60" s="29">
        <f t="shared" si="13"/>
        <v>6266.0631964657641</v>
      </c>
      <c r="U60" s="42">
        <f t="shared" si="14"/>
        <v>11094.63734893121</v>
      </c>
      <c r="V60" s="29">
        <f t="shared" si="15"/>
        <v>15407.981052332085</v>
      </c>
      <c r="W60" s="42">
        <f t="shared" si="16"/>
        <v>3116225.9751973539</v>
      </c>
      <c r="X60" s="11"/>
      <c r="Y60" s="29">
        <f t="shared" si="17"/>
        <v>2.6947858721107538</v>
      </c>
      <c r="Z60" s="25">
        <v>10100</v>
      </c>
      <c r="AA60" s="29">
        <f t="shared" si="18"/>
        <v>7128.6182977846438</v>
      </c>
      <c r="AB60" s="42">
        <f t="shared" si="19"/>
        <v>-1676.8961091821204</v>
      </c>
      <c r="AC60" s="29">
        <f t="shared" si="20"/>
        <v>17812.702920937874</v>
      </c>
      <c r="AD60" s="42">
        <f t="shared" si="21"/>
        <v>744001.30281122273</v>
      </c>
      <c r="AE60" s="11"/>
      <c r="AF60" s="29">
        <f t="shared" si="22"/>
        <v>2.8937976595503208</v>
      </c>
      <c r="AG60" s="25">
        <v>6530</v>
      </c>
      <c r="AH60" s="29">
        <f t="shared" si="23"/>
        <v>6768.2964118922837</v>
      </c>
      <c r="AI60" s="42">
        <f t="shared" si="24"/>
        <v>5612.9067916932936</v>
      </c>
      <c r="AJ60" s="29">
        <f t="shared" si="25"/>
        <v>16787.104718961557</v>
      </c>
      <c r="AK60" s="42">
        <f t="shared" si="26"/>
        <v>129831.86145302698</v>
      </c>
      <c r="AL60" s="11"/>
      <c r="AM60" s="29">
        <f t="shared" si="27"/>
        <v>2.8012777347233597</v>
      </c>
      <c r="AN60" s="25">
        <v>8710</v>
      </c>
      <c r="AO60" s="29">
        <f t="shared" si="28"/>
        <v>7117.4574533922396</v>
      </c>
      <c r="AP60" s="42">
        <f t="shared" si="29"/>
        <v>-6301.4305042652959</v>
      </c>
      <c r="AQ60" s="29">
        <f t="shared" si="30"/>
        <v>17780.422925657389</v>
      </c>
      <c r="AR60" s="42">
        <f t="shared" si="134"/>
        <v>121913.43290133393</v>
      </c>
      <c r="AS60" s="11"/>
      <c r="AT60" s="29">
        <f t="shared" si="31"/>
        <v>2.8907124785010785</v>
      </c>
      <c r="AU60" s="25">
        <v>4820</v>
      </c>
      <c r="AV60" s="29">
        <f t="shared" si="137"/>
        <v>6506.8886100939471</v>
      </c>
      <c r="AW60" s="42">
        <f t="shared" si="32"/>
        <v>2715.5828276410521</v>
      </c>
      <c r="AX60" s="29">
        <f t="shared" si="33"/>
        <v>16062.62466931292</v>
      </c>
      <c r="AY60" s="42">
        <f t="shared" si="34"/>
        <v>372794.31240661477</v>
      </c>
      <c r="AZ60" s="11"/>
      <c r="BA60" s="29">
        <f t="shared" si="35"/>
        <v>2.7427844180361705</v>
      </c>
      <c r="BB60" s="25">
        <v>7480</v>
      </c>
      <c r="BC60" s="29">
        <f t="shared" si="135"/>
        <v>6722.8954545853121</v>
      </c>
      <c r="BD60" s="42">
        <f t="shared" si="36"/>
        <v>2149.9601039024192</v>
      </c>
      <c r="BE60" s="29">
        <f t="shared" si="37"/>
        <v>16660.166807906331</v>
      </c>
      <c r="BF60" s="42">
        <f t="shared" si="38"/>
        <v>46658.956867116729</v>
      </c>
      <c r="BG60" s="11"/>
      <c r="BH60" s="29">
        <f t="shared" si="39"/>
        <v>2.7906186853934809</v>
      </c>
      <c r="BI60" s="25">
        <v>7480</v>
      </c>
      <c r="BJ60" s="29">
        <f t="shared" si="40"/>
        <v>6924.8534747119729</v>
      </c>
      <c r="BK60" s="42">
        <f t="shared" si="41"/>
        <v>-6638.1116364419986</v>
      </c>
      <c r="BL60" s="29">
        <f t="shared" si="42"/>
        <v>17228.638843745281</v>
      </c>
      <c r="BM60" s="42">
        <f t="shared" si="43"/>
        <v>40787.041893480731</v>
      </c>
      <c r="BN60" s="11"/>
      <c r="BO60" s="29">
        <f t="shared" si="44"/>
        <v>2.8397136391841689</v>
      </c>
      <c r="BP60" s="25">
        <v>4530</v>
      </c>
      <c r="BQ60" s="29">
        <f t="shared" si="139"/>
        <v>6640.524347351522</v>
      </c>
      <c r="BR60" s="42">
        <f t="shared" si="45"/>
        <v>-305.69779212848169</v>
      </c>
      <c r="BS60" s="29">
        <f t="shared" si="46"/>
        <v>16431.079309741093</v>
      </c>
      <c r="BT60" s="42">
        <f t="shared" si="140"/>
        <v>80843.052665555515</v>
      </c>
      <c r="BU60" s="11"/>
      <c r="BV60" s="29">
        <f t="shared" si="47"/>
        <v>2.7718237071854093</v>
      </c>
      <c r="BW60" s="25">
        <v>6530</v>
      </c>
      <c r="BX60" s="29">
        <f t="shared" si="48"/>
        <v>6613.8551442882535</v>
      </c>
      <c r="BY60" s="42">
        <f t="shared" si="49"/>
        <v>-231.77502151619478</v>
      </c>
      <c r="BZ60" s="29">
        <f t="shared" si="50"/>
        <v>16357.236311012173</v>
      </c>
      <c r="CA60" s="42">
        <f t="shared" si="51"/>
        <v>711.24639202984827</v>
      </c>
      <c r="CB60" s="11"/>
      <c r="CC60" s="29">
        <f t="shared" si="52"/>
        <v>2.7658864264197982</v>
      </c>
      <c r="CD60" s="25">
        <v>6530</v>
      </c>
      <c r="CE60" s="29">
        <f t="shared" si="53"/>
        <v>6605.2814183579549</v>
      </c>
      <c r="CF60" s="42">
        <f t="shared" si="54"/>
        <v>-207.90254415863194</v>
      </c>
      <c r="CG60" s="29">
        <f t="shared" si="55"/>
        <v>16333.530481489219</v>
      </c>
      <c r="CH60" s="42">
        <f t="shared" si="56"/>
        <v>73.508776327875935</v>
      </c>
      <c r="CI60" s="11"/>
      <c r="CJ60" s="29">
        <f t="shared" si="57"/>
        <v>2.7639928770435849</v>
      </c>
      <c r="CK60" s="25">
        <v>6530</v>
      </c>
      <c r="CL60" s="29">
        <f t="shared" si="58"/>
        <v>6594.7245797021815</v>
      </c>
      <c r="CM60" s="42">
        <f t="shared" si="59"/>
        <v>-178.63868859200218</v>
      </c>
      <c r="CN60" s="29">
        <f t="shared" si="60"/>
        <v>16304.363717880227</v>
      </c>
      <c r="CO60" s="42">
        <f t="shared" si="141"/>
        <v>111.44684240403132</v>
      </c>
      <c r="CP60" s="11"/>
      <c r="CQ60" s="29">
        <f t="shared" si="61"/>
        <v>2.761671454834687</v>
      </c>
      <c r="CR60" s="25">
        <v>6530</v>
      </c>
      <c r="CS60" s="29">
        <f t="shared" si="62"/>
        <v>6587.0106290185049</v>
      </c>
      <c r="CT60" s="42">
        <f t="shared" si="63"/>
        <v>-157.26827317912381</v>
      </c>
      <c r="CU60" s="29">
        <f t="shared" si="64"/>
        <v>16283.066839657753</v>
      </c>
      <c r="CV60" s="42">
        <f t="shared" si="65"/>
        <v>59.505035150194033</v>
      </c>
      <c r="CW60" s="11"/>
      <c r="CX60" s="29">
        <f t="shared" si="66"/>
        <v>2.7599822109927326</v>
      </c>
      <c r="CY60" s="25">
        <v>6530</v>
      </c>
      <c r="CZ60" s="29">
        <f t="shared" si="67"/>
        <v>6580.5780923877855</v>
      </c>
      <c r="DA60" s="42">
        <f t="shared" si="68"/>
        <v>-139.48026992529779</v>
      </c>
      <c r="DB60" s="29">
        <f t="shared" si="69"/>
        <v>16265.317671160927</v>
      </c>
      <c r="DC60" s="42">
        <f t="shared" si="70"/>
        <v>41.377527505546489</v>
      </c>
      <c r="DD60" s="11"/>
      <c r="DE60" s="29">
        <f t="shared" si="71"/>
        <v>2.7585781087957573</v>
      </c>
      <c r="DF60" s="25">
        <v>6530</v>
      </c>
      <c r="DG60" s="29">
        <f t="shared" si="72"/>
        <v>6576.642394552543</v>
      </c>
      <c r="DH60" s="42">
        <f t="shared" si="73"/>
        <v>-128.58963856485622</v>
      </c>
      <c r="DI60" s="29">
        <f t="shared" si="74"/>
        <v>16254.462428341236</v>
      </c>
      <c r="DJ60" s="42">
        <f t="shared" si="75"/>
        <v>15.489717450332783</v>
      </c>
      <c r="DK60" s="11"/>
      <c r="DL60" s="29">
        <f t="shared" si="76"/>
        <v>2.7577210476008749</v>
      </c>
      <c r="DM60" s="25">
        <v>6530</v>
      </c>
      <c r="DN60" s="29">
        <f t="shared" si="77"/>
        <v>6572.985961584086</v>
      </c>
      <c r="DO60" s="42">
        <f t="shared" si="78"/>
        <v>-118.48186701223264</v>
      </c>
      <c r="DP60" s="29">
        <f t="shared" si="79"/>
        <v>16244.380459782047</v>
      </c>
      <c r="DQ60" s="42">
        <f t="shared" si="80"/>
        <v>13.36950205281935</v>
      </c>
      <c r="DR60" s="11"/>
      <c r="DS60" s="29">
        <f t="shared" si="81"/>
        <v>2.756926178393329</v>
      </c>
      <c r="DT60" s="25">
        <v>6530</v>
      </c>
      <c r="DU60" s="29">
        <f t="shared" si="82"/>
        <v>6570.0648655502391</v>
      </c>
      <c r="DV60" s="42">
        <f t="shared" si="83"/>
        <v>-110.40150142285034</v>
      </c>
      <c r="DW60" s="29">
        <f t="shared" si="84"/>
        <v>16236.328139941152</v>
      </c>
      <c r="DX60" s="42">
        <f t="shared" si="85"/>
        <v>8.5328020389559693</v>
      </c>
      <c r="DY60" s="11"/>
      <c r="DZ60" s="29">
        <f t="shared" si="86"/>
        <v>2.7562921159845888</v>
      </c>
      <c r="EA60" s="25">
        <v>6530</v>
      </c>
      <c r="EB60" s="29">
        <f t="shared" si="87"/>
        <v>6566.7287324849713</v>
      </c>
      <c r="EC60" s="42">
        <f t="shared" si="88"/>
        <v>-101.19572706837037</v>
      </c>
      <c r="ED60" s="29">
        <f t="shared" si="89"/>
        <v>16227.133989190561</v>
      </c>
      <c r="EE60" s="42">
        <f t="shared" si="90"/>
        <v>11.129783829173521</v>
      </c>
      <c r="EF60" s="11"/>
      <c r="EG60" s="29">
        <f t="shared" si="91"/>
        <v>2.7555689980891858</v>
      </c>
      <c r="EH60" s="25">
        <v>6530</v>
      </c>
      <c r="EI60" s="29">
        <f t="shared" si="92"/>
        <v>6565.1153800292841</v>
      </c>
      <c r="EJ60" s="42">
        <f t="shared" si="93"/>
        <v>-96.733050009174093</v>
      </c>
      <c r="EK60" s="29">
        <f t="shared" si="94"/>
        <v>16222.688566990817</v>
      </c>
      <c r="EL60" s="42">
        <f t="shared" si="95"/>
        <v>2.6029061462718008</v>
      </c>
      <c r="EM60" s="11"/>
      <c r="EN60" s="29">
        <f t="shared" si="96"/>
        <v>2.755219693731001</v>
      </c>
      <c r="EO60" s="25">
        <v>6530</v>
      </c>
      <c r="EP60" s="29">
        <f t="shared" si="97"/>
        <v>6562.8067068396404</v>
      </c>
      <c r="EQ60" s="42">
        <f t="shared" si="136"/>
        <v>-90.361594906038704</v>
      </c>
      <c r="ER60" s="29">
        <f t="shared" si="98"/>
        <v>16216.328241728726</v>
      </c>
      <c r="ES60" s="42">
        <f t="shared" si="99"/>
        <v>5.3299718965798064</v>
      </c>
      <c r="ET60" s="11"/>
      <c r="EU60" s="29">
        <f t="shared" si="100"/>
        <v>2.7547202943127655</v>
      </c>
      <c r="EV60" s="25">
        <v>6530</v>
      </c>
      <c r="EW60" s="29">
        <f t="shared" si="101"/>
        <v>6561.1556526629493</v>
      </c>
      <c r="EX60" s="42">
        <f t="shared" si="102"/>
        <v>-85.800261512003559</v>
      </c>
      <c r="EY60" s="29">
        <f t="shared" si="103"/>
        <v>16211.780343885979</v>
      </c>
      <c r="EZ60" s="42">
        <f t="shared" si="104"/>
        <v>2.7259798943691416</v>
      </c>
      <c r="FA60" s="11"/>
      <c r="FB60" s="28">
        <f t="shared" si="105"/>
        <v>2.7543634704856985</v>
      </c>
      <c r="FC60" s="25">
        <v>6530</v>
      </c>
      <c r="FD60" s="28">
        <f t="shared" si="106"/>
        <v>6559.1148062821658</v>
      </c>
      <c r="FE60" s="39">
        <f t="shared" si="107"/>
        <v>-80.171988090257088</v>
      </c>
      <c r="FF60" s="28">
        <f t="shared" si="108"/>
        <v>16206.159560929309</v>
      </c>
      <c r="FG60" s="39">
        <f t="shared" si="109"/>
        <v>4.1650539499570201</v>
      </c>
      <c r="FH60" s="11"/>
      <c r="FI60" s="28">
        <f t="shared" si="110"/>
        <v>2.7539227773597075</v>
      </c>
      <c r="FJ60" s="25">
        <v>6530</v>
      </c>
      <c r="FK60" s="28">
        <f t="shared" si="111"/>
        <v>6557.8509034023264</v>
      </c>
      <c r="FL60" s="39">
        <f t="shared" si="112"/>
        <v>-76.680686076097842</v>
      </c>
      <c r="FM60" s="28">
        <f t="shared" si="113"/>
        <v>16202.679042360352</v>
      </c>
      <c r="FN60" s="39">
        <f t="shared" si="114"/>
        <v>1.5974504896663453</v>
      </c>
      <c r="FO60" s="11"/>
      <c r="FP60" s="28">
        <f t="shared" si="115"/>
        <v>2.7539227773597075</v>
      </c>
      <c r="FQ60" s="25">
        <v>6530</v>
      </c>
      <c r="FR60" s="28">
        <f t="shared" si="116"/>
        <v>6557.6495533766947</v>
      </c>
      <c r="FS60" s="39">
        <f t="shared" si="117"/>
        <v>-76.12519650735949</v>
      </c>
      <c r="FT60" s="28">
        <f t="shared" si="118"/>
        <v>16202.124599222545</v>
      </c>
      <c r="FU60" s="39">
        <f t="shared" si="119"/>
        <v>2.1469660769913865</v>
      </c>
      <c r="FV60" s="11"/>
      <c r="FW60" s="28">
        <f t="shared" si="120"/>
        <v>2.7539227773597075</v>
      </c>
      <c r="FX60" s="25">
        <v>6530</v>
      </c>
      <c r="FY60" s="28">
        <f t="shared" si="121"/>
        <v>6557.6495533766947</v>
      </c>
      <c r="FZ60" s="39">
        <f t="shared" si="122"/>
        <v>-76.12519650735949</v>
      </c>
      <c r="GA60" s="28">
        <f t="shared" si="123"/>
        <v>16202.124599222545</v>
      </c>
      <c r="GB60" s="39">
        <f t="shared" si="124"/>
        <v>2.1469660769913865</v>
      </c>
      <c r="GC60" s="11"/>
      <c r="GD60" s="28">
        <f t="shared" si="125"/>
        <v>2.7539227773597075</v>
      </c>
      <c r="GE60" s="25">
        <v>6530</v>
      </c>
      <c r="GF60" s="28">
        <f t="shared" si="126"/>
        <v>6557.6495533766947</v>
      </c>
      <c r="GG60" s="39" t="e">
        <f t="shared" si="127"/>
        <v>#VALUE!</v>
      </c>
      <c r="GH60" s="28">
        <f t="shared" si="128"/>
        <v>16202.124599222545</v>
      </c>
      <c r="GI60" s="39">
        <f t="shared" si="129"/>
        <v>2.1469660769913865</v>
      </c>
      <c r="GJ60" s="11"/>
      <c r="GK60" s="29">
        <f t="shared" si="142"/>
        <v>42</v>
      </c>
      <c r="GL60" s="29" t="str">
        <f t="shared" si="143"/>
        <v xml:space="preserve"> ('14', '23'),</v>
      </c>
      <c r="GM60" s="29">
        <f t="shared" si="144"/>
        <v>9850</v>
      </c>
      <c r="GN60" s="29">
        <f t="shared" si="130"/>
        <v>2.7639928770435849</v>
      </c>
      <c r="GO60" s="29">
        <f t="shared" si="131"/>
        <v>6594.7245797021815</v>
      </c>
      <c r="GP60" s="54">
        <f t="shared" si="132"/>
        <v>0.66951518575656666</v>
      </c>
      <c r="GQ60" s="29" t="str">
        <f t="shared" si="133"/>
        <v>-</v>
      </c>
      <c r="GR60" s="11"/>
    </row>
    <row r="61" spans="2:200" s="2" customFormat="1" x14ac:dyDescent="0.3">
      <c r="B61" s="86"/>
      <c r="C61" s="24">
        <v>38</v>
      </c>
      <c r="D61" s="25" t="s">
        <v>61</v>
      </c>
      <c r="E61" s="25">
        <v>51800</v>
      </c>
      <c r="F61" s="25">
        <v>1.8</v>
      </c>
      <c r="G61" s="25">
        <v>10570</v>
      </c>
      <c r="H61" s="25">
        <f t="shared" si="6"/>
        <v>7736.7939876244909</v>
      </c>
      <c r="I61" s="29">
        <f t="shared" si="7"/>
        <v>19030.947885736252</v>
      </c>
      <c r="J61" s="10"/>
      <c r="K61" s="40">
        <f t="shared" si="8"/>
        <v>1.8023405325147828</v>
      </c>
      <c r="L61" s="41">
        <v>14860</v>
      </c>
      <c r="M61" s="62">
        <f t="shared" si="138"/>
        <v>11645.370421659354</v>
      </c>
      <c r="N61" s="42">
        <f t="shared" si="9"/>
        <v>-3091.9317478017492</v>
      </c>
      <c r="O61" s="29">
        <f t="shared" si="10"/>
        <v>20969.698528958896</v>
      </c>
      <c r="P61" s="18">
        <f t="shared" si="11"/>
        <v>1156421.5437798172</v>
      </c>
      <c r="Q61" s="8"/>
      <c r="R61" s="29">
        <f t="shared" si="12"/>
        <v>1.8034484819637508</v>
      </c>
      <c r="S61" s="25">
        <v>9930</v>
      </c>
      <c r="T61" s="29">
        <f t="shared" si="13"/>
        <v>10730.904069738439</v>
      </c>
      <c r="U61" s="42">
        <f t="shared" si="14"/>
        <v>3568.1623185119329</v>
      </c>
      <c r="V61" s="29">
        <f t="shared" si="15"/>
        <v>19320.963454128989</v>
      </c>
      <c r="W61" s="42">
        <f t="shared" si="16"/>
        <v>836248.70879554725</v>
      </c>
      <c r="X61" s="11"/>
      <c r="Y61" s="29">
        <f t="shared" si="17"/>
        <v>1.8024863369223691</v>
      </c>
      <c r="Z61" s="25">
        <v>12710</v>
      </c>
      <c r="AA61" s="29">
        <f t="shared" si="18"/>
        <v>11176.159006928043</v>
      </c>
      <c r="AB61" s="42">
        <f t="shared" si="19"/>
        <v>-1092.6390022977914</v>
      </c>
      <c r="AC61" s="29">
        <f t="shared" si="20"/>
        <v>20123.625155975711</v>
      </c>
      <c r="AD61" s="42">
        <f t="shared" si="21"/>
        <v>198251.9590917181</v>
      </c>
      <c r="AE61" s="11"/>
      <c r="AF61" s="29">
        <f t="shared" si="22"/>
        <v>1.8029253983865039</v>
      </c>
      <c r="AG61" s="25">
        <v>10570</v>
      </c>
      <c r="AH61" s="29">
        <f t="shared" si="23"/>
        <v>10811.29819773586</v>
      </c>
      <c r="AI61" s="42">
        <f t="shared" si="24"/>
        <v>628.57741336728168</v>
      </c>
      <c r="AJ61" s="29">
        <f t="shared" si="25"/>
        <v>19465.87578897351</v>
      </c>
      <c r="AK61" s="42">
        <f t="shared" si="26"/>
        <v>133123.41008437477</v>
      </c>
      <c r="AL61" s="11"/>
      <c r="AM61" s="29">
        <f t="shared" si="27"/>
        <v>1.802561687295853</v>
      </c>
      <c r="AN61" s="25">
        <v>11160</v>
      </c>
      <c r="AO61" s="29">
        <f t="shared" si="28"/>
        <v>10874.002456613041</v>
      </c>
      <c r="AP61" s="42">
        <f t="shared" si="29"/>
        <v>-547.9779828342671</v>
      </c>
      <c r="AQ61" s="29">
        <f t="shared" si="30"/>
        <v>19578.905957749037</v>
      </c>
      <c r="AR61" s="42">
        <f t="shared" si="134"/>
        <v>3931.8240813366488</v>
      </c>
      <c r="AS61" s="11"/>
      <c r="AT61" s="29">
        <f t="shared" si="31"/>
        <v>1.8026216362688496</v>
      </c>
      <c r="AU61" s="25">
        <v>10570</v>
      </c>
      <c r="AV61" s="29">
        <f t="shared" si="137"/>
        <v>10793.211220187748</v>
      </c>
      <c r="AW61" s="42">
        <f t="shared" si="32"/>
        <v>661.18161218563318</v>
      </c>
      <c r="AX61" s="29">
        <f t="shared" si="33"/>
        <v>19433.273050975207</v>
      </c>
      <c r="AY61" s="42">
        <f t="shared" si="34"/>
        <v>6527.2238831276536</v>
      </c>
      <c r="AZ61" s="11"/>
      <c r="BA61" s="29">
        <f t="shared" si="35"/>
        <v>1.8025445877622532</v>
      </c>
      <c r="BB61" s="25">
        <v>11160</v>
      </c>
      <c r="BC61" s="29">
        <f t="shared" si="135"/>
        <v>10874.629326834031</v>
      </c>
      <c r="BD61" s="42">
        <f t="shared" si="36"/>
        <v>-549.10798977176501</v>
      </c>
      <c r="BE61" s="29">
        <f t="shared" si="37"/>
        <v>19580.035967762018</v>
      </c>
      <c r="BF61" s="42">
        <f t="shared" si="38"/>
        <v>6628.9080898654256</v>
      </c>
      <c r="BG61" s="11"/>
      <c r="BH61" s="29">
        <f t="shared" si="39"/>
        <v>1.8026222408550012</v>
      </c>
      <c r="BI61" s="25">
        <v>10570</v>
      </c>
      <c r="BJ61" s="29">
        <f t="shared" si="40"/>
        <v>10793.369299942737</v>
      </c>
      <c r="BK61" s="42">
        <f t="shared" si="41"/>
        <v>660.88338036668529</v>
      </c>
      <c r="BL61" s="29">
        <f t="shared" si="42"/>
        <v>19433.557996793781</v>
      </c>
      <c r="BM61" s="42">
        <f t="shared" si="43"/>
        <v>6603.1919703737949</v>
      </c>
      <c r="BN61" s="11"/>
      <c r="BO61" s="29">
        <f t="shared" si="44"/>
        <v>1.8025447368399055</v>
      </c>
      <c r="BP61" s="25">
        <v>11160</v>
      </c>
      <c r="BQ61" s="29">
        <f t="shared" si="139"/>
        <v>10836.897552552584</v>
      </c>
      <c r="BR61" s="42">
        <f t="shared" si="45"/>
        <v>582.44426561375633</v>
      </c>
      <c r="BS61" s="29">
        <f t="shared" si="46"/>
        <v>19512.020516475251</v>
      </c>
      <c r="BT61" s="42">
        <f t="shared" si="140"/>
        <v>1894.7087752666685</v>
      </c>
      <c r="BU61" s="11"/>
      <c r="BV61" s="29">
        <f t="shared" si="47"/>
        <v>1.8025860362033601</v>
      </c>
      <c r="BW61" s="25">
        <v>11160</v>
      </c>
      <c r="BX61" s="29">
        <f t="shared" si="48"/>
        <v>10914.861231938161</v>
      </c>
      <c r="BY61" s="42">
        <f t="shared" si="49"/>
        <v>441.90817392422895</v>
      </c>
      <c r="BZ61" s="29">
        <f t="shared" si="50"/>
        <v>19652.559678189329</v>
      </c>
      <c r="CA61" s="42">
        <f t="shared" si="51"/>
        <v>6078.3353033370522</v>
      </c>
      <c r="CB61" s="11"/>
      <c r="CC61" s="29">
        <f t="shared" si="52"/>
        <v>1.8026612618233022</v>
      </c>
      <c r="CD61" s="25">
        <v>11160</v>
      </c>
      <c r="CE61" s="29">
        <f t="shared" si="53"/>
        <v>10939.925318704602</v>
      </c>
      <c r="CF61" s="42">
        <f t="shared" si="54"/>
        <v>-666.84040442799278</v>
      </c>
      <c r="CG61" s="29">
        <f t="shared" si="55"/>
        <v>19697.742043510043</v>
      </c>
      <c r="CH61" s="42">
        <f t="shared" si="56"/>
        <v>628.20844543566261</v>
      </c>
      <c r="CI61" s="11"/>
      <c r="CJ61" s="29">
        <f t="shared" si="57"/>
        <v>1.802685790656958</v>
      </c>
      <c r="CK61" s="25">
        <v>10570</v>
      </c>
      <c r="CL61" s="29">
        <f t="shared" si="58"/>
        <v>10888.050075258987</v>
      </c>
      <c r="CM61" s="42">
        <f t="shared" si="59"/>
        <v>490.235080943318</v>
      </c>
      <c r="CN61" s="29">
        <f t="shared" si="60"/>
        <v>19604.228594333388</v>
      </c>
      <c r="CO61" s="42">
        <f t="shared" si="141"/>
        <v>2691.0408825417821</v>
      </c>
      <c r="CP61" s="11"/>
      <c r="CQ61" s="29">
        <f t="shared" si="61"/>
        <v>1.802635209623185</v>
      </c>
      <c r="CR61" s="25">
        <v>11160</v>
      </c>
      <c r="CS61" s="29">
        <f t="shared" si="62"/>
        <v>10920.461383567736</v>
      </c>
      <c r="CT61" s="42">
        <f t="shared" si="63"/>
        <v>-631.75161242236948</v>
      </c>
      <c r="CU61" s="29">
        <f t="shared" si="64"/>
        <v>19662.654869893369</v>
      </c>
      <c r="CV61" s="42">
        <f t="shared" si="65"/>
        <v>1050.492906284758</v>
      </c>
      <c r="CW61" s="11"/>
      <c r="CX61" s="29">
        <f t="shared" si="66"/>
        <v>1.8026667277447679</v>
      </c>
      <c r="CY61" s="25">
        <v>10570</v>
      </c>
      <c r="CZ61" s="29">
        <f t="shared" si="67"/>
        <v>10880.918657478531</v>
      </c>
      <c r="DA61" s="42">
        <f t="shared" si="68"/>
        <v>503.08580292849211</v>
      </c>
      <c r="DB61" s="29">
        <f t="shared" si="69"/>
        <v>19591.373274149344</v>
      </c>
      <c r="DC61" s="42">
        <f t="shared" si="70"/>
        <v>1563.6271865658728</v>
      </c>
      <c r="DD61" s="11"/>
      <c r="DE61" s="29">
        <f t="shared" si="71"/>
        <v>1.8026283124008369</v>
      </c>
      <c r="DF61" s="25">
        <v>11160</v>
      </c>
      <c r="DG61" s="29">
        <f t="shared" si="72"/>
        <v>10902.635171165859</v>
      </c>
      <c r="DH61" s="42">
        <f t="shared" si="73"/>
        <v>-599.61617689052684</v>
      </c>
      <c r="DI61" s="29">
        <f t="shared" si="74"/>
        <v>19630.520304859565</v>
      </c>
      <c r="DJ61" s="42">
        <f t="shared" si="75"/>
        <v>471.60696673191256</v>
      </c>
      <c r="DK61" s="11"/>
      <c r="DL61" s="29">
        <f t="shared" si="76"/>
        <v>1.802649358008555</v>
      </c>
      <c r="DM61" s="25">
        <v>10570</v>
      </c>
      <c r="DN61" s="29">
        <f t="shared" si="77"/>
        <v>10876.55893262821</v>
      </c>
      <c r="DO61" s="42">
        <f t="shared" si="78"/>
        <v>510.94298228617259</v>
      </c>
      <c r="DP61" s="29">
        <f t="shared" si="79"/>
        <v>19583.514319878672</v>
      </c>
      <c r="DQ61" s="42">
        <f t="shared" si="80"/>
        <v>679.97021627238439</v>
      </c>
      <c r="DR61" s="11"/>
      <c r="DS61" s="29">
        <f t="shared" si="81"/>
        <v>1.8026241025232579</v>
      </c>
      <c r="DT61" s="25">
        <v>11160</v>
      </c>
      <c r="DU61" s="29">
        <f t="shared" si="82"/>
        <v>10895.820071549329</v>
      </c>
      <c r="DV61" s="42">
        <f t="shared" si="83"/>
        <v>476.22768525857117</v>
      </c>
      <c r="DW61" s="29">
        <f t="shared" si="84"/>
        <v>19618.235092469658</v>
      </c>
      <c r="DX61" s="42">
        <f t="shared" si="85"/>
        <v>370.9914725386725</v>
      </c>
      <c r="DY61" s="11"/>
      <c r="DZ61" s="29">
        <f t="shared" si="86"/>
        <v>1.8026427398961478</v>
      </c>
      <c r="EA61" s="25">
        <v>11160</v>
      </c>
      <c r="EB61" s="29">
        <f t="shared" si="87"/>
        <v>10917.817883906371</v>
      </c>
      <c r="EC61" s="42">
        <f t="shared" si="88"/>
        <v>-626.99365280963787</v>
      </c>
      <c r="ED61" s="29">
        <f t="shared" si="89"/>
        <v>19657.889524421116</v>
      </c>
      <c r="EE61" s="42">
        <f t="shared" si="90"/>
        <v>483.90374849561942</v>
      </c>
      <c r="EF61" s="11"/>
      <c r="EG61" s="29">
        <f t="shared" si="91"/>
        <v>1.8026641465590965</v>
      </c>
      <c r="EH61" s="25">
        <v>10570</v>
      </c>
      <c r="EI61" s="29">
        <f t="shared" si="92"/>
        <v>10902.53957727377</v>
      </c>
      <c r="EJ61" s="42">
        <f t="shared" si="93"/>
        <v>-599.44517923048261</v>
      </c>
      <c r="EK61" s="29">
        <f t="shared" si="94"/>
        <v>19630.347982595802</v>
      </c>
      <c r="EL61" s="42">
        <f t="shared" si="95"/>
        <v>233.42665355978019</v>
      </c>
      <c r="EM61" s="11"/>
      <c r="EN61" s="29">
        <f t="shared" si="96"/>
        <v>1.8026492650918942</v>
      </c>
      <c r="EO61" s="25">
        <v>10570</v>
      </c>
      <c r="EP61" s="29">
        <f t="shared" si="97"/>
        <v>10880.676644111516</v>
      </c>
      <c r="EQ61" s="42">
        <f t="shared" si="136"/>
        <v>503.51992531968114</v>
      </c>
      <c r="ER61" s="29">
        <f t="shared" si="98"/>
        <v>19590.937014030282</v>
      </c>
      <c r="ES61" s="42">
        <f t="shared" si="99"/>
        <v>477.98784645719417</v>
      </c>
      <c r="ET61" s="11"/>
      <c r="EU61" s="29">
        <f t="shared" si="100"/>
        <v>1.8026280785729654</v>
      </c>
      <c r="EV61" s="25">
        <v>11160</v>
      </c>
      <c r="EW61" s="29">
        <f t="shared" si="101"/>
        <v>10894.734074369337</v>
      </c>
      <c r="EX61" s="42">
        <f t="shared" si="102"/>
        <v>-585.37249938399611</v>
      </c>
      <c r="EY61" s="29">
        <f t="shared" si="103"/>
        <v>19616.277428109654</v>
      </c>
      <c r="EZ61" s="42">
        <f t="shared" si="104"/>
        <v>197.61134545349211</v>
      </c>
      <c r="FA61" s="11"/>
      <c r="FB61" s="28">
        <f t="shared" si="105"/>
        <v>1.8026416864356465</v>
      </c>
      <c r="FC61" s="25">
        <v>10570</v>
      </c>
      <c r="FD61" s="28">
        <f t="shared" si="106"/>
        <v>10873.462417262246</v>
      </c>
      <c r="FE61" s="39">
        <f t="shared" si="107"/>
        <v>516.52213962945029</v>
      </c>
      <c r="FF61" s="28">
        <f t="shared" si="108"/>
        <v>19577.932471271477</v>
      </c>
      <c r="FG61" s="39">
        <f t="shared" si="109"/>
        <v>452.483396081634</v>
      </c>
      <c r="FH61" s="11"/>
      <c r="FI61" s="28">
        <f t="shared" si="110"/>
        <v>1.8026211155107241</v>
      </c>
      <c r="FJ61" s="25">
        <v>11160</v>
      </c>
      <c r="FK61" s="28">
        <f t="shared" si="111"/>
        <v>10885.90130050587</v>
      </c>
      <c r="FL61" s="39">
        <f t="shared" si="112"/>
        <v>494.10417001420268</v>
      </c>
      <c r="FM61" s="28">
        <f t="shared" si="113"/>
        <v>19600.355139540421</v>
      </c>
      <c r="FN61" s="39">
        <f t="shared" si="114"/>
        <v>154.72581634849556</v>
      </c>
      <c r="FO61" s="11"/>
      <c r="FP61" s="28">
        <f t="shared" si="115"/>
        <v>1.8026211155107241</v>
      </c>
      <c r="FQ61" s="25">
        <v>11160</v>
      </c>
      <c r="FR61" s="28">
        <f t="shared" si="116"/>
        <v>10887.882915944743</v>
      </c>
      <c r="FS61" s="39">
        <f t="shared" si="117"/>
        <v>490.53249995577977</v>
      </c>
      <c r="FT61" s="28">
        <f t="shared" si="118"/>
        <v>19603.927267081439</v>
      </c>
      <c r="FU61" s="39">
        <f t="shared" si="119"/>
        <v>207.95078225189928</v>
      </c>
      <c r="FV61" s="11"/>
      <c r="FW61" s="28">
        <f t="shared" si="120"/>
        <v>1.8026211155107241</v>
      </c>
      <c r="FX61" s="25">
        <v>11160</v>
      </c>
      <c r="FY61" s="28">
        <f t="shared" si="121"/>
        <v>10887.882915944743</v>
      </c>
      <c r="FZ61" s="39">
        <f t="shared" si="122"/>
        <v>490.53249995577977</v>
      </c>
      <c r="GA61" s="28">
        <f t="shared" si="123"/>
        <v>19603.927267081439</v>
      </c>
      <c r="GB61" s="39">
        <f t="shared" si="124"/>
        <v>207.95078225189928</v>
      </c>
      <c r="GC61" s="11"/>
      <c r="GD61" s="28">
        <f t="shared" si="125"/>
        <v>1.8026211155107241</v>
      </c>
      <c r="GE61" s="25">
        <v>11160</v>
      </c>
      <c r="GF61" s="28">
        <f t="shared" si="126"/>
        <v>10887.882915944743</v>
      </c>
      <c r="GG61" s="39" t="e">
        <f t="shared" si="127"/>
        <v>#VALUE!</v>
      </c>
      <c r="GH61" s="28">
        <f t="shared" si="128"/>
        <v>19603.927267081439</v>
      </c>
      <c r="GI61" s="39">
        <f t="shared" si="129"/>
        <v>207.95078225189928</v>
      </c>
      <c r="GJ61" s="11"/>
      <c r="GK61" s="29">
        <f t="shared" si="142"/>
        <v>38</v>
      </c>
      <c r="GL61" s="29" t="str">
        <f t="shared" si="143"/>
        <v xml:space="preserve"> ('13', '12'),</v>
      </c>
      <c r="GM61" s="29">
        <f t="shared" si="144"/>
        <v>51800</v>
      </c>
      <c r="GN61" s="29">
        <f t="shared" si="130"/>
        <v>1.802685790656958</v>
      </c>
      <c r="GO61" s="29">
        <f t="shared" si="131"/>
        <v>10888.050075258987</v>
      </c>
      <c r="GP61" s="54">
        <f t="shared" si="132"/>
        <v>0.21019401689689163</v>
      </c>
      <c r="GQ61" s="29" t="str">
        <f t="shared" si="133"/>
        <v>-</v>
      </c>
      <c r="GR61" s="11"/>
    </row>
    <row r="62" spans="2:200" s="2" customFormat="1" x14ac:dyDescent="0.3">
      <c r="B62" s="86"/>
      <c r="C62" s="24">
        <v>39</v>
      </c>
      <c r="D62" s="25" t="s">
        <v>62</v>
      </c>
      <c r="E62" s="25">
        <v>10180</v>
      </c>
      <c r="F62" s="25">
        <v>2.4</v>
      </c>
      <c r="G62" s="25">
        <v>10330</v>
      </c>
      <c r="H62" s="25">
        <f t="shared" si="6"/>
        <v>-6219.7205515453816</v>
      </c>
      <c r="I62" s="29">
        <f t="shared" si="7"/>
        <v>28734.874885629837</v>
      </c>
      <c r="J62" s="10"/>
      <c r="K62" s="40">
        <f t="shared" si="8"/>
        <v>4.3084583183106657</v>
      </c>
      <c r="L62" s="41">
        <v>8790</v>
      </c>
      <c r="M62" s="62">
        <f t="shared" si="138"/>
        <v>9943.9695922248466</v>
      </c>
      <c r="N62" s="42">
        <f t="shared" si="9"/>
        <v>6612.575371567641</v>
      </c>
      <c r="O62" s="29">
        <f t="shared" si="10"/>
        <v>27124.721881578618</v>
      </c>
      <c r="P62" s="18">
        <f t="shared" si="11"/>
        <v>149019.47572705123</v>
      </c>
      <c r="Q62" s="8"/>
      <c r="R62" s="29">
        <f t="shared" si="12"/>
        <v>4.0387795789255714</v>
      </c>
      <c r="S62" s="25">
        <v>11380</v>
      </c>
      <c r="T62" s="29">
        <f t="shared" si="13"/>
        <v>10709.519395150404</v>
      </c>
      <c r="U62" s="42">
        <f t="shared" si="14"/>
        <v>-15364.487182784009</v>
      </c>
      <c r="V62" s="29">
        <f t="shared" si="15"/>
        <v>30425.230531358295</v>
      </c>
      <c r="W62" s="42">
        <f t="shared" si="16"/>
        <v>586066.50075936026</v>
      </c>
      <c r="X62" s="11"/>
      <c r="Y62" s="29">
        <f t="shared" si="17"/>
        <v>4.6047599937751489</v>
      </c>
      <c r="Z62" s="25">
        <v>6840</v>
      </c>
      <c r="AA62" s="29">
        <f t="shared" si="18"/>
        <v>9838.9589595004054</v>
      </c>
      <c r="AB62" s="42">
        <f t="shared" si="19"/>
        <v>2046.685408521065</v>
      </c>
      <c r="AC62" s="29">
        <f t="shared" si="20"/>
        <v>26704.203508203689</v>
      </c>
      <c r="AD62" s="42">
        <f t="shared" si="21"/>
        <v>757875.47211911588</v>
      </c>
      <c r="AE62" s="11"/>
      <c r="AF62" s="29">
        <f t="shared" si="22"/>
        <v>3.9706448304768891</v>
      </c>
      <c r="AG62" s="25">
        <v>10330</v>
      </c>
      <c r="AH62" s="29">
        <f t="shared" si="23"/>
        <v>10134.527662325145</v>
      </c>
      <c r="AI62" s="42">
        <f t="shared" si="24"/>
        <v>-4181.3187211544073</v>
      </c>
      <c r="AJ62" s="29">
        <f t="shared" si="25"/>
        <v>27906.544144869353</v>
      </c>
      <c r="AK62" s="42">
        <f t="shared" si="26"/>
        <v>87360.858089499103</v>
      </c>
      <c r="AL62" s="11"/>
      <c r="AM62" s="29">
        <f t="shared" si="27"/>
        <v>4.1680536650026809</v>
      </c>
      <c r="AN62" s="25">
        <v>9100</v>
      </c>
      <c r="AO62" s="29">
        <f t="shared" si="28"/>
        <v>9948.4968189717656</v>
      </c>
      <c r="AP62" s="42">
        <f t="shared" si="29"/>
        <v>1567.8722877315365</v>
      </c>
      <c r="AQ62" s="29">
        <f t="shared" si="30"/>
        <v>27143.013111054472</v>
      </c>
      <c r="AR62" s="42">
        <f t="shared" si="134"/>
        <v>34607.474678769497</v>
      </c>
      <c r="AS62" s="11"/>
      <c r="AT62" s="29">
        <f t="shared" si="31"/>
        <v>4.0417659898592913</v>
      </c>
      <c r="AU62" s="25">
        <v>10330</v>
      </c>
      <c r="AV62" s="29">
        <f t="shared" si="137"/>
        <v>10049.884531554255</v>
      </c>
      <c r="AW62" s="42">
        <f t="shared" si="32"/>
        <v>1163.1596829569089</v>
      </c>
      <c r="AX62" s="29">
        <f t="shared" si="33"/>
        <v>27556.226042832277</v>
      </c>
      <c r="AY62" s="42">
        <f t="shared" si="34"/>
        <v>10279.46826270945</v>
      </c>
      <c r="AZ62" s="11"/>
      <c r="BA62" s="29">
        <f t="shared" si="35"/>
        <v>4.1097227118939825</v>
      </c>
      <c r="BB62" s="25">
        <v>10330</v>
      </c>
      <c r="BC62" s="29">
        <f t="shared" si="135"/>
        <v>10112.063290388871</v>
      </c>
      <c r="BD62" s="42">
        <f t="shared" si="36"/>
        <v>913.82548445018813</v>
      </c>
      <c r="BE62" s="29">
        <f t="shared" si="37"/>
        <v>27813.08712740424</v>
      </c>
      <c r="BF62" s="42">
        <f t="shared" si="38"/>
        <v>3866.1980502133397</v>
      </c>
      <c r="BG62" s="11"/>
      <c r="BH62" s="29">
        <f t="shared" si="39"/>
        <v>4.1524293157062777</v>
      </c>
      <c r="BI62" s="25">
        <v>10330</v>
      </c>
      <c r="BJ62" s="29">
        <f t="shared" si="40"/>
        <v>10170.198017821889</v>
      </c>
      <c r="BK62" s="42">
        <f t="shared" si="41"/>
        <v>672.20620612015648</v>
      </c>
      <c r="BL62" s="29">
        <f t="shared" si="42"/>
        <v>28055.665618957719</v>
      </c>
      <c r="BM62" s="42">
        <f t="shared" si="43"/>
        <v>3379.6465337113268</v>
      </c>
      <c r="BN62" s="11"/>
      <c r="BO62" s="29">
        <f t="shared" si="44"/>
        <v>4.1930773667307069</v>
      </c>
      <c r="BP62" s="25">
        <v>10330</v>
      </c>
      <c r="BQ62" s="29">
        <f t="shared" si="139"/>
        <v>10189.170518070005</v>
      </c>
      <c r="BR62" s="42">
        <f t="shared" si="45"/>
        <v>595.80938367942269</v>
      </c>
      <c r="BS62" s="29">
        <f t="shared" si="46"/>
        <v>28135.345942799817</v>
      </c>
      <c r="BT62" s="42">
        <f t="shared" si="140"/>
        <v>359.95576566474142</v>
      </c>
      <c r="BU62" s="11"/>
      <c r="BV62" s="29">
        <f t="shared" si="47"/>
        <v>4.2064947941067103</v>
      </c>
      <c r="BW62" s="25">
        <v>10330</v>
      </c>
      <c r="BX62" s="29">
        <f t="shared" si="48"/>
        <v>10223.152261829509</v>
      </c>
      <c r="BY62" s="42">
        <f t="shared" si="49"/>
        <v>452.87977193400576</v>
      </c>
      <c r="BZ62" s="29">
        <f t="shared" si="50"/>
        <v>28278.700806183286</v>
      </c>
      <c r="CA62" s="42">
        <f t="shared" si="51"/>
        <v>1154.7589089366402</v>
      </c>
      <c r="CB62" s="11"/>
      <c r="CC62" s="29">
        <f t="shared" si="52"/>
        <v>4.2307148724412134</v>
      </c>
      <c r="CD62" s="25">
        <v>10330</v>
      </c>
      <c r="CE62" s="29">
        <f t="shared" si="53"/>
        <v>10234.076853649387</v>
      </c>
      <c r="CF62" s="42">
        <f t="shared" si="54"/>
        <v>407.50435790511574</v>
      </c>
      <c r="CG62" s="29">
        <f t="shared" si="55"/>
        <v>28324.962429085837</v>
      </c>
      <c r="CH62" s="42">
        <f t="shared" si="56"/>
        <v>119.34670643093669</v>
      </c>
      <c r="CI62" s="11"/>
      <c r="CJ62" s="29">
        <f t="shared" si="57"/>
        <v>4.238552726416839</v>
      </c>
      <c r="CK62" s="25">
        <v>10330</v>
      </c>
      <c r="CL62" s="29">
        <f t="shared" si="58"/>
        <v>10247.528316194401</v>
      </c>
      <c r="CM62" s="42">
        <f t="shared" si="59"/>
        <v>350.94499692413234</v>
      </c>
      <c r="CN62" s="29">
        <f t="shared" si="60"/>
        <v>28382.042260271242</v>
      </c>
      <c r="CO62" s="42">
        <f t="shared" si="141"/>
        <v>180.94184459990868</v>
      </c>
      <c r="CP62" s="11"/>
      <c r="CQ62" s="29">
        <f t="shared" si="61"/>
        <v>4.2482380260508572</v>
      </c>
      <c r="CR62" s="25">
        <v>10330</v>
      </c>
      <c r="CS62" s="29">
        <f t="shared" si="62"/>
        <v>10257.357387385027</v>
      </c>
      <c r="CT62" s="42">
        <f t="shared" si="63"/>
        <v>309.55026229796988</v>
      </c>
      <c r="CU62" s="29">
        <f t="shared" si="64"/>
        <v>28423.83337697995</v>
      </c>
      <c r="CV62" s="42">
        <f t="shared" si="65"/>
        <v>96.610640470405102</v>
      </c>
      <c r="CW62" s="11"/>
      <c r="CX62" s="29">
        <f t="shared" si="66"/>
        <v>4.2553392962289154</v>
      </c>
      <c r="CY62" s="25">
        <v>10330</v>
      </c>
      <c r="CZ62" s="29">
        <f t="shared" si="67"/>
        <v>10265.553688226495</v>
      </c>
      <c r="DA62" s="42">
        <f t="shared" si="68"/>
        <v>274.85812209923807</v>
      </c>
      <c r="DB62" s="29">
        <f t="shared" si="69"/>
        <v>28458.735740111537</v>
      </c>
      <c r="DC62" s="42">
        <f t="shared" si="70"/>
        <v>67.179347483844879</v>
      </c>
      <c r="DD62" s="11"/>
      <c r="DE62" s="29">
        <f t="shared" si="71"/>
        <v>4.2612765586870855</v>
      </c>
      <c r="DF62" s="25">
        <v>10330</v>
      </c>
      <c r="DG62" s="29">
        <f t="shared" si="72"/>
        <v>10270.568531566012</v>
      </c>
      <c r="DH62" s="42">
        <f t="shared" si="73"/>
        <v>253.67148255675218</v>
      </c>
      <c r="DI62" s="29">
        <f t="shared" si="74"/>
        <v>28480.114498482795</v>
      </c>
      <c r="DJ62" s="42">
        <f t="shared" si="75"/>
        <v>25.148653719898306</v>
      </c>
      <c r="DK62" s="11"/>
      <c r="DL62" s="29">
        <f t="shared" si="76"/>
        <v>4.2649162463357193</v>
      </c>
      <c r="DM62" s="25">
        <v>10330</v>
      </c>
      <c r="DN62" s="29">
        <f t="shared" si="77"/>
        <v>10275.227537233079</v>
      </c>
      <c r="DO62" s="42">
        <f t="shared" si="78"/>
        <v>233.93378992393386</v>
      </c>
      <c r="DP62" s="29">
        <f t="shared" si="79"/>
        <v>28499.992653835459</v>
      </c>
      <c r="DQ62" s="42">
        <f t="shared" si="80"/>
        <v>21.706333805758643</v>
      </c>
      <c r="DR62" s="11"/>
      <c r="DS62" s="29">
        <f t="shared" si="81"/>
        <v>4.268302453918194</v>
      </c>
      <c r="DT62" s="25">
        <v>10330</v>
      </c>
      <c r="DU62" s="29">
        <f t="shared" si="82"/>
        <v>10278.94958084584</v>
      </c>
      <c r="DV62" s="42">
        <f t="shared" si="83"/>
        <v>218.19500202674718</v>
      </c>
      <c r="DW62" s="29">
        <f t="shared" si="84"/>
        <v>28515.884501436238</v>
      </c>
      <c r="DX62" s="42">
        <f t="shared" si="85"/>
        <v>13.853608655294206</v>
      </c>
      <c r="DY62" s="11"/>
      <c r="DZ62" s="29">
        <f t="shared" si="86"/>
        <v>4.2710109808174144</v>
      </c>
      <c r="EA62" s="25">
        <v>10330</v>
      </c>
      <c r="EB62" s="29">
        <f t="shared" si="87"/>
        <v>10283.200462235231</v>
      </c>
      <c r="EC62" s="42">
        <f t="shared" si="88"/>
        <v>200.09643181294385</v>
      </c>
      <c r="ED62" s="29">
        <f t="shared" si="89"/>
        <v>28534.046643578233</v>
      </c>
      <c r="EE62" s="42">
        <f t="shared" si="90"/>
        <v>18.069992586670736</v>
      </c>
      <c r="EF62" s="11"/>
      <c r="EG62" s="29">
        <f t="shared" si="91"/>
        <v>4.2741079435185227</v>
      </c>
      <c r="EH62" s="25">
        <v>10330</v>
      </c>
      <c r="EI62" s="29">
        <f t="shared" si="92"/>
        <v>10285.256186570632</v>
      </c>
      <c r="EJ62" s="42">
        <f t="shared" si="93"/>
        <v>191.40301392291838</v>
      </c>
      <c r="EK62" s="29">
        <f t="shared" si="94"/>
        <v>28542.834571971362</v>
      </c>
      <c r="EL62" s="42">
        <f t="shared" si="95"/>
        <v>4.2260025431617931</v>
      </c>
      <c r="EM62" s="11"/>
      <c r="EN62" s="29">
        <f t="shared" si="96"/>
        <v>4.2756070117336922</v>
      </c>
      <c r="EO62" s="25">
        <v>10330</v>
      </c>
      <c r="EP62" s="29">
        <f t="shared" si="97"/>
        <v>10288.197884549712</v>
      </c>
      <c r="EQ62" s="42">
        <f t="shared" si="136"/>
        <v>178.88337705404211</v>
      </c>
      <c r="ER62" s="29">
        <f t="shared" si="98"/>
        <v>28555.415273495477</v>
      </c>
      <c r="ES62" s="42">
        <f t="shared" si="99"/>
        <v>8.6535870001253876</v>
      </c>
      <c r="ET62" s="11"/>
      <c r="EU62" s="29">
        <f t="shared" si="100"/>
        <v>4.2777537105786694</v>
      </c>
      <c r="EV62" s="25">
        <v>10330</v>
      </c>
      <c r="EW62" s="29">
        <f t="shared" si="101"/>
        <v>10290.301648199202</v>
      </c>
      <c r="EX62" s="42">
        <f t="shared" si="102"/>
        <v>169.95620341003414</v>
      </c>
      <c r="EY62" s="29">
        <f t="shared" si="103"/>
        <v>28564.416272144084</v>
      </c>
      <c r="EZ62" s="42">
        <f t="shared" si="104"/>
        <v>4.4258214929126973</v>
      </c>
      <c r="FA62" s="11"/>
      <c r="FB62" s="28">
        <f t="shared" si="105"/>
        <v>4.279290058101866</v>
      </c>
      <c r="FC62" s="25">
        <v>10330</v>
      </c>
      <c r="FD62" s="28">
        <f t="shared" si="106"/>
        <v>10292.902082812856</v>
      </c>
      <c r="FE62" s="39">
        <f t="shared" si="107"/>
        <v>158.86693500332268</v>
      </c>
      <c r="FF62" s="28">
        <f t="shared" si="108"/>
        <v>28575.546756703996</v>
      </c>
      <c r="FG62" s="39">
        <f t="shared" si="109"/>
        <v>6.7622601798909479</v>
      </c>
      <c r="FH62" s="11"/>
      <c r="FI62" s="28">
        <f t="shared" si="110"/>
        <v>4.2811904197648989</v>
      </c>
      <c r="FJ62" s="25">
        <v>10330</v>
      </c>
      <c r="FK62" s="28">
        <f t="shared" si="111"/>
        <v>10294.512540526861</v>
      </c>
      <c r="FL62" s="39">
        <f t="shared" si="112"/>
        <v>152.03071956090722</v>
      </c>
      <c r="FM62" s="28">
        <f t="shared" si="113"/>
        <v>28582.442381022214</v>
      </c>
      <c r="FN62" s="39">
        <f t="shared" si="114"/>
        <v>2.5935740485980538</v>
      </c>
      <c r="FO62" s="11"/>
      <c r="FP62" s="28">
        <f t="shared" si="115"/>
        <v>4.2811904197648989</v>
      </c>
      <c r="FQ62" s="25">
        <v>10330</v>
      </c>
      <c r="FR62" s="28">
        <f t="shared" si="116"/>
        <v>10294.769099560917</v>
      </c>
      <c r="FS62" s="39">
        <f t="shared" si="117"/>
        <v>150.93778538293211</v>
      </c>
      <c r="FT62" s="28">
        <f t="shared" si="118"/>
        <v>28583.541085302768</v>
      </c>
      <c r="FU62" s="39">
        <f t="shared" si="119"/>
        <v>3.4857515375416157</v>
      </c>
      <c r="FV62" s="11"/>
      <c r="FW62" s="28">
        <f t="shared" si="120"/>
        <v>4.2811904197648989</v>
      </c>
      <c r="FX62" s="25">
        <v>10330</v>
      </c>
      <c r="FY62" s="28">
        <f t="shared" si="121"/>
        <v>10294.769099560917</v>
      </c>
      <c r="FZ62" s="39">
        <f t="shared" si="122"/>
        <v>150.93778538293211</v>
      </c>
      <c r="GA62" s="28">
        <f t="shared" si="123"/>
        <v>28583.541085302768</v>
      </c>
      <c r="GB62" s="39">
        <f t="shared" si="124"/>
        <v>3.4857515375416157</v>
      </c>
      <c r="GC62" s="11"/>
      <c r="GD62" s="28">
        <f t="shared" si="125"/>
        <v>4.2811904197648989</v>
      </c>
      <c r="GE62" s="25">
        <v>10330</v>
      </c>
      <c r="GF62" s="28">
        <f t="shared" si="126"/>
        <v>10294.769099560917</v>
      </c>
      <c r="GG62" s="39" t="e">
        <f t="shared" si="127"/>
        <v>#VALUE!</v>
      </c>
      <c r="GH62" s="28">
        <f t="shared" si="128"/>
        <v>28583.541085302768</v>
      </c>
      <c r="GI62" s="39">
        <f t="shared" si="129"/>
        <v>3.4857515375416157</v>
      </c>
      <c r="GJ62" s="11"/>
      <c r="GK62" s="29">
        <f t="shared" si="142"/>
        <v>39</v>
      </c>
      <c r="GL62" s="29" t="str">
        <f t="shared" si="143"/>
        <v xml:space="preserve"> ('13', '24'),</v>
      </c>
      <c r="GM62" s="29">
        <f t="shared" si="144"/>
        <v>10180</v>
      </c>
      <c r="GN62" s="29">
        <f t="shared" si="130"/>
        <v>4.238552726416839</v>
      </c>
      <c r="GO62" s="29">
        <f t="shared" si="131"/>
        <v>10247.528316194401</v>
      </c>
      <c r="GP62" s="54">
        <f t="shared" si="132"/>
        <v>1.0066334298815718</v>
      </c>
      <c r="GQ62" s="29" t="str">
        <f t="shared" si="133"/>
        <v>V</v>
      </c>
      <c r="GR62" s="11"/>
    </row>
    <row r="63" spans="2:200" s="2" customFormat="1" x14ac:dyDescent="0.3">
      <c r="B63" s="86"/>
      <c r="C63" s="24">
        <v>74</v>
      </c>
      <c r="D63" s="25" t="s">
        <v>63</v>
      </c>
      <c r="E63" s="25">
        <v>11380</v>
      </c>
      <c r="F63" s="25">
        <v>2.4</v>
      </c>
      <c r="G63" s="25">
        <v>10330</v>
      </c>
      <c r="H63" s="25">
        <f t="shared" si="6"/>
        <v>18087.091919288752</v>
      </c>
      <c r="I63" s="29">
        <f t="shared" si="7"/>
        <v>27316.84696591707</v>
      </c>
      <c r="J63" s="10"/>
      <c r="K63" s="40">
        <f t="shared" si="8"/>
        <v>3.6220943687885141</v>
      </c>
      <c r="L63" s="41">
        <v>14620</v>
      </c>
      <c r="M63" s="62">
        <f t="shared" si="138"/>
        <v>11405.370421659354</v>
      </c>
      <c r="N63" s="42">
        <f t="shared" si="9"/>
        <v>-6346.9309851168882</v>
      </c>
      <c r="O63" s="29">
        <f t="shared" si="10"/>
        <v>31515.559843156581</v>
      </c>
      <c r="P63" s="18">
        <f t="shared" si="11"/>
        <v>1156421.5437798172</v>
      </c>
      <c r="Q63" s="8"/>
      <c r="R63" s="29">
        <f t="shared" si="12"/>
        <v>4.2161053424915522</v>
      </c>
      <c r="S63" s="25">
        <v>9690</v>
      </c>
      <c r="T63" s="29">
        <f t="shared" si="13"/>
        <v>10490.904069738439</v>
      </c>
      <c r="U63" s="42">
        <f t="shared" si="14"/>
        <v>4245.8434828165946</v>
      </c>
      <c r="V63" s="29">
        <f t="shared" si="15"/>
        <v>27905.878735212849</v>
      </c>
      <c r="W63" s="42">
        <f t="shared" si="16"/>
        <v>836248.70879554725</v>
      </c>
      <c r="X63" s="11"/>
      <c r="Y63" s="29">
        <f t="shared" si="17"/>
        <v>3.7000352256145463</v>
      </c>
      <c r="Z63" s="25">
        <v>11600</v>
      </c>
      <c r="AA63" s="29">
        <f t="shared" si="18"/>
        <v>10740.427314779214</v>
      </c>
      <c r="AB63" s="42">
        <f t="shared" si="19"/>
        <v>-1519.099780024352</v>
      </c>
      <c r="AC63" s="29">
        <f t="shared" si="20"/>
        <v>28844.925944445175</v>
      </c>
      <c r="AD63" s="42">
        <f t="shared" si="21"/>
        <v>62261.849815678535</v>
      </c>
      <c r="AE63" s="11"/>
      <c r="AF63" s="29">
        <f t="shared" si="22"/>
        <v>3.8282022023246327</v>
      </c>
      <c r="AG63" s="25">
        <v>10330</v>
      </c>
      <c r="AH63" s="29">
        <f t="shared" si="23"/>
        <v>10493.381835831648</v>
      </c>
      <c r="AI63" s="42">
        <f t="shared" si="24"/>
        <v>1595.4395024973576</v>
      </c>
      <c r="AJ63" s="29">
        <f t="shared" si="25"/>
        <v>27915.048078971027</v>
      </c>
      <c r="AK63" s="42">
        <f t="shared" si="26"/>
        <v>61031.468668432353</v>
      </c>
      <c r="AL63" s="11"/>
      <c r="AM63" s="29">
        <f t="shared" si="27"/>
        <v>3.7012638421532458</v>
      </c>
      <c r="AN63" s="25">
        <v>10920</v>
      </c>
      <c r="AO63" s="29">
        <f t="shared" si="28"/>
        <v>10570.097171496753</v>
      </c>
      <c r="AP63" s="42">
        <f t="shared" si="29"/>
        <v>-890.20304547872911</v>
      </c>
      <c r="AQ63" s="29">
        <f t="shared" si="30"/>
        <v>28200.462122189339</v>
      </c>
      <c r="AR63" s="42">
        <f t="shared" si="134"/>
        <v>5885.2427262097553</v>
      </c>
      <c r="AS63" s="11"/>
      <c r="AT63" s="29">
        <f t="shared" si="31"/>
        <v>3.7397364587311936</v>
      </c>
      <c r="AU63" s="25">
        <v>10330</v>
      </c>
      <c r="AV63" s="29">
        <f t="shared" si="137"/>
        <v>10506.289307693438</v>
      </c>
      <c r="AW63" s="42">
        <f t="shared" si="32"/>
        <v>1553.0707164454245</v>
      </c>
      <c r="AX63" s="29">
        <f t="shared" si="33"/>
        <v>27962.863408909023</v>
      </c>
      <c r="AY63" s="42">
        <f t="shared" si="34"/>
        <v>4071.443483142375</v>
      </c>
      <c r="AZ63" s="11"/>
      <c r="BA63" s="29">
        <f t="shared" si="35"/>
        <v>3.7076781868326547</v>
      </c>
      <c r="BB63" s="25">
        <v>10920</v>
      </c>
      <c r="BC63" s="29">
        <f t="shared" si="135"/>
        <v>10598.122927260983</v>
      </c>
      <c r="BD63" s="42">
        <f t="shared" si="36"/>
        <v>-996.83278931575978</v>
      </c>
      <c r="BE63" s="29">
        <f t="shared" si="37"/>
        <v>28305.470697744495</v>
      </c>
      <c r="BF63" s="42">
        <f t="shared" si="38"/>
        <v>8433.4136828766968</v>
      </c>
      <c r="BG63" s="11"/>
      <c r="BH63" s="29">
        <f t="shared" si="39"/>
        <v>3.7540018793968937</v>
      </c>
      <c r="BI63" s="25">
        <v>10330</v>
      </c>
      <c r="BJ63" s="29">
        <f t="shared" si="40"/>
        <v>10526.601000905974</v>
      </c>
      <c r="BK63" s="42">
        <f t="shared" si="41"/>
        <v>1471.8491352934757</v>
      </c>
      <c r="BL63" s="29">
        <f t="shared" si="42"/>
        <v>28038.275530301144</v>
      </c>
      <c r="BM63" s="42">
        <f t="shared" si="43"/>
        <v>5115.3859495314427</v>
      </c>
      <c r="BN63" s="11"/>
      <c r="BO63" s="29">
        <f t="shared" si="44"/>
        <v>3.7178200294131143</v>
      </c>
      <c r="BP63" s="25">
        <v>10920</v>
      </c>
      <c r="BQ63" s="29">
        <f t="shared" si="139"/>
        <v>10573.30732147965</v>
      </c>
      <c r="BR63" s="42">
        <f t="shared" si="45"/>
        <v>1311.9969619098858</v>
      </c>
      <c r="BS63" s="29">
        <f t="shared" si="46"/>
        <v>28212.469850199752</v>
      </c>
      <c r="BT63" s="42">
        <f t="shared" si="140"/>
        <v>2181.4803815309751</v>
      </c>
      <c r="BU63" s="11"/>
      <c r="BV63" s="29">
        <f t="shared" si="47"/>
        <v>3.7413647179658662</v>
      </c>
      <c r="BW63" s="25">
        <v>10920</v>
      </c>
      <c r="BX63" s="29">
        <f t="shared" si="48"/>
        <v>10656.963254905801</v>
      </c>
      <c r="BY63" s="42">
        <f t="shared" si="49"/>
        <v>999.10552475838654</v>
      </c>
      <c r="BZ63" s="29">
        <f t="shared" si="50"/>
        <v>28527.246971433768</v>
      </c>
      <c r="CA63" s="42">
        <f t="shared" si="51"/>
        <v>6998.3151974006123</v>
      </c>
      <c r="CB63" s="11"/>
      <c r="CC63" s="29">
        <f t="shared" si="52"/>
        <v>3.7843226672953034</v>
      </c>
      <c r="CD63" s="25">
        <v>10920</v>
      </c>
      <c r="CE63" s="29">
        <f t="shared" si="53"/>
        <v>10683.857311092539</v>
      </c>
      <c r="CF63" s="42">
        <f t="shared" si="54"/>
        <v>-1334.9447868245732</v>
      </c>
      <c r="CG63" s="29">
        <f t="shared" si="55"/>
        <v>28629.211141204451</v>
      </c>
      <c r="CH63" s="42">
        <f t="shared" si="56"/>
        <v>723.29025817544482</v>
      </c>
      <c r="CI63" s="11"/>
      <c r="CJ63" s="29">
        <f t="shared" si="57"/>
        <v>3.798349635145402</v>
      </c>
      <c r="CK63" s="25">
        <v>10330</v>
      </c>
      <c r="CL63" s="29">
        <f t="shared" si="58"/>
        <v>10634.235311110986</v>
      </c>
      <c r="CM63" s="42">
        <f t="shared" si="59"/>
        <v>1083.1107438643467</v>
      </c>
      <c r="CN63" s="29">
        <f t="shared" si="60"/>
        <v>28441.371013153002</v>
      </c>
      <c r="CO63" s="42">
        <f t="shared" si="141"/>
        <v>2462.3428821692478</v>
      </c>
      <c r="CP63" s="11"/>
      <c r="CQ63" s="29">
        <f t="shared" si="61"/>
        <v>3.7725510960983506</v>
      </c>
      <c r="CR63" s="25">
        <v>10920</v>
      </c>
      <c r="CS63" s="29">
        <f t="shared" si="62"/>
        <v>10668.293079077483</v>
      </c>
      <c r="CT63" s="42">
        <f t="shared" si="63"/>
        <v>-1275.5101702905201</v>
      </c>
      <c r="CU63" s="29">
        <f t="shared" si="64"/>
        <v>28570.156066135329</v>
      </c>
      <c r="CV63" s="42">
        <f t="shared" si="65"/>
        <v>1159.9315588597228</v>
      </c>
      <c r="CW63" s="11"/>
      <c r="CX63" s="29">
        <f t="shared" si="66"/>
        <v>3.7902189667842681</v>
      </c>
      <c r="CY63" s="25">
        <v>10330</v>
      </c>
      <c r="CZ63" s="29">
        <f t="shared" si="67"/>
        <v>10630.123308623302</v>
      </c>
      <c r="DA63" s="42">
        <f t="shared" si="68"/>
        <v>1096.3421651689312</v>
      </c>
      <c r="DB63" s="29">
        <f t="shared" si="69"/>
        <v>28425.862636719638</v>
      </c>
      <c r="DC63" s="42">
        <f t="shared" si="70"/>
        <v>1456.9313765248116</v>
      </c>
      <c r="DD63" s="11"/>
      <c r="DE63" s="29">
        <f t="shared" si="71"/>
        <v>3.7704293973994578</v>
      </c>
      <c r="DF63" s="25">
        <v>10920</v>
      </c>
      <c r="DG63" s="29">
        <f t="shared" si="72"/>
        <v>10652.67985460751</v>
      </c>
      <c r="DH63" s="42">
        <f t="shared" si="73"/>
        <v>-1216.1859752671769</v>
      </c>
      <c r="DI63" s="29">
        <f t="shared" si="74"/>
        <v>28511.041967303514</v>
      </c>
      <c r="DJ63" s="42">
        <f t="shared" si="75"/>
        <v>508.79776673765991</v>
      </c>
      <c r="DK63" s="11"/>
      <c r="DL63" s="29">
        <f t="shared" si="76"/>
        <v>3.7820983810810223</v>
      </c>
      <c r="DM63" s="25">
        <v>10330</v>
      </c>
      <c r="DN63" s="29">
        <f t="shared" si="77"/>
        <v>10627.384042289925</v>
      </c>
      <c r="DO63" s="42">
        <f t="shared" si="78"/>
        <v>1105.8812315327361</v>
      </c>
      <c r="DP63" s="29">
        <f t="shared" si="79"/>
        <v>28415.536360624941</v>
      </c>
      <c r="DQ63" s="42">
        <f t="shared" si="80"/>
        <v>639.87812080648155</v>
      </c>
      <c r="DR63" s="11"/>
      <c r="DS63" s="29">
        <f t="shared" si="81"/>
        <v>3.7690173647390521</v>
      </c>
      <c r="DT63" s="25">
        <v>10920</v>
      </c>
      <c r="DU63" s="29">
        <f t="shared" si="82"/>
        <v>10647.268657685467</v>
      </c>
      <c r="DV63" s="42">
        <f t="shared" si="83"/>
        <v>1033.951170463888</v>
      </c>
      <c r="DW63" s="29">
        <f t="shared" si="84"/>
        <v>28490.58388228211</v>
      </c>
      <c r="DX63" s="42">
        <f t="shared" si="85"/>
        <v>395.39792942862249</v>
      </c>
      <c r="DY63" s="11"/>
      <c r="DZ63" s="29">
        <f t="shared" si="86"/>
        <v>3.7792922853115432</v>
      </c>
      <c r="EA63" s="25">
        <v>10920</v>
      </c>
      <c r="EB63" s="29">
        <f t="shared" si="87"/>
        <v>10669.97853169938</v>
      </c>
      <c r="EC63" s="42">
        <f t="shared" si="88"/>
        <v>-1286.2496197777637</v>
      </c>
      <c r="ED63" s="29">
        <f t="shared" si="89"/>
        <v>28576.54504112179</v>
      </c>
      <c r="EE63" s="42">
        <f t="shared" si="90"/>
        <v>515.73837772782713</v>
      </c>
      <c r="EF63" s="11"/>
      <c r="EG63" s="29">
        <f t="shared" si="91"/>
        <v>3.7910977216232871</v>
      </c>
      <c r="EH63" s="25">
        <v>10330</v>
      </c>
      <c r="EI63" s="29">
        <f t="shared" si="92"/>
        <v>10655.04457776502</v>
      </c>
      <c r="EJ63" s="42">
        <f t="shared" si="93"/>
        <v>-1226.153158502108</v>
      </c>
      <c r="EK63" s="29">
        <f t="shared" si="94"/>
        <v>28519.987034262318</v>
      </c>
      <c r="EL63" s="42">
        <f t="shared" si="95"/>
        <v>223.02298011358752</v>
      </c>
      <c r="EM63" s="11"/>
      <c r="EN63" s="29">
        <f t="shared" si="96"/>
        <v>3.783326003993412</v>
      </c>
      <c r="EO63" s="25">
        <v>10330</v>
      </c>
      <c r="EP63" s="29">
        <f t="shared" si="97"/>
        <v>10633.67440601978</v>
      </c>
      <c r="EQ63" s="42">
        <f t="shared" si="136"/>
        <v>1082.2291274911017</v>
      </c>
      <c r="ER63" s="29">
        <f t="shared" si="98"/>
        <v>28439.255051246098</v>
      </c>
      <c r="ES63" s="42">
        <f t="shared" si="99"/>
        <v>456.6842404210729</v>
      </c>
      <c r="ET63" s="11"/>
      <c r="EU63" s="29">
        <f t="shared" si="100"/>
        <v>3.7722615369652877</v>
      </c>
      <c r="EV63" s="25">
        <v>10920</v>
      </c>
      <c r="EW63" s="29">
        <f t="shared" si="101"/>
        <v>10648.084236001963</v>
      </c>
      <c r="EX63" s="42">
        <f t="shared" si="102"/>
        <v>-1198.8427405163802</v>
      </c>
      <c r="EY63" s="29">
        <f t="shared" si="103"/>
        <v>28493.666363472275</v>
      </c>
      <c r="EZ63" s="42">
        <f t="shared" si="104"/>
        <v>207.64320011543481</v>
      </c>
      <c r="FA63" s="11"/>
      <c r="FB63" s="28">
        <f t="shared" si="105"/>
        <v>3.7797149477523257</v>
      </c>
      <c r="FC63" s="25">
        <v>10330</v>
      </c>
      <c r="FD63" s="28">
        <f t="shared" si="106"/>
        <v>10627.248175565297</v>
      </c>
      <c r="FE63" s="39">
        <f t="shared" si="107"/>
        <v>1105.286668803539</v>
      </c>
      <c r="FF63" s="28">
        <f t="shared" si="108"/>
        <v>28415.024281336435</v>
      </c>
      <c r="FG63" s="39">
        <f t="shared" si="109"/>
        <v>434.14141452040775</v>
      </c>
      <c r="FH63" s="11"/>
      <c r="FI63" s="28">
        <f t="shared" si="110"/>
        <v>3.7689473567906728</v>
      </c>
      <c r="FJ63" s="25">
        <v>10920</v>
      </c>
      <c r="FK63" s="28">
        <f t="shared" si="111"/>
        <v>10639.956825260419</v>
      </c>
      <c r="FL63" s="39">
        <f t="shared" si="112"/>
        <v>1059.968425837319</v>
      </c>
      <c r="FM63" s="28">
        <f t="shared" si="113"/>
        <v>28462.964172516913</v>
      </c>
      <c r="FN63" s="39">
        <f t="shared" si="114"/>
        <v>161.50977707331165</v>
      </c>
      <c r="FO63" s="11"/>
      <c r="FP63" s="28">
        <f t="shared" si="115"/>
        <v>3.7689473567906728</v>
      </c>
      <c r="FQ63" s="25">
        <v>10920</v>
      </c>
      <c r="FR63" s="28">
        <f t="shared" si="116"/>
        <v>10641.981416692772</v>
      </c>
      <c r="FS63" s="39">
        <f t="shared" si="117"/>
        <v>1052.5787946579248</v>
      </c>
      <c r="FT63" s="28">
        <f t="shared" si="118"/>
        <v>28470.609092388906</v>
      </c>
      <c r="FU63" s="39">
        <f t="shared" si="119"/>
        <v>217.06839412031152</v>
      </c>
      <c r="FV63" s="11"/>
      <c r="FW63" s="28">
        <f t="shared" si="120"/>
        <v>3.7689473567906728</v>
      </c>
      <c r="FX63" s="25">
        <v>10920</v>
      </c>
      <c r="FY63" s="28">
        <f t="shared" si="121"/>
        <v>10641.981416692772</v>
      </c>
      <c r="FZ63" s="39">
        <f t="shared" si="122"/>
        <v>1052.5787946579248</v>
      </c>
      <c r="GA63" s="28">
        <f t="shared" si="123"/>
        <v>28470.609092388906</v>
      </c>
      <c r="GB63" s="39">
        <f t="shared" si="124"/>
        <v>217.06839412031152</v>
      </c>
      <c r="GC63" s="11"/>
      <c r="GD63" s="28">
        <f t="shared" si="125"/>
        <v>3.7689473567906728</v>
      </c>
      <c r="GE63" s="25">
        <v>10920</v>
      </c>
      <c r="GF63" s="28">
        <f t="shared" si="126"/>
        <v>10641.981416692772</v>
      </c>
      <c r="GG63" s="39" t="e">
        <f t="shared" si="127"/>
        <v>#VALUE!</v>
      </c>
      <c r="GH63" s="28">
        <f t="shared" si="128"/>
        <v>28470.609092388906</v>
      </c>
      <c r="GI63" s="39">
        <f t="shared" si="129"/>
        <v>217.06839412031152</v>
      </c>
      <c r="GJ63" s="11"/>
      <c r="GK63" s="29">
        <f t="shared" si="142"/>
        <v>74</v>
      </c>
      <c r="GL63" s="29" t="str">
        <f t="shared" si="143"/>
        <v xml:space="preserve"> ('24', '13'),</v>
      </c>
      <c r="GM63" s="29">
        <f t="shared" si="144"/>
        <v>11380</v>
      </c>
      <c r="GN63" s="29">
        <f t="shared" si="130"/>
        <v>3.798349635145402</v>
      </c>
      <c r="GO63" s="29">
        <f t="shared" si="131"/>
        <v>10634.235311110986</v>
      </c>
      <c r="GP63" s="54">
        <f t="shared" si="132"/>
        <v>0.93446707479006907</v>
      </c>
      <c r="GQ63" s="29" t="str">
        <f t="shared" si="133"/>
        <v>V</v>
      </c>
      <c r="GR63" s="11"/>
    </row>
    <row r="64" spans="2:200" s="2" customFormat="1" x14ac:dyDescent="0.3">
      <c r="B64" s="86"/>
      <c r="C64" s="24">
        <v>75</v>
      </c>
      <c r="D64" s="25" t="s">
        <v>64</v>
      </c>
      <c r="E64" s="25">
        <v>9770</v>
      </c>
      <c r="F64" s="25">
        <v>1.8</v>
      </c>
      <c r="G64" s="25">
        <v>11670</v>
      </c>
      <c r="H64" s="25">
        <f t="shared" si="6"/>
        <v>-27981.944676546202</v>
      </c>
      <c r="I64" s="29">
        <f t="shared" si="7"/>
        <v>27420.160005760536</v>
      </c>
      <c r="J64" s="10"/>
      <c r="K64" s="40">
        <f t="shared" si="8"/>
        <v>4.5481405337448741</v>
      </c>
      <c r="L64" s="41">
        <v>1940</v>
      </c>
      <c r="M64" s="62">
        <f t="shared" si="138"/>
        <v>9230.9896963297178</v>
      </c>
      <c r="N64" s="42">
        <f t="shared" si="9"/>
        <v>-10149.514097741114</v>
      </c>
      <c r="O64" s="29">
        <f t="shared" si="10"/>
        <v>18601.99911939447</v>
      </c>
      <c r="P64" s="18">
        <f t="shared" si="11"/>
        <v>5948771.2614098024</v>
      </c>
      <c r="Q64" s="8"/>
      <c r="R64" s="29">
        <f t="shared" si="12"/>
        <v>2.8758422072503804</v>
      </c>
      <c r="S64" s="25">
        <v>4370</v>
      </c>
      <c r="T64" s="29">
        <f t="shared" si="13"/>
        <v>6639.589344429196</v>
      </c>
      <c r="U64" s="42">
        <f t="shared" si="14"/>
        <v>13367.052576367623</v>
      </c>
      <c r="V64" s="29">
        <f t="shared" si="15"/>
        <v>12333.637682753288</v>
      </c>
      <c r="W64" s="42">
        <f t="shared" si="16"/>
        <v>6715355.7838301482</v>
      </c>
      <c r="X64" s="11"/>
      <c r="Y64" s="29">
        <f t="shared" si="17"/>
        <v>2.0879521932343303</v>
      </c>
      <c r="Z64" s="25">
        <v>12260</v>
      </c>
      <c r="AA64" s="29">
        <f t="shared" si="18"/>
        <v>7904.0634687811253</v>
      </c>
      <c r="AB64" s="42">
        <f t="shared" si="19"/>
        <v>15763.701926330883</v>
      </c>
      <c r="AC64" s="29">
        <f t="shared" si="20"/>
        <v>15141.506638364894</v>
      </c>
      <c r="AD64" s="42">
        <f t="shared" si="21"/>
        <v>1598894.8111555784</v>
      </c>
      <c r="AE64" s="11"/>
      <c r="AF64" s="29">
        <f t="shared" si="22"/>
        <v>2.3783053224266717</v>
      </c>
      <c r="AG64" s="25">
        <v>12260</v>
      </c>
      <c r="AH64" s="29">
        <f t="shared" si="23"/>
        <v>10526.000137881845</v>
      </c>
      <c r="AI64" s="42">
        <f t="shared" si="24"/>
        <v>-22474.988765719532</v>
      </c>
      <c r="AJ64" s="29">
        <f t="shared" si="25"/>
        <v>22775.950131414153</v>
      </c>
      <c r="AK64" s="42">
        <f t="shared" si="26"/>
        <v>6874551.8967749774</v>
      </c>
      <c r="AL64" s="11"/>
      <c r="AM64" s="29">
        <f t="shared" si="27"/>
        <v>3.6189007377295033</v>
      </c>
      <c r="AN64" s="25">
        <v>2530</v>
      </c>
      <c r="AO64" s="29">
        <f t="shared" si="28"/>
        <v>9088.1433233422758</v>
      </c>
      <c r="AP64" s="42">
        <f t="shared" si="29"/>
        <v>-11126.063977113265</v>
      </c>
      <c r="AQ64" s="29">
        <f t="shared" si="30"/>
        <v>18195.878751075801</v>
      </c>
      <c r="AR64" s="42">
        <f t="shared" si="134"/>
        <v>2067432.2191178775</v>
      </c>
      <c r="AS64" s="11"/>
      <c r="AT64" s="29">
        <f t="shared" si="31"/>
        <v>2.8107789367388882</v>
      </c>
      <c r="AU64" s="25">
        <v>4370</v>
      </c>
      <c r="AV64" s="29">
        <f t="shared" si="137"/>
        <v>7834.2566377824742</v>
      </c>
      <c r="AW64" s="42">
        <f t="shared" si="32"/>
        <v>11928.741674877847</v>
      </c>
      <c r="AX64" s="29">
        <f t="shared" si="33"/>
        <v>14976.191481479751</v>
      </c>
      <c r="AY64" s="42">
        <f t="shared" si="34"/>
        <v>1572231.820224145</v>
      </c>
      <c r="AZ64" s="11"/>
      <c r="BA64" s="29">
        <f t="shared" si="35"/>
        <v>2.3581445527669334</v>
      </c>
      <c r="BB64" s="25">
        <v>12260</v>
      </c>
      <c r="BC64" s="29">
        <f t="shared" si="135"/>
        <v>8816.6630386504239</v>
      </c>
      <c r="BD64" s="42">
        <f t="shared" si="36"/>
        <v>-7163.3422135717847</v>
      </c>
      <c r="BE64" s="29">
        <f t="shared" si="37"/>
        <v>17448.719333540059</v>
      </c>
      <c r="BF64" s="42">
        <f t="shared" si="38"/>
        <v>965122.33646631881</v>
      </c>
      <c r="BG64" s="11"/>
      <c r="BH64" s="29">
        <f t="shared" si="39"/>
        <v>2.6953080417435076</v>
      </c>
      <c r="BI64" s="25">
        <v>5850</v>
      </c>
      <c r="BJ64" s="29">
        <f t="shared" si="40"/>
        <v>8025.3041737520289</v>
      </c>
      <c r="BK64" s="42">
        <f t="shared" si="41"/>
        <v>10941.248007717108</v>
      </c>
      <c r="BL64" s="29">
        <f t="shared" si="42"/>
        <v>15432.038266492482</v>
      </c>
      <c r="BM64" s="42">
        <f t="shared" si="43"/>
        <v>626248.85305327631</v>
      </c>
      <c r="BN64" s="11"/>
      <c r="BO64" s="29">
        <f t="shared" si="44"/>
        <v>2.4146126878064615</v>
      </c>
      <c r="BP64" s="25">
        <v>12260</v>
      </c>
      <c r="BQ64" s="29">
        <f t="shared" si="139"/>
        <v>8528.068698441306</v>
      </c>
      <c r="BR64" s="42">
        <f t="shared" si="45"/>
        <v>-2974.4809946950054</v>
      </c>
      <c r="BS64" s="29">
        <f t="shared" si="46"/>
        <v>16687.239084036748</v>
      </c>
      <c r="BT64" s="42">
        <f t="shared" si="140"/>
        <v>252772.16728603473</v>
      </c>
      <c r="BU64" s="11"/>
      <c r="BV64" s="29">
        <f t="shared" si="47"/>
        <v>2.5837152080439463</v>
      </c>
      <c r="BW64" s="25">
        <v>7330</v>
      </c>
      <c r="BX64" s="29">
        <f t="shared" si="48"/>
        <v>8238.9782114298268</v>
      </c>
      <c r="BY64" s="42">
        <f t="shared" si="49"/>
        <v>10573.46682130087</v>
      </c>
      <c r="BZ64" s="29">
        <f t="shared" si="50"/>
        <v>15955.160155036054</v>
      </c>
      <c r="CA64" s="42">
        <f t="shared" si="51"/>
        <v>83573.309680534177</v>
      </c>
      <c r="CB64" s="11"/>
      <c r="CC64" s="29">
        <f t="shared" si="52"/>
        <v>2.4827299123704858</v>
      </c>
      <c r="CD64" s="25">
        <v>12260</v>
      </c>
      <c r="CE64" s="29">
        <f t="shared" si="53"/>
        <v>8650.1055080027108</v>
      </c>
      <c r="CF64" s="42">
        <f t="shared" si="54"/>
        <v>-6969.1002830298976</v>
      </c>
      <c r="CG64" s="29">
        <f t="shared" si="55"/>
        <v>17005.324176727841</v>
      </c>
      <c r="CH64" s="42">
        <f t="shared" si="56"/>
        <v>169025.65398732811</v>
      </c>
      <c r="CI64" s="11"/>
      <c r="CJ64" s="29">
        <f t="shared" si="57"/>
        <v>2.6295472586983095</v>
      </c>
      <c r="CK64" s="25">
        <v>5850</v>
      </c>
      <c r="CL64" s="29">
        <f t="shared" si="58"/>
        <v>8257.4420498493164</v>
      </c>
      <c r="CM64" s="42">
        <f t="shared" si="59"/>
        <v>10656.357085187256</v>
      </c>
      <c r="CN64" s="29">
        <f t="shared" si="60"/>
        <v>16001.057505881961</v>
      </c>
      <c r="CO64" s="42">
        <f t="shared" si="141"/>
        <v>154184.59136898257</v>
      </c>
      <c r="CP64" s="11"/>
      <c r="CQ64" s="29">
        <f t="shared" si="61"/>
        <v>2.4888706025941474</v>
      </c>
      <c r="CR64" s="25">
        <v>12260</v>
      </c>
      <c r="CS64" s="29">
        <f t="shared" si="62"/>
        <v>8734.4715613283661</v>
      </c>
      <c r="CT64" s="42">
        <f t="shared" si="63"/>
        <v>-7329.0380513910586</v>
      </c>
      <c r="CU64" s="29">
        <f t="shared" si="64"/>
        <v>17228.54724587806</v>
      </c>
      <c r="CV64" s="42">
        <f t="shared" si="65"/>
        <v>227557.15482194079</v>
      </c>
      <c r="CW64" s="11"/>
      <c r="CX64" s="29">
        <f t="shared" si="66"/>
        <v>2.6623867081764749</v>
      </c>
      <c r="CY64" s="25">
        <v>5850</v>
      </c>
      <c r="CZ64" s="29">
        <f t="shared" si="67"/>
        <v>8409.0152508482533</v>
      </c>
      <c r="DA64" s="42">
        <f t="shared" si="68"/>
        <v>10213.753197009588</v>
      </c>
      <c r="DB64" s="29">
        <f t="shared" si="69"/>
        <v>16382.207849419359</v>
      </c>
      <c r="DC64" s="42">
        <f t="shared" si="70"/>
        <v>105921.81003132754</v>
      </c>
      <c r="DD64" s="11"/>
      <c r="DE64" s="29">
        <f t="shared" si="71"/>
        <v>2.5408598752195237</v>
      </c>
      <c r="DF64" s="25">
        <v>12260</v>
      </c>
      <c r="DG64" s="29">
        <f t="shared" si="72"/>
        <v>8708.6768558092317</v>
      </c>
      <c r="DH64" s="42">
        <f t="shared" si="73"/>
        <v>-10962.551703632726</v>
      </c>
      <c r="DI64" s="29">
        <f t="shared" si="74"/>
        <v>17160.002765578985</v>
      </c>
      <c r="DJ64" s="42">
        <f t="shared" si="75"/>
        <v>89797.077487789458</v>
      </c>
      <c r="DK64" s="11"/>
      <c r="DL64" s="29">
        <f t="shared" si="76"/>
        <v>2.6522445198619296</v>
      </c>
      <c r="DM64" s="25">
        <v>4370</v>
      </c>
      <c r="DN64" s="29">
        <f t="shared" si="77"/>
        <v>8368.5553580333726</v>
      </c>
      <c r="DO64" s="42">
        <f t="shared" si="78"/>
        <v>10207.274508829481</v>
      </c>
      <c r="DP64" s="29">
        <f t="shared" si="79"/>
        <v>16279.691996567417</v>
      </c>
      <c r="DQ64" s="42">
        <f t="shared" si="80"/>
        <v>115682.63324929372</v>
      </c>
      <c r="DR64" s="11"/>
      <c r="DS64" s="29">
        <f t="shared" si="81"/>
        <v>2.5267038933665948</v>
      </c>
      <c r="DT64" s="25">
        <v>12260</v>
      </c>
      <c r="DU64" s="29">
        <f t="shared" si="82"/>
        <v>8632.9971220578045</v>
      </c>
      <c r="DV64" s="42">
        <f t="shared" si="83"/>
        <v>-7063.6118376685472</v>
      </c>
      <c r="DW64" s="29">
        <f t="shared" si="84"/>
        <v>16960.392895846009</v>
      </c>
      <c r="DX64" s="42">
        <f t="shared" si="85"/>
        <v>69929.446560353332</v>
      </c>
      <c r="DY64" s="11"/>
      <c r="DZ64" s="29">
        <f t="shared" si="86"/>
        <v>2.6230039093325019</v>
      </c>
      <c r="EA64" s="25">
        <v>5850</v>
      </c>
      <c r="EB64" s="29">
        <f t="shared" si="87"/>
        <v>8401.2616952210592</v>
      </c>
      <c r="EC64" s="42">
        <f t="shared" si="88"/>
        <v>10030.894231692642</v>
      </c>
      <c r="ED64" s="29">
        <f t="shared" si="89"/>
        <v>16362.517734365043</v>
      </c>
      <c r="EE64" s="42">
        <f t="shared" si="90"/>
        <v>53701.308051208543</v>
      </c>
      <c r="EF64" s="11"/>
      <c r="EG64" s="29">
        <f t="shared" si="91"/>
        <v>2.5381312045502837</v>
      </c>
      <c r="EH64" s="25">
        <v>12260</v>
      </c>
      <c r="EI64" s="29">
        <f t="shared" si="92"/>
        <v>8570.7612803868524</v>
      </c>
      <c r="EJ64" s="42">
        <f t="shared" si="93"/>
        <v>-6896.6972128762891</v>
      </c>
      <c r="EK64" s="29">
        <f t="shared" si="94"/>
        <v>16797.88123668456</v>
      </c>
      <c r="EL64" s="42">
        <f t="shared" si="95"/>
        <v>28730.109371375976</v>
      </c>
      <c r="EM64" s="11"/>
      <c r="EN64" s="29">
        <f t="shared" si="96"/>
        <v>2.5995269539967656</v>
      </c>
      <c r="EO64" s="25">
        <v>5850</v>
      </c>
      <c r="EP64" s="29">
        <f t="shared" si="97"/>
        <v>8391.883859205258</v>
      </c>
      <c r="EQ64" s="42">
        <f t="shared" si="136"/>
        <v>10078.129003578502</v>
      </c>
      <c r="ER64" s="29">
        <f t="shared" si="98"/>
        <v>16338.730992311699</v>
      </c>
      <c r="ES64" s="42">
        <f t="shared" si="99"/>
        <v>31997.131808577516</v>
      </c>
      <c r="ET64" s="11"/>
      <c r="EU64" s="29">
        <f t="shared" si="100"/>
        <v>2.5348409882897482</v>
      </c>
      <c r="EV64" s="25">
        <v>12260</v>
      </c>
      <c r="EW64" s="29">
        <f t="shared" si="101"/>
        <v>8586.5534839683187</v>
      </c>
      <c r="EX64" s="42">
        <f t="shared" si="102"/>
        <v>-6951.5413733721871</v>
      </c>
      <c r="EY64" s="29">
        <f t="shared" si="103"/>
        <v>16838.980110954952</v>
      </c>
      <c r="EZ64" s="42">
        <f t="shared" si="104"/>
        <v>37896.262805390863</v>
      </c>
      <c r="FA64" s="11"/>
      <c r="FB64" s="28">
        <f t="shared" si="105"/>
        <v>2.6054359891861605</v>
      </c>
      <c r="FC64" s="25">
        <v>5850</v>
      </c>
      <c r="FD64" s="28">
        <f t="shared" si="106"/>
        <v>8407.2959561611806</v>
      </c>
      <c r="FE64" s="39">
        <f t="shared" si="107"/>
        <v>10020.652102187318</v>
      </c>
      <c r="FF64" s="28">
        <f t="shared" si="108"/>
        <v>16377.839883289493</v>
      </c>
      <c r="FG64" s="39">
        <f t="shared" si="109"/>
        <v>32133.261275526889</v>
      </c>
      <c r="FH64" s="11"/>
      <c r="FI64" s="28">
        <f t="shared" si="110"/>
        <v>2.5402541606062994</v>
      </c>
      <c r="FJ64" s="25">
        <v>12260</v>
      </c>
      <c r="FK64" s="28">
        <f t="shared" si="111"/>
        <v>8574.5456946271115</v>
      </c>
      <c r="FL64" s="39">
        <f t="shared" si="112"/>
        <v>9932.3835509348719</v>
      </c>
      <c r="FM64" s="28">
        <f t="shared" si="113"/>
        <v>16807.721596715524</v>
      </c>
      <c r="FN64" s="39">
        <f t="shared" si="114"/>
        <v>27972.475016922297</v>
      </c>
      <c r="FO64" s="11"/>
      <c r="FP64" s="28">
        <f t="shared" si="115"/>
        <v>2.5402541606062994</v>
      </c>
      <c r="FQ64" s="25">
        <v>12260</v>
      </c>
      <c r="FR64" s="28">
        <f t="shared" si="116"/>
        <v>8601.1899405292752</v>
      </c>
      <c r="FS64" s="39">
        <f t="shared" si="117"/>
        <v>9897.7288743769277</v>
      </c>
      <c r="FT64" s="28">
        <f t="shared" si="118"/>
        <v>16877.154719831149</v>
      </c>
      <c r="FU64" s="39">
        <f t="shared" si="119"/>
        <v>37594.877174134919</v>
      </c>
      <c r="FV64" s="11"/>
      <c r="FW64" s="28">
        <f t="shared" si="120"/>
        <v>2.5402541606062994</v>
      </c>
      <c r="FX64" s="25">
        <v>12260</v>
      </c>
      <c r="FY64" s="28">
        <f t="shared" si="121"/>
        <v>8601.1899405292752</v>
      </c>
      <c r="FZ64" s="39">
        <f t="shared" si="122"/>
        <v>9897.7288743769277</v>
      </c>
      <c r="GA64" s="28">
        <f t="shared" si="123"/>
        <v>16877.154719831149</v>
      </c>
      <c r="GB64" s="39">
        <f t="shared" si="124"/>
        <v>37594.877174134919</v>
      </c>
      <c r="GC64" s="11"/>
      <c r="GD64" s="28">
        <f t="shared" si="125"/>
        <v>2.5402541606062994</v>
      </c>
      <c r="GE64" s="25">
        <v>12260</v>
      </c>
      <c r="GF64" s="28">
        <f t="shared" si="126"/>
        <v>8601.1899405292752</v>
      </c>
      <c r="GG64" s="39" t="e">
        <f t="shared" si="127"/>
        <v>#VALUE!</v>
      </c>
      <c r="GH64" s="28">
        <f t="shared" si="128"/>
        <v>16877.154719831149</v>
      </c>
      <c r="GI64" s="39">
        <f t="shared" si="129"/>
        <v>37594.877174134919</v>
      </c>
      <c r="GJ64" s="11"/>
      <c r="GK64" s="29">
        <f t="shared" si="142"/>
        <v>75</v>
      </c>
      <c r="GL64" s="29" t="str">
        <f t="shared" si="143"/>
        <v xml:space="preserve"> ('24', '21'),</v>
      </c>
      <c r="GM64" s="29">
        <f t="shared" si="144"/>
        <v>9770</v>
      </c>
      <c r="GN64" s="29">
        <f t="shared" si="130"/>
        <v>2.6295472586983095</v>
      </c>
      <c r="GO64" s="29">
        <f t="shared" si="131"/>
        <v>8257.4420498493164</v>
      </c>
      <c r="GP64" s="54">
        <f t="shared" si="132"/>
        <v>0.84518342373073863</v>
      </c>
      <c r="GQ64" s="29" t="str">
        <f t="shared" si="133"/>
        <v>-</v>
      </c>
      <c r="GR64" s="11"/>
    </row>
    <row r="65" spans="2:200" s="2" customFormat="1" x14ac:dyDescent="0.3">
      <c r="B65" s="86"/>
      <c r="C65" s="24">
        <v>76</v>
      </c>
      <c r="D65" s="25" t="s">
        <v>65</v>
      </c>
      <c r="E65" s="25">
        <v>10160</v>
      </c>
      <c r="F65" s="25">
        <v>1.2</v>
      </c>
      <c r="G65" s="25">
        <v>5120</v>
      </c>
      <c r="H65" s="25">
        <f t="shared" si="6"/>
        <v>4885.6447171829213</v>
      </c>
      <c r="I65" s="29">
        <f t="shared" si="7"/>
        <v>6203.4357131715806</v>
      </c>
      <c r="J65" s="10"/>
      <c r="K65" s="40">
        <f t="shared" si="8"/>
        <v>1.2580426886441223</v>
      </c>
      <c r="L65" s="41">
        <v>8840</v>
      </c>
      <c r="M65" s="62">
        <f t="shared" si="138"/>
        <v>6052.4890369633558</v>
      </c>
      <c r="N65" s="42">
        <f t="shared" si="9"/>
        <v>5192.5617922992287</v>
      </c>
      <c r="O65" s="29">
        <f t="shared" si="10"/>
        <v>7400.1911469497436</v>
      </c>
      <c r="P65" s="18">
        <f t="shared" si="11"/>
        <v>869535.80405684677</v>
      </c>
      <c r="Q65" s="8"/>
      <c r="R65" s="29">
        <f t="shared" si="12"/>
        <v>1.3133453540814304</v>
      </c>
      <c r="S65" s="25">
        <v>9460</v>
      </c>
      <c r="T65" s="29">
        <f t="shared" si="13"/>
        <v>7869.037859394577</v>
      </c>
      <c r="U65" s="42">
        <f t="shared" si="14"/>
        <v>-5867.0522292890355</v>
      </c>
      <c r="V65" s="29">
        <f t="shared" si="15"/>
        <v>9952.5351194783234</v>
      </c>
      <c r="W65" s="42">
        <f t="shared" si="16"/>
        <v>3299849.6242762562</v>
      </c>
      <c r="X65" s="11"/>
      <c r="Y65" s="29">
        <f t="shared" si="17"/>
        <v>1.523857692205872</v>
      </c>
      <c r="Z65" s="25">
        <v>3660</v>
      </c>
      <c r="AA65" s="29">
        <f t="shared" si="18"/>
        <v>6922.0929139488508</v>
      </c>
      <c r="AB65" s="42">
        <f t="shared" si="19"/>
        <v>-3053.0175613379001</v>
      </c>
      <c r="AC65" s="29">
        <f t="shared" si="20"/>
        <v>8574.9747171513227</v>
      </c>
      <c r="AD65" s="42">
        <f t="shared" si="21"/>
        <v>896704.72970520949</v>
      </c>
      <c r="AE65" s="11"/>
      <c r="AF65" s="29">
        <f t="shared" si="22"/>
        <v>1.3939176660513442</v>
      </c>
      <c r="AG65" s="25">
        <v>4530</v>
      </c>
      <c r="AH65" s="29">
        <f t="shared" si="23"/>
        <v>5482.2381130288104</v>
      </c>
      <c r="AI65" s="42">
        <f t="shared" si="24"/>
        <v>9108.6459828915085</v>
      </c>
      <c r="AJ65" s="29">
        <f t="shared" si="25"/>
        <v>6662.3398192506957</v>
      </c>
      <c r="AK65" s="42">
        <f t="shared" si="26"/>
        <v>2073181.847732489</v>
      </c>
      <c r="AL65" s="11"/>
      <c r="AM65" s="29">
        <f t="shared" si="27"/>
        <v>1.2762955583936746</v>
      </c>
      <c r="AN65" s="25">
        <v>12140</v>
      </c>
      <c r="AO65" s="29">
        <f t="shared" si="28"/>
        <v>6679.4502358013888</v>
      </c>
      <c r="AP65" s="42">
        <f t="shared" si="29"/>
        <v>4047.9395575692497</v>
      </c>
      <c r="AQ65" s="29">
        <f t="shared" si="30"/>
        <v>8239.9358944652886</v>
      </c>
      <c r="AR65" s="42">
        <f t="shared" si="134"/>
        <v>1433316.8669136232</v>
      </c>
      <c r="AS65" s="11"/>
      <c r="AT65" s="29">
        <f t="shared" si="31"/>
        <v>1.3681243242892993</v>
      </c>
      <c r="AU65" s="25">
        <v>9460</v>
      </c>
      <c r="AV65" s="29">
        <f t="shared" si="137"/>
        <v>7418.4049662811094</v>
      </c>
      <c r="AW65" s="42">
        <f t="shared" si="32"/>
        <v>-3980.7689013160862</v>
      </c>
      <c r="AX65" s="29">
        <f t="shared" si="33"/>
        <v>9281.6196740098676</v>
      </c>
      <c r="AY65" s="42">
        <f t="shared" si="34"/>
        <v>546054.09369835653</v>
      </c>
      <c r="AZ65" s="11"/>
      <c r="BA65" s="29">
        <f t="shared" si="35"/>
        <v>1.4558054704465666</v>
      </c>
      <c r="BB65" s="25">
        <v>4530</v>
      </c>
      <c r="BC65" s="29">
        <f t="shared" si="135"/>
        <v>6777.2499568429757</v>
      </c>
      <c r="BD65" s="42">
        <f t="shared" si="36"/>
        <v>1701.1740958164203</v>
      </c>
      <c r="BE65" s="29">
        <f t="shared" si="37"/>
        <v>8374.2266721770775</v>
      </c>
      <c r="BF65" s="42">
        <f t="shared" si="38"/>
        <v>411079.7461276133</v>
      </c>
      <c r="BG65" s="11"/>
      <c r="BH65" s="29">
        <f t="shared" si="39"/>
        <v>1.3781893286388514</v>
      </c>
      <c r="BI65" s="25">
        <v>7980</v>
      </c>
      <c r="BJ65" s="29">
        <f t="shared" si="40"/>
        <v>7098.0841387196706</v>
      </c>
      <c r="BK65" s="42">
        <f t="shared" si="41"/>
        <v>-3543.6260114842266</v>
      </c>
      <c r="BL65" s="29">
        <f t="shared" si="42"/>
        <v>8822.0720487373655</v>
      </c>
      <c r="BM65" s="42">
        <f t="shared" si="43"/>
        <v>102934.57226048812</v>
      </c>
      <c r="BN65" s="11"/>
      <c r="BO65" s="29">
        <f t="shared" si="44"/>
        <v>1.4144036871959806</v>
      </c>
      <c r="BP65" s="25">
        <v>4530</v>
      </c>
      <c r="BQ65" s="29">
        <f t="shared" si="139"/>
        <v>6793.1881900277795</v>
      </c>
      <c r="BR65" s="42">
        <f t="shared" si="45"/>
        <v>3889.1070600580765</v>
      </c>
      <c r="BS65" s="29">
        <f t="shared" si="46"/>
        <v>8396.2059644315596</v>
      </c>
      <c r="BT65" s="42">
        <f t="shared" si="140"/>
        <v>92961.539528728317</v>
      </c>
      <c r="BU65" s="11"/>
      <c r="BV65" s="29">
        <f t="shared" si="47"/>
        <v>1.379871460617687</v>
      </c>
      <c r="BW65" s="25">
        <v>9460</v>
      </c>
      <c r="BX65" s="29">
        <f t="shared" si="48"/>
        <v>7436.682111466378</v>
      </c>
      <c r="BY65" s="42">
        <f t="shared" si="49"/>
        <v>-4965.1402415900538</v>
      </c>
      <c r="BZ65" s="29">
        <f t="shared" si="50"/>
        <v>9308.2507368504012</v>
      </c>
      <c r="CA65" s="42">
        <f t="shared" si="51"/>
        <v>414084.42692842527</v>
      </c>
      <c r="CB65" s="11"/>
      <c r="CC65" s="29">
        <f t="shared" si="52"/>
        <v>1.4583357721438126</v>
      </c>
      <c r="CD65" s="25">
        <v>3920</v>
      </c>
      <c r="CE65" s="29">
        <f t="shared" si="53"/>
        <v>7077.120764770094</v>
      </c>
      <c r="CF65" s="42">
        <f t="shared" si="54"/>
        <v>1288.8207204914227</v>
      </c>
      <c r="CG65" s="29">
        <f t="shared" si="55"/>
        <v>8792.4478457467212</v>
      </c>
      <c r="CH65" s="42">
        <f t="shared" si="56"/>
        <v>129284.36203804541</v>
      </c>
      <c r="CI65" s="11"/>
      <c r="CJ65" s="29">
        <f t="shared" si="57"/>
        <v>1.4118820195322408</v>
      </c>
      <c r="CK65" s="25">
        <v>7980</v>
      </c>
      <c r="CL65" s="29">
        <f t="shared" si="58"/>
        <v>7203.7330234107148</v>
      </c>
      <c r="CM65" s="42">
        <f t="shared" si="59"/>
        <v>-3715.9611938861367</v>
      </c>
      <c r="CN65" s="29">
        <f t="shared" si="60"/>
        <v>8972.1866285778906</v>
      </c>
      <c r="CO65" s="42">
        <f t="shared" si="141"/>
        <v>16030.66403807948</v>
      </c>
      <c r="CP65" s="11"/>
      <c r="CQ65" s="29">
        <f t="shared" si="61"/>
        <v>1.4274563753404317</v>
      </c>
      <c r="CR65" s="25">
        <v>4530</v>
      </c>
      <c r="CS65" s="29">
        <f t="shared" si="62"/>
        <v>6885.0744121256494</v>
      </c>
      <c r="CT65" s="42">
        <f t="shared" si="63"/>
        <v>1537.0526405927826</v>
      </c>
      <c r="CU65" s="29">
        <f t="shared" si="64"/>
        <v>8523.4503438908232</v>
      </c>
      <c r="CV65" s="42">
        <f t="shared" si="65"/>
        <v>101543.31054612646</v>
      </c>
      <c r="CW65" s="11"/>
      <c r="CX65" s="29">
        <f t="shared" si="66"/>
        <v>1.3898026322560495</v>
      </c>
      <c r="CY65" s="25">
        <v>7980</v>
      </c>
      <c r="CZ65" s="29">
        <f t="shared" si="67"/>
        <v>7008.6153916441808</v>
      </c>
      <c r="DA65" s="42">
        <f t="shared" si="68"/>
        <v>-3426.1214109173457</v>
      </c>
      <c r="DB65" s="29">
        <f t="shared" si="69"/>
        <v>8696.0046409873539</v>
      </c>
      <c r="DC65" s="42">
        <f t="shared" si="70"/>
        <v>15262.37362039821</v>
      </c>
      <c r="DD65" s="11"/>
      <c r="DE65" s="29">
        <f t="shared" si="71"/>
        <v>1.4037964384198578</v>
      </c>
      <c r="DF65" s="25">
        <v>4530</v>
      </c>
      <c r="DG65" s="29">
        <f t="shared" si="72"/>
        <v>6815.7437199231535</v>
      </c>
      <c r="DH65" s="42">
        <f t="shared" si="73"/>
        <v>3716.4460233069094</v>
      </c>
      <c r="DI65" s="29">
        <f t="shared" si="74"/>
        <v>8427.3567276971826</v>
      </c>
      <c r="DJ65" s="42">
        <f t="shared" si="75"/>
        <v>37199.481752463711</v>
      </c>
      <c r="DK65" s="11"/>
      <c r="DL65" s="29">
        <f t="shared" si="76"/>
        <v>1.3822723051213845</v>
      </c>
      <c r="DM65" s="25">
        <v>9460</v>
      </c>
      <c r="DN65" s="29">
        <f t="shared" si="77"/>
        <v>7023.034660542241</v>
      </c>
      <c r="DO65" s="42">
        <f t="shared" si="78"/>
        <v>-5465.5356501250571</v>
      </c>
      <c r="DP65" s="29">
        <f t="shared" si="79"/>
        <v>8716.2584757316654</v>
      </c>
      <c r="DQ65" s="42">
        <f t="shared" si="80"/>
        <v>42969.534062746039</v>
      </c>
      <c r="DR65" s="11"/>
      <c r="DS65" s="29">
        <f t="shared" si="81"/>
        <v>1.4054787545777911</v>
      </c>
      <c r="DT65" s="25">
        <v>3050</v>
      </c>
      <c r="DU65" s="29">
        <f t="shared" si="82"/>
        <v>6753.0484752491002</v>
      </c>
      <c r="DV65" s="42">
        <f t="shared" si="83"/>
        <v>1701.2067923662833</v>
      </c>
      <c r="DW65" s="29">
        <f t="shared" si="84"/>
        <v>8340.9031381074547</v>
      </c>
      <c r="DX65" s="42">
        <f t="shared" si="85"/>
        <v>72892.540249142156</v>
      </c>
      <c r="DY65" s="11"/>
      <c r="DZ65" s="29">
        <f t="shared" si="86"/>
        <v>1.3756576816219164</v>
      </c>
      <c r="EA65" s="25">
        <v>7980</v>
      </c>
      <c r="EB65" s="29">
        <f t="shared" si="87"/>
        <v>6855.2146374210206</v>
      </c>
      <c r="EC65" s="42">
        <f t="shared" si="88"/>
        <v>-3198.7062469230436</v>
      </c>
      <c r="ED65" s="29">
        <f t="shared" si="89"/>
        <v>8482.0000959516474</v>
      </c>
      <c r="EE65" s="42">
        <f t="shared" si="90"/>
        <v>10437.924692939139</v>
      </c>
      <c r="EF65" s="11"/>
      <c r="EG65" s="29">
        <f t="shared" si="91"/>
        <v>1.3865313812716997</v>
      </c>
      <c r="EH65" s="25">
        <v>4530</v>
      </c>
      <c r="EI65" s="29">
        <f t="shared" si="92"/>
        <v>6753.0768697532349</v>
      </c>
      <c r="EJ65" s="42">
        <f t="shared" si="93"/>
        <v>1698.3133483840136</v>
      </c>
      <c r="EK65" s="29">
        <f t="shared" si="94"/>
        <v>8340.9421992671269</v>
      </c>
      <c r="EL65" s="42">
        <f t="shared" si="95"/>
        <v>10432.123584158579</v>
      </c>
      <c r="EM65" s="11"/>
      <c r="EN65" s="29">
        <f t="shared" si="96"/>
        <v>1.3756606359879291</v>
      </c>
      <c r="EO65" s="25">
        <v>7980</v>
      </c>
      <c r="EP65" s="29">
        <f t="shared" si="97"/>
        <v>6833.7413687332355</v>
      </c>
      <c r="EQ65" s="42">
        <f t="shared" si="136"/>
        <v>-3160.7768873991495</v>
      </c>
      <c r="ER65" s="29">
        <f t="shared" si="98"/>
        <v>8452.2517498427896</v>
      </c>
      <c r="ES65" s="42">
        <f t="shared" si="99"/>
        <v>6506.7613956945252</v>
      </c>
      <c r="ET65" s="11"/>
      <c r="EU65" s="29">
        <f t="shared" si="100"/>
        <v>1.3842051767680341</v>
      </c>
      <c r="EV65" s="25">
        <v>4530</v>
      </c>
      <c r="EW65" s="29">
        <f t="shared" si="101"/>
        <v>6717.8016059446509</v>
      </c>
      <c r="EX65" s="42">
        <f t="shared" si="102"/>
        <v>1742.6481345113193</v>
      </c>
      <c r="EY65" s="29">
        <f t="shared" si="103"/>
        <v>8292.4798057692278</v>
      </c>
      <c r="EZ65" s="42">
        <f t="shared" si="104"/>
        <v>13442.028595473274</v>
      </c>
      <c r="FA65" s="11"/>
      <c r="FB65" s="28">
        <f t="shared" si="105"/>
        <v>1.3720189819472548</v>
      </c>
      <c r="FC65" s="25">
        <v>7980</v>
      </c>
      <c r="FD65" s="28">
        <f t="shared" si="106"/>
        <v>6800.4817234888551</v>
      </c>
      <c r="FE65" s="39">
        <f t="shared" si="107"/>
        <v>-3111.4632407354443</v>
      </c>
      <c r="FF65" s="28">
        <f t="shared" si="108"/>
        <v>8406.2729231778158</v>
      </c>
      <c r="FG65" s="39">
        <f t="shared" si="109"/>
        <v>6836.0018371234264</v>
      </c>
      <c r="FH65" s="11"/>
      <c r="FI65" s="28">
        <f t="shared" si="110"/>
        <v>1.3806451844010996</v>
      </c>
      <c r="FJ65" s="25">
        <v>4530</v>
      </c>
      <c r="FK65" s="28">
        <f t="shared" si="111"/>
        <v>6701.9178394935461</v>
      </c>
      <c r="FL65" s="39">
        <f t="shared" si="112"/>
        <v>-2945.9523800113689</v>
      </c>
      <c r="FM65" s="28">
        <f t="shared" si="113"/>
        <v>8270.6998668835931</v>
      </c>
      <c r="FN65" s="39">
        <f t="shared" si="114"/>
        <v>9714.839228240724</v>
      </c>
      <c r="FO65" s="11"/>
      <c r="FP65" s="28">
        <f t="shared" si="115"/>
        <v>1.3806451844010996</v>
      </c>
      <c r="FQ65" s="25">
        <v>4530</v>
      </c>
      <c r="FR65" s="28">
        <f t="shared" si="116"/>
        <v>6686.215809784374</v>
      </c>
      <c r="FS65" s="39">
        <f t="shared" si="117"/>
        <v>-2921.6473923880972</v>
      </c>
      <c r="FT65" s="28">
        <f t="shared" si="118"/>
        <v>8249.1943473818246</v>
      </c>
      <c r="FU65" s="39">
        <f t="shared" si="119"/>
        <v>13056.69903471993</v>
      </c>
      <c r="FV65" s="11"/>
      <c r="FW65" s="28">
        <f t="shared" si="120"/>
        <v>1.3806451844010996</v>
      </c>
      <c r="FX65" s="25">
        <v>4530</v>
      </c>
      <c r="FY65" s="28">
        <f t="shared" si="121"/>
        <v>6686.215809784374</v>
      </c>
      <c r="FZ65" s="39">
        <f t="shared" si="122"/>
        <v>-2921.6473923880972</v>
      </c>
      <c r="GA65" s="28">
        <f t="shared" si="123"/>
        <v>8249.1943473818246</v>
      </c>
      <c r="GB65" s="39">
        <f t="shared" si="124"/>
        <v>13056.69903471993</v>
      </c>
      <c r="GC65" s="11"/>
      <c r="GD65" s="28">
        <f t="shared" si="125"/>
        <v>1.3806451844010996</v>
      </c>
      <c r="GE65" s="25">
        <v>4530</v>
      </c>
      <c r="GF65" s="28">
        <f t="shared" si="126"/>
        <v>6686.215809784374</v>
      </c>
      <c r="GG65" s="39" t="e">
        <f t="shared" si="127"/>
        <v>#VALUE!</v>
      </c>
      <c r="GH65" s="28">
        <f t="shared" si="128"/>
        <v>8249.1943473818246</v>
      </c>
      <c r="GI65" s="39">
        <f t="shared" si="129"/>
        <v>13056.69903471993</v>
      </c>
      <c r="GJ65" s="11"/>
      <c r="GK65" s="29">
        <f t="shared" si="142"/>
        <v>76</v>
      </c>
      <c r="GL65" s="29" t="str">
        <f t="shared" si="143"/>
        <v xml:space="preserve"> ('24', '23'),</v>
      </c>
      <c r="GM65" s="29">
        <f t="shared" si="144"/>
        <v>10160</v>
      </c>
      <c r="GN65" s="29">
        <f t="shared" si="130"/>
        <v>1.4118820195322408</v>
      </c>
      <c r="GO65" s="29">
        <f t="shared" si="131"/>
        <v>7203.7330234107148</v>
      </c>
      <c r="GP65" s="54">
        <f t="shared" si="132"/>
        <v>0.70902884088688134</v>
      </c>
      <c r="GQ65" s="29" t="str">
        <f t="shared" si="133"/>
        <v>-</v>
      </c>
      <c r="GR65" s="11"/>
    </row>
    <row r="66" spans="2:200" s="2" customFormat="1" x14ac:dyDescent="0.3">
      <c r="B66" s="86"/>
      <c r="C66" s="24">
        <v>71</v>
      </c>
      <c r="D66" s="25" t="s">
        <v>66</v>
      </c>
      <c r="E66" s="25">
        <v>9850</v>
      </c>
      <c r="F66" s="25">
        <v>2.4</v>
      </c>
      <c r="G66" s="25">
        <v>7710</v>
      </c>
      <c r="H66" s="25">
        <f t="shared" si="6"/>
        <v>-5359.4673307977828</v>
      </c>
      <c r="I66" s="29">
        <f t="shared" si="7"/>
        <v>19545.908231221947</v>
      </c>
      <c r="J66" s="10"/>
      <c r="K66" s="40">
        <f t="shared" si="8"/>
        <v>3.0756862718689679</v>
      </c>
      <c r="L66" s="41">
        <v>5880</v>
      </c>
      <c r="M66" s="62">
        <f t="shared" si="138"/>
        <v>7251.2755543970588</v>
      </c>
      <c r="N66" s="42">
        <f t="shared" si="9"/>
        <v>-3971.6389592297696</v>
      </c>
      <c r="O66" s="29">
        <f t="shared" si="10"/>
        <v>18169.768675415424</v>
      </c>
      <c r="P66" s="18">
        <f t="shared" si="11"/>
        <v>210428.11699372574</v>
      </c>
      <c r="Q66" s="8"/>
      <c r="R66" s="29">
        <f t="shared" si="12"/>
        <v>2.9286706725670943</v>
      </c>
      <c r="S66" s="25">
        <v>5800</v>
      </c>
      <c r="T66" s="29">
        <f t="shared" si="13"/>
        <v>6477.5985426542084</v>
      </c>
      <c r="U66" s="42">
        <f t="shared" si="14"/>
        <v>445.68059830135525</v>
      </c>
      <c r="V66" s="29">
        <f t="shared" si="15"/>
        <v>15982.378312366385</v>
      </c>
      <c r="W66" s="42">
        <f t="shared" si="16"/>
        <v>598576.11849934678</v>
      </c>
      <c r="X66" s="11"/>
      <c r="Y66" s="29">
        <f t="shared" si="17"/>
        <v>2.7366539367362326</v>
      </c>
      <c r="Z66" s="25">
        <v>6640</v>
      </c>
      <c r="AA66" s="29">
        <f t="shared" si="18"/>
        <v>6514.1354530607914</v>
      </c>
      <c r="AB66" s="42">
        <f t="shared" si="19"/>
        <v>2877.6909811132177</v>
      </c>
      <c r="AC66" s="29">
        <f t="shared" si="20"/>
        <v>16082.506736635803</v>
      </c>
      <c r="AD66" s="42">
        <f t="shared" si="21"/>
        <v>1334.9458220586766</v>
      </c>
      <c r="AE66" s="11"/>
      <c r="AF66" s="29">
        <f t="shared" si="22"/>
        <v>2.7443140325544886</v>
      </c>
      <c r="AG66" s="25">
        <v>7510</v>
      </c>
      <c r="AH66" s="29">
        <f t="shared" si="23"/>
        <v>7113.5688365280785</v>
      </c>
      <c r="AI66" s="42">
        <f t="shared" si="24"/>
        <v>-7166.1032103272046</v>
      </c>
      <c r="AJ66" s="29">
        <f t="shared" si="25"/>
        <v>17769.184136304248</v>
      </c>
      <c r="AK66" s="42">
        <f t="shared" si="26"/>
        <v>359320.38121503964</v>
      </c>
      <c r="AL66" s="11"/>
      <c r="AM66" s="29">
        <f t="shared" si="27"/>
        <v>2.88964095564784</v>
      </c>
      <c r="AN66" s="25">
        <v>4530</v>
      </c>
      <c r="AO66" s="29">
        <f t="shared" si="28"/>
        <v>6648.986296085799</v>
      </c>
      <c r="AP66" s="42">
        <f t="shared" si="29"/>
        <v>2434.8483439298502</v>
      </c>
      <c r="AQ66" s="29">
        <f t="shared" si="30"/>
        <v>16454.542368804377</v>
      </c>
      <c r="AR66" s="42">
        <f t="shared" si="134"/>
        <v>215836.93688380221</v>
      </c>
      <c r="AS66" s="11"/>
      <c r="AT66" s="29">
        <f t="shared" si="31"/>
        <v>2.7737225766964086</v>
      </c>
      <c r="AU66" s="25">
        <v>7510</v>
      </c>
      <c r="AV66" s="29">
        <f t="shared" si="137"/>
        <v>6877.8080052698597</v>
      </c>
      <c r="AW66" s="42">
        <f t="shared" si="32"/>
        <v>-1311.0899438876065</v>
      </c>
      <c r="AX66" s="29">
        <f t="shared" si="33"/>
        <v>17095.322356203236</v>
      </c>
      <c r="AY66" s="42">
        <f t="shared" si="34"/>
        <v>52359.374593914821</v>
      </c>
      <c r="AZ66" s="11"/>
      <c r="BA66" s="29">
        <f t="shared" si="35"/>
        <v>2.8278857036315883</v>
      </c>
      <c r="BB66" s="25">
        <v>6410</v>
      </c>
      <c r="BC66" s="29">
        <f t="shared" si="135"/>
        <v>6773.9661099901241</v>
      </c>
      <c r="BD66" s="42">
        <f t="shared" si="36"/>
        <v>2098.7062167099284</v>
      </c>
      <c r="BE66" s="29">
        <f t="shared" si="37"/>
        <v>16802.990932872264</v>
      </c>
      <c r="BF66" s="42">
        <f t="shared" si="38"/>
        <v>10783.139215287571</v>
      </c>
      <c r="BG66" s="11"/>
      <c r="BH66" s="29">
        <f t="shared" si="39"/>
        <v>2.8026240019798108</v>
      </c>
      <c r="BI66" s="25">
        <v>7510</v>
      </c>
      <c r="BJ66" s="29">
        <f t="shared" si="40"/>
        <v>6970.3035221385353</v>
      </c>
      <c r="BK66" s="42">
        <f t="shared" si="41"/>
        <v>1547.9569916691482</v>
      </c>
      <c r="BL66" s="29">
        <f t="shared" si="42"/>
        <v>17357.968026858685</v>
      </c>
      <c r="BM66" s="42">
        <f t="shared" si="43"/>
        <v>38548.379409135086</v>
      </c>
      <c r="BN66" s="11"/>
      <c r="BO66" s="29">
        <f t="shared" si="44"/>
        <v>2.8513717169759243</v>
      </c>
      <c r="BP66" s="25">
        <v>7510</v>
      </c>
      <c r="BQ66" s="29">
        <f t="shared" si="139"/>
        <v>7034.3790199550831</v>
      </c>
      <c r="BR66" s="42">
        <f t="shared" si="45"/>
        <v>1379.0676854309834</v>
      </c>
      <c r="BS66" s="29">
        <f t="shared" si="46"/>
        <v>17541.207736345128</v>
      </c>
      <c r="BT66" s="42">
        <f t="shared" si="140"/>
        <v>4105.6694204384212</v>
      </c>
      <c r="BU66" s="11"/>
      <c r="BV66" s="29">
        <f t="shared" si="47"/>
        <v>2.8681991733629486</v>
      </c>
      <c r="BW66" s="25">
        <v>7510</v>
      </c>
      <c r="BX66" s="29">
        <f t="shared" si="48"/>
        <v>7149.144976976535</v>
      </c>
      <c r="BY66" s="42">
        <f t="shared" si="49"/>
        <v>-9084.9855081445548</v>
      </c>
      <c r="BZ66" s="29">
        <f t="shared" si="50"/>
        <v>17872.161518337729</v>
      </c>
      <c r="CA66" s="42">
        <f t="shared" si="51"/>
        <v>13171.224891049736</v>
      </c>
      <c r="CB66" s="11"/>
      <c r="CC66" s="29">
        <f t="shared" si="52"/>
        <v>2.8995097846624565</v>
      </c>
      <c r="CD66" s="25">
        <v>3920</v>
      </c>
      <c r="CE66" s="29">
        <f t="shared" si="53"/>
        <v>6818.9827161303074</v>
      </c>
      <c r="CF66" s="42">
        <f t="shared" si="54"/>
        <v>1960.7202196198889</v>
      </c>
      <c r="CG66" s="29">
        <f t="shared" si="55"/>
        <v>16929.398057359838</v>
      </c>
      <c r="CH66" s="42">
        <f t="shared" si="56"/>
        <v>109007.11848709242</v>
      </c>
      <c r="CI66" s="11"/>
      <c r="CJ66" s="29">
        <f t="shared" si="57"/>
        <v>2.8134337643306657</v>
      </c>
      <c r="CK66" s="25">
        <v>7510</v>
      </c>
      <c r="CL66" s="29">
        <f t="shared" si="58"/>
        <v>6915.8852205368576</v>
      </c>
      <c r="CM66" s="42">
        <f t="shared" si="59"/>
        <v>1696.5731045588932</v>
      </c>
      <c r="CN66" s="29">
        <f t="shared" si="60"/>
        <v>17203.181771043746</v>
      </c>
      <c r="CO66" s="42">
        <f t="shared" si="141"/>
        <v>9390.0953602614773</v>
      </c>
      <c r="CP66" s="11"/>
      <c r="CQ66" s="29">
        <f t="shared" si="61"/>
        <v>2.8374401992376619</v>
      </c>
      <c r="CR66" s="25">
        <v>7510</v>
      </c>
      <c r="CS66" s="29">
        <f t="shared" si="62"/>
        <v>6986.6925109095346</v>
      </c>
      <c r="CT66" s="42">
        <f t="shared" si="63"/>
        <v>1502.5364449756271</v>
      </c>
      <c r="CU66" s="29">
        <f t="shared" si="64"/>
        <v>17404.73399479852</v>
      </c>
      <c r="CV66" s="42">
        <f t="shared" si="65"/>
        <v>5013.6723699205995</v>
      </c>
      <c r="CW66" s="11"/>
      <c r="CX66" s="29">
        <f t="shared" si="66"/>
        <v>2.8556318799070453</v>
      </c>
      <c r="CY66" s="25">
        <v>7510</v>
      </c>
      <c r="CZ66" s="29">
        <f t="shared" si="67"/>
        <v>7045.7375460311705</v>
      </c>
      <c r="DA66" s="42">
        <f t="shared" si="68"/>
        <v>1337.5261369348073</v>
      </c>
      <c r="DB66" s="29">
        <f t="shared" si="69"/>
        <v>17573.803453492776</v>
      </c>
      <c r="DC66" s="42">
        <f t="shared" si="70"/>
        <v>3486.3161725152195</v>
      </c>
      <c r="DD66" s="11"/>
      <c r="DE66" s="29">
        <f t="shared" si="71"/>
        <v>2.8712305409332295</v>
      </c>
      <c r="DF66" s="25">
        <v>7510</v>
      </c>
      <c r="DG66" s="29">
        <f t="shared" si="72"/>
        <v>7081.8637945472328</v>
      </c>
      <c r="DH66" s="42">
        <f t="shared" si="73"/>
        <v>1237.3789931626068</v>
      </c>
      <c r="DI66" s="29">
        <f t="shared" si="74"/>
        <v>17677.70571423275</v>
      </c>
      <c r="DJ66" s="42">
        <f t="shared" si="75"/>
        <v>1305.1058318442958</v>
      </c>
      <c r="DK66" s="11"/>
      <c r="DL66" s="29">
        <f t="shared" si="76"/>
        <v>2.8809698598297775</v>
      </c>
      <c r="DM66" s="25">
        <v>7510</v>
      </c>
      <c r="DN66" s="29">
        <f t="shared" si="77"/>
        <v>7115.4266369275529</v>
      </c>
      <c r="DO66" s="42">
        <f t="shared" si="78"/>
        <v>1143.3089526479584</v>
      </c>
      <c r="DP66" s="29">
        <f t="shared" si="79"/>
        <v>17774.552987686486</v>
      </c>
      <c r="DQ66" s="42">
        <f t="shared" si="80"/>
        <v>1126.4643886462065</v>
      </c>
      <c r="DR66" s="11"/>
      <c r="DS66" s="29">
        <f t="shared" si="81"/>
        <v>2.8901526603059424</v>
      </c>
      <c r="DT66" s="25">
        <v>7510</v>
      </c>
      <c r="DU66" s="29">
        <f t="shared" si="82"/>
        <v>7142.2397322604984</v>
      </c>
      <c r="DV66" s="42">
        <f t="shared" si="83"/>
        <v>1068.7743738523438</v>
      </c>
      <c r="DW66" s="29">
        <f t="shared" si="84"/>
        <v>17852.146350411607</v>
      </c>
      <c r="DX66" s="42">
        <f t="shared" si="85"/>
        <v>718.94208133362497</v>
      </c>
      <c r="DY66" s="11"/>
      <c r="DZ66" s="29">
        <f t="shared" si="86"/>
        <v>2.8975827048873466</v>
      </c>
      <c r="EA66" s="25">
        <v>7510</v>
      </c>
      <c r="EB66" s="29">
        <f t="shared" si="87"/>
        <v>7172.8625029212144</v>
      </c>
      <c r="EC66" s="42">
        <f t="shared" si="88"/>
        <v>-7596.087410976862</v>
      </c>
      <c r="ED66" s="29">
        <f t="shared" si="89"/>
        <v>17941.009584631258</v>
      </c>
      <c r="EE66" s="42">
        <f t="shared" si="90"/>
        <v>937.75408293880957</v>
      </c>
      <c r="EF66" s="11"/>
      <c r="EG66" s="29">
        <f t="shared" si="91"/>
        <v>2.9061714045993594</v>
      </c>
      <c r="EH66" s="25">
        <v>4530</v>
      </c>
      <c r="EI66" s="29">
        <f t="shared" si="92"/>
        <v>7056.7716819032185</v>
      </c>
      <c r="EJ66" s="42">
        <f t="shared" si="93"/>
        <v>1306.317073405645</v>
      </c>
      <c r="EK66" s="29">
        <f t="shared" si="94"/>
        <v>17605.501312895951</v>
      </c>
      <c r="EL66" s="42">
        <f t="shared" si="95"/>
        <v>13477.078724632371</v>
      </c>
      <c r="EM66" s="11"/>
      <c r="EN66" s="29">
        <f t="shared" si="96"/>
        <v>2.8741894073493186</v>
      </c>
      <c r="EO66" s="25">
        <v>7510</v>
      </c>
      <c r="EP66" s="29">
        <f t="shared" si="97"/>
        <v>7086.5693393941747</v>
      </c>
      <c r="EQ66" s="42">
        <f t="shared" si="136"/>
        <v>1222.900065589688</v>
      </c>
      <c r="ER66" s="29">
        <f t="shared" si="98"/>
        <v>17691.265256710245</v>
      </c>
      <c r="ES66" s="42">
        <f t="shared" si="99"/>
        <v>887.90039194833969</v>
      </c>
      <c r="ET66" s="11"/>
      <c r="EU66" s="29">
        <f t="shared" si="100"/>
        <v>2.8822494562810981</v>
      </c>
      <c r="EV66" s="25">
        <v>7510</v>
      </c>
      <c r="EW66" s="29">
        <f t="shared" si="101"/>
        <v>7107.8792186255605</v>
      </c>
      <c r="EX66" s="42">
        <f t="shared" si="102"/>
        <v>1164.2810584212716</v>
      </c>
      <c r="EY66" s="29">
        <f t="shared" si="103"/>
        <v>17752.747636251104</v>
      </c>
      <c r="EZ66" s="42">
        <f t="shared" si="104"/>
        <v>454.11095285624873</v>
      </c>
      <c r="FA66" s="11"/>
      <c r="FB66" s="28">
        <f t="shared" si="105"/>
        <v>2.888076323618177</v>
      </c>
      <c r="FC66" s="25">
        <v>7510</v>
      </c>
      <c r="FD66" s="28">
        <f t="shared" si="106"/>
        <v>7134.2200804327003</v>
      </c>
      <c r="FE66" s="39">
        <f t="shared" si="107"/>
        <v>-2090.5898132178409</v>
      </c>
      <c r="FF66" s="28">
        <f t="shared" si="108"/>
        <v>17828.917697237353</v>
      </c>
      <c r="FG66" s="39">
        <f t="shared" si="109"/>
        <v>693.84100074283856</v>
      </c>
      <c r="FH66" s="11"/>
      <c r="FI66" s="28">
        <f t="shared" si="110"/>
        <v>2.8953516265480883</v>
      </c>
      <c r="FJ66" s="25">
        <v>6410</v>
      </c>
      <c r="FK66" s="28">
        <f t="shared" si="111"/>
        <v>7102.780961915968</v>
      </c>
      <c r="FL66" s="39">
        <f t="shared" si="112"/>
        <v>1178.5040111396349</v>
      </c>
      <c r="FM66" s="28">
        <f t="shared" si="113"/>
        <v>17738.027048809632</v>
      </c>
      <c r="FN66" s="39">
        <f t="shared" si="114"/>
        <v>988.41817310914473</v>
      </c>
      <c r="FO66" s="11"/>
      <c r="FP66" s="28">
        <f t="shared" si="115"/>
        <v>2.8953516265480883</v>
      </c>
      <c r="FQ66" s="25">
        <v>7510</v>
      </c>
      <c r="FR66" s="28">
        <f t="shared" si="116"/>
        <v>7153.1318538316837</v>
      </c>
      <c r="FS66" s="39">
        <f t="shared" si="117"/>
        <v>1037.4875496991203</v>
      </c>
      <c r="FT66" s="28">
        <f t="shared" si="118"/>
        <v>17883.723729217621</v>
      </c>
      <c r="FU66" s="39">
        <f t="shared" si="119"/>
        <v>357.65517309449291</v>
      </c>
      <c r="FV66" s="11"/>
      <c r="FW66" s="28">
        <f t="shared" si="120"/>
        <v>2.8953516265480883</v>
      </c>
      <c r="FX66" s="25">
        <v>7510</v>
      </c>
      <c r="FY66" s="28">
        <f t="shared" si="121"/>
        <v>7153.1318538316837</v>
      </c>
      <c r="FZ66" s="39">
        <f t="shared" si="122"/>
        <v>1037.4875496991203</v>
      </c>
      <c r="GA66" s="28">
        <f t="shared" si="123"/>
        <v>17883.723729217621</v>
      </c>
      <c r="GB66" s="39">
        <f t="shared" si="124"/>
        <v>357.65517309449291</v>
      </c>
      <c r="GC66" s="11"/>
      <c r="GD66" s="28">
        <f t="shared" si="125"/>
        <v>2.8953516265480883</v>
      </c>
      <c r="GE66" s="25">
        <v>7510</v>
      </c>
      <c r="GF66" s="28">
        <f t="shared" si="126"/>
        <v>7153.1318538316837</v>
      </c>
      <c r="GG66" s="39" t="e">
        <f t="shared" si="127"/>
        <v>#VALUE!</v>
      </c>
      <c r="GH66" s="28">
        <f t="shared" si="128"/>
        <v>17883.723729217621</v>
      </c>
      <c r="GI66" s="39">
        <f t="shared" si="129"/>
        <v>357.65517309449291</v>
      </c>
      <c r="GJ66" s="11"/>
      <c r="GK66" s="29">
        <f t="shared" si="142"/>
        <v>71</v>
      </c>
      <c r="GL66" s="29" t="str">
        <f t="shared" si="143"/>
        <v xml:space="preserve"> ('23', '14'),</v>
      </c>
      <c r="GM66" s="29">
        <f t="shared" si="144"/>
        <v>9850</v>
      </c>
      <c r="GN66" s="29">
        <f t="shared" si="130"/>
        <v>2.8134337643306657</v>
      </c>
      <c r="GO66" s="29">
        <f t="shared" si="131"/>
        <v>6915.8852205368576</v>
      </c>
      <c r="GP66" s="54">
        <f t="shared" si="132"/>
        <v>0.7021203269580566</v>
      </c>
      <c r="GQ66" s="29" t="str">
        <f t="shared" si="133"/>
        <v>-</v>
      </c>
      <c r="GR66" s="11"/>
    </row>
    <row r="67" spans="2:200" s="2" customFormat="1" x14ac:dyDescent="0.3">
      <c r="B67" s="86"/>
      <c r="C67" s="24">
        <v>72</v>
      </c>
      <c r="D67" s="25" t="s">
        <v>67</v>
      </c>
      <c r="E67" s="25">
        <v>10000</v>
      </c>
      <c r="F67" s="25">
        <v>2.4</v>
      </c>
      <c r="G67" s="25">
        <v>4280</v>
      </c>
      <c r="H67" s="25">
        <f t="shared" si="6"/>
        <v>6414.3818718699831</v>
      </c>
      <c r="I67" s="29">
        <f t="shared" si="7"/>
        <v>10323.703667000524</v>
      </c>
      <c r="J67" s="10"/>
      <c r="K67" s="40">
        <f t="shared" si="8"/>
        <v>2.4604014801408001</v>
      </c>
      <c r="L67" s="41">
        <v>6840</v>
      </c>
      <c r="M67" s="62">
        <f t="shared" si="138"/>
        <v>4921.7128856522022</v>
      </c>
      <c r="N67" s="42">
        <f t="shared" si="9"/>
        <v>12096.441004343345</v>
      </c>
      <c r="O67" s="29">
        <f t="shared" si="10"/>
        <v>11916.075139848821</v>
      </c>
      <c r="P67" s="18">
        <f t="shared" si="11"/>
        <v>411795.42761207634</v>
      </c>
      <c r="Q67" s="8"/>
      <c r="R67" s="29">
        <f t="shared" si="12"/>
        <v>2.5056179186992118</v>
      </c>
      <c r="S67" s="25">
        <v>9130</v>
      </c>
      <c r="T67" s="29">
        <f t="shared" si="13"/>
        <v>7165.1565854513174</v>
      </c>
      <c r="U67" s="42">
        <f t="shared" si="14"/>
        <v>-9761.0384139441157</v>
      </c>
      <c r="V67" s="29">
        <f t="shared" si="15"/>
        <v>17876.253713603546</v>
      </c>
      <c r="W67" s="42">
        <f t="shared" si="16"/>
        <v>5033039.6341683427</v>
      </c>
      <c r="X67" s="11"/>
      <c r="Y67" s="29">
        <f t="shared" si="17"/>
        <v>2.8744333919379113</v>
      </c>
      <c r="Z67" s="25">
        <v>3540</v>
      </c>
      <c r="AA67" s="29">
        <f t="shared" si="18"/>
        <v>6349.5726397330936</v>
      </c>
      <c r="AB67" s="42">
        <f t="shared" si="19"/>
        <v>-10590.762287001189</v>
      </c>
      <c r="AC67" s="29">
        <f t="shared" si="20"/>
        <v>15610.530935603383</v>
      </c>
      <c r="AD67" s="42">
        <f t="shared" si="21"/>
        <v>665177.17251330649</v>
      </c>
      <c r="AE67" s="11"/>
      <c r="AF67" s="29">
        <f t="shared" si="22"/>
        <v>2.6925839433026604</v>
      </c>
      <c r="AG67" s="25">
        <v>2000</v>
      </c>
      <c r="AH67" s="29">
        <f t="shared" si="23"/>
        <v>3731.4665407807588</v>
      </c>
      <c r="AI67" s="42">
        <f t="shared" si="24"/>
        <v>24403.567283300261</v>
      </c>
      <c r="AJ67" s="29">
        <f t="shared" si="25"/>
        <v>8981.5632524828834</v>
      </c>
      <c r="AK67" s="42">
        <f t="shared" si="26"/>
        <v>6854479.5453714132</v>
      </c>
      <c r="AL67" s="11"/>
      <c r="AM67" s="29">
        <f t="shared" si="27"/>
        <v>2.4348972104190625</v>
      </c>
      <c r="AN67" s="25">
        <v>13270</v>
      </c>
      <c r="AO67" s="29">
        <f t="shared" si="28"/>
        <v>5446.7047972279661</v>
      </c>
      <c r="AP67" s="42">
        <f t="shared" si="29"/>
        <v>7274.3597993931999</v>
      </c>
      <c r="AQ67" s="29">
        <f t="shared" si="30"/>
        <v>13244.664052817212</v>
      </c>
      <c r="AR67" s="42">
        <f t="shared" si="134"/>
        <v>2942042.2763800556</v>
      </c>
      <c r="AS67" s="11"/>
      <c r="AT67" s="29">
        <f t="shared" si="31"/>
        <v>2.5584192148231737</v>
      </c>
      <c r="AU67" s="25">
        <v>8180</v>
      </c>
      <c r="AV67" s="29">
        <f t="shared" si="137"/>
        <v>6173.1012264132742</v>
      </c>
      <c r="AW67" s="42">
        <f t="shared" si="32"/>
        <v>-8250.1614299521407</v>
      </c>
      <c r="AX67" s="29">
        <f t="shared" si="33"/>
        <v>15138.158197157125</v>
      </c>
      <c r="AY67" s="42">
        <f t="shared" si="34"/>
        <v>527651.77233316633</v>
      </c>
      <c r="AZ67" s="11"/>
      <c r="BA67" s="29">
        <f t="shared" si="35"/>
        <v>2.6613882730323972</v>
      </c>
      <c r="BB67" s="25">
        <v>2950</v>
      </c>
      <c r="BC67" s="29">
        <f t="shared" si="135"/>
        <v>5457.6518620183151</v>
      </c>
      <c r="BD67" s="42">
        <f t="shared" si="36"/>
        <v>10618.427992278956</v>
      </c>
      <c r="BE67" s="29">
        <f t="shared" si="37"/>
        <v>13272.678218816807</v>
      </c>
      <c r="BF67" s="42">
        <f t="shared" si="38"/>
        <v>511867.79301315092</v>
      </c>
      <c r="BG67" s="11"/>
      <c r="BH67" s="29">
        <f t="shared" si="39"/>
        <v>2.5596966556129761</v>
      </c>
      <c r="BI67" s="25">
        <v>9360</v>
      </c>
      <c r="BJ67" s="29">
        <f t="shared" si="40"/>
        <v>6498.6052000544396</v>
      </c>
      <c r="BK67" s="42">
        <f t="shared" si="41"/>
        <v>-16855.053183651813</v>
      </c>
      <c r="BL67" s="29">
        <f t="shared" si="42"/>
        <v>16013.909132513963</v>
      </c>
      <c r="BM67" s="42">
        <f t="shared" si="43"/>
        <v>1083583.8519685501</v>
      </c>
      <c r="BN67" s="11"/>
      <c r="BO67" s="29">
        <f t="shared" si="44"/>
        <v>2.7210355449657198</v>
      </c>
      <c r="BP67" s="25">
        <v>0</v>
      </c>
      <c r="BQ67" s="29">
        <f t="shared" si="139"/>
        <v>5727.0578945084108</v>
      </c>
      <c r="BR67" s="42">
        <f t="shared" si="45"/>
        <v>3170.9385127130017</v>
      </c>
      <c r="BS67" s="29">
        <f t="shared" si="46"/>
        <v>13966.738347205222</v>
      </c>
      <c r="BT67" s="42">
        <f t="shared" si="140"/>
        <v>595285.24469533714</v>
      </c>
      <c r="BU67" s="11"/>
      <c r="BV67" s="29">
        <f t="shared" si="47"/>
        <v>2.5936416607536978</v>
      </c>
      <c r="BW67" s="25">
        <v>6930</v>
      </c>
      <c r="BX67" s="29">
        <f t="shared" si="48"/>
        <v>6017.3243204450991</v>
      </c>
      <c r="BY67" s="42">
        <f t="shared" si="49"/>
        <v>-10356.074637903337</v>
      </c>
      <c r="BZ67" s="29">
        <f t="shared" si="50"/>
        <v>14725.57919229608</v>
      </c>
      <c r="CA67" s="42">
        <f t="shared" si="51"/>
        <v>84254.598026059015</v>
      </c>
      <c r="CB67" s="11"/>
      <c r="CC67" s="29">
        <f t="shared" si="52"/>
        <v>2.6359859699292669</v>
      </c>
      <c r="CD67" s="25">
        <v>2000</v>
      </c>
      <c r="CE67" s="29">
        <f t="shared" si="53"/>
        <v>5606.5750695915267</v>
      </c>
      <c r="CF67" s="42">
        <f t="shared" si="54"/>
        <v>7382.073764577548</v>
      </c>
      <c r="CG67" s="29">
        <f t="shared" si="55"/>
        <v>13655.210267685434</v>
      </c>
      <c r="CH67" s="42">
        <f t="shared" si="56"/>
        <v>168714.947076771</v>
      </c>
      <c r="CI67" s="11"/>
      <c r="CJ67" s="29">
        <f t="shared" si="57"/>
        <v>2.5778537682902178</v>
      </c>
      <c r="CK67" s="25">
        <v>8410</v>
      </c>
      <c r="CL67" s="29">
        <f t="shared" si="58"/>
        <v>5999.7040158764194</v>
      </c>
      <c r="CM67" s="42">
        <f t="shared" si="59"/>
        <v>-10269.182170805258</v>
      </c>
      <c r="CN67" s="29">
        <f t="shared" si="60"/>
        <v>14679.156597739011</v>
      </c>
      <c r="CO67" s="42">
        <f t="shared" si="141"/>
        <v>154550.36840707003</v>
      </c>
      <c r="CP67" s="11"/>
      <c r="CQ67" s="29">
        <f t="shared" si="61"/>
        <v>2.633233971955133</v>
      </c>
      <c r="CR67" s="25">
        <v>2000</v>
      </c>
      <c r="CS67" s="29">
        <f t="shared" si="62"/>
        <v>5523.0146396033051</v>
      </c>
      <c r="CT67" s="42">
        <f t="shared" si="63"/>
        <v>7536.8588124895914</v>
      </c>
      <c r="CU67" s="29">
        <f t="shared" si="64"/>
        <v>13440.240137937504</v>
      </c>
      <c r="CV67" s="42">
        <f t="shared" si="65"/>
        <v>227232.7614516507</v>
      </c>
      <c r="CW67" s="11"/>
      <c r="CX67" s="29">
        <f t="shared" si="66"/>
        <v>2.5674855264396514</v>
      </c>
      <c r="CY67" s="25">
        <v>8410</v>
      </c>
      <c r="CZ67" s="29">
        <f t="shared" si="67"/>
        <v>5848.7545832386313</v>
      </c>
      <c r="DA67" s="42">
        <f t="shared" si="68"/>
        <v>-9893.9651455603071</v>
      </c>
      <c r="DB67" s="29">
        <f t="shared" si="69"/>
        <v>14283.398966368504</v>
      </c>
      <c r="DC67" s="42">
        <f t="shared" si="70"/>
        <v>106106.51087954549</v>
      </c>
      <c r="DD67" s="11"/>
      <c r="DE67" s="29">
        <f t="shared" si="71"/>
        <v>2.6106328476338261</v>
      </c>
      <c r="DF67" s="25">
        <v>2000</v>
      </c>
      <c r="DG67" s="29">
        <f t="shared" si="72"/>
        <v>5549.2665170321234</v>
      </c>
      <c r="DH67" s="42">
        <f t="shared" si="73"/>
        <v>11357.838284331518</v>
      </c>
      <c r="DI67" s="29">
        <f t="shared" si="74"/>
        <v>13507.6834500678</v>
      </c>
      <c r="DJ67" s="42">
        <f t="shared" si="75"/>
        <v>89693.101800113684</v>
      </c>
      <c r="DK67" s="11"/>
      <c r="DL67" s="29">
        <f t="shared" si="76"/>
        <v>2.5706926569567807</v>
      </c>
      <c r="DM67" s="25">
        <v>9890</v>
      </c>
      <c r="DN67" s="29">
        <f t="shared" si="77"/>
        <v>5889.5492397926528</v>
      </c>
      <c r="DO67" s="42">
        <f t="shared" si="78"/>
        <v>-10035.94535189115</v>
      </c>
      <c r="DP67" s="29">
        <f t="shared" si="79"/>
        <v>14390.019542655305</v>
      </c>
      <c r="DQ67" s="42">
        <f t="shared" si="80"/>
        <v>115792.3314093193</v>
      </c>
      <c r="DR67" s="11"/>
      <c r="DS67" s="29">
        <f t="shared" si="81"/>
        <v>2.6165712151868528</v>
      </c>
      <c r="DT67" s="25">
        <v>2000</v>
      </c>
      <c r="DU67" s="29">
        <f t="shared" si="82"/>
        <v>5625.2362771621847</v>
      </c>
      <c r="DV67" s="42">
        <f t="shared" si="83"/>
        <v>7273.35819295907</v>
      </c>
      <c r="DW67" s="29">
        <f t="shared" si="84"/>
        <v>13703.338299632285</v>
      </c>
      <c r="DX67" s="42">
        <f t="shared" si="85"/>
        <v>69861.342214495206</v>
      </c>
      <c r="DY67" s="11"/>
      <c r="DZ67" s="29">
        <f t="shared" si="86"/>
        <v>2.5802335266042689</v>
      </c>
      <c r="EA67" s="25">
        <v>8410</v>
      </c>
      <c r="EB67" s="29">
        <f t="shared" si="87"/>
        <v>5857.1188058347743</v>
      </c>
      <c r="EC67" s="42">
        <f t="shared" si="88"/>
        <v>-9983.6582120009934</v>
      </c>
      <c r="ED67" s="29">
        <f t="shared" si="89"/>
        <v>14305.23992682849</v>
      </c>
      <c r="EE67" s="42">
        <f t="shared" si="90"/>
        <v>53769.507103594347</v>
      </c>
      <c r="EF67" s="11"/>
      <c r="EG67" s="29">
        <f t="shared" si="91"/>
        <v>2.6118403271740229</v>
      </c>
      <c r="EH67" s="25">
        <v>2000</v>
      </c>
      <c r="EI67" s="29">
        <f t="shared" si="92"/>
        <v>5687.6903590508891</v>
      </c>
      <c r="EJ67" s="42">
        <f t="shared" si="93"/>
        <v>7114.0088095700603</v>
      </c>
      <c r="EK67" s="29">
        <f t="shared" si="94"/>
        <v>13864.737152213633</v>
      </c>
      <c r="EL67" s="42">
        <f t="shared" si="95"/>
        <v>28705.998579599818</v>
      </c>
      <c r="EM67" s="11"/>
      <c r="EN67" s="29">
        <f t="shared" si="96"/>
        <v>2.5883719725973768</v>
      </c>
      <c r="EO67" s="25">
        <v>8410</v>
      </c>
      <c r="EP67" s="29">
        <f t="shared" si="97"/>
        <v>5866.6695777501236</v>
      </c>
      <c r="EQ67" s="42">
        <f t="shared" si="136"/>
        <v>-10000.412018482386</v>
      </c>
      <c r="ER67" s="29">
        <f t="shared" si="98"/>
        <v>14330.191627133028</v>
      </c>
      <c r="ES67" s="42">
        <f t="shared" si="99"/>
        <v>32033.560726188407</v>
      </c>
      <c r="ET67" s="11"/>
      <c r="EU67" s="29">
        <f t="shared" si="100"/>
        <v>2.6132254401045349</v>
      </c>
      <c r="EV67" s="25">
        <v>2000</v>
      </c>
      <c r="EW67" s="29">
        <f t="shared" si="101"/>
        <v>5672.0727537704015</v>
      </c>
      <c r="EX67" s="42">
        <f t="shared" si="102"/>
        <v>7148.7748877711538</v>
      </c>
      <c r="EY67" s="29">
        <f t="shared" si="103"/>
        <v>13824.329092324728</v>
      </c>
      <c r="EZ67" s="42">
        <f t="shared" si="104"/>
        <v>37867.923902994946</v>
      </c>
      <c r="FA67" s="11"/>
      <c r="FB67" s="28">
        <f t="shared" si="105"/>
        <v>2.5863115059087276</v>
      </c>
      <c r="FC67" s="25">
        <v>8410</v>
      </c>
      <c r="FD67" s="28">
        <f t="shared" si="106"/>
        <v>5851.4202696695666</v>
      </c>
      <c r="FE67" s="39">
        <f t="shared" si="107"/>
        <v>-9967.142427402523</v>
      </c>
      <c r="FF67" s="28">
        <f t="shared" si="108"/>
        <v>14290.358606972335</v>
      </c>
      <c r="FG67" s="39">
        <f t="shared" si="109"/>
        <v>32165.531459201258</v>
      </c>
      <c r="FH67" s="11"/>
      <c r="FI67" s="28">
        <f t="shared" si="110"/>
        <v>2.6110171107050912</v>
      </c>
      <c r="FJ67" s="25">
        <v>2000</v>
      </c>
      <c r="FK67" s="28">
        <f t="shared" si="111"/>
        <v>5684.2262611251699</v>
      </c>
      <c r="FL67" s="39">
        <f t="shared" si="112"/>
        <v>-9424.1625184982622</v>
      </c>
      <c r="FM67" s="28">
        <f t="shared" si="113"/>
        <v>13855.771572608432</v>
      </c>
      <c r="FN67" s="39">
        <f t="shared" si="114"/>
        <v>27953.836493143775</v>
      </c>
      <c r="FO67" s="11"/>
      <c r="FP67" s="28">
        <f t="shared" si="115"/>
        <v>2.6110171107050912</v>
      </c>
      <c r="FQ67" s="25">
        <v>2000</v>
      </c>
      <c r="FR67" s="28">
        <f t="shared" si="116"/>
        <v>5657.5908934535328</v>
      </c>
      <c r="FS67" s="39">
        <f t="shared" si="117"/>
        <v>-9345.5327164901519</v>
      </c>
      <c r="FT67" s="28">
        <f t="shared" si="118"/>
        <v>13786.888232923771</v>
      </c>
      <c r="FU67" s="39">
        <f t="shared" si="119"/>
        <v>37569.827084296761</v>
      </c>
      <c r="FV67" s="11"/>
      <c r="FW67" s="28">
        <f t="shared" si="120"/>
        <v>2.6110171107050912</v>
      </c>
      <c r="FX67" s="25">
        <v>2000</v>
      </c>
      <c r="FY67" s="28">
        <f t="shared" si="121"/>
        <v>5657.5908934535328</v>
      </c>
      <c r="FZ67" s="39">
        <f t="shared" si="122"/>
        <v>-9345.5327164901519</v>
      </c>
      <c r="GA67" s="28">
        <f t="shared" si="123"/>
        <v>13786.888232923771</v>
      </c>
      <c r="GB67" s="39">
        <f t="shared" si="124"/>
        <v>37569.827084296761</v>
      </c>
      <c r="GC67" s="11"/>
      <c r="GD67" s="28">
        <f t="shared" si="125"/>
        <v>2.6110171107050912</v>
      </c>
      <c r="GE67" s="25">
        <v>2000</v>
      </c>
      <c r="GF67" s="28">
        <f t="shared" si="126"/>
        <v>5657.5908934535328</v>
      </c>
      <c r="GG67" s="39" t="e">
        <f t="shared" si="127"/>
        <v>#VALUE!</v>
      </c>
      <c r="GH67" s="28">
        <f t="shared" si="128"/>
        <v>13786.888232923771</v>
      </c>
      <c r="GI67" s="39">
        <f t="shared" si="129"/>
        <v>37569.827084296761</v>
      </c>
      <c r="GJ67" s="11"/>
      <c r="GK67" s="29">
        <f t="shared" si="142"/>
        <v>72</v>
      </c>
      <c r="GL67" s="29" t="str">
        <f t="shared" si="143"/>
        <v xml:space="preserve"> ('23', '22'),</v>
      </c>
      <c r="GM67" s="29">
        <f t="shared" si="144"/>
        <v>10000</v>
      </c>
      <c r="GN67" s="29">
        <f t="shared" si="130"/>
        <v>2.5778537682902178</v>
      </c>
      <c r="GO67" s="29">
        <f t="shared" si="131"/>
        <v>5999.7040158764194</v>
      </c>
      <c r="GP67" s="54">
        <f t="shared" si="132"/>
        <v>0.59997040158764192</v>
      </c>
      <c r="GQ67" s="29" t="str">
        <f t="shared" si="133"/>
        <v>-</v>
      </c>
      <c r="GR67" s="11"/>
    </row>
    <row r="68" spans="2:200" s="2" customFormat="1" x14ac:dyDescent="0.3">
      <c r="B68" s="86"/>
      <c r="C68" s="24">
        <v>73</v>
      </c>
      <c r="D68" s="25" t="s">
        <v>68</v>
      </c>
      <c r="E68" s="25">
        <v>10160</v>
      </c>
      <c r="F68" s="25">
        <v>1.2</v>
      </c>
      <c r="G68" s="25">
        <v>5120</v>
      </c>
      <c r="H68" s="25">
        <f t="shared" si="6"/>
        <v>11810.785600297504</v>
      </c>
      <c r="I68" s="29">
        <f t="shared" si="7"/>
        <v>6203.4357131715806</v>
      </c>
      <c r="J68" s="10"/>
      <c r="K68" s="40">
        <f t="shared" si="8"/>
        <v>1.2580426886441223</v>
      </c>
      <c r="L68" s="41">
        <v>13400</v>
      </c>
      <c r="M68" s="62">
        <f t="shared" si="138"/>
        <v>7195.5401145313408</v>
      </c>
      <c r="N68" s="42">
        <f t="shared" si="9"/>
        <v>-374.17904718176624</v>
      </c>
      <c r="O68" s="29">
        <f t="shared" si="10"/>
        <v>8960.4958425846235</v>
      </c>
      <c r="P68" s="18">
        <f t="shared" si="11"/>
        <v>4307866.7670287713</v>
      </c>
      <c r="Q68" s="8"/>
      <c r="R68" s="29">
        <f t="shared" si="12"/>
        <v>1.4264233816784426</v>
      </c>
      <c r="S68" s="25">
        <v>6930</v>
      </c>
      <c r="T68" s="29">
        <f t="shared" si="13"/>
        <v>7053.9803110288185</v>
      </c>
      <c r="U68" s="42">
        <f t="shared" si="14"/>
        <v>-689.72177831764316</v>
      </c>
      <c r="V68" s="29">
        <f t="shared" si="15"/>
        <v>8759.8082140396145</v>
      </c>
      <c r="W68" s="42">
        <f t="shared" si="16"/>
        <v>20039.177967672724</v>
      </c>
      <c r="X68" s="11"/>
      <c r="Y68" s="29">
        <f t="shared" si="17"/>
        <v>1.4091243721957616</v>
      </c>
      <c r="Z68" s="25">
        <v>6560</v>
      </c>
      <c r="AA68" s="29">
        <f t="shared" si="18"/>
        <v>6942.8451361255138</v>
      </c>
      <c r="AB68" s="42">
        <f t="shared" si="19"/>
        <v>4108.6229910033644</v>
      </c>
      <c r="AC68" s="29">
        <f t="shared" si="20"/>
        <v>8603.9258076907809</v>
      </c>
      <c r="AD68" s="42">
        <f t="shared" si="21"/>
        <v>12351.027100788124</v>
      </c>
      <c r="AE68" s="11"/>
      <c r="AF68" s="29">
        <f t="shared" si="22"/>
        <v>1.3962535812027641</v>
      </c>
      <c r="AG68" s="25">
        <v>9460</v>
      </c>
      <c r="AH68" s="29">
        <f t="shared" si="23"/>
        <v>8457.9775518751503</v>
      </c>
      <c r="AI68" s="42">
        <f t="shared" si="24"/>
        <v>-7923.6973208054824</v>
      </c>
      <c r="AJ68" s="29">
        <f t="shared" si="25"/>
        <v>10880.76318163498</v>
      </c>
      <c r="AK68" s="42">
        <f t="shared" si="26"/>
        <v>2295626.2372553293</v>
      </c>
      <c r="AL68" s="11"/>
      <c r="AM68" s="29">
        <f t="shared" si="27"/>
        <v>1.6322487940528374</v>
      </c>
      <c r="AN68" s="25">
        <v>3050</v>
      </c>
      <c r="AO68" s="29">
        <f t="shared" si="28"/>
        <v>7485.5041599599081</v>
      </c>
      <c r="AP68" s="42">
        <f t="shared" si="29"/>
        <v>733.98293958187787</v>
      </c>
      <c r="AQ68" s="29">
        <f t="shared" si="30"/>
        <v>9379.6163700628385</v>
      </c>
      <c r="AR68" s="42">
        <f t="shared" si="134"/>
        <v>945704.49798313633</v>
      </c>
      <c r="AS68" s="11"/>
      <c r="AT68" s="29">
        <f t="shared" si="31"/>
        <v>1.465186799464069</v>
      </c>
      <c r="AU68" s="25">
        <v>7980</v>
      </c>
      <c r="AV68" s="29">
        <f t="shared" si="137"/>
        <v>7616.9206319486711</v>
      </c>
      <c r="AW68" s="42">
        <f t="shared" si="32"/>
        <v>-4306.2433379148888</v>
      </c>
      <c r="AX68" s="29">
        <f t="shared" si="33"/>
        <v>9573.4113811224197</v>
      </c>
      <c r="AY68" s="42">
        <f t="shared" si="34"/>
        <v>17270.28910997335</v>
      </c>
      <c r="AZ68" s="11"/>
      <c r="BA68" s="29">
        <f t="shared" si="35"/>
        <v>1.4843055899567712</v>
      </c>
      <c r="BB68" s="25">
        <v>4530</v>
      </c>
      <c r="BC68" s="29">
        <f t="shared" si="135"/>
        <v>6931.7000171052896</v>
      </c>
      <c r="BD68" s="42">
        <f t="shared" si="36"/>
        <v>1497.4105279919943</v>
      </c>
      <c r="BE68" s="29">
        <f t="shared" si="37"/>
        <v>8588.3714063846692</v>
      </c>
      <c r="BF68" s="42">
        <f t="shared" si="38"/>
        <v>469527.29100634187</v>
      </c>
      <c r="BG68" s="11"/>
      <c r="BH68" s="29">
        <f t="shared" si="39"/>
        <v>1.3949964548315903</v>
      </c>
      <c r="BI68" s="25">
        <v>7980</v>
      </c>
      <c r="BJ68" s="29">
        <f t="shared" si="40"/>
        <v>7211.3345673486338</v>
      </c>
      <c r="BK68" s="42">
        <f t="shared" si="41"/>
        <v>-3728.8711428204479</v>
      </c>
      <c r="BL68" s="29">
        <f t="shared" si="42"/>
        <v>8983.0411537892105</v>
      </c>
      <c r="BM68" s="42">
        <f t="shared" si="43"/>
        <v>78195.481689797365</v>
      </c>
      <c r="BN68" s="11"/>
      <c r="BO68" s="29">
        <f t="shared" si="44"/>
        <v>1.4284179647290827</v>
      </c>
      <c r="BP68" s="25">
        <v>4530</v>
      </c>
      <c r="BQ68" s="29">
        <f t="shared" si="139"/>
        <v>6892.9929544917804</v>
      </c>
      <c r="BR68" s="42">
        <f t="shared" si="45"/>
        <v>3770.9829637182957</v>
      </c>
      <c r="BS68" s="29">
        <f t="shared" si="46"/>
        <v>8534.4590160102289</v>
      </c>
      <c r="BT68" s="42">
        <f t="shared" si="140"/>
        <v>101341.38247630268</v>
      </c>
      <c r="BU68" s="11"/>
      <c r="BV68" s="29">
        <f t="shared" si="47"/>
        <v>1.3906773098098097</v>
      </c>
      <c r="BW68" s="25">
        <v>9460</v>
      </c>
      <c r="BX68" s="29">
        <f t="shared" si="48"/>
        <v>7512.4042769921862</v>
      </c>
      <c r="BY68" s="42">
        <f t="shared" si="49"/>
        <v>-4258.6606801919961</v>
      </c>
      <c r="BZ68" s="29">
        <f t="shared" si="50"/>
        <v>9419.0815217138061</v>
      </c>
      <c r="CA68" s="42">
        <f t="shared" si="51"/>
        <v>383670.38644170162</v>
      </c>
      <c r="CB68" s="11"/>
      <c r="CC68" s="29">
        <f t="shared" si="52"/>
        <v>1.4690193275148224</v>
      </c>
      <c r="CD68" s="25">
        <v>4530</v>
      </c>
      <c r="CE68" s="29">
        <f t="shared" si="53"/>
        <v>7207.4698916146808</v>
      </c>
      <c r="CF68" s="42">
        <f t="shared" si="54"/>
        <v>1113.9455196242914</v>
      </c>
      <c r="CG68" s="29">
        <f t="shared" si="55"/>
        <v>8977.5217272094324</v>
      </c>
      <c r="CH68" s="42">
        <f t="shared" si="56"/>
        <v>92984.979385556944</v>
      </c>
      <c r="CI68" s="11"/>
      <c r="CJ68" s="29">
        <f t="shared" si="57"/>
        <v>1.4279287060595753</v>
      </c>
      <c r="CK68" s="25">
        <v>7980</v>
      </c>
      <c r="CL68" s="29">
        <f t="shared" si="58"/>
        <v>7315.8030751391007</v>
      </c>
      <c r="CM68" s="42">
        <f t="shared" si="59"/>
        <v>-3902.6983979608899</v>
      </c>
      <c r="CN68" s="29">
        <f t="shared" si="60"/>
        <v>9132.9673133492961</v>
      </c>
      <c r="CO68" s="42">
        <f t="shared" si="141"/>
        <v>11736.078652535629</v>
      </c>
      <c r="CP68" s="11"/>
      <c r="CQ68" s="29">
        <f t="shared" si="61"/>
        <v>1.4419444724977408</v>
      </c>
      <c r="CR68" s="25">
        <v>4530</v>
      </c>
      <c r="CS68" s="29">
        <f t="shared" si="62"/>
        <v>6983.78782475143</v>
      </c>
      <c r="CT68" s="42">
        <f t="shared" si="63"/>
        <v>1408.8183866623806</v>
      </c>
      <c r="CU68" s="29">
        <f t="shared" si="64"/>
        <v>8661.1875120589921</v>
      </c>
      <c r="CV68" s="42">
        <f t="shared" si="65"/>
        <v>110234.12648998766</v>
      </c>
      <c r="CW68" s="11"/>
      <c r="CX68" s="29">
        <f t="shared" si="66"/>
        <v>1.400924003849777</v>
      </c>
      <c r="CY68" s="25">
        <v>7980</v>
      </c>
      <c r="CZ68" s="29">
        <f t="shared" si="67"/>
        <v>7096.1909225522813</v>
      </c>
      <c r="DA68" s="42">
        <f t="shared" si="68"/>
        <v>-3569.7413854452579</v>
      </c>
      <c r="DB68" s="29">
        <f t="shared" si="69"/>
        <v>8819.3944932835166</v>
      </c>
      <c r="DC68" s="42">
        <f t="shared" si="70"/>
        <v>12634.456395227755</v>
      </c>
      <c r="DD68" s="11"/>
      <c r="DE68" s="29">
        <f t="shared" si="71"/>
        <v>1.414175033858484</v>
      </c>
      <c r="DF68" s="25">
        <v>4530</v>
      </c>
      <c r="DG68" s="29">
        <f t="shared" si="72"/>
        <v>6896.5046239613312</v>
      </c>
      <c r="DH68" s="42">
        <f t="shared" si="73"/>
        <v>1517.6024511562316</v>
      </c>
      <c r="DI68" s="29">
        <f t="shared" si="74"/>
        <v>8539.3432976664444</v>
      </c>
      <c r="DJ68" s="42">
        <f t="shared" si="75"/>
        <v>39874.617844954111</v>
      </c>
      <c r="DK68" s="11"/>
      <c r="DL68" s="29">
        <f t="shared" si="76"/>
        <v>1.3910661728531351</v>
      </c>
      <c r="DM68" s="25">
        <v>7980</v>
      </c>
      <c r="DN68" s="29">
        <f t="shared" si="77"/>
        <v>6981.4429778371368</v>
      </c>
      <c r="DO68" s="42">
        <f t="shared" si="78"/>
        <v>-3388.3289973841561</v>
      </c>
      <c r="DP68" s="29">
        <f t="shared" si="79"/>
        <v>8657.9028759984612</v>
      </c>
      <c r="DQ68" s="42">
        <f t="shared" si="80"/>
        <v>7214.5239591315903</v>
      </c>
      <c r="DR68" s="11"/>
      <c r="DS68" s="29">
        <f t="shared" si="81"/>
        <v>1.4006542941647682</v>
      </c>
      <c r="DT68" s="25">
        <v>4530</v>
      </c>
      <c r="DU68" s="29">
        <f t="shared" si="82"/>
        <v>6814.8560248908025</v>
      </c>
      <c r="DV68" s="42">
        <f t="shared" si="83"/>
        <v>1622.7837168018416</v>
      </c>
      <c r="DW68" s="29">
        <f t="shared" si="84"/>
        <v>8426.1297335799209</v>
      </c>
      <c r="DX68" s="42">
        <f t="shared" si="85"/>
        <v>27751.212891944215</v>
      </c>
      <c r="DY68" s="11"/>
      <c r="DZ68" s="29">
        <f t="shared" si="86"/>
        <v>1.3821773657462821</v>
      </c>
      <c r="EA68" s="25">
        <v>7980</v>
      </c>
      <c r="EB68" s="29">
        <f t="shared" si="87"/>
        <v>6911.8755777527704</v>
      </c>
      <c r="EC68" s="42">
        <f t="shared" si="88"/>
        <v>-3290.2402758374024</v>
      </c>
      <c r="ED68" s="29">
        <f t="shared" si="89"/>
        <v>8560.7384321502541</v>
      </c>
      <c r="EE68" s="42">
        <f t="shared" si="90"/>
        <v>9412.7936375361824</v>
      </c>
      <c r="EF68" s="11"/>
      <c r="EG68" s="29">
        <f t="shared" si="91"/>
        <v>1.392775271957059</v>
      </c>
      <c r="EH68" s="25">
        <v>4530</v>
      </c>
      <c r="EI68" s="29">
        <f t="shared" si="92"/>
        <v>6807.2489121285107</v>
      </c>
      <c r="EJ68" s="42">
        <f t="shared" si="93"/>
        <v>1629.7991233379141</v>
      </c>
      <c r="EK68" s="29">
        <f t="shared" si="94"/>
        <v>8415.6184449578323</v>
      </c>
      <c r="EL68" s="42">
        <f t="shared" si="95"/>
        <v>10946.739159650637</v>
      </c>
      <c r="EM68" s="11"/>
      <c r="EN68" s="29">
        <f t="shared" si="96"/>
        <v>1.3813653016005341</v>
      </c>
      <c r="EO68" s="25">
        <v>7980</v>
      </c>
      <c r="EP68" s="29">
        <f t="shared" si="97"/>
        <v>6884.3518508532688</v>
      </c>
      <c r="EQ68" s="42">
        <f t="shared" si="136"/>
        <v>-3241.9307258646577</v>
      </c>
      <c r="ER68" s="29">
        <f t="shared" si="98"/>
        <v>8522.446155114927</v>
      </c>
      <c r="ES68" s="42">
        <f t="shared" si="99"/>
        <v>5944.8631599938071</v>
      </c>
      <c r="ET68" s="11"/>
      <c r="EU68" s="29">
        <f t="shared" si="100"/>
        <v>1.389722968661623</v>
      </c>
      <c r="EV68" s="25">
        <v>4530</v>
      </c>
      <c r="EW68" s="29">
        <f t="shared" si="101"/>
        <v>6765.86502815108</v>
      </c>
      <c r="EX68" s="42">
        <f t="shared" si="102"/>
        <v>1682.1416193209566</v>
      </c>
      <c r="EY68" s="29">
        <f t="shared" si="103"/>
        <v>8358.5428893374647</v>
      </c>
      <c r="EZ68" s="42">
        <f t="shared" si="104"/>
        <v>14039.127154059941</v>
      </c>
      <c r="FA68" s="11"/>
      <c r="FB68" s="28">
        <f t="shared" si="105"/>
        <v>1.3769949995748132</v>
      </c>
      <c r="FC68" s="25">
        <v>7980</v>
      </c>
      <c r="FD68" s="28">
        <f t="shared" si="106"/>
        <v>6845.3967583923686</v>
      </c>
      <c r="FE68" s="39">
        <f t="shared" si="107"/>
        <v>-3183.2297829658132</v>
      </c>
      <c r="FF68" s="28">
        <f t="shared" si="108"/>
        <v>8468.3925366860349</v>
      </c>
      <c r="FG68" s="39">
        <f t="shared" si="109"/>
        <v>6325.296115173106</v>
      </c>
      <c r="FH68" s="11"/>
      <c r="FI68" s="28">
        <f t="shared" si="110"/>
        <v>1.3854650910510737</v>
      </c>
      <c r="FJ68" s="25">
        <v>4530</v>
      </c>
      <c r="FK68" s="28">
        <f t="shared" si="111"/>
        <v>6744.8830677793385</v>
      </c>
      <c r="FL68" s="39">
        <f t="shared" si="112"/>
        <v>-3012.788217379059</v>
      </c>
      <c r="FM68" s="28">
        <f t="shared" si="113"/>
        <v>8329.6737969968599</v>
      </c>
      <c r="FN68" s="39">
        <f t="shared" si="114"/>
        <v>10103.002000651939</v>
      </c>
      <c r="FO68" s="11"/>
      <c r="FP68" s="28">
        <f t="shared" si="115"/>
        <v>1.3854650910510737</v>
      </c>
      <c r="FQ68" s="25">
        <v>4530</v>
      </c>
      <c r="FR68" s="28">
        <f t="shared" si="116"/>
        <v>6728.870417991111</v>
      </c>
      <c r="FS68" s="39">
        <f t="shared" si="117"/>
        <v>-2987.8222578262667</v>
      </c>
      <c r="FT68" s="28">
        <f t="shared" si="118"/>
        <v>8307.6727108818377</v>
      </c>
      <c r="FU68" s="39">
        <f t="shared" si="119"/>
        <v>13578.388007309755</v>
      </c>
      <c r="FV68" s="11"/>
      <c r="FW68" s="28">
        <f t="shared" si="120"/>
        <v>1.3854650910510737</v>
      </c>
      <c r="FX68" s="25">
        <v>4530</v>
      </c>
      <c r="FY68" s="28">
        <f t="shared" si="121"/>
        <v>6728.870417991111</v>
      </c>
      <c r="FZ68" s="39">
        <f t="shared" si="122"/>
        <v>-2987.8222578262667</v>
      </c>
      <c r="GA68" s="28">
        <f t="shared" si="123"/>
        <v>8307.6727108818377</v>
      </c>
      <c r="GB68" s="39">
        <f t="shared" si="124"/>
        <v>13578.388007309755</v>
      </c>
      <c r="GC68" s="11"/>
      <c r="GD68" s="28">
        <f t="shared" si="125"/>
        <v>1.3854650910510737</v>
      </c>
      <c r="GE68" s="25">
        <v>4530</v>
      </c>
      <c r="GF68" s="28">
        <f t="shared" si="126"/>
        <v>6728.870417991111</v>
      </c>
      <c r="GG68" s="39" t="e">
        <f t="shared" si="127"/>
        <v>#VALUE!</v>
      </c>
      <c r="GH68" s="28">
        <f t="shared" si="128"/>
        <v>8307.6727108818377</v>
      </c>
      <c r="GI68" s="39">
        <f t="shared" si="129"/>
        <v>13578.388007309755</v>
      </c>
      <c r="GJ68" s="11"/>
      <c r="GK68" s="29">
        <f t="shared" si="142"/>
        <v>73</v>
      </c>
      <c r="GL68" s="29" t="str">
        <f t="shared" si="143"/>
        <v xml:space="preserve"> ('23', '24'),</v>
      </c>
      <c r="GM68" s="29">
        <f t="shared" si="144"/>
        <v>10160</v>
      </c>
      <c r="GN68" s="29">
        <f t="shared" si="130"/>
        <v>1.4279287060595753</v>
      </c>
      <c r="GO68" s="29">
        <f t="shared" si="131"/>
        <v>7315.8030751391007</v>
      </c>
      <c r="GP68" s="54">
        <f t="shared" si="132"/>
        <v>0.72005935778928154</v>
      </c>
      <c r="GQ68" s="29" t="str">
        <f t="shared" si="133"/>
        <v>-</v>
      </c>
      <c r="GR68" s="11"/>
    </row>
    <row r="69" spans="2:200" s="2" customFormat="1" x14ac:dyDescent="0.3">
      <c r="B69" s="86"/>
      <c r="C69" s="24">
        <v>57</v>
      </c>
      <c r="D69" s="25" t="s">
        <v>69</v>
      </c>
      <c r="E69" s="25">
        <v>4420</v>
      </c>
      <c r="F69" s="25">
        <v>2.4</v>
      </c>
      <c r="G69" s="25">
        <v>6750</v>
      </c>
      <c r="H69" s="25">
        <f t="shared" si="6"/>
        <v>-37035.161383889565</v>
      </c>
      <c r="I69" s="29">
        <f t="shared" si="7"/>
        <v>29416.981664810279</v>
      </c>
      <c r="J69" s="10"/>
      <c r="K69" s="40">
        <f t="shared" si="8"/>
        <v>12.190356788748351</v>
      </c>
      <c r="L69" s="41">
        <v>0</v>
      </c>
      <c r="M69" s="62">
        <f t="shared" si="138"/>
        <v>5057.9836022842337</v>
      </c>
      <c r="N69" s="42">
        <f t="shared" si="9"/>
        <v>-8484.7570889332274</v>
      </c>
      <c r="O69" s="29">
        <f t="shared" si="10"/>
        <v>15261.6467086128</v>
      </c>
      <c r="P69" s="18">
        <f t="shared" si="11"/>
        <v>2862919.4901390383</v>
      </c>
      <c r="Q69" s="8"/>
      <c r="R69" s="29">
        <f t="shared" si="12"/>
        <v>5.4866905753910453</v>
      </c>
      <c r="S69" s="25">
        <v>2450</v>
      </c>
      <c r="T69" s="29">
        <f t="shared" si="13"/>
        <v>3667.6639252413015</v>
      </c>
      <c r="U69" s="42">
        <f t="shared" si="14"/>
        <v>4057.9225716865508</v>
      </c>
      <c r="V69" s="29">
        <f t="shared" si="15"/>
        <v>9428.3743340052188</v>
      </c>
      <c r="W69" s="42">
        <f t="shared" si="16"/>
        <v>1932988.8043727633</v>
      </c>
      <c r="X69" s="11"/>
      <c r="Y69" s="29">
        <f t="shared" si="17"/>
        <v>3.2533782350095111</v>
      </c>
      <c r="Z69" s="25">
        <v>4820</v>
      </c>
      <c r="AA69" s="29">
        <f t="shared" si="18"/>
        <v>3926.9152928696449</v>
      </c>
      <c r="AB69" s="42">
        <f t="shared" si="19"/>
        <v>-4137.8608675505575</v>
      </c>
      <c r="AC69" s="29">
        <f t="shared" si="20"/>
        <v>10305.384095455893</v>
      </c>
      <c r="AD69" s="42">
        <f t="shared" si="21"/>
        <v>67211.271617166436</v>
      </c>
      <c r="AE69" s="11"/>
      <c r="AF69" s="29">
        <f t="shared" si="22"/>
        <v>3.5214749069938542</v>
      </c>
      <c r="AG69" s="25">
        <v>2450</v>
      </c>
      <c r="AH69" s="29">
        <f t="shared" si="23"/>
        <v>3037.9265907209051</v>
      </c>
      <c r="AI69" s="42">
        <f t="shared" si="24"/>
        <v>19308.900004902134</v>
      </c>
      <c r="AJ69" s="29">
        <f t="shared" si="25"/>
        <v>7535.0856119107912</v>
      </c>
      <c r="AK69" s="42">
        <f t="shared" si="26"/>
        <v>790300.91254810081</v>
      </c>
      <c r="AL69" s="11"/>
      <c r="AM69" s="29">
        <f t="shared" si="27"/>
        <v>2.8016913952530738</v>
      </c>
      <c r="AN69" s="25">
        <v>8390</v>
      </c>
      <c r="AO69" s="29">
        <f t="shared" si="28"/>
        <v>4000.3471873626822</v>
      </c>
      <c r="AP69" s="42">
        <f t="shared" si="29"/>
        <v>-4933.0534944699584</v>
      </c>
      <c r="AQ69" s="29">
        <f t="shared" si="30"/>
        <v>10567.110709107479</v>
      </c>
      <c r="AR69" s="42">
        <f t="shared" si="134"/>
        <v>926253.4048403143</v>
      </c>
      <c r="AS69" s="11"/>
      <c r="AT69" s="29">
        <f t="shared" si="31"/>
        <v>3.6077419961066965</v>
      </c>
      <c r="AU69" s="25">
        <v>2450</v>
      </c>
      <c r="AV69" s="29">
        <f t="shared" si="137"/>
        <v>3588.3292466164321</v>
      </c>
      <c r="AW69" s="42">
        <f t="shared" si="32"/>
        <v>-121.67669217363989</v>
      </c>
      <c r="AX69" s="29">
        <f t="shared" si="33"/>
        <v>9173.1348687894169</v>
      </c>
      <c r="AY69" s="42">
        <f t="shared" si="34"/>
        <v>169758.7834967805</v>
      </c>
      <c r="AZ69" s="11"/>
      <c r="BA69" s="29">
        <f t="shared" si="35"/>
        <v>3.1819024375189446</v>
      </c>
      <c r="BB69" s="25">
        <v>3550</v>
      </c>
      <c r="BC69" s="29">
        <f t="shared" si="135"/>
        <v>3579.8210946214726</v>
      </c>
      <c r="BD69" s="42">
        <f t="shared" si="36"/>
        <v>-94.462840545884134</v>
      </c>
      <c r="BE69" s="29">
        <f t="shared" si="37"/>
        <v>9146.0942317016707</v>
      </c>
      <c r="BF69" s="42">
        <f t="shared" si="38"/>
        <v>72.38865036933268</v>
      </c>
      <c r="BG69" s="11"/>
      <c r="BH69" s="29">
        <f t="shared" si="39"/>
        <v>3.1745130132945518</v>
      </c>
      <c r="BI69" s="25">
        <v>3550</v>
      </c>
      <c r="BJ69" s="29">
        <f t="shared" si="40"/>
        <v>3571.8663025597452</v>
      </c>
      <c r="BK69" s="42">
        <f t="shared" si="41"/>
        <v>-69.216083008818103</v>
      </c>
      <c r="BL69" s="29">
        <f t="shared" si="42"/>
        <v>9120.8689613690876</v>
      </c>
      <c r="BM69" s="42">
        <f t="shared" si="43"/>
        <v>63.278716745321304</v>
      </c>
      <c r="BN69" s="11"/>
      <c r="BO69" s="29">
        <f t="shared" si="44"/>
        <v>3.1676516823049914</v>
      </c>
      <c r="BP69" s="25">
        <v>3550</v>
      </c>
      <c r="BQ69" s="29">
        <f t="shared" si="139"/>
        <v>3569.270224431767</v>
      </c>
      <c r="BR69" s="42">
        <f t="shared" si="45"/>
        <v>-60.921688094855611</v>
      </c>
      <c r="BS69" s="29">
        <f t="shared" si="46"/>
        <v>9112.648384921662</v>
      </c>
      <c r="BT69" s="42">
        <f t="shared" si="140"/>
        <v>6.7396216465668823</v>
      </c>
      <c r="BU69" s="11"/>
      <c r="BV69" s="29">
        <f t="shared" si="47"/>
        <v>3.1654223579729224</v>
      </c>
      <c r="BW69" s="25">
        <v>3550</v>
      </c>
      <c r="BX69" s="29">
        <f t="shared" si="48"/>
        <v>3564.6203754097137</v>
      </c>
      <c r="BY69" s="42">
        <f t="shared" si="49"/>
        <v>-46.202799840503843</v>
      </c>
      <c r="BZ69" s="29">
        <f t="shared" si="50"/>
        <v>9097.9389099887776</v>
      </c>
      <c r="CA69" s="42">
        <f t="shared" si="51"/>
        <v>21.62109592789032</v>
      </c>
      <c r="CB69" s="11"/>
      <c r="CC69" s="29">
        <f t="shared" si="52"/>
        <v>3.1614415447298079</v>
      </c>
      <c r="CD69" s="25">
        <v>3550</v>
      </c>
      <c r="CE69" s="29">
        <f t="shared" si="53"/>
        <v>3563.1255226749781</v>
      </c>
      <c r="CF69" s="42">
        <f t="shared" si="54"/>
        <v>-41.458217841773973</v>
      </c>
      <c r="CG69" s="29">
        <f t="shared" si="55"/>
        <v>9093.2139747126876</v>
      </c>
      <c r="CH69" s="42">
        <f t="shared" si="56"/>
        <v>2.2345846985463806</v>
      </c>
      <c r="CI69" s="11"/>
      <c r="CJ69" s="29">
        <f t="shared" si="57"/>
        <v>3.1601650809737061</v>
      </c>
      <c r="CK69" s="25">
        <v>3550</v>
      </c>
      <c r="CL69" s="29">
        <f t="shared" si="58"/>
        <v>3561.2849087735026</v>
      </c>
      <c r="CM69" s="42">
        <f t="shared" si="59"/>
        <v>-35.631538193337263</v>
      </c>
      <c r="CN69" s="29">
        <f t="shared" si="60"/>
        <v>9087.3987757340474</v>
      </c>
      <c r="CO69" s="42">
        <f t="shared" si="141"/>
        <v>3.387859534304992</v>
      </c>
      <c r="CP69" s="11"/>
      <c r="CQ69" s="29">
        <f t="shared" si="61"/>
        <v>3.1585955750781602</v>
      </c>
      <c r="CR69" s="25">
        <v>3550</v>
      </c>
      <c r="CS69" s="29">
        <f t="shared" si="62"/>
        <v>3559.939960221513</v>
      </c>
      <c r="CT69" s="42">
        <f t="shared" si="63"/>
        <v>-31.37544667862328</v>
      </c>
      <c r="CU69" s="29">
        <f t="shared" si="64"/>
        <v>9083.1513975262951</v>
      </c>
      <c r="CV69" s="42">
        <f t="shared" si="65"/>
        <v>1.8088866074987768</v>
      </c>
      <c r="CW69" s="11"/>
      <c r="CX69" s="29">
        <f t="shared" si="66"/>
        <v>3.1574502646402878</v>
      </c>
      <c r="CY69" s="25">
        <v>3550</v>
      </c>
      <c r="CZ69" s="29">
        <f t="shared" si="67"/>
        <v>3558.8184297396792</v>
      </c>
      <c r="DA69" s="42">
        <f t="shared" si="68"/>
        <v>-27.830196255604793</v>
      </c>
      <c r="DB69" s="29">
        <f t="shared" si="69"/>
        <v>9079.6107558995664</v>
      </c>
      <c r="DC69" s="42">
        <f t="shared" si="70"/>
        <v>1.2578306216823902</v>
      </c>
      <c r="DD69" s="11"/>
      <c r="DE69" s="29">
        <f t="shared" si="71"/>
        <v>3.1564962011334239</v>
      </c>
      <c r="DF69" s="25">
        <v>3550</v>
      </c>
      <c r="DG69" s="29">
        <f t="shared" si="72"/>
        <v>3558.1322299800959</v>
      </c>
      <c r="DH69" s="42">
        <f t="shared" si="73"/>
        <v>-25.660205152849468</v>
      </c>
      <c r="DI69" s="29">
        <f t="shared" si="74"/>
        <v>9077.4449691118625</v>
      </c>
      <c r="DJ69" s="42">
        <f t="shared" si="75"/>
        <v>0.47087011005226104</v>
      </c>
      <c r="DK69" s="11"/>
      <c r="DL69" s="29">
        <f t="shared" si="76"/>
        <v>3.1559129093449139</v>
      </c>
      <c r="DM69" s="25">
        <v>3550</v>
      </c>
      <c r="DN69" s="29">
        <f t="shared" si="77"/>
        <v>3557.4947208193516</v>
      </c>
      <c r="DO69" s="42">
        <f t="shared" si="78"/>
        <v>-23.645385784232435</v>
      </c>
      <c r="DP69" s="29">
        <f t="shared" si="79"/>
        <v>9075.4332183748793</v>
      </c>
      <c r="DQ69" s="42">
        <f t="shared" si="80"/>
        <v>0.40641793003281251</v>
      </c>
      <c r="DR69" s="11"/>
      <c r="DS69" s="29">
        <f t="shared" si="81"/>
        <v>3.1553713084423807</v>
      </c>
      <c r="DT69" s="25">
        <v>3550</v>
      </c>
      <c r="DU69" s="29">
        <f t="shared" si="82"/>
        <v>3556.9854196788533</v>
      </c>
      <c r="DV69" s="42">
        <f t="shared" si="83"/>
        <v>-22.035123196710149</v>
      </c>
      <c r="DW69" s="29">
        <f t="shared" si="84"/>
        <v>9073.826294305818</v>
      </c>
      <c r="DX69" s="42">
        <f t="shared" si="85"/>
        <v>0.25938765171290701</v>
      </c>
      <c r="DY69" s="11"/>
      <c r="DZ69" s="29">
        <f t="shared" si="86"/>
        <v>3.1549388368382174</v>
      </c>
      <c r="EA69" s="25">
        <v>3550</v>
      </c>
      <c r="EB69" s="29">
        <f t="shared" si="87"/>
        <v>3556.4037556885883</v>
      </c>
      <c r="EC69" s="42">
        <f t="shared" si="88"/>
        <v>-20.19876771351478</v>
      </c>
      <c r="ED69" s="29">
        <f t="shared" si="89"/>
        <v>9071.9913235858567</v>
      </c>
      <c r="EE69" s="42">
        <f t="shared" si="90"/>
        <v>0.33833299757105112</v>
      </c>
      <c r="EF69" s="11"/>
      <c r="EG69" s="29">
        <f t="shared" si="91"/>
        <v>3.1544451457106066</v>
      </c>
      <c r="EH69" s="25">
        <v>3550</v>
      </c>
      <c r="EI69" s="29">
        <f t="shared" si="92"/>
        <v>3556.1224632434969</v>
      </c>
      <c r="EJ69" s="42">
        <f t="shared" si="93"/>
        <v>-19.309422917757765</v>
      </c>
      <c r="EK69" s="29">
        <f t="shared" si="94"/>
        <v>9071.1040355661389</v>
      </c>
      <c r="EL69" s="42">
        <f t="shared" si="95"/>
        <v>7.9125439665479705E-2</v>
      </c>
      <c r="EM69" s="11"/>
      <c r="EN69" s="29">
        <f t="shared" si="96"/>
        <v>3.1542064837841579</v>
      </c>
      <c r="EO69" s="25">
        <v>3550</v>
      </c>
      <c r="EP69" s="29">
        <f t="shared" si="97"/>
        <v>3555.7199397129798</v>
      </c>
      <c r="EQ69" s="42">
        <f t="shared" si="136"/>
        <v>-18.038521794788384</v>
      </c>
      <c r="ER69" s="29">
        <f t="shared" si="98"/>
        <v>9069.8344619553227</v>
      </c>
      <c r="ES69" s="42">
        <f t="shared" si="99"/>
        <v>0.16202519261995144</v>
      </c>
      <c r="ET69" s="11"/>
      <c r="EU69" s="29">
        <f t="shared" si="100"/>
        <v>3.153865062116572</v>
      </c>
      <c r="EV69" s="25">
        <v>3550</v>
      </c>
      <c r="EW69" s="29">
        <f t="shared" si="101"/>
        <v>3555.4320738689712</v>
      </c>
      <c r="EX69" s="42">
        <f t="shared" si="102"/>
        <v>-17.129063482342612</v>
      </c>
      <c r="EY69" s="29">
        <f t="shared" si="103"/>
        <v>9068.9266070624271</v>
      </c>
      <c r="EZ69" s="42">
        <f t="shared" si="104"/>
        <v>8.2866744146779497E-2</v>
      </c>
      <c r="FA69" s="11"/>
      <c r="FB69" s="28">
        <f t="shared" si="105"/>
        <v>3.1536209645453135</v>
      </c>
      <c r="FC69" s="25">
        <v>3550</v>
      </c>
      <c r="FD69" s="28">
        <f t="shared" si="106"/>
        <v>3555.0762466803844</v>
      </c>
      <c r="FE69" s="39">
        <f t="shared" si="107"/>
        <v>-16.006078675477454</v>
      </c>
      <c r="FF69" s="28">
        <f t="shared" si="108"/>
        <v>9067.804516649976</v>
      </c>
      <c r="FG69" s="39">
        <f t="shared" si="109"/>
        <v>0.12661298813756658</v>
      </c>
      <c r="FH69" s="11"/>
      <c r="FI69" s="28">
        <f t="shared" si="110"/>
        <v>3.1533193206716725</v>
      </c>
      <c r="FJ69" s="25">
        <v>3550</v>
      </c>
      <c r="FK69" s="28">
        <f t="shared" si="111"/>
        <v>3554.8558817315011</v>
      </c>
      <c r="FL69" s="39">
        <f t="shared" si="112"/>
        <v>-15.309930018389212</v>
      </c>
      <c r="FM69" s="28">
        <f t="shared" si="113"/>
        <v>9067.1096561777795</v>
      </c>
      <c r="FN69" s="39">
        <f t="shared" si="114"/>
        <v>4.8560710696358575E-2</v>
      </c>
      <c r="FO69" s="11"/>
      <c r="FP69" s="28">
        <f t="shared" si="115"/>
        <v>3.1533193206716725</v>
      </c>
      <c r="FQ69" s="25">
        <v>3550</v>
      </c>
      <c r="FR69" s="28">
        <f t="shared" si="116"/>
        <v>3554.8207757998562</v>
      </c>
      <c r="FS69" s="39">
        <f t="shared" si="117"/>
        <v>-15.199111837580915</v>
      </c>
      <c r="FT69" s="28">
        <f t="shared" si="118"/>
        <v>9066.998963043965</v>
      </c>
      <c r="FU69" s="39">
        <f t="shared" si="119"/>
        <v>6.5265370797886732E-2</v>
      </c>
      <c r="FV69" s="11"/>
      <c r="FW69" s="28">
        <f t="shared" si="120"/>
        <v>3.1533193206716725</v>
      </c>
      <c r="FX69" s="25">
        <v>3550</v>
      </c>
      <c r="FY69" s="28">
        <f t="shared" si="121"/>
        <v>3554.8207757998562</v>
      </c>
      <c r="FZ69" s="39">
        <f t="shared" si="122"/>
        <v>-15.199111837580915</v>
      </c>
      <c r="GA69" s="28">
        <f t="shared" si="123"/>
        <v>9066.998963043965</v>
      </c>
      <c r="GB69" s="39">
        <f t="shared" si="124"/>
        <v>6.5265370797886732E-2</v>
      </c>
      <c r="GC69" s="11"/>
      <c r="GD69" s="28">
        <f t="shared" si="125"/>
        <v>3.1533193206716725</v>
      </c>
      <c r="GE69" s="25">
        <v>3550</v>
      </c>
      <c r="GF69" s="28">
        <f t="shared" si="126"/>
        <v>3554.8207757998562</v>
      </c>
      <c r="GG69" s="39" t="e">
        <f t="shared" si="127"/>
        <v>#VALUE!</v>
      </c>
      <c r="GH69" s="28">
        <f t="shared" si="128"/>
        <v>9066.998963043965</v>
      </c>
      <c r="GI69" s="39">
        <f t="shared" si="129"/>
        <v>6.5265370797886732E-2</v>
      </c>
      <c r="GJ69" s="11"/>
      <c r="GK69" s="29">
        <f t="shared" si="142"/>
        <v>57</v>
      </c>
      <c r="GL69" s="29" t="str">
        <f t="shared" si="143"/>
        <v xml:space="preserve"> ('19', '15'),</v>
      </c>
      <c r="GM69" s="29">
        <f t="shared" si="144"/>
        <v>4420</v>
      </c>
      <c r="GN69" s="29">
        <f t="shared" si="130"/>
        <v>3.1601650809737061</v>
      </c>
      <c r="GO69" s="29">
        <f t="shared" si="131"/>
        <v>3561.2849087735026</v>
      </c>
      <c r="GP69" s="54">
        <f t="shared" si="132"/>
        <v>0.80572056759581512</v>
      </c>
      <c r="GQ69" s="29" t="str">
        <f t="shared" si="133"/>
        <v>-</v>
      </c>
      <c r="GR69" s="11"/>
    </row>
    <row r="70" spans="2:200" s="2" customFormat="1" x14ac:dyDescent="0.3">
      <c r="B70" s="86"/>
      <c r="C70" s="24">
        <v>58</v>
      </c>
      <c r="D70" s="25" t="s">
        <v>70</v>
      </c>
      <c r="E70" s="25">
        <v>9650</v>
      </c>
      <c r="F70" s="25">
        <v>1.2</v>
      </c>
      <c r="G70" s="25">
        <v>4900</v>
      </c>
      <c r="H70" s="25">
        <f t="shared" si="6"/>
        <v>1208.7193623930916</v>
      </c>
      <c r="I70" s="29">
        <f t="shared" si="7"/>
        <v>5938.6332073887252</v>
      </c>
      <c r="J70" s="10"/>
      <c r="K70" s="40">
        <f t="shared" si="8"/>
        <v>1.2598298034578821</v>
      </c>
      <c r="L70" s="41">
        <v>5850</v>
      </c>
      <c r="M70" s="62">
        <f t="shared" si="138"/>
        <v>5138.1356411599972</v>
      </c>
      <c r="N70" s="42">
        <f t="shared" si="9"/>
        <v>922.71368748219118</v>
      </c>
      <c r="O70" s="29">
        <f t="shared" si="10"/>
        <v>6240.097381002467</v>
      </c>
      <c r="P70" s="18">
        <f t="shared" si="11"/>
        <v>56708.583590682974</v>
      </c>
      <c r="Q70" s="8"/>
      <c r="R70" s="29">
        <f t="shared" si="12"/>
        <v>1.2723361709400967</v>
      </c>
      <c r="S70" s="25">
        <v>5850</v>
      </c>
      <c r="T70" s="29">
        <f t="shared" si="13"/>
        <v>5517.63151859341</v>
      </c>
      <c r="U70" s="42">
        <f t="shared" si="14"/>
        <v>432.58242843924182</v>
      </c>
      <c r="V70" s="29">
        <f t="shared" si="15"/>
        <v>6727.3094653993503</v>
      </c>
      <c r="W70" s="42">
        <f t="shared" si="16"/>
        <v>144017.12098895581</v>
      </c>
      <c r="X70" s="11"/>
      <c r="Y70" s="29">
        <f t="shared" si="17"/>
        <v>1.2961931244679417</v>
      </c>
      <c r="Z70" s="25">
        <v>5850</v>
      </c>
      <c r="AA70" s="29">
        <f t="shared" si="18"/>
        <v>5592.4074327113967</v>
      </c>
      <c r="AB70" s="42">
        <f t="shared" si="19"/>
        <v>338.28332733685153</v>
      </c>
      <c r="AC70" s="29">
        <f t="shared" si="20"/>
        <v>6824.4311109108203</v>
      </c>
      <c r="AD70" s="42">
        <f t="shared" si="21"/>
        <v>5591.4373321805315</v>
      </c>
      <c r="AE70" s="11"/>
      <c r="AF70" s="29">
        <f t="shared" si="22"/>
        <v>1.3015145919027713</v>
      </c>
      <c r="AG70" s="25">
        <v>5850</v>
      </c>
      <c r="AH70" s="29">
        <f t="shared" si="23"/>
        <v>5747.4582221389455</v>
      </c>
      <c r="AI70" s="42">
        <f t="shared" si="24"/>
        <v>134.81269113737306</v>
      </c>
      <c r="AJ70" s="29">
        <f t="shared" si="25"/>
        <v>7027.1292970447439</v>
      </c>
      <c r="AK70" s="42">
        <f t="shared" si="26"/>
        <v>24040.74730210608</v>
      </c>
      <c r="AL70" s="11"/>
      <c r="AM70" s="29">
        <f t="shared" si="27"/>
        <v>1.3132495665445323</v>
      </c>
      <c r="AN70" s="25">
        <v>5850</v>
      </c>
      <c r="AO70" s="29">
        <f t="shared" si="28"/>
        <v>5765.897490714493</v>
      </c>
      <c r="AP70" s="42">
        <f t="shared" si="29"/>
        <v>110.72086292724862</v>
      </c>
      <c r="AQ70" s="29">
        <f t="shared" si="30"/>
        <v>7051.3581007421462</v>
      </c>
      <c r="AR70" s="42">
        <f t="shared" si="134"/>
        <v>340.00662560117098</v>
      </c>
      <c r="AS70" s="11"/>
      <c r="AT70" s="29">
        <f t="shared" si="31"/>
        <v>1.3147099060447942</v>
      </c>
      <c r="AU70" s="25">
        <v>5850</v>
      </c>
      <c r="AV70" s="29">
        <f t="shared" si="137"/>
        <v>5788.2484473065797</v>
      </c>
      <c r="AW70" s="42">
        <f t="shared" si="32"/>
        <v>81.364240314795367</v>
      </c>
      <c r="AX70" s="29">
        <f t="shared" si="33"/>
        <v>7080.7630792319997</v>
      </c>
      <c r="AY70" s="42">
        <f t="shared" si="34"/>
        <v>499.56526058134534</v>
      </c>
      <c r="AZ70" s="11"/>
      <c r="BA70" s="29">
        <f t="shared" si="35"/>
        <v>1.3164989233719402</v>
      </c>
      <c r="BB70" s="25">
        <v>5850</v>
      </c>
      <c r="BC70" s="29">
        <f t="shared" si="135"/>
        <v>5801.9557763730245</v>
      </c>
      <c r="BD70" s="42">
        <f t="shared" si="36"/>
        <v>63.35346502023674</v>
      </c>
      <c r="BE70" s="29">
        <f t="shared" si="37"/>
        <v>7098.8163444065667</v>
      </c>
      <c r="BF70" s="42">
        <f t="shared" si="38"/>
        <v>187.89087013580246</v>
      </c>
      <c r="BG70" s="11"/>
      <c r="BH70" s="29">
        <f t="shared" si="39"/>
        <v>1.3176063882757205</v>
      </c>
      <c r="BI70" s="25">
        <v>5850</v>
      </c>
      <c r="BJ70" s="29">
        <f t="shared" si="40"/>
        <v>5814.7715973068589</v>
      </c>
      <c r="BK70" s="42">
        <f t="shared" si="41"/>
        <v>46.465935142925431</v>
      </c>
      <c r="BL70" s="29">
        <f t="shared" si="42"/>
        <v>7115.7092252094135</v>
      </c>
      <c r="BM70" s="42">
        <f t="shared" si="43"/>
        <v>164.24526620810809</v>
      </c>
      <c r="BN70" s="11"/>
      <c r="BO70" s="29">
        <f t="shared" si="44"/>
        <v>1.3186489496037048</v>
      </c>
      <c r="BP70" s="25">
        <v>5850</v>
      </c>
      <c r="BQ70" s="29">
        <f t="shared" si="139"/>
        <v>5818.9540916021506</v>
      </c>
      <c r="BR70" s="42">
        <f t="shared" si="45"/>
        <v>40.968324309543306</v>
      </c>
      <c r="BS70" s="29">
        <f t="shared" si="46"/>
        <v>7121.2251813233679</v>
      </c>
      <c r="BT70" s="42">
        <f t="shared" si="140"/>
        <v>17.493258530147529</v>
      </c>
      <c r="BU70" s="11"/>
      <c r="BV70" s="29">
        <f t="shared" si="47"/>
        <v>1.3189906890661338</v>
      </c>
      <c r="BW70" s="25">
        <v>5850</v>
      </c>
      <c r="BX70" s="29">
        <f t="shared" si="48"/>
        <v>5826.4453788631608</v>
      </c>
      <c r="BY70" s="42">
        <f t="shared" si="49"/>
        <v>31.087447848541579</v>
      </c>
      <c r="BZ70" s="29">
        <f t="shared" si="50"/>
        <v>7131.1084175757478</v>
      </c>
      <c r="CA70" s="42">
        <f t="shared" si="51"/>
        <v>56.119384826974553</v>
      </c>
      <c r="CB70" s="11"/>
      <c r="CC70" s="29">
        <f t="shared" si="52"/>
        <v>1.3196046250133633</v>
      </c>
      <c r="CD70" s="25">
        <v>5850</v>
      </c>
      <c r="CE70" s="29">
        <f t="shared" si="53"/>
        <v>5828.8537089391912</v>
      </c>
      <c r="CF70" s="42">
        <f t="shared" si="54"/>
        <v>27.914087069141971</v>
      </c>
      <c r="CG70" s="29">
        <f t="shared" si="55"/>
        <v>7134.2866993068046</v>
      </c>
      <c r="CH70" s="42">
        <f t="shared" si="56"/>
        <v>5.8000537551122289</v>
      </c>
      <c r="CI70" s="11"/>
      <c r="CJ70" s="29">
        <f t="shared" si="57"/>
        <v>1.3198024993881632</v>
      </c>
      <c r="CK70" s="25">
        <v>5850</v>
      </c>
      <c r="CL70" s="29">
        <f t="shared" si="58"/>
        <v>5831.8190885476824</v>
      </c>
      <c r="CM70" s="42">
        <f t="shared" si="59"/>
        <v>24.002893691884591</v>
      </c>
      <c r="CN70" s="29">
        <f t="shared" si="60"/>
        <v>7138.2007763805459</v>
      </c>
      <c r="CO70" s="42">
        <f t="shared" si="141"/>
        <v>8.7934762224558707</v>
      </c>
      <c r="CP70" s="11"/>
      <c r="CQ70" s="29">
        <f t="shared" si="61"/>
        <v>1.3200464794923841</v>
      </c>
      <c r="CR70" s="25">
        <v>5850</v>
      </c>
      <c r="CS70" s="29">
        <f t="shared" si="62"/>
        <v>5833.9859107189932</v>
      </c>
      <c r="CT70" s="42">
        <f t="shared" si="63"/>
        <v>21.144587189897209</v>
      </c>
      <c r="CU70" s="29">
        <f t="shared" si="64"/>
        <v>7141.0612757268827</v>
      </c>
      <c r="CV70" s="42">
        <f t="shared" si="65"/>
        <v>4.695118322083796</v>
      </c>
      <c r="CW70" s="11"/>
      <c r="CX70" s="29">
        <f t="shared" si="66"/>
        <v>1.3202249928358178</v>
      </c>
      <c r="CY70" s="25">
        <v>5850</v>
      </c>
      <c r="CZ70" s="29">
        <f t="shared" si="67"/>
        <v>5835.7927880974948</v>
      </c>
      <c r="DA70" s="42">
        <f t="shared" si="68"/>
        <v>18.760129533691821</v>
      </c>
      <c r="DB70" s="29">
        <f t="shared" si="69"/>
        <v>7143.4468950028886</v>
      </c>
      <c r="DC70" s="42">
        <f t="shared" si="70"/>
        <v>3.264805860941058</v>
      </c>
      <c r="DD70" s="11"/>
      <c r="DE70" s="29">
        <f t="shared" si="71"/>
        <v>1.3203740043447436</v>
      </c>
      <c r="DF70" s="25">
        <v>5850</v>
      </c>
      <c r="DG70" s="29">
        <f t="shared" si="72"/>
        <v>5836.898312060337</v>
      </c>
      <c r="DH70" s="42">
        <f t="shared" si="73"/>
        <v>17.301434747040055</v>
      </c>
      <c r="DI70" s="29">
        <f t="shared" si="74"/>
        <v>7144.9066505337296</v>
      </c>
      <c r="DJ70" s="42">
        <f t="shared" si="75"/>
        <v>1.2221832324183191</v>
      </c>
      <c r="DK70" s="11"/>
      <c r="DL70" s="29">
        <f t="shared" si="76"/>
        <v>1.3204652441612315</v>
      </c>
      <c r="DM70" s="25">
        <v>5850</v>
      </c>
      <c r="DN70" s="29">
        <f t="shared" si="77"/>
        <v>5837.9253914842084</v>
      </c>
      <c r="DO70" s="42">
        <f t="shared" si="78"/>
        <v>15.945943469257145</v>
      </c>
      <c r="DP70" s="29">
        <f t="shared" si="79"/>
        <v>7146.2629167665427</v>
      </c>
      <c r="DQ70" s="42">
        <f t="shared" si="80"/>
        <v>1.0548921429398588</v>
      </c>
      <c r="DR70" s="11"/>
      <c r="DS70" s="29">
        <f t="shared" si="81"/>
        <v>1.3205500563529025</v>
      </c>
      <c r="DT70" s="25">
        <v>5850</v>
      </c>
      <c r="DU70" s="29">
        <f t="shared" si="82"/>
        <v>5838.7459172964955</v>
      </c>
      <c r="DV70" s="42">
        <f t="shared" si="83"/>
        <v>14.86321411847076</v>
      </c>
      <c r="DW70" s="29">
        <f t="shared" si="84"/>
        <v>7147.3464899831361</v>
      </c>
      <c r="DX70" s="42">
        <f t="shared" si="85"/>
        <v>0.67326260862938447</v>
      </c>
      <c r="DY70" s="11"/>
      <c r="DZ70" s="29">
        <f t="shared" si="86"/>
        <v>1.3206178443303105</v>
      </c>
      <c r="EA70" s="25">
        <v>5850</v>
      </c>
      <c r="EB70" s="29">
        <f t="shared" si="87"/>
        <v>5839.6830255810428</v>
      </c>
      <c r="EC70" s="42">
        <f t="shared" si="88"/>
        <v>13.625966192867477</v>
      </c>
      <c r="ED70" s="29">
        <f t="shared" si="89"/>
        <v>7148.5840881944641</v>
      </c>
      <c r="EE70" s="42">
        <f t="shared" si="90"/>
        <v>0.87817193696722295</v>
      </c>
      <c r="EF70" s="11"/>
      <c r="EG70" s="29">
        <f t="shared" si="91"/>
        <v>1.3206952987685381</v>
      </c>
      <c r="EH70" s="25">
        <v>5850</v>
      </c>
      <c r="EI70" s="29">
        <f t="shared" si="92"/>
        <v>5840.1362107276009</v>
      </c>
      <c r="EJ70" s="42">
        <f t="shared" si="93"/>
        <v>13.02795875771726</v>
      </c>
      <c r="EK70" s="29">
        <f t="shared" si="94"/>
        <v>7149.1826161771596</v>
      </c>
      <c r="EL70" s="42">
        <f t="shared" si="95"/>
        <v>0.20537677706088522</v>
      </c>
      <c r="EM70" s="11"/>
      <c r="EN70" s="29">
        <f t="shared" si="96"/>
        <v>1.3207327690790878</v>
      </c>
      <c r="EO70" s="25">
        <v>5850</v>
      </c>
      <c r="EP70" s="29">
        <f t="shared" si="97"/>
        <v>5840.784709072841</v>
      </c>
      <c r="EQ70" s="42">
        <f t="shared" si="136"/>
        <v>12.171784530606111</v>
      </c>
      <c r="ER70" s="29">
        <f t="shared" si="98"/>
        <v>7150.0391265823546</v>
      </c>
      <c r="ES70" s="42">
        <f t="shared" si="99"/>
        <v>0.42055010377916591</v>
      </c>
      <c r="ET70" s="11"/>
      <c r="EU70" s="29">
        <f t="shared" si="100"/>
        <v>1.3207864034739802</v>
      </c>
      <c r="EV70" s="25">
        <v>5850</v>
      </c>
      <c r="EW70" s="29">
        <f t="shared" si="101"/>
        <v>5841.2484845029403</v>
      </c>
      <c r="EX70" s="42">
        <f t="shared" si="102"/>
        <v>11.559633613018891</v>
      </c>
      <c r="EY70" s="29">
        <f t="shared" si="103"/>
        <v>7150.6516837613508</v>
      </c>
      <c r="EZ70" s="42">
        <f t="shared" si="104"/>
        <v>0.2150876495637942</v>
      </c>
      <c r="FA70" s="11"/>
      <c r="FB70" s="28">
        <f t="shared" si="105"/>
        <v>1.3208247712216907</v>
      </c>
      <c r="FC70" s="25">
        <v>5850</v>
      </c>
      <c r="FD70" s="28">
        <f t="shared" si="106"/>
        <v>5841.8217512202764</v>
      </c>
      <c r="FE70" s="39">
        <f t="shared" si="107"/>
        <v>10.802661861901724</v>
      </c>
      <c r="FF70" s="28">
        <f t="shared" si="108"/>
        <v>7151.4088822389149</v>
      </c>
      <c r="FG70" s="39">
        <f t="shared" si="109"/>
        <v>0.32863472920528775</v>
      </c>
      <c r="FH70" s="11"/>
      <c r="FI70" s="28">
        <f t="shared" si="110"/>
        <v>1.3208722097221506</v>
      </c>
      <c r="FJ70" s="25">
        <v>5850</v>
      </c>
      <c r="FK70" s="28">
        <f t="shared" si="111"/>
        <v>5842.1767771848854</v>
      </c>
      <c r="FL70" s="39">
        <f t="shared" si="112"/>
        <v>10.334039408022358</v>
      </c>
      <c r="FM70" s="28">
        <f t="shared" si="113"/>
        <v>7151.8778313855037</v>
      </c>
      <c r="FN70" s="39">
        <f t="shared" si="114"/>
        <v>0.12604343554655986</v>
      </c>
      <c r="FO70" s="11"/>
      <c r="FP70" s="28">
        <f t="shared" si="115"/>
        <v>1.3208722097221506</v>
      </c>
      <c r="FQ70" s="25">
        <v>5850</v>
      </c>
      <c r="FR70" s="28">
        <f t="shared" si="116"/>
        <v>5842.2333357134039</v>
      </c>
      <c r="FS70" s="39">
        <f t="shared" si="117"/>
        <v>10.25936274758878</v>
      </c>
      <c r="FT70" s="28">
        <f t="shared" si="118"/>
        <v>7151.9525397684656</v>
      </c>
      <c r="FU70" s="39">
        <f t="shared" si="119"/>
        <v>0.16940179498303801</v>
      </c>
      <c r="FV70" s="11"/>
      <c r="FW70" s="28">
        <f t="shared" si="120"/>
        <v>1.3208722097221506</v>
      </c>
      <c r="FX70" s="25">
        <v>5850</v>
      </c>
      <c r="FY70" s="28">
        <f t="shared" si="121"/>
        <v>5842.2333357134039</v>
      </c>
      <c r="FZ70" s="39">
        <f t="shared" si="122"/>
        <v>10.25936274758878</v>
      </c>
      <c r="GA70" s="28">
        <f t="shared" si="123"/>
        <v>7151.9525397684656</v>
      </c>
      <c r="GB70" s="39">
        <f t="shared" si="124"/>
        <v>0.16940179498303801</v>
      </c>
      <c r="GC70" s="11"/>
      <c r="GD70" s="28">
        <f t="shared" si="125"/>
        <v>1.3208722097221506</v>
      </c>
      <c r="GE70" s="25">
        <v>5850</v>
      </c>
      <c r="GF70" s="28">
        <f t="shared" si="126"/>
        <v>5842.2333357134039</v>
      </c>
      <c r="GG70" s="39" t="e">
        <f t="shared" si="127"/>
        <v>#VALUE!</v>
      </c>
      <c r="GH70" s="28">
        <f t="shared" si="128"/>
        <v>7151.9525397684656</v>
      </c>
      <c r="GI70" s="39">
        <f t="shared" si="129"/>
        <v>0.16940179498303801</v>
      </c>
      <c r="GJ70" s="11"/>
      <c r="GK70" s="29">
        <f t="shared" si="142"/>
        <v>58</v>
      </c>
      <c r="GL70" s="29" t="str">
        <f t="shared" si="143"/>
        <v xml:space="preserve"> ('19', '17'),</v>
      </c>
      <c r="GM70" s="29">
        <f t="shared" si="144"/>
        <v>9650</v>
      </c>
      <c r="GN70" s="29">
        <f t="shared" si="130"/>
        <v>1.3198024993881632</v>
      </c>
      <c r="GO70" s="29">
        <f t="shared" si="131"/>
        <v>5831.8190885476824</v>
      </c>
      <c r="GP70" s="54">
        <f t="shared" si="132"/>
        <v>0.60433358430545936</v>
      </c>
      <c r="GQ70" s="29" t="str">
        <f t="shared" si="133"/>
        <v>-</v>
      </c>
      <c r="GR70" s="11"/>
    </row>
    <row r="71" spans="2:200" s="2" customFormat="1" x14ac:dyDescent="0.3">
      <c r="B71" s="86"/>
      <c r="C71" s="24">
        <v>59</v>
      </c>
      <c r="D71" s="25" t="s">
        <v>71</v>
      </c>
      <c r="E71" s="25">
        <v>10010</v>
      </c>
      <c r="F71" s="25">
        <v>2.4</v>
      </c>
      <c r="G71" s="25">
        <v>5180</v>
      </c>
      <c r="H71" s="25">
        <f t="shared" si="6"/>
        <v>12077.375135205419</v>
      </c>
      <c r="I71" s="29">
        <f t="shared" si="7"/>
        <v>12565.725733761958</v>
      </c>
      <c r="J71" s="10"/>
      <c r="K71" s="40">
        <f t="shared" si="8"/>
        <v>2.5290788935926236</v>
      </c>
      <c r="L71" s="41">
        <v>9680</v>
      </c>
      <c r="M71" s="62">
        <f t="shared" si="138"/>
        <v>6308.0109318105115</v>
      </c>
      <c r="N71" s="42">
        <f t="shared" si="9"/>
        <v>-75.102428143395144</v>
      </c>
      <c r="O71" s="29">
        <f t="shared" si="10"/>
        <v>15497.346072651837</v>
      </c>
      <c r="P71" s="18">
        <f t="shared" si="11"/>
        <v>1272408.6622840182</v>
      </c>
      <c r="Q71" s="8"/>
      <c r="R71" s="29">
        <f t="shared" si="12"/>
        <v>2.6838611411567599</v>
      </c>
      <c r="S71" s="25">
        <v>6280</v>
      </c>
      <c r="T71" s="29">
        <f t="shared" si="13"/>
        <v>6293.0782651962154</v>
      </c>
      <c r="U71" s="42">
        <f t="shared" si="14"/>
        <v>-6188.6764828925106</v>
      </c>
      <c r="V71" s="29">
        <f t="shared" si="15"/>
        <v>15457.288890194272</v>
      </c>
      <c r="W71" s="42">
        <f t="shared" si="16"/>
        <v>222.98453221371238</v>
      </c>
      <c r="X71" s="11"/>
      <c r="Y71" s="29">
        <f t="shared" si="17"/>
        <v>2.6811827843303662</v>
      </c>
      <c r="Z71" s="25">
        <v>3910</v>
      </c>
      <c r="AA71" s="29">
        <f t="shared" si="18"/>
        <v>5756.9358038514465</v>
      </c>
      <c r="AB71" s="42">
        <f t="shared" si="19"/>
        <v>4049.8399502030443</v>
      </c>
      <c r="AC71" s="29">
        <f t="shared" si="20"/>
        <v>14043.383309243285</v>
      </c>
      <c r="AD71" s="42">
        <f t="shared" si="21"/>
        <v>287448.73885682703</v>
      </c>
      <c r="AE71" s="11"/>
      <c r="AF71" s="29">
        <f t="shared" si="22"/>
        <v>2.59692540244076</v>
      </c>
      <c r="AG71" s="25">
        <v>7230</v>
      </c>
      <c r="AH71" s="29">
        <f t="shared" si="23"/>
        <v>6643.6064438252861</v>
      </c>
      <c r="AI71" s="42">
        <f t="shared" si="24"/>
        <v>-10618.066335070858</v>
      </c>
      <c r="AJ71" s="29">
        <f t="shared" si="25"/>
        <v>16408.727799962122</v>
      </c>
      <c r="AK71" s="42">
        <f t="shared" si="26"/>
        <v>786184.82379161823</v>
      </c>
      <c r="AL71" s="11"/>
      <c r="AM71" s="29">
        <f t="shared" si="27"/>
        <v>2.7492623612682201</v>
      </c>
      <c r="AN71" s="25">
        <v>2590</v>
      </c>
      <c r="AO71" s="29">
        <f t="shared" si="28"/>
        <v>5914.678786470382</v>
      </c>
      <c r="AP71" s="42">
        <f t="shared" si="29"/>
        <v>3519.8829311957784</v>
      </c>
      <c r="AQ71" s="29">
        <f t="shared" si="30"/>
        <v>14454.779671804745</v>
      </c>
      <c r="AR71" s="42">
        <f t="shared" si="134"/>
        <v>531335.52965690847</v>
      </c>
      <c r="AS71" s="11"/>
      <c r="AT71" s="29">
        <f t="shared" si="31"/>
        <v>2.6194122399931006</v>
      </c>
      <c r="AU71" s="25">
        <v>7230</v>
      </c>
      <c r="AV71" s="29">
        <f t="shared" si="137"/>
        <v>6264.236577290274</v>
      </c>
      <c r="AW71" s="42">
        <f t="shared" si="32"/>
        <v>-2858.0699632508081</v>
      </c>
      <c r="AX71" s="29">
        <f t="shared" si="33"/>
        <v>15380.033048818168</v>
      </c>
      <c r="AY71" s="42">
        <f t="shared" si="34"/>
        <v>122190.64912288339</v>
      </c>
      <c r="AZ71" s="11"/>
      <c r="BA71" s="29">
        <f t="shared" si="35"/>
        <v>2.6760633790359818</v>
      </c>
      <c r="BB71" s="25">
        <v>5180</v>
      </c>
      <c r="BC71" s="29">
        <f t="shared" si="135"/>
        <v>6023.5626686587029</v>
      </c>
      <c r="BD71" s="42">
        <f t="shared" si="36"/>
        <v>-2195.5238827193507</v>
      </c>
      <c r="BE71" s="29">
        <f t="shared" si="37"/>
        <v>14740.88739119777</v>
      </c>
      <c r="BF71" s="42">
        <f t="shared" si="38"/>
        <v>57923.930295997816</v>
      </c>
      <c r="BG71" s="11"/>
      <c r="BH71" s="29">
        <f t="shared" si="39"/>
        <v>2.6360206094445751</v>
      </c>
      <c r="BI71" s="25">
        <v>5180</v>
      </c>
      <c r="BJ71" s="29">
        <f t="shared" si="40"/>
        <v>5798.5419004611476</v>
      </c>
      <c r="BK71" s="42">
        <f t="shared" si="41"/>
        <v>864.52178802681669</v>
      </c>
      <c r="BL71" s="29">
        <f t="shared" si="42"/>
        <v>14151.550525389812</v>
      </c>
      <c r="BM71" s="42">
        <f t="shared" si="43"/>
        <v>50634.346120217917</v>
      </c>
      <c r="BN71" s="11"/>
      <c r="BO71" s="29">
        <f t="shared" si="44"/>
        <v>2.6026802326498371</v>
      </c>
      <c r="BP71" s="25">
        <v>6130</v>
      </c>
      <c r="BQ71" s="29">
        <f t="shared" ref="BQ71:BQ82" si="145">BJ71+$BP$3*(BP71-BJ71)</f>
        <v>5837.8942838923595</v>
      </c>
      <c r="BR71" s="42">
        <f t="shared" si="45"/>
        <v>764.87264590124994</v>
      </c>
      <c r="BS71" s="29">
        <f t="shared" si="46"/>
        <v>14254.081192226809</v>
      </c>
      <c r="BT71" s="42">
        <f t="shared" ref="BT71:BT82" si="146">(BQ71-BJ71)^2</f>
        <v>1548.6100817171146</v>
      </c>
      <c r="BU71" s="11"/>
      <c r="BV71" s="29">
        <f t="shared" si="47"/>
        <v>2.6082385352163659</v>
      </c>
      <c r="BW71" s="25">
        <v>6130</v>
      </c>
      <c r="BX71" s="29">
        <f t="shared" si="48"/>
        <v>5908.3785422977899</v>
      </c>
      <c r="BY71" s="42">
        <f t="shared" si="49"/>
        <v>581.05817604773074</v>
      </c>
      <c r="BZ71" s="29">
        <f t="shared" si="50"/>
        <v>14438.279676895285</v>
      </c>
      <c r="CA71" s="42">
        <f t="shared" si="51"/>
        <v>4968.0306829634874</v>
      </c>
      <c r="CB71" s="11"/>
      <c r="CC71" s="29">
        <f t="shared" si="52"/>
        <v>2.6184788715993337</v>
      </c>
      <c r="CD71" s="25">
        <v>6130</v>
      </c>
      <c r="CE71" s="29">
        <f t="shared" si="53"/>
        <v>5931.0381138093508</v>
      </c>
      <c r="CF71" s="42">
        <f t="shared" si="54"/>
        <v>522.48462807763428</v>
      </c>
      <c r="CG71" s="29">
        <f t="shared" si="55"/>
        <v>14497.651405015065</v>
      </c>
      <c r="CH71" s="42">
        <f t="shared" si="56"/>
        <v>513.45618108754229</v>
      </c>
      <c r="CI71" s="11"/>
      <c r="CJ71" s="29">
        <f t="shared" si="57"/>
        <v>2.6218498067479143</v>
      </c>
      <c r="CK71" s="25">
        <v>6130</v>
      </c>
      <c r="CL71" s="29">
        <f t="shared" si="58"/>
        <v>5958.9388704233643</v>
      </c>
      <c r="CM71" s="42">
        <f t="shared" si="59"/>
        <v>449.74765261117017</v>
      </c>
      <c r="CN71" s="29">
        <f t="shared" si="60"/>
        <v>14570.861508782944</v>
      </c>
      <c r="CO71" s="42">
        <f t="shared" ref="CO71:CO82" si="147">(CL71-CE71)^2</f>
        <v>778.45221963441895</v>
      </c>
      <c r="CP71" s="11"/>
      <c r="CQ71" s="29">
        <f t="shared" si="61"/>
        <v>2.6260538542390934</v>
      </c>
      <c r="CR71" s="25">
        <v>6130</v>
      </c>
      <c r="CS71" s="29">
        <f t="shared" si="62"/>
        <v>5979.3261347906237</v>
      </c>
      <c r="CT71" s="42">
        <f t="shared" si="63"/>
        <v>396.54057712667765</v>
      </c>
      <c r="CU71" s="29">
        <f t="shared" si="64"/>
        <v>14624.431205885396</v>
      </c>
      <c r="CV71" s="42">
        <f t="shared" si="65"/>
        <v>415.64054838052385</v>
      </c>
      <c r="CW71" s="11"/>
      <c r="CX71" s="29">
        <f t="shared" si="66"/>
        <v>2.6291633506937786</v>
      </c>
      <c r="CY71" s="25">
        <v>6130</v>
      </c>
      <c r="CZ71" s="29">
        <f t="shared" si="67"/>
        <v>5996.326739308367</v>
      </c>
      <c r="DA71" s="42">
        <f t="shared" si="68"/>
        <v>352.01425472646082</v>
      </c>
      <c r="DB71" s="29">
        <f t="shared" si="69"/>
        <v>14669.150789275782</v>
      </c>
      <c r="DC71" s="42">
        <f t="shared" si="70"/>
        <v>289.02055396871526</v>
      </c>
      <c r="DD71" s="11"/>
      <c r="DE71" s="29">
        <f t="shared" si="71"/>
        <v>2.6317807442959338</v>
      </c>
      <c r="DF71" s="25">
        <v>6130</v>
      </c>
      <c r="DG71" s="29">
        <f t="shared" si="72"/>
        <v>6006.728427824024</v>
      </c>
      <c r="DH71" s="42">
        <f t="shared" si="73"/>
        <v>324.80811162779781</v>
      </c>
      <c r="DI71" s="29">
        <f t="shared" si="74"/>
        <v>14696.534131644234</v>
      </c>
      <c r="DJ71" s="42">
        <f t="shared" si="75"/>
        <v>108.1951239767516</v>
      </c>
      <c r="DK71" s="11"/>
      <c r="DL71" s="29">
        <f t="shared" si="76"/>
        <v>2.6333931925137395</v>
      </c>
      <c r="DM71" s="25">
        <v>6130</v>
      </c>
      <c r="DN71" s="29">
        <f t="shared" si="77"/>
        <v>6016.3920449024754</v>
      </c>
      <c r="DO71" s="42">
        <f t="shared" si="78"/>
        <v>299.48269790592843</v>
      </c>
      <c r="DP71" s="29">
        <f t="shared" si="79"/>
        <v>14721.989503799728</v>
      </c>
      <c r="DQ71" s="42">
        <f t="shared" si="80"/>
        <v>93.385495038936654</v>
      </c>
      <c r="DR71" s="11"/>
      <c r="DS71" s="29">
        <f t="shared" si="81"/>
        <v>2.6348987515476723</v>
      </c>
      <c r="DT71" s="25">
        <v>6130</v>
      </c>
      <c r="DU71" s="29">
        <f t="shared" si="82"/>
        <v>6024.1122338855612</v>
      </c>
      <c r="DV71" s="42">
        <f t="shared" si="83"/>
        <v>279.27814538658305</v>
      </c>
      <c r="DW71" s="29">
        <f t="shared" si="84"/>
        <v>14742.336080132347</v>
      </c>
      <c r="DX71" s="42">
        <f t="shared" si="85"/>
        <v>59.601317934559219</v>
      </c>
      <c r="DY71" s="11"/>
      <c r="DZ71" s="29">
        <f t="shared" si="86"/>
        <v>2.6361067554542559</v>
      </c>
      <c r="EA71" s="25">
        <v>6130</v>
      </c>
      <c r="EB71" s="29">
        <f t="shared" si="87"/>
        <v>6032.929327688078</v>
      </c>
      <c r="EC71" s="42">
        <f t="shared" si="88"/>
        <v>256.08837425574575</v>
      </c>
      <c r="ED71" s="29">
        <f t="shared" si="89"/>
        <v>14765.584983507802</v>
      </c>
      <c r="EE71" s="42">
        <f t="shared" si="90"/>
        <v>77.741143122381317</v>
      </c>
      <c r="EF71" s="11"/>
      <c r="EG71" s="29">
        <f t="shared" si="91"/>
        <v>2.6374920884132318</v>
      </c>
      <c r="EH71" s="25">
        <v>6130</v>
      </c>
      <c r="EI71" s="29">
        <f t="shared" si="92"/>
        <v>6037.1932703006823</v>
      </c>
      <c r="EJ71" s="42">
        <f t="shared" si="93"/>
        <v>244.92888534199889</v>
      </c>
      <c r="EK71" s="29">
        <f t="shared" si="94"/>
        <v>14776.83253086757</v>
      </c>
      <c r="EL71" s="42">
        <f t="shared" si="95"/>
        <v>18.181206603582751</v>
      </c>
      <c r="EM71" s="11"/>
      <c r="EN71" s="29">
        <f t="shared" si="96"/>
        <v>2.6381642174357709</v>
      </c>
      <c r="EO71" s="25">
        <v>6130</v>
      </c>
      <c r="EP71" s="29">
        <f t="shared" si="97"/>
        <v>6043.2948818593968</v>
      </c>
      <c r="EQ71" s="42">
        <f t="shared" si="136"/>
        <v>228.88589656762505</v>
      </c>
      <c r="ER71" s="29">
        <f t="shared" si="98"/>
        <v>14792.932524503443</v>
      </c>
      <c r="ES71" s="42">
        <f t="shared" si="99"/>
        <v>37.229663613437985</v>
      </c>
      <c r="ET71" s="11"/>
      <c r="EU71" s="29">
        <f t="shared" si="100"/>
        <v>2.6391285000079008</v>
      </c>
      <c r="EV71" s="25">
        <v>6130</v>
      </c>
      <c r="EW71" s="29">
        <f t="shared" si="101"/>
        <v>6047.6584666637555</v>
      </c>
      <c r="EX71" s="42">
        <f t="shared" si="102"/>
        <v>217.43736096058905</v>
      </c>
      <c r="EY71" s="29">
        <f t="shared" si="103"/>
        <v>14804.450093476415</v>
      </c>
      <c r="EZ71" s="42">
        <f t="shared" si="104"/>
        <v>19.040872344829737</v>
      </c>
      <c r="FA71" s="11"/>
      <c r="FB71" s="28">
        <f t="shared" si="105"/>
        <v>2.6398199030933558</v>
      </c>
      <c r="FC71" s="25">
        <v>6130</v>
      </c>
      <c r="FD71" s="28">
        <f t="shared" si="106"/>
        <v>6053.0522365236084</v>
      </c>
      <c r="FE71" s="39">
        <f t="shared" si="107"/>
        <v>203.23507294831404</v>
      </c>
      <c r="FF71" s="28">
        <f t="shared" si="108"/>
        <v>14818.690983910277</v>
      </c>
      <c r="FG71" s="39">
        <f t="shared" si="109"/>
        <v>29.092753301057677</v>
      </c>
      <c r="FH71" s="11"/>
      <c r="FI71" s="28">
        <f t="shared" si="110"/>
        <v>2.6406766081544291</v>
      </c>
      <c r="FJ71" s="25">
        <v>6130</v>
      </c>
      <c r="FK71" s="28">
        <f t="shared" si="111"/>
        <v>6056.3926159481698</v>
      </c>
      <c r="FL71" s="39">
        <f t="shared" si="112"/>
        <v>194.46904240923632</v>
      </c>
      <c r="FM71" s="28">
        <f t="shared" si="113"/>
        <v>14827.512733530484</v>
      </c>
      <c r="FN71" s="39">
        <f t="shared" si="114"/>
        <v>11.158134700033374</v>
      </c>
      <c r="FO71" s="11"/>
      <c r="FP71" s="28">
        <f t="shared" si="115"/>
        <v>2.6406766081544291</v>
      </c>
      <c r="FQ71" s="25">
        <v>6130</v>
      </c>
      <c r="FR71" s="28">
        <f t="shared" si="116"/>
        <v>6056.9247656041925</v>
      </c>
      <c r="FS71" s="39">
        <f t="shared" si="117"/>
        <v>193.06891882635256</v>
      </c>
      <c r="FT71" s="28">
        <f t="shared" si="118"/>
        <v>14828.91827418711</v>
      </c>
      <c r="FU71" s="39">
        <f t="shared" si="119"/>
        <v>14.996481479970095</v>
      </c>
      <c r="FV71" s="11"/>
      <c r="FW71" s="28">
        <f t="shared" si="120"/>
        <v>2.6406766081544291</v>
      </c>
      <c r="FX71" s="25">
        <v>6130</v>
      </c>
      <c r="FY71" s="28">
        <f t="shared" si="121"/>
        <v>6056.9247656041925</v>
      </c>
      <c r="FZ71" s="39">
        <f t="shared" si="122"/>
        <v>193.06891882635256</v>
      </c>
      <c r="GA71" s="28">
        <f t="shared" si="123"/>
        <v>14828.91827418711</v>
      </c>
      <c r="GB71" s="39">
        <f t="shared" si="124"/>
        <v>14.996481479970095</v>
      </c>
      <c r="GC71" s="11"/>
      <c r="GD71" s="28">
        <f t="shared" si="125"/>
        <v>2.6406766081544291</v>
      </c>
      <c r="GE71" s="25">
        <v>6130</v>
      </c>
      <c r="GF71" s="28">
        <f t="shared" si="126"/>
        <v>6056.9247656041925</v>
      </c>
      <c r="GG71" s="39" t="e">
        <f t="shared" si="127"/>
        <v>#VALUE!</v>
      </c>
      <c r="GH71" s="28">
        <f t="shared" si="128"/>
        <v>14828.91827418711</v>
      </c>
      <c r="GI71" s="39">
        <f t="shared" si="129"/>
        <v>14.996481479970095</v>
      </c>
      <c r="GJ71" s="11"/>
      <c r="GK71" s="29">
        <f t="shared" ref="GK71:GK82" si="148">C71</f>
        <v>59</v>
      </c>
      <c r="GL71" s="29" t="str">
        <f t="shared" ref="GL71:GL82" si="149">D71</f>
        <v xml:space="preserve"> ('19', '20'),</v>
      </c>
      <c r="GM71" s="29">
        <f t="shared" ref="GM71:GM82" si="150">E71</f>
        <v>10010</v>
      </c>
      <c r="GN71" s="29">
        <f t="shared" si="130"/>
        <v>2.6218498067479143</v>
      </c>
      <c r="GO71" s="29">
        <f t="shared" si="131"/>
        <v>5958.9388704233643</v>
      </c>
      <c r="GP71" s="54">
        <f t="shared" si="132"/>
        <v>0.5952985884538825</v>
      </c>
      <c r="GQ71" s="29" t="str">
        <f t="shared" si="133"/>
        <v>-</v>
      </c>
      <c r="GR71" s="11"/>
    </row>
    <row r="72" spans="2:200" s="2" customFormat="1" x14ac:dyDescent="0.3">
      <c r="B72" s="86"/>
      <c r="C72" s="24">
        <v>67</v>
      </c>
      <c r="D72" s="25" t="s">
        <v>72</v>
      </c>
      <c r="E72" s="25">
        <v>20630</v>
      </c>
      <c r="F72" s="25">
        <v>2.4</v>
      </c>
      <c r="G72" s="25">
        <v>8950</v>
      </c>
      <c r="H72" s="25">
        <f t="shared" ref="H72:H82" si="151">$F72*((L72-G72)+0.15/($E72)^4*5*(L72-G72)*(G72+$L$3*(L72-G72))^4)</f>
        <v>22233.822685183128</v>
      </c>
      <c r="I72" s="29">
        <f t="shared" ref="I72:I82" si="152">$F72*(G72+0.15/($E72)^4*G72^5)</f>
        <v>21594.135505191702</v>
      </c>
      <c r="J72" s="10"/>
      <c r="K72" s="40">
        <f t="shared" ref="K72:K82" si="153">F72*(1+0.75*(G72/(E72))^4)</f>
        <v>2.4637628520624038</v>
      </c>
      <c r="L72" s="41">
        <v>17660</v>
      </c>
      <c r="M72" s="62">
        <f t="shared" ref="M72:M82" si="154">G72+$L$3*(L72-G72)</f>
        <v>11133.327825793234</v>
      </c>
      <c r="N72" s="42">
        <f t="shared" ref="N72:N82" si="155">$F72*((S72-M72)+0.15/($E72)^4*5*(S72-M72)*(M72+$S$3*(S72-M72))^4)</f>
        <v>14432.528608851897</v>
      </c>
      <c r="O72" s="29">
        <f t="shared" ref="O72:O82" si="156">$F72*(M72+0.15/($E72)^4*M72^5)</f>
        <v>27059.948938145331</v>
      </c>
      <c r="P72" s="18">
        <f t="shared" ref="P72:P82" si="157">(M72-G72)^2</f>
        <v>4766920.3948830115</v>
      </c>
      <c r="Q72" s="8"/>
      <c r="R72" s="29">
        <f t="shared" ref="R72:R82" si="158">$F72*(1+0.75*(M72/($E72))^4)</f>
        <v>2.5526776906065587</v>
      </c>
      <c r="S72" s="25">
        <v>16340</v>
      </c>
      <c r="T72" s="29">
        <f t="shared" ref="T72:T82" si="159">M72+$S$3*(S72-M72)</f>
        <v>13909.011986296107</v>
      </c>
      <c r="U72" s="42">
        <f t="shared" ref="U72:U82" si="160">$F72*((Z72-T72)+0.15/($E72)^4*5*(Z72-T72)*(T72+$Z$3*(Z72-T72))^4)</f>
        <v>-13015.755428137834</v>
      </c>
      <c r="V72" s="29">
        <f t="shared" ref="V72:V82" si="161">$F72*(T72+0.15/($E72)^4*T72^5)</f>
        <v>34416.263362125115</v>
      </c>
      <c r="W72" s="42">
        <f t="shared" ref="W72:W82" si="162">(T72-M72)^2</f>
        <v>7704422.558866539</v>
      </c>
      <c r="X72" s="11"/>
      <c r="Y72" s="29">
        <f t="shared" ref="Y72:Y82" si="163">$F72*(1+0.75*(T72/($E72))^4)</f>
        <v>2.7719295791943508</v>
      </c>
      <c r="Z72" s="25">
        <v>9030</v>
      </c>
      <c r="AA72" s="29">
        <f t="shared" ref="AA72:AA82" si="164">T72+$Z$3*(Z72-T72)</f>
        <v>12811.336960902829</v>
      </c>
      <c r="AB72" s="42">
        <f t="shared" ref="AB72:AB82" si="165">$F72*((AG72-AA72)+0.15/($E72)^4*5*(AG72-AA72)*(AA72+$AG$3*(AG72-AA72))^4)</f>
        <v>-3674.3499349786803</v>
      </c>
      <c r="AC72" s="29">
        <f t="shared" ref="AC72:AC82" si="166">$F72*(AA72+0.15/($E72)^4*AA72^5)</f>
        <v>31433.135644450089</v>
      </c>
      <c r="AD72" s="42">
        <f t="shared" ref="AD72:AD82" si="167">(AA72-T72)^2</f>
        <v>1204890.461372135</v>
      </c>
      <c r="AE72" s="11"/>
      <c r="AF72" s="29">
        <f t="shared" ref="AF72:AF82" si="168">$F72*(1+0.75*(AA72/($E72))^4)</f>
        <v>2.6677031056073957</v>
      </c>
      <c r="AG72" s="25">
        <v>11400</v>
      </c>
      <c r="AH72" s="29">
        <f t="shared" ref="AH72:AH82" si="169">AA72+$AG$3*(AG72-AA72)</f>
        <v>11961.821339238608</v>
      </c>
      <c r="AI72" s="42">
        <f t="shared" ref="AI72:AI82" si="170">$F72*((AN72-AH72)+0.15/($E72)^4*5*(AN72-AH72)*(AH72+$AN$3*(AN72-AH72))^4)</f>
        <v>4325.4456495543027</v>
      </c>
      <c r="AJ72" s="29">
        <f t="shared" ref="AJ72:AJ82" si="171">$F72*(AH72+0.15/($E72)^4*AH72^5)</f>
        <v>29195.105732339049</v>
      </c>
      <c r="AK72" s="42">
        <f t="shared" ref="AK72:AK82" si="172">(AH72-AA72)^2</f>
        <v>721676.79145154753</v>
      </c>
      <c r="AL72" s="11"/>
      <c r="AM72" s="29">
        <f t="shared" ref="AM72:AM82" si="173">$F72*(1+0.75*(AH72/($E72))^4)</f>
        <v>2.6034533472631565</v>
      </c>
      <c r="AN72" s="25">
        <v>13610</v>
      </c>
      <c r="AO72" s="29">
        <f t="shared" ref="AO72:AO82" si="174">AH72+$AN$3*(AN72-AH72)</f>
        <v>12258.200138399339</v>
      </c>
      <c r="AP72" s="42">
        <f t="shared" ref="AP72:AP82" si="175">$F72*((AU72-AO72)+0.15/($E72)^4*5*(AU72-AO72)*(AO72+$AU$3*(AU72-AO72))^4)</f>
        <v>1639.5152932983665</v>
      </c>
      <c r="AQ72" s="29">
        <f t="shared" ref="AQ72:AQ82" si="176">$F72*(AO72+0.15/($E72)^4*AO72^5)</f>
        <v>29969.777143632244</v>
      </c>
      <c r="AR72" s="42">
        <f t="shared" ref="AR72:AR82" si="177">(AO72-AH72)^2</f>
        <v>87840.392591957178</v>
      </c>
      <c r="AS72" s="11"/>
      <c r="AT72" s="29">
        <f t="shared" ref="AT72:AT82" si="178">$F72*(1+0.75*(AO72/($E72))^4)</f>
        <v>2.6243791116407986</v>
      </c>
      <c r="AU72" s="25">
        <v>12880</v>
      </c>
      <c r="AV72" s="29">
        <f t="shared" ref="AV72:AV82" si="179">AO72+$AU$3*(AU72-AO72)</f>
        <v>12423.448736017541</v>
      </c>
      <c r="AW72" s="42">
        <f t="shared" ref="AW72:AW82" si="180">$F72*((BB72-AV72)+0.15/($E72)^4*5*(BB72-AV72)*(AV72+$BB$3*(BB72-AV72))^4)</f>
        <v>201.94398689653687</v>
      </c>
      <c r="AX72" s="29">
        <f t="shared" ref="AX72:AX82" si="181">$F72*(AV72+0.15/($E72)^4*AV72^5)</f>
        <v>30404.465359511501</v>
      </c>
      <c r="AY72" s="42">
        <f t="shared" ref="AY72:AY82" si="182">(AV72-AO72)^2</f>
        <v>27307.099014782281</v>
      </c>
      <c r="AZ72" s="11"/>
      <c r="BA72" s="29">
        <f t="shared" ref="BA72:BA82" si="183">$F72*(1+0.75*(AV72/($E72))^4)</f>
        <v>2.636725085589219</v>
      </c>
      <c r="BB72" s="25">
        <v>12500</v>
      </c>
      <c r="BC72" s="29">
        <f t="shared" ref="BC72:BC82" si="184">AV72+$BB$3*(BB72-AV72)</f>
        <v>12440.441237745707</v>
      </c>
      <c r="BD72" s="42">
        <f t="shared" ref="BD72:BD82" si="185">$F72*((BI72-BC72)+0.15/($E72)^4*5*(BI72-BC72)*(BC72+$BI$3*(BI72-BC72))^4)</f>
        <v>-2723.3368629308375</v>
      </c>
      <c r="BE72" s="29">
        <f t="shared" ref="BE72:BE82" si="186">$F72*(BC72+0.15/($E72)^4*BC72^5)</f>
        <v>30449.280934049195</v>
      </c>
      <c r="BF72" s="42">
        <f t="shared" ref="BF72:BF82" si="187">(BC72-AV72)^2</f>
        <v>288.74511498171546</v>
      </c>
      <c r="BG72" s="11"/>
      <c r="BH72" s="29">
        <f t="shared" ref="BH72:BH82" si="188">$F72*(1+0.75*(BC72/($E72))^4)</f>
        <v>2.6380228932968355</v>
      </c>
      <c r="BI72" s="25">
        <v>11400</v>
      </c>
      <c r="BJ72" s="29">
        <f t="shared" ref="BJ72:BJ82" si="189">BC72+$BI$3*(BI72-BC72)</f>
        <v>12162.903011742634</v>
      </c>
      <c r="BK72" s="42">
        <f t="shared" ref="BK72:BK82" si="190">$F72*((BP72-BJ72)+0.15/($E72)^4*5*(BP72-BJ72)*(BJ72+$BP$3*(BP72-BJ72))^4)</f>
        <v>-1991.9980200523187</v>
      </c>
      <c r="BL72" s="29">
        <f t="shared" ref="BL72:BL82" si="191">$F72*(BJ72+0.15/($E72)^4*BJ72^5)</f>
        <v>29720.011244970803</v>
      </c>
      <c r="BM72" s="42">
        <f t="shared" ref="BM72:BM82" si="192">(BJ72-BC72)^2</f>
        <v>77027.466892932745</v>
      </c>
      <c r="BN72" s="11"/>
      <c r="BO72" s="29">
        <f t="shared" ref="BO72:BO82" si="193">$F72*(1+0.75*(BJ72/($E72))^4)</f>
        <v>2.6174826257669399</v>
      </c>
      <c r="BP72" s="25">
        <v>11400</v>
      </c>
      <c r="BQ72" s="29">
        <f t="shared" si="145"/>
        <v>12072.327304343444</v>
      </c>
      <c r="BR72" s="42">
        <f t="shared" ref="BR72:BR82" si="194">$F72*((BW72-BQ72)+0.15/($E72)^4*5*(BW72-BQ72)*(BQ72+$BW$3*(BW72-BQ72))^4)</f>
        <v>-1748.0221211575813</v>
      </c>
      <c r="BS72" s="29">
        <f t="shared" ref="BS72:BS82" si="195">$F72*(BQ72+0.15/($E72)^4*BQ72^5)</f>
        <v>29483.222114789471</v>
      </c>
      <c r="BT72" s="42">
        <f t="shared" si="146"/>
        <v>8203.9587708636682</v>
      </c>
      <c r="BU72" s="11"/>
      <c r="BV72" s="29">
        <f t="shared" ref="BV72:BV82" si="196">$F72*(1+0.75*(BQ72/($E72))^4)</f>
        <v>2.6110763614658814</v>
      </c>
      <c r="BW72" s="25">
        <v>11400</v>
      </c>
      <c r="BX72" s="29">
        <f t="shared" ref="BX72:BX82" si="197">BQ72+$BW$3*(BW72-BQ72)</f>
        <v>11910.096684265789</v>
      </c>
      <c r="BY72" s="42">
        <f t="shared" ref="BY72:BY82" si="198">$F72*((CD72-BX72)+0.15/($E72)^4*5*(CD72-BX72)*(BX72+$CD$3*(CD72-BX72))^4)</f>
        <v>8075.3775067626957</v>
      </c>
      <c r="BZ72" s="29">
        <f t="shared" ref="BZ72:BZ82" si="199">$F72*(BX72+0.15/($E72)^4*BX72^5)</f>
        <v>29060.533624277745</v>
      </c>
      <c r="CA72" s="42">
        <f t="shared" ref="CA72:CA82" si="200">(BX72-BQ72)^2</f>
        <v>26318.774090780356</v>
      </c>
      <c r="CB72" s="11"/>
      <c r="CC72" s="29">
        <f t="shared" ref="CC72:CC82" si="201">$F72*(1+0.75*(BX72/($E72))^4)</f>
        <v>2.5999570594036774</v>
      </c>
      <c r="CD72" s="25">
        <v>14990</v>
      </c>
      <c r="CE72" s="29">
        <f t="shared" ref="CE72:CE82" si="202">BX72+$CD$3*(CD72-BX72)</f>
        <v>12224.999808517181</v>
      </c>
      <c r="CF72" s="42">
        <f t="shared" ref="CF72:CF82" si="203">$F72*((CK72-CE72)+0.15/($E72)^4*5*(CK72-CE72)*(CE72+$CK$3*(CK72-CE72))^4)</f>
        <v>-2156.2810843398797</v>
      </c>
      <c r="CG72" s="29">
        <f t="shared" ref="CG72:CG82" si="204">$F72*(CE72+0.15/($E72)^4*CE72^5)</f>
        <v>29882.687134752323</v>
      </c>
      <c r="CH72" s="42">
        <f t="shared" ref="CH72:CH82" si="205">(CE72-BX72)^2</f>
        <v>99163.977663287631</v>
      </c>
      <c r="CI72" s="11"/>
      <c r="CJ72" s="29">
        <f t="shared" ref="CJ72:CJ82" si="206">$F72*(1+0.75*(CE72/($E72))^4)</f>
        <v>2.6219581197592317</v>
      </c>
      <c r="CK72" s="25">
        <v>11400</v>
      </c>
      <c r="CL72" s="29">
        <f t="shared" ref="CL72:CL82" si="207">CE72+$CK$3*(CK72-CE72)</f>
        <v>12109.308711570155</v>
      </c>
      <c r="CM72" s="42">
        <f t="shared" ref="CM72:CM82" si="208">$F72*((CR72-CL72)+0.15/($E72)^4*5*(CR72-CL72)*(CL72+$CR$3*(CR72-CL72))^4)</f>
        <v>-1849.7140548090993</v>
      </c>
      <c r="CN72" s="29">
        <f t="shared" ref="CN72:CN82" si="209">$F72*(CL72+0.15/($E72)^4*CL72^5)</f>
        <v>29579.831363689234</v>
      </c>
      <c r="CO72" s="42">
        <f t="shared" si="147"/>
        <v>13384.429912806258</v>
      </c>
      <c r="CP72" s="11"/>
      <c r="CQ72" s="29">
        <f t="shared" ref="CQ72:CQ82" si="210">$F72*(1+0.75*(CL72/($E72))^4)</f>
        <v>2.6136746482589932</v>
      </c>
      <c r="CR72" s="25">
        <v>11400</v>
      </c>
      <c r="CS72" s="29">
        <f t="shared" ref="CS72:CS82" si="211">CL72+$CR$3*(CR72-CL72)</f>
        <v>12024.772474398271</v>
      </c>
      <c r="CT72" s="42">
        <f t="shared" ref="CT72:CT82" si="212">$F72*((CY72-CS72)+0.15/($E72)^4*5*(CY72-CS72)*(CS72+$CY$3*(CY72-CS72))^4)</f>
        <v>-1626.2457028681258</v>
      </c>
      <c r="CU72" s="29">
        <f t="shared" ref="CU72:CU82" si="213">$F72*(CS72+0.15/($E72)^4*CS72^5)</f>
        <v>29359.131591767789</v>
      </c>
      <c r="CV72" s="42">
        <f t="shared" ref="CV72:CV82" si="214">(CS72-CL72)^2</f>
        <v>7146.3753951809949</v>
      </c>
      <c r="CW72" s="11"/>
      <c r="CX72" s="29">
        <f t="shared" ref="CX72:CX82" si="215">$F72*(1+0.75*(CS72/($E72))^4)</f>
        <v>2.6077701071998636</v>
      </c>
      <c r="CY72" s="25">
        <v>11400</v>
      </c>
      <c r="CZ72" s="29">
        <f t="shared" ref="CZ72:CZ82" si="216">CS72+$CY$3*(CY72-CS72)</f>
        <v>11954.279096292803</v>
      </c>
      <c r="DA72" s="42">
        <f t="shared" ref="DA72:DA82" si="217">$F72*((DF72-CZ72)+0.15/($E72)^4*5*(DF72-CZ72)*(CZ72+$DF$3*(DF72-CZ72))^4)</f>
        <v>-1441.1409974279034</v>
      </c>
      <c r="DB72" s="29">
        <f t="shared" ref="DB72:DB82" si="218">$F72*(CZ72+0.15/($E72)^4*CZ72^5)</f>
        <v>29175.471788554558</v>
      </c>
      <c r="DC72" s="42">
        <f t="shared" ref="DC72:DC82" si="219">(CZ72-CS72)^2</f>
        <v>4969.3163567204547</v>
      </c>
      <c r="DD72" s="11"/>
      <c r="DE72" s="29">
        <f t="shared" ref="DE72:DE82" si="220">$F72*(1+0.75*(CZ72/($E72))^4)</f>
        <v>2.6029407016280466</v>
      </c>
      <c r="DF72" s="25">
        <v>11400</v>
      </c>
      <c r="DG72" s="29">
        <f t="shared" ref="DG72:DG82" si="221">CZ72+$DF$3*(DF72-CZ72)</f>
        <v>11911.148267579963</v>
      </c>
      <c r="DH72" s="42">
        <f t="shared" ref="DH72:DH82" si="222">$F72*((DM72-DG72)+0.15/($E72)^4*5*(DM72-DG72)*(DG72+$DM$3*(DM72-DG72))^4)</f>
        <v>2524.0317786315854</v>
      </c>
      <c r="DI72" s="29">
        <f t="shared" ref="DI72:DI82" si="223">$F72*(DG72+0.15/($E72)^4*DG72^5)</f>
        <v>29063.26773287345</v>
      </c>
      <c r="DJ72" s="42">
        <f t="shared" ref="DJ72:DJ82" si="224">(DG72-CZ72)^2</f>
        <v>1860.2683854563004</v>
      </c>
      <c r="DK72" s="11"/>
      <c r="DL72" s="29">
        <f t="shared" ref="DL72:DL82" si="225">$F72*(1+0.75*(DG72/($E72))^4)</f>
        <v>2.600027688337371</v>
      </c>
      <c r="DM72" s="25">
        <v>12880</v>
      </c>
      <c r="DN72" s="29">
        <f t="shared" ref="DN72:DN82" si="226">DG72+$DM$3*(DM72-DG72)</f>
        <v>11987.099372791272</v>
      </c>
      <c r="DO72" s="42">
        <f t="shared" ref="DO72:DO82" si="227">$F72*((DT72-DN72)+0.15/($E72)^4*5*(DT72-DN72)*(DN72+$DT$3*(DT72-DN72))^4)</f>
        <v>-1527.9030080433722</v>
      </c>
      <c r="DP72" s="29">
        <f t="shared" ref="DP72:DP82" si="228">$F72*(DN72+0.15/($E72)^4*DN72^5)</f>
        <v>29260.937695609795</v>
      </c>
      <c r="DQ72" s="42">
        <f t="shared" ref="DQ72:DQ82" si="229">(DN72-DG72)^2</f>
        <v>5768.5703828192472</v>
      </c>
      <c r="DR72" s="11"/>
      <c r="DS72" s="29">
        <f t="shared" ref="DS72:DS82" si="230">$F72*(1+0.75*(DN72/($E72))^4)</f>
        <v>2.6051785780750558</v>
      </c>
      <c r="DT72" s="25">
        <v>11400</v>
      </c>
      <c r="DU72" s="29">
        <f t="shared" ref="DU72:DU82" si="231">DN72+$DT$3*(DT72-DN72)</f>
        <v>11947.203239585559</v>
      </c>
      <c r="DV72" s="42">
        <f t="shared" ref="DV72:DV82" si="232">$F72*((EA72-DU72)+0.15/($E72)^4*5*(EA72-DU72)*(DU72+$EA$3*(EA72-DU72))^4)</f>
        <v>-1422.394440001523</v>
      </c>
      <c r="DW72" s="29">
        <f t="shared" ref="DW72:DW82" si="233">$F72*(DU72+0.15/($E72)^4*DU72^5)</f>
        <v>29157.055452067361</v>
      </c>
      <c r="DX72" s="42">
        <f t="shared" ref="DX72:DX82" si="234">(DU72-DN72)^2</f>
        <v>1591.7014447680226</v>
      </c>
      <c r="DY72" s="11"/>
      <c r="DZ72" s="29">
        <f t="shared" ref="DZ72:DZ82" si="235">$F72*(1+0.75*(DU72/($E72))^4)</f>
        <v>2.6024606375905273</v>
      </c>
      <c r="EA72" s="25">
        <v>11400</v>
      </c>
      <c r="EB72" s="29">
        <f t="shared" ref="EB72:EB82" si="236">DU72+$EA$3*(EA72-DU72)</f>
        <v>11901.638558513218</v>
      </c>
      <c r="EC72" s="42">
        <f t="shared" ref="EC72:EC82" si="237">$F72*((EH72-EB72)+0.15/($E72)^4*5*(EH72-EB72)*(EB72+$EH$3*(EH72-EB72))^4)</f>
        <v>6460.5570992316161</v>
      </c>
      <c r="ED72" s="29">
        <f t="shared" ref="ED72:ED82" si="238">$F72*(EB72+0.15/($E72)^4*EB72^5)</f>
        <v>29038.545260960513</v>
      </c>
      <c r="EE72" s="42">
        <f t="shared" ref="EE72:EE82" si="239">(EB72-DU72)^2</f>
        <v>2076.1401612241543</v>
      </c>
      <c r="EF72" s="11"/>
      <c r="EG72" s="29">
        <f t="shared" ref="EG72:EG82" si="240">$F72*(1+0.75*(EB72/($E72))^4)</f>
        <v>2.5993896547082178</v>
      </c>
      <c r="EH72" s="25">
        <v>14380</v>
      </c>
      <c r="EI72" s="29">
        <f t="shared" ref="EI72:EI82" si="241">EB72+$EH$3*(EH72-EB72)</f>
        <v>12010.503478350525</v>
      </c>
      <c r="EJ72" s="42">
        <f t="shared" ref="EJ72:EJ82" si="242">$F72*((EO72-EI72)+0.15/($E72)^4*5*(EO72-EI72)*(EI72+$EO$3*(EO72-EI72))^4)</f>
        <v>-1589.7725962532663</v>
      </c>
      <c r="EK72" s="29">
        <f t="shared" ref="EK72:EK82" si="243">$F72*(EI72+0.15/($E72)^4*EI72^5)</f>
        <v>29321.928358025161</v>
      </c>
      <c r="EL72" s="42">
        <f t="shared" ref="EL72:EL82" si="244">(EI72-EB72)^2</f>
        <v>11851.570771183444</v>
      </c>
      <c r="EM72" s="11"/>
      <c r="EN72" s="29">
        <f t="shared" ref="EN72:EN82" si="245">$F72*(1+0.75*(EI72/($E72))^4)</f>
        <v>2.6067856734229582</v>
      </c>
      <c r="EO72" s="25">
        <v>11400</v>
      </c>
      <c r="EP72" s="29">
        <f t="shared" ref="EP72:EP82" si="246">EI72+$EO$3*(EO72-EI72)</f>
        <v>11970.36570933089</v>
      </c>
      <c r="EQ72" s="42">
        <f t="shared" ref="EQ72:EQ82" si="247">$F72*((EV72-EP72)+0.15/($E72)^4*5*(EV72-EP72)*(EP72+$EV$3*(EV72-EP72))^4)</f>
        <v>-1484.1401835648487</v>
      </c>
      <c r="ER72" s="29">
        <f t="shared" ref="ER72:ER82" si="248">$F72*(EP72+0.15/($E72)^4*EP72^5)</f>
        <v>29217.353086493247</v>
      </c>
      <c r="ES72" s="42">
        <f t="shared" ref="ES72:ES82" si="249">(EP72-EI72)^2</f>
        <v>1611.0405018735726</v>
      </c>
      <c r="ET72" s="11"/>
      <c r="EU72" s="29">
        <f t="shared" ref="EU72:EU82" si="250">$F72*(1+0.75*(EP72/($E72))^4)</f>
        <v>2.6040352801077513</v>
      </c>
      <c r="EV72" s="25">
        <v>11400</v>
      </c>
      <c r="EW72" s="29">
        <f t="shared" ref="EW72:EW82" si="251">EP72+$EV$3*(EV72-EP72)</f>
        <v>11941.661070025426</v>
      </c>
      <c r="EX72" s="42">
        <f t="shared" ref="EX72:EX82" si="252">$F72*((FC72-EW72)+0.15/($E72)^4*5*(FC72-EW72)*(EW72+$FC$3*(FC72-EW72))^4)</f>
        <v>-1408.1531087051378</v>
      </c>
      <c r="EY72" s="29">
        <f t="shared" ref="EY72:EY82" si="253">$F72*(EW72+0.15/($E72)^4*EW72^5)</f>
        <v>29142.633214489168</v>
      </c>
      <c r="EZ72" s="42">
        <f t="shared" ref="EZ72:EZ82" si="254">(EW72-EP72)^2</f>
        <v>823.95631765680582</v>
      </c>
      <c r="FA72" s="11"/>
      <c r="FB72" s="28">
        <f t="shared" ref="FB72:FB82" si="255">$F72*(1+0.75*(EW72/($E72))^4)</f>
        <v>2.6020852223145208</v>
      </c>
      <c r="FC72" s="25">
        <v>11400</v>
      </c>
      <c r="FD72" s="28">
        <f t="shared" ref="FD72:FD82" si="256">EW72+$FC$3*(FC72-EW72)</f>
        <v>11906.179642422803</v>
      </c>
      <c r="FE72" s="39">
        <f t="shared" ref="FE72:FE82" si="257">$F72*((FJ72-FD72)+0.15/($E72)^4*5*(FJ72-FD72)*(FD72+$FJ$3*(FJ72-FD72))^4)</f>
        <v>1544.7816249626228</v>
      </c>
      <c r="FF72" s="28">
        <f t="shared" ref="FF72:FF82" si="258">$F72*(FD72+0.15/($E72)^4*FD72^5)</f>
        <v>29050.349998707217</v>
      </c>
      <c r="FG72" s="39">
        <f t="shared" ref="FG72:FG82" si="259">(FD72-EW72)^2</f>
        <v>1258.9317047201571</v>
      </c>
      <c r="FH72" s="11"/>
      <c r="FI72" s="28">
        <f t="shared" ref="FI72:FI82" si="260">$F72*(1+0.75*(FD72/($E72))^4)</f>
        <v>2.5996941383271985</v>
      </c>
      <c r="FJ72" s="25">
        <v>12500</v>
      </c>
      <c r="FK72" s="28">
        <f t="shared" ref="FK72:FK82" si="261">FD72+$FJ$3*(FJ72-FD72)</f>
        <v>11931.957978461709</v>
      </c>
      <c r="FL72" s="39">
        <f t="shared" ref="FL72:FL82" si="262">$F72*((FQ72-FK72)+0.15/($E72)^4*5*(FQ72-FK72)*(FK72+$FC$3*(FQ72-FK72))^4)</f>
        <v>-1382.604801322369</v>
      </c>
      <c r="FM72" s="28">
        <f t="shared" ref="FM72:FM82" si="263">$F72*(FK72+0.15/($E72)^4*FK72^5)</f>
        <v>29117.38812727742</v>
      </c>
      <c r="FN72" s="39">
        <f t="shared" ref="FN72:FN82" si="264">(FK72-FD72)^2</f>
        <v>664.52260893474772</v>
      </c>
      <c r="FO72" s="11"/>
      <c r="FP72" s="28">
        <f t="shared" ref="FP72:FP82" si="265">$F72*(1+0.75*(FD72/($E72))^4)</f>
        <v>2.5996941383271985</v>
      </c>
      <c r="FQ72" s="25">
        <v>11400</v>
      </c>
      <c r="FR72" s="28">
        <f t="shared" ref="FR72:FR82" si="266">FD72+$EV$3*(FQ72-FD72)</f>
        <v>11880.705277779527</v>
      </c>
      <c r="FS72" s="39">
        <f t="shared" ref="FS72:FS82" si="267">$F72*((FX72-FR72)+0.15/($E72)^4*5*(FX72-FR72)*(FR72+$FC$3*(FX72-FR72))^4)</f>
        <v>-1247.8627725874085</v>
      </c>
      <c r="FT72" s="28">
        <f t="shared" ref="FT72:FT82" si="268">$F72*(FR72+0.15/($E72)^4*FR72^5)</f>
        <v>28984.146164295587</v>
      </c>
      <c r="FU72" s="39">
        <f t="shared" ref="FU72:FU82" si="269">(FR72-FD72)^2</f>
        <v>648.94325397860075</v>
      </c>
      <c r="FV72" s="11"/>
      <c r="FW72" s="28">
        <f t="shared" ref="FW72:FW82" si="270">$F72*(1+0.75*(FD72/($E72))^4)</f>
        <v>2.5996941383271985</v>
      </c>
      <c r="FX72" s="25">
        <v>11400</v>
      </c>
      <c r="FY72" s="28">
        <f t="shared" ref="FY72:FY82" si="271">FD72+$EV$3*(FX72-FD72)</f>
        <v>11880.705277779527</v>
      </c>
      <c r="FZ72" s="39">
        <f t="shared" ref="FZ72:FZ82" si="272">$F72*((GE72-FY72)+0.15/($E72)^4*5*(GE72-FY72)*(FY72+$FC$3*(GE72-FY72))^4)</f>
        <v>-1247.8627725874085</v>
      </c>
      <c r="GA72" s="28">
        <f t="shared" ref="GA72:GA82" si="273">$F72*(FY72+0.15/($E72)^4*FY72^5)</f>
        <v>28984.146164295587</v>
      </c>
      <c r="GB72" s="39">
        <f t="shared" ref="GB72:GB82" si="274">(FY72-FD72)^2</f>
        <v>648.94325397860075</v>
      </c>
      <c r="GC72" s="11"/>
      <c r="GD72" s="28">
        <f t="shared" ref="GD72:GD82" si="275">$F72*(1+0.75*(FD72/($E72))^4)</f>
        <v>2.5996941383271985</v>
      </c>
      <c r="GE72" s="25">
        <v>11400</v>
      </c>
      <c r="GF72" s="28">
        <f t="shared" ref="GF72:GF82" si="276">FD72+$EV$3*(GE72-FD72)</f>
        <v>11880.705277779527</v>
      </c>
      <c r="GG72" s="39" t="e">
        <f t="shared" ref="GG72:GG82" si="277">$F72*((GL72-GF72)+0.15/($E72)^4*5*(GL72-GF72)*(GF72+$FC$3*(GL72-GF72))^4)</f>
        <v>#VALUE!</v>
      </c>
      <c r="GH72" s="28">
        <f t="shared" ref="GH72:GH82" si="278">$F72*(GF72+0.15/($E72)^4*GF72^5)</f>
        <v>28984.146164295587</v>
      </c>
      <c r="GI72" s="39">
        <f t="shared" ref="GI72:GI82" si="279">(GF72-FD72)^2</f>
        <v>648.94325397860075</v>
      </c>
      <c r="GJ72" s="11"/>
      <c r="GK72" s="29">
        <f t="shared" si="148"/>
        <v>67</v>
      </c>
      <c r="GL72" s="29" t="str">
        <f t="shared" si="149"/>
        <v xml:space="preserve"> ('22', '15'),</v>
      </c>
      <c r="GM72" s="29">
        <f t="shared" si="150"/>
        <v>20630</v>
      </c>
      <c r="GN72" s="29">
        <f t="shared" ref="GN72:GN82" si="280">CJ72</f>
        <v>2.6219581197592317</v>
      </c>
      <c r="GO72" s="29">
        <f t="shared" ref="GO72:GO82" si="281">CL72</f>
        <v>12109.308711570155</v>
      </c>
      <c r="GP72" s="54">
        <f t="shared" ref="GP72:GP82" si="282">GO72/GM72</f>
        <v>0.58697570099709906</v>
      </c>
      <c r="GQ72" s="29" t="str">
        <f t="shared" ref="GQ72:GQ82" si="283">IF(GP72&gt;=0.9,"V","-")</f>
        <v>-</v>
      </c>
      <c r="GR72" s="11"/>
    </row>
    <row r="73" spans="2:200" s="2" customFormat="1" x14ac:dyDescent="0.3">
      <c r="B73" s="86"/>
      <c r="C73" s="24">
        <v>68</v>
      </c>
      <c r="D73" s="25" t="s">
        <v>73</v>
      </c>
      <c r="E73" s="25">
        <v>10150</v>
      </c>
      <c r="F73" s="25">
        <v>3</v>
      </c>
      <c r="G73" s="25">
        <v>3680</v>
      </c>
      <c r="H73" s="25">
        <f t="shared" si="151"/>
        <v>-3512.4472095229594</v>
      </c>
      <c r="I73" s="29">
        <f t="shared" si="152"/>
        <v>11068.614584108502</v>
      </c>
      <c r="J73" s="10"/>
      <c r="K73" s="40">
        <f t="shared" si="153"/>
        <v>3.0388785110169847</v>
      </c>
      <c r="L73" s="41">
        <v>2520</v>
      </c>
      <c r="M73" s="62">
        <f t="shared" si="154"/>
        <v>3389.2238486888459</v>
      </c>
      <c r="N73" s="42">
        <f t="shared" si="155"/>
        <v>-1357.0445991150063</v>
      </c>
      <c r="O73" s="29">
        <f t="shared" si="156"/>
        <v>10186.632038538713</v>
      </c>
      <c r="P73" s="18">
        <f t="shared" si="157"/>
        <v>84550.770171327167</v>
      </c>
      <c r="Q73" s="8"/>
      <c r="R73" s="29">
        <f t="shared" si="158"/>
        <v>3.0279717323473792</v>
      </c>
      <c r="S73" s="25">
        <v>2940</v>
      </c>
      <c r="T73" s="29">
        <f t="shared" si="159"/>
        <v>3149.7419916395811</v>
      </c>
      <c r="U73" s="42">
        <f t="shared" si="160"/>
        <v>6560.7947008029223</v>
      </c>
      <c r="V73" s="29">
        <f t="shared" si="161"/>
        <v>9462.3698446677754</v>
      </c>
      <c r="W73" s="42">
        <f t="shared" si="162"/>
        <v>57351.559855764506</v>
      </c>
      <c r="X73" s="11"/>
      <c r="Y73" s="29">
        <f t="shared" si="163"/>
        <v>3.020864994313694</v>
      </c>
      <c r="Z73" s="25">
        <v>5310</v>
      </c>
      <c r="AA73" s="29">
        <f t="shared" si="164"/>
        <v>3635.7545841159513</v>
      </c>
      <c r="AB73" s="42">
        <f t="shared" si="165"/>
        <v>-4954.3433077450081</v>
      </c>
      <c r="AC73" s="29">
        <f t="shared" si="166"/>
        <v>10934.199010770983</v>
      </c>
      <c r="AD73" s="42">
        <f t="shared" si="167"/>
        <v>236208.24004560226</v>
      </c>
      <c r="AE73" s="11"/>
      <c r="AF73" s="29">
        <f t="shared" si="168"/>
        <v>3.0370421845038775</v>
      </c>
      <c r="AG73" s="25">
        <v>1990</v>
      </c>
      <c r="AH73" s="29">
        <f t="shared" si="169"/>
        <v>2645.1376957595039</v>
      </c>
      <c r="AI73" s="42">
        <f t="shared" si="170"/>
        <v>4507.4347994751161</v>
      </c>
      <c r="AJ73" s="29">
        <f t="shared" si="171"/>
        <v>7940.9033075390362</v>
      </c>
      <c r="AK73" s="42">
        <f t="shared" si="172"/>
        <v>981321.81949701009</v>
      </c>
      <c r="AL73" s="11"/>
      <c r="AM73" s="29">
        <f t="shared" si="173"/>
        <v>3.010377947940718</v>
      </c>
      <c r="AN73" s="25">
        <v>4140</v>
      </c>
      <c r="AO73" s="29">
        <f t="shared" si="174"/>
        <v>2913.9468395672352</v>
      </c>
      <c r="AP73" s="42">
        <f t="shared" si="175"/>
        <v>-2781.7709734333721</v>
      </c>
      <c r="AQ73" s="29">
        <f t="shared" si="176"/>
        <v>8750.74803174925</v>
      </c>
      <c r="AR73" s="42">
        <f t="shared" si="177"/>
        <v>72258.355794645555</v>
      </c>
      <c r="AS73" s="11"/>
      <c r="AT73" s="29">
        <f t="shared" si="178"/>
        <v>3.0152842751394662</v>
      </c>
      <c r="AU73" s="25">
        <v>1990</v>
      </c>
      <c r="AV73" s="29">
        <f t="shared" si="179"/>
        <v>2668.400114742918</v>
      </c>
      <c r="AW73" s="42">
        <f t="shared" si="180"/>
        <v>817.99166289488085</v>
      </c>
      <c r="AX73" s="29">
        <f t="shared" si="181"/>
        <v>8010.9362643944296</v>
      </c>
      <c r="AY73" s="42">
        <f t="shared" si="182"/>
        <v>60293.194071948928</v>
      </c>
      <c r="AZ73" s="11"/>
      <c r="BA73" s="29">
        <f t="shared" si="183"/>
        <v>3.0107478637367469</v>
      </c>
      <c r="BB73" s="25">
        <v>2940</v>
      </c>
      <c r="BC73" s="29">
        <f t="shared" si="184"/>
        <v>2728.6886231163153</v>
      </c>
      <c r="BD73" s="42">
        <f t="shared" si="185"/>
        <v>636.62924367095593</v>
      </c>
      <c r="BE73" s="29">
        <f t="shared" si="186"/>
        <v>8192.4797111772841</v>
      </c>
      <c r="BF73" s="42">
        <f t="shared" si="187"/>
        <v>3634.7042418891883</v>
      </c>
      <c r="BG73" s="11"/>
      <c r="BH73" s="29">
        <f t="shared" si="188"/>
        <v>3.0117526085131203</v>
      </c>
      <c r="BI73" s="25">
        <v>2940</v>
      </c>
      <c r="BJ73" s="29">
        <f t="shared" si="189"/>
        <v>2785.0560396958745</v>
      </c>
      <c r="BK73" s="42">
        <f t="shared" si="190"/>
        <v>-2394.0020356387558</v>
      </c>
      <c r="BL73" s="29">
        <f t="shared" si="191"/>
        <v>8362.2723658200375</v>
      </c>
      <c r="BM73" s="42">
        <f t="shared" si="192"/>
        <v>3177.2856518535627</v>
      </c>
      <c r="BN73" s="11"/>
      <c r="BO73" s="29">
        <f t="shared" si="193"/>
        <v>3.0127542258237483</v>
      </c>
      <c r="BP73" s="25">
        <v>1990</v>
      </c>
      <c r="BQ73" s="29">
        <f t="shared" si="145"/>
        <v>2690.6629620581825</v>
      </c>
      <c r="BR73" s="42">
        <f t="shared" si="194"/>
        <v>-2107.9941054424739</v>
      </c>
      <c r="BS73" s="29">
        <f t="shared" si="195"/>
        <v>8077.9681105027194</v>
      </c>
      <c r="BT73" s="42">
        <f t="shared" si="146"/>
        <v>8910.0531059153363</v>
      </c>
      <c r="BU73" s="11"/>
      <c r="BV73" s="29">
        <f t="shared" si="196"/>
        <v>3.0111110614976422</v>
      </c>
      <c r="BW73" s="25">
        <v>1990</v>
      </c>
      <c r="BX73" s="29">
        <f t="shared" si="197"/>
        <v>2521.5950303145096</v>
      </c>
      <c r="BY73" s="42">
        <f t="shared" si="198"/>
        <v>-1598.9609566189897</v>
      </c>
      <c r="BZ73" s="29">
        <f t="shared" si="199"/>
        <v>7569.1074918358117</v>
      </c>
      <c r="CA73" s="42">
        <f t="shared" si="200"/>
        <v>28583.965544083254</v>
      </c>
      <c r="CB73" s="11"/>
      <c r="CC73" s="29">
        <f t="shared" si="201"/>
        <v>3.0085707673919089</v>
      </c>
      <c r="CD73" s="25">
        <v>1990</v>
      </c>
      <c r="CE73" s="29">
        <f t="shared" si="202"/>
        <v>2467.2423709218083</v>
      </c>
      <c r="CF73" s="42">
        <f t="shared" si="203"/>
        <v>-1435.0855124734433</v>
      </c>
      <c r="CG73" s="29">
        <f t="shared" si="204"/>
        <v>7405.6033238442524</v>
      </c>
      <c r="CH73" s="42">
        <f t="shared" si="205"/>
        <v>2954.2115830590005</v>
      </c>
      <c r="CI73" s="11"/>
      <c r="CJ73" s="29">
        <f t="shared" si="206"/>
        <v>3.0078553512304103</v>
      </c>
      <c r="CK73" s="25">
        <v>1990</v>
      </c>
      <c r="CL73" s="29">
        <f t="shared" si="207"/>
        <v>2400.317878538252</v>
      </c>
      <c r="CM73" s="42">
        <f t="shared" si="208"/>
        <v>-1233.6128690113167</v>
      </c>
      <c r="CN73" s="29">
        <f t="shared" si="209"/>
        <v>7204.3318884077189</v>
      </c>
      <c r="CO73" s="42">
        <f t="shared" si="147"/>
        <v>4478.8876807966853</v>
      </c>
      <c r="CP73" s="11"/>
      <c r="CQ73" s="29">
        <f t="shared" si="210"/>
        <v>3.0070370945931133</v>
      </c>
      <c r="CR73" s="25">
        <v>1990</v>
      </c>
      <c r="CS73" s="29">
        <f t="shared" si="211"/>
        <v>2351.4157165738379</v>
      </c>
      <c r="CT73" s="42">
        <f t="shared" si="212"/>
        <v>-1086.4311479559005</v>
      </c>
      <c r="CU73" s="29">
        <f t="shared" si="213"/>
        <v>7057.295012624777</v>
      </c>
      <c r="CV73" s="42">
        <f t="shared" si="214"/>
        <v>2391.4214447937857</v>
      </c>
      <c r="CW73" s="11"/>
      <c r="CX73" s="29">
        <f t="shared" si="215"/>
        <v>3.0064809103762045</v>
      </c>
      <c r="CY73" s="25">
        <v>1990</v>
      </c>
      <c r="CZ73" s="29">
        <f t="shared" si="216"/>
        <v>2310.6370078347309</v>
      </c>
      <c r="DA73" s="42">
        <f t="shared" si="217"/>
        <v>-963.7662585098775</v>
      </c>
      <c r="DB73" s="29">
        <f t="shared" si="218"/>
        <v>6934.7036121570927</v>
      </c>
      <c r="DC73" s="42">
        <f t="shared" si="219"/>
        <v>1662.9030864289266</v>
      </c>
      <c r="DD73" s="11"/>
      <c r="DE73" s="29">
        <f t="shared" si="220"/>
        <v>3.0060428977884266</v>
      </c>
      <c r="DF73" s="25">
        <v>1990</v>
      </c>
      <c r="DG73" s="29">
        <f t="shared" si="221"/>
        <v>2285.686869977445</v>
      </c>
      <c r="DH73" s="42">
        <f t="shared" si="222"/>
        <v>-888.70312818571779</v>
      </c>
      <c r="DI73" s="29">
        <f t="shared" si="223"/>
        <v>6859.7056485208959</v>
      </c>
      <c r="DJ73" s="42">
        <f t="shared" si="224"/>
        <v>622.5093790975701</v>
      </c>
      <c r="DK73" s="11"/>
      <c r="DL73" s="29">
        <f t="shared" si="225"/>
        <v>3.0057860913130812</v>
      </c>
      <c r="DM73" s="25">
        <v>1990</v>
      </c>
      <c r="DN73" s="29">
        <f t="shared" si="226"/>
        <v>2262.5071162341515</v>
      </c>
      <c r="DO73" s="42">
        <f t="shared" si="227"/>
        <v>-818.98615124163473</v>
      </c>
      <c r="DP73" s="29">
        <f t="shared" si="228"/>
        <v>6790.0349599677147</v>
      </c>
      <c r="DQ73" s="42">
        <f t="shared" si="229"/>
        <v>537.30098359973044</v>
      </c>
      <c r="DR73" s="11"/>
      <c r="DS73" s="29">
        <f t="shared" si="230"/>
        <v>3.0055549245507871</v>
      </c>
      <c r="DT73" s="25">
        <v>1990</v>
      </c>
      <c r="DU73" s="29">
        <f t="shared" si="231"/>
        <v>2243.9889901508386</v>
      </c>
      <c r="DV73" s="42">
        <f t="shared" si="232"/>
        <v>-763.28148642048336</v>
      </c>
      <c r="DW73" s="29">
        <f t="shared" si="233"/>
        <v>6734.3793850830698</v>
      </c>
      <c r="DX73" s="42">
        <f t="shared" si="234"/>
        <v>342.92099363747121</v>
      </c>
      <c r="DY73" s="11"/>
      <c r="DZ73" s="29">
        <f t="shared" si="235"/>
        <v>3.0053752817886847</v>
      </c>
      <c r="EA73" s="25">
        <v>1990</v>
      </c>
      <c r="EB73" s="29">
        <f t="shared" si="236"/>
        <v>2222.8397598559409</v>
      </c>
      <c r="EC73" s="42">
        <f t="shared" si="237"/>
        <v>-699.702311716846</v>
      </c>
      <c r="ED73" s="29">
        <f t="shared" si="238"/>
        <v>6670.8201339133811</v>
      </c>
      <c r="EE73" s="42">
        <f t="shared" si="239"/>
        <v>447.28994206662009</v>
      </c>
      <c r="EF73" s="11"/>
      <c r="EG73" s="29">
        <f t="shared" si="240"/>
        <v>3.0051754840522298</v>
      </c>
      <c r="EH73" s="25">
        <v>1990</v>
      </c>
      <c r="EI73" s="29">
        <f t="shared" si="241"/>
        <v>2212.6120015607471</v>
      </c>
      <c r="EJ73" s="42">
        <f t="shared" si="242"/>
        <v>-668.93743985670426</v>
      </c>
      <c r="EK73" s="29">
        <f t="shared" si="243"/>
        <v>6640.0844103091677</v>
      </c>
      <c r="EL73" s="42">
        <f t="shared" si="244"/>
        <v>104.60703974490518</v>
      </c>
      <c r="EM73" s="11"/>
      <c r="EN73" s="29">
        <f t="shared" si="245"/>
        <v>3.0050808854542508</v>
      </c>
      <c r="EO73" s="25">
        <v>1990</v>
      </c>
      <c r="EP73" s="29">
        <f t="shared" si="246"/>
        <v>2197.9762960873154</v>
      </c>
      <c r="EQ73" s="42">
        <f t="shared" si="247"/>
        <v>-624.93844795596124</v>
      </c>
      <c r="ER73" s="29">
        <f t="shared" si="248"/>
        <v>6596.1039088252346</v>
      </c>
      <c r="ES73" s="42">
        <f t="shared" si="249"/>
        <v>214.2038747050386</v>
      </c>
      <c r="ET73" s="11"/>
      <c r="EU73" s="29">
        <f t="shared" si="250"/>
        <v>3.0049477798444864</v>
      </c>
      <c r="EV73" s="25">
        <v>1990</v>
      </c>
      <c r="EW73" s="29">
        <f t="shared" si="251"/>
        <v>2187.5095298255842</v>
      </c>
      <c r="EX73" s="42">
        <f t="shared" si="252"/>
        <v>-593.46485995442458</v>
      </c>
      <c r="EY73" s="29">
        <f t="shared" si="253"/>
        <v>6564.6523136637225</v>
      </c>
      <c r="EZ73" s="42">
        <f t="shared" si="254"/>
        <v>109.55319597771471</v>
      </c>
      <c r="FA73" s="11"/>
      <c r="FB73" s="28">
        <f t="shared" si="255"/>
        <v>3.0048542055657688</v>
      </c>
      <c r="FC73" s="25">
        <v>1990</v>
      </c>
      <c r="FD73" s="28">
        <f t="shared" si="256"/>
        <v>2174.5716975331407</v>
      </c>
      <c r="FE73" s="39">
        <f t="shared" si="257"/>
        <v>-554.5772086715881</v>
      </c>
      <c r="FF73" s="28">
        <f t="shared" si="258"/>
        <v>6525.7767523925259</v>
      </c>
      <c r="FG73" s="39">
        <f t="shared" si="259"/>
        <v>167.38750442739499</v>
      </c>
      <c r="FH73" s="11"/>
      <c r="FI73" s="28">
        <f t="shared" si="260"/>
        <v>3.0047403812793174</v>
      </c>
      <c r="FJ73" s="25">
        <v>1990</v>
      </c>
      <c r="FK73" s="28">
        <f t="shared" si="261"/>
        <v>2166.559255417324</v>
      </c>
      <c r="FL73" s="39">
        <f t="shared" si="262"/>
        <v>-530.48498810733793</v>
      </c>
      <c r="FM73" s="28">
        <f t="shared" si="263"/>
        <v>6501.7017228827663</v>
      </c>
      <c r="FN73" s="39">
        <f t="shared" si="264"/>
        <v>64.199228659311771</v>
      </c>
      <c r="FO73" s="11"/>
      <c r="FP73" s="28">
        <f t="shared" si="265"/>
        <v>3.0047403812793174</v>
      </c>
      <c r="FQ73" s="25">
        <v>1990</v>
      </c>
      <c r="FR73" s="28">
        <f t="shared" si="266"/>
        <v>2165.2828081118228</v>
      </c>
      <c r="FS73" s="39">
        <f t="shared" si="267"/>
        <v>-526.6480374622829</v>
      </c>
      <c r="FT73" s="28">
        <f t="shared" si="268"/>
        <v>6497.8664258288209</v>
      </c>
      <c r="FU73" s="39">
        <f t="shared" si="269"/>
        <v>86.28346668147141</v>
      </c>
      <c r="FV73" s="11"/>
      <c r="FW73" s="28">
        <f t="shared" si="270"/>
        <v>3.0047403812793174</v>
      </c>
      <c r="FX73" s="25">
        <v>1990</v>
      </c>
      <c r="FY73" s="28">
        <f t="shared" si="271"/>
        <v>2165.2828081118228</v>
      </c>
      <c r="FZ73" s="39">
        <f t="shared" si="272"/>
        <v>-526.6480374622829</v>
      </c>
      <c r="GA73" s="28">
        <f t="shared" si="273"/>
        <v>6497.8664258288209</v>
      </c>
      <c r="GB73" s="39">
        <f t="shared" si="274"/>
        <v>86.28346668147141</v>
      </c>
      <c r="GC73" s="11"/>
      <c r="GD73" s="28">
        <f t="shared" si="275"/>
        <v>3.0047403812793174</v>
      </c>
      <c r="GE73" s="25">
        <v>1990</v>
      </c>
      <c r="GF73" s="28">
        <f t="shared" si="276"/>
        <v>2165.2828081118228</v>
      </c>
      <c r="GG73" s="39" t="e">
        <f t="shared" si="277"/>
        <v>#VALUE!</v>
      </c>
      <c r="GH73" s="28">
        <f t="shared" si="278"/>
        <v>6497.8664258288209</v>
      </c>
      <c r="GI73" s="39">
        <f t="shared" si="279"/>
        <v>86.28346668147141</v>
      </c>
      <c r="GJ73" s="11"/>
      <c r="GK73" s="29">
        <f t="shared" si="148"/>
        <v>68</v>
      </c>
      <c r="GL73" s="29" t="str">
        <f t="shared" si="149"/>
        <v xml:space="preserve"> ('22', '20'),</v>
      </c>
      <c r="GM73" s="29">
        <f t="shared" si="150"/>
        <v>10150</v>
      </c>
      <c r="GN73" s="29">
        <f t="shared" si="280"/>
        <v>3.0078553512304103</v>
      </c>
      <c r="GO73" s="29">
        <f t="shared" si="281"/>
        <v>2400.317878538252</v>
      </c>
      <c r="GP73" s="54">
        <f t="shared" si="282"/>
        <v>0.23648452005302975</v>
      </c>
      <c r="GQ73" s="29" t="str">
        <f t="shared" si="283"/>
        <v>-</v>
      </c>
      <c r="GR73" s="11"/>
    </row>
    <row r="74" spans="2:200" s="2" customFormat="1" x14ac:dyDescent="0.3">
      <c r="B74" s="86"/>
      <c r="C74" s="24">
        <v>69</v>
      </c>
      <c r="D74" s="25" t="s">
        <v>74</v>
      </c>
      <c r="E74" s="25">
        <v>10460</v>
      </c>
      <c r="F74" s="25">
        <v>1.2</v>
      </c>
      <c r="G74" s="25">
        <v>8510</v>
      </c>
      <c r="H74" s="25">
        <f t="shared" si="151"/>
        <v>-3331.8902103506166</v>
      </c>
      <c r="I74" s="29">
        <f t="shared" si="152"/>
        <v>10883.109779411136</v>
      </c>
      <c r="J74" s="10"/>
      <c r="K74" s="40">
        <f t="shared" si="153"/>
        <v>1.594306568396672</v>
      </c>
      <c r="L74" s="41">
        <v>6290</v>
      </c>
      <c r="M74" s="62">
        <f t="shared" si="154"/>
        <v>7953.514606973481</v>
      </c>
      <c r="N74" s="42">
        <f t="shared" si="155"/>
        <v>-3118.546821552688</v>
      </c>
      <c r="O74" s="29">
        <f t="shared" si="156"/>
        <v>10022.782802591439</v>
      </c>
      <c r="P74" s="18">
        <f t="shared" si="157"/>
        <v>309675.99265187932</v>
      </c>
      <c r="Q74" s="8"/>
      <c r="R74" s="29">
        <f t="shared" si="158"/>
        <v>1.5008514461038813</v>
      </c>
      <c r="S74" s="25">
        <v>5650</v>
      </c>
      <c r="T74" s="29">
        <f t="shared" si="159"/>
        <v>6725.5077737917109</v>
      </c>
      <c r="U74" s="42">
        <f t="shared" si="160"/>
        <v>3345.2581899583938</v>
      </c>
      <c r="V74" s="29">
        <f t="shared" si="161"/>
        <v>8277.5144125100433</v>
      </c>
      <c r="W74" s="42">
        <f t="shared" si="162"/>
        <v>1508000.7823411198</v>
      </c>
      <c r="X74" s="11"/>
      <c r="Y74" s="29">
        <f t="shared" si="163"/>
        <v>1.3538211618506093</v>
      </c>
      <c r="Z74" s="25">
        <v>9100</v>
      </c>
      <c r="AA74" s="29">
        <f t="shared" si="164"/>
        <v>7259.718557044569</v>
      </c>
      <c r="AB74" s="42">
        <f t="shared" si="165"/>
        <v>-3905.1739185959696</v>
      </c>
      <c r="AC74" s="29">
        <f t="shared" si="166"/>
        <v>9014.8730843254598</v>
      </c>
      <c r="AD74" s="42">
        <f t="shared" si="167"/>
        <v>285381.16094363219</v>
      </c>
      <c r="AE74" s="11"/>
      <c r="AF74" s="29">
        <f t="shared" si="168"/>
        <v>1.4088309715379754</v>
      </c>
      <c r="AG74" s="25">
        <v>4170</v>
      </c>
      <c r="AH74" s="29">
        <f t="shared" si="169"/>
        <v>5399.9471109144088</v>
      </c>
      <c r="AI74" s="42">
        <f t="shared" si="170"/>
        <v>11535.490021318914</v>
      </c>
      <c r="AJ74" s="29">
        <f t="shared" si="171"/>
        <v>6548.9753432586313</v>
      </c>
      <c r="AK74" s="42">
        <f t="shared" si="172"/>
        <v>3458749.8318410674</v>
      </c>
      <c r="AL74" s="11"/>
      <c r="AM74" s="29">
        <f t="shared" si="173"/>
        <v>1.2639254503269106</v>
      </c>
      <c r="AN74" s="25">
        <v>13810</v>
      </c>
      <c r="AO74" s="29">
        <f t="shared" si="174"/>
        <v>6912.2597233067881</v>
      </c>
      <c r="AP74" s="42">
        <f t="shared" si="175"/>
        <v>-1692.263008094588</v>
      </c>
      <c r="AQ74" s="29">
        <f t="shared" si="176"/>
        <v>8531.9834037640303</v>
      </c>
      <c r="AR74" s="42">
        <f t="shared" si="177"/>
        <v>2287089.4376010629</v>
      </c>
      <c r="AS74" s="11"/>
      <c r="AT74" s="29">
        <f t="shared" si="178"/>
        <v>1.3716310912015139</v>
      </c>
      <c r="AU74" s="25">
        <v>5650</v>
      </c>
      <c r="AV74" s="29">
        <f t="shared" si="179"/>
        <v>6576.8034744593933</v>
      </c>
      <c r="AW74" s="42">
        <f t="shared" si="180"/>
        <v>3519.9922422691488</v>
      </c>
      <c r="AX74" s="29">
        <f t="shared" si="181"/>
        <v>8077.1847715422991</v>
      </c>
      <c r="AY74" s="42">
        <f t="shared" si="182"/>
        <v>112530.89489076528</v>
      </c>
      <c r="AZ74" s="11"/>
      <c r="BA74" s="29">
        <f t="shared" si="183"/>
        <v>1.3406614952914007</v>
      </c>
      <c r="BB74" s="25">
        <v>9100</v>
      </c>
      <c r="BC74" s="29">
        <f t="shared" si="184"/>
        <v>7136.8911737372955</v>
      </c>
      <c r="BD74" s="42">
        <f t="shared" si="185"/>
        <v>-2014.9983745166817</v>
      </c>
      <c r="BE74" s="29">
        <f t="shared" si="186"/>
        <v>8842.6834531013883</v>
      </c>
      <c r="BF74" s="42">
        <f t="shared" si="187"/>
        <v>313698.2308824138</v>
      </c>
      <c r="BG74" s="11"/>
      <c r="BH74" s="29">
        <f t="shared" si="188"/>
        <v>1.3950527462441611</v>
      </c>
      <c r="BI74" s="25">
        <v>5650</v>
      </c>
      <c r="BJ74" s="29">
        <f t="shared" si="189"/>
        <v>6740.2622016746409</v>
      </c>
      <c r="BK74" s="42">
        <f t="shared" si="190"/>
        <v>3262.6408785896401</v>
      </c>
      <c r="BL74" s="29">
        <f t="shared" si="191"/>
        <v>8297.4992489324195</v>
      </c>
      <c r="BM74" s="42">
        <f t="shared" si="192"/>
        <v>157314.54147947807</v>
      </c>
      <c r="BN74" s="11"/>
      <c r="BO74" s="29">
        <f t="shared" si="193"/>
        <v>1.35517542245677</v>
      </c>
      <c r="BP74" s="25">
        <v>9100</v>
      </c>
      <c r="BQ74" s="29">
        <f t="shared" si="145"/>
        <v>7020.4222181775358</v>
      </c>
      <c r="BR74" s="42">
        <f t="shared" si="194"/>
        <v>-3765.1418969950964</v>
      </c>
      <c r="BS74" s="29">
        <f t="shared" si="195"/>
        <v>8680.9325845581934</v>
      </c>
      <c r="BT74" s="42">
        <f t="shared" si="146"/>
        <v>78489.634846902351</v>
      </c>
      <c r="BU74" s="11"/>
      <c r="BV74" s="29">
        <f t="shared" si="196"/>
        <v>1.3826285619127032</v>
      </c>
      <c r="BW74" s="25">
        <v>4170</v>
      </c>
      <c r="BX74" s="29">
        <f t="shared" si="197"/>
        <v>6332.6236400881889</v>
      </c>
      <c r="BY74" s="42">
        <f t="shared" si="198"/>
        <v>3719.3749696883988</v>
      </c>
      <c r="BZ74" s="29">
        <f t="shared" si="199"/>
        <v>7752.2797339507515</v>
      </c>
      <c r="CA74" s="42">
        <f t="shared" si="200"/>
        <v>473066.88402172737</v>
      </c>
      <c r="CB74" s="11"/>
      <c r="CC74" s="29">
        <f t="shared" si="201"/>
        <v>1.3209067319866745</v>
      </c>
      <c r="CD74" s="25">
        <v>9100</v>
      </c>
      <c r="CE74" s="29">
        <f t="shared" si="202"/>
        <v>6615.5726071105291</v>
      </c>
      <c r="CF74" s="42">
        <f t="shared" si="203"/>
        <v>-1286.6977395083497</v>
      </c>
      <c r="CG74" s="29">
        <f t="shared" si="204"/>
        <v>8129.2257278353873</v>
      </c>
      <c r="CH74" s="42">
        <f t="shared" si="205"/>
        <v>80060.11793900936</v>
      </c>
      <c r="CI74" s="11"/>
      <c r="CJ74" s="29">
        <f t="shared" si="206"/>
        <v>1.3440076397150857</v>
      </c>
      <c r="CK74" s="25">
        <v>5650</v>
      </c>
      <c r="CL74" s="29">
        <f t="shared" si="207"/>
        <v>6480.1687525334028</v>
      </c>
      <c r="CM74" s="42">
        <f t="shared" si="208"/>
        <v>3563.0570269309446</v>
      </c>
      <c r="CN74" s="29">
        <f t="shared" si="209"/>
        <v>7948.0239393834154</v>
      </c>
      <c r="CO74" s="42">
        <f t="shared" si="147"/>
        <v>18334.203834343585</v>
      </c>
      <c r="CP74" s="11"/>
      <c r="CQ74" s="29">
        <f t="shared" si="210"/>
        <v>1.3325748162624309</v>
      </c>
      <c r="CR74" s="25">
        <v>9100</v>
      </c>
      <c r="CS74" s="29">
        <f t="shared" si="211"/>
        <v>6792.4032874736131</v>
      </c>
      <c r="CT74" s="42">
        <f t="shared" si="212"/>
        <v>-1540.2187473820466</v>
      </c>
      <c r="CU74" s="29">
        <f t="shared" si="213"/>
        <v>8368.2857194096232</v>
      </c>
      <c r="CV74" s="42">
        <f t="shared" si="214"/>
        <v>97490.404809329426</v>
      </c>
      <c r="CW74" s="11"/>
      <c r="CX74" s="29">
        <f t="shared" si="215"/>
        <v>1.3600330289885867</v>
      </c>
      <c r="CY74" s="25">
        <v>5650</v>
      </c>
      <c r="CZ74" s="29">
        <f t="shared" si="216"/>
        <v>6663.5053763254482</v>
      </c>
      <c r="DA74" s="42">
        <f t="shared" si="217"/>
        <v>3327.8382032117056</v>
      </c>
      <c r="DB74" s="29">
        <f t="shared" si="218"/>
        <v>8193.7484892676366</v>
      </c>
      <c r="DC74" s="42">
        <f t="shared" si="219"/>
        <v>16614.671498360211</v>
      </c>
      <c r="DD74" s="11"/>
      <c r="DE74" s="29">
        <f t="shared" si="220"/>
        <v>1.3482268164583011</v>
      </c>
      <c r="DF74" s="25">
        <v>9100</v>
      </c>
      <c r="DG74" s="29">
        <f t="shared" si="221"/>
        <v>6853.099450820273</v>
      </c>
      <c r="DH74" s="42">
        <f t="shared" si="222"/>
        <v>-1632.4714541347694</v>
      </c>
      <c r="DI74" s="29">
        <f t="shared" si="223"/>
        <v>8451.0096600375382</v>
      </c>
      <c r="DJ74" s="42">
        <f t="shared" si="224"/>
        <v>35945.913083549167</v>
      </c>
      <c r="DK74" s="11"/>
      <c r="DL74" s="29">
        <f t="shared" si="225"/>
        <v>1.3658303083767496</v>
      </c>
      <c r="DM74" s="25">
        <v>5650</v>
      </c>
      <c r="DN74" s="29">
        <f t="shared" si="226"/>
        <v>6758.7849856536841</v>
      </c>
      <c r="DO74" s="42">
        <f t="shared" si="227"/>
        <v>3212.5921118831525</v>
      </c>
      <c r="DP74" s="29">
        <f t="shared" si="228"/>
        <v>8322.6167115197404</v>
      </c>
      <c r="DQ74" s="42">
        <f t="shared" si="229"/>
        <v>8895.2183396597084</v>
      </c>
      <c r="DR74" s="11"/>
      <c r="DS74" s="29">
        <f t="shared" si="230"/>
        <v>1.3568882048959048</v>
      </c>
      <c r="DT74" s="25">
        <v>9100</v>
      </c>
      <c r="DU74" s="29">
        <f t="shared" si="231"/>
        <v>6917.8814357682468</v>
      </c>
      <c r="DV74" s="42">
        <f t="shared" si="232"/>
        <v>-1726.7493741826393</v>
      </c>
      <c r="DW74" s="29">
        <f t="shared" si="233"/>
        <v>8539.6958900732971</v>
      </c>
      <c r="DX74" s="42">
        <f t="shared" si="234"/>
        <v>25311.680439055533</v>
      </c>
      <c r="DY74" s="11"/>
      <c r="DZ74" s="29">
        <f t="shared" si="235"/>
        <v>1.3721901201714835</v>
      </c>
      <c r="EA74" s="25">
        <v>5650</v>
      </c>
      <c r="EB74" s="29">
        <f t="shared" si="236"/>
        <v>6812.3071096694512</v>
      </c>
      <c r="EC74" s="42">
        <f t="shared" si="237"/>
        <v>3137.9927158354999</v>
      </c>
      <c r="ED74" s="29">
        <f t="shared" si="238"/>
        <v>8395.3742974085544</v>
      </c>
      <c r="EE74" s="42">
        <f t="shared" si="239"/>
        <v>11145.938331214837</v>
      </c>
      <c r="EF74" s="11"/>
      <c r="EG74" s="29">
        <f t="shared" si="240"/>
        <v>1.361917073213041</v>
      </c>
      <c r="EH74" s="25">
        <v>9100</v>
      </c>
      <c r="EI74" s="29">
        <f t="shared" si="241"/>
        <v>6912.7966907891478</v>
      </c>
      <c r="EJ74" s="42">
        <f t="shared" si="242"/>
        <v>-1721.9294560936451</v>
      </c>
      <c r="EK74" s="29">
        <f t="shared" si="243"/>
        <v>8532.7199393775536</v>
      </c>
      <c r="EL74" s="42">
        <f t="shared" si="244"/>
        <v>10098.155913612083</v>
      </c>
      <c r="EM74" s="11"/>
      <c r="EN74" s="29">
        <f t="shared" si="245"/>
        <v>1.3716844289279104</v>
      </c>
      <c r="EO74" s="25">
        <v>5650</v>
      </c>
      <c r="EP74" s="29">
        <f t="shared" si="246"/>
        <v>6829.7736717711414</v>
      </c>
      <c r="EQ74" s="42">
        <f t="shared" si="247"/>
        <v>3121.1253211087605</v>
      </c>
      <c r="ER74" s="29">
        <f t="shared" si="248"/>
        <v>8419.1768462906948</v>
      </c>
      <c r="ES74" s="42">
        <f t="shared" si="249"/>
        <v>6892.8216868642494</v>
      </c>
      <c r="ET74" s="11"/>
      <c r="EU74" s="29">
        <f t="shared" si="250"/>
        <v>1.3635840738682767</v>
      </c>
      <c r="EV74" s="25">
        <v>9100</v>
      </c>
      <c r="EW74" s="29">
        <f t="shared" si="251"/>
        <v>6944.026732268112</v>
      </c>
      <c r="EX74" s="42">
        <f t="shared" si="252"/>
        <v>-1768.1937988970669</v>
      </c>
      <c r="EY74" s="29">
        <f t="shared" si="253"/>
        <v>8575.6063657122286</v>
      </c>
      <c r="EZ74" s="42">
        <f t="shared" si="254"/>
        <v>13053.761832924434</v>
      </c>
      <c r="FA74" s="11"/>
      <c r="FB74" s="28">
        <f t="shared" si="255"/>
        <v>1.3748080014311788</v>
      </c>
      <c r="FC74" s="25">
        <v>5650</v>
      </c>
      <c r="FD74" s="28">
        <f t="shared" si="256"/>
        <v>6859.2617041765152</v>
      </c>
      <c r="FE74" s="39">
        <f t="shared" si="257"/>
        <v>3083.4147038167907</v>
      </c>
      <c r="FF74" s="28">
        <f t="shared" si="258"/>
        <v>8459.4280918406694</v>
      </c>
      <c r="FG74" s="39">
        <f t="shared" si="259"/>
        <v>7185.1099873692001</v>
      </c>
      <c r="FH74" s="11"/>
      <c r="FI74" s="28">
        <f t="shared" si="260"/>
        <v>1.3664275666066465</v>
      </c>
      <c r="FJ74" s="25">
        <v>9100</v>
      </c>
      <c r="FK74" s="28">
        <f t="shared" si="261"/>
        <v>6956.5343962085926</v>
      </c>
      <c r="FL74" s="39">
        <f t="shared" si="262"/>
        <v>2980.9647259295689</v>
      </c>
      <c r="FM74" s="28">
        <f t="shared" si="263"/>
        <v>8592.8098928595773</v>
      </c>
      <c r="FN74" s="39">
        <f t="shared" si="264"/>
        <v>9461.9766151673794</v>
      </c>
      <c r="FO74" s="11"/>
      <c r="FP74" s="28">
        <f t="shared" si="265"/>
        <v>1.3664275666066465</v>
      </c>
      <c r="FQ74" s="25">
        <v>9100</v>
      </c>
      <c r="FR74" s="28">
        <f t="shared" si="266"/>
        <v>6972.0307285188283</v>
      </c>
      <c r="FS74" s="39">
        <f t="shared" si="267"/>
        <v>2962.7363262022191</v>
      </c>
      <c r="FT74" s="28">
        <f t="shared" si="268"/>
        <v>8614.1461272731267</v>
      </c>
      <c r="FU74" s="39">
        <f t="shared" si="269"/>
        <v>12716.852851117195</v>
      </c>
      <c r="FV74" s="11"/>
      <c r="FW74" s="28">
        <f t="shared" si="270"/>
        <v>1.3664275666066465</v>
      </c>
      <c r="FX74" s="25">
        <v>9100</v>
      </c>
      <c r="FY74" s="28">
        <f t="shared" si="271"/>
        <v>6972.0307285188283</v>
      </c>
      <c r="FZ74" s="39">
        <f t="shared" si="272"/>
        <v>2962.7363262022191</v>
      </c>
      <c r="GA74" s="28">
        <f t="shared" si="273"/>
        <v>8614.1461272731267</v>
      </c>
      <c r="GB74" s="39">
        <f t="shared" si="274"/>
        <v>12716.852851117195</v>
      </c>
      <c r="GC74" s="11"/>
      <c r="GD74" s="28">
        <f t="shared" si="275"/>
        <v>1.3664275666066465</v>
      </c>
      <c r="GE74" s="25">
        <v>9100</v>
      </c>
      <c r="GF74" s="28">
        <f t="shared" si="276"/>
        <v>6972.0307285188283</v>
      </c>
      <c r="GG74" s="39" t="e">
        <f t="shared" si="277"/>
        <v>#VALUE!</v>
      </c>
      <c r="GH74" s="28">
        <f t="shared" si="278"/>
        <v>8614.1461272731267</v>
      </c>
      <c r="GI74" s="39">
        <f t="shared" si="279"/>
        <v>12716.852851117195</v>
      </c>
      <c r="GJ74" s="11"/>
      <c r="GK74" s="29">
        <f t="shared" si="148"/>
        <v>69</v>
      </c>
      <c r="GL74" s="29" t="str">
        <f t="shared" si="149"/>
        <v xml:space="preserve"> ('22', '21'),</v>
      </c>
      <c r="GM74" s="29">
        <f t="shared" si="150"/>
        <v>10460</v>
      </c>
      <c r="GN74" s="29">
        <f t="shared" si="280"/>
        <v>1.3440076397150857</v>
      </c>
      <c r="GO74" s="29">
        <f t="shared" si="281"/>
        <v>6480.1687525334028</v>
      </c>
      <c r="GP74" s="54">
        <f t="shared" si="282"/>
        <v>0.61951900119822201</v>
      </c>
      <c r="GQ74" s="29" t="str">
        <f t="shared" si="283"/>
        <v>-</v>
      </c>
      <c r="GR74" s="11"/>
    </row>
    <row r="75" spans="2:200" s="2" customFormat="1" x14ac:dyDescent="0.3">
      <c r="B75" s="86"/>
      <c r="C75" s="24">
        <v>70</v>
      </c>
      <c r="D75" s="25" t="s">
        <v>75</v>
      </c>
      <c r="E75" s="25">
        <v>10000</v>
      </c>
      <c r="F75" s="25">
        <v>2.4</v>
      </c>
      <c r="G75" s="25">
        <v>2590</v>
      </c>
      <c r="H75" s="25">
        <f t="shared" si="151"/>
        <v>27309.245711130938</v>
      </c>
      <c r="I75" s="29">
        <f t="shared" si="152"/>
        <v>6220.1956699870761</v>
      </c>
      <c r="J75" s="10"/>
      <c r="K75" s="40">
        <f t="shared" si="153"/>
        <v>2.4080997490098</v>
      </c>
      <c r="L75" s="41">
        <v>13340</v>
      </c>
      <c r="M75" s="62">
        <f t="shared" si="154"/>
        <v>5284.6927815473318</v>
      </c>
      <c r="N75" s="42">
        <f t="shared" si="155"/>
        <v>6547.9858411986352</v>
      </c>
      <c r="O75" s="29">
        <f t="shared" si="156"/>
        <v>12831.65151134513</v>
      </c>
      <c r="P75" s="18">
        <f t="shared" si="157"/>
        <v>7261369.1869232962</v>
      </c>
      <c r="Q75" s="8"/>
      <c r="R75" s="29">
        <f t="shared" si="158"/>
        <v>2.540394949872645</v>
      </c>
      <c r="S75" s="25">
        <v>7680</v>
      </c>
      <c r="T75" s="29">
        <f t="shared" si="159"/>
        <v>6561.6343832740013</v>
      </c>
      <c r="U75" s="42">
        <f t="shared" si="160"/>
        <v>-9303.5247881173218</v>
      </c>
      <c r="V75" s="29">
        <f t="shared" si="161"/>
        <v>16185.81011180832</v>
      </c>
      <c r="W75" s="42">
        <f t="shared" si="162"/>
        <v>1630579.854220272</v>
      </c>
      <c r="X75" s="11"/>
      <c r="Y75" s="29">
        <f t="shared" si="163"/>
        <v>2.7336726540775569</v>
      </c>
      <c r="Z75" s="25">
        <v>2980</v>
      </c>
      <c r="AA75" s="29">
        <f t="shared" si="164"/>
        <v>5755.8420171859034</v>
      </c>
      <c r="AB75" s="42">
        <f t="shared" si="165"/>
        <v>6129.1967076361925</v>
      </c>
      <c r="AC75" s="29">
        <f t="shared" si="166"/>
        <v>14041.450357007199</v>
      </c>
      <c r="AD75" s="42">
        <f t="shared" si="167"/>
        <v>649301.33724585513</v>
      </c>
      <c r="AE75" s="11"/>
      <c r="AF75" s="29">
        <f t="shared" si="168"/>
        <v>2.5975640706276928</v>
      </c>
      <c r="AG75" s="25">
        <v>7910</v>
      </c>
      <c r="AH75" s="29">
        <f t="shared" si="169"/>
        <v>7052.4784042628935</v>
      </c>
      <c r="AI75" s="42">
        <f t="shared" si="170"/>
        <v>-18347.012612197464</v>
      </c>
      <c r="AJ75" s="29">
        <f t="shared" si="171"/>
        <v>17554.022907780651</v>
      </c>
      <c r="AK75" s="42">
        <f t="shared" si="172"/>
        <v>1681265.9202920701</v>
      </c>
      <c r="AL75" s="11"/>
      <c r="AM75" s="29">
        <f t="shared" si="173"/>
        <v>2.8452865372618965</v>
      </c>
      <c r="AN75" s="25">
        <v>0</v>
      </c>
      <c r="AO75" s="29">
        <f t="shared" si="174"/>
        <v>5784.2875640800448</v>
      </c>
      <c r="AP75" s="42">
        <f t="shared" si="175"/>
        <v>9995.1050914772677</v>
      </c>
      <c r="AQ75" s="29">
        <f t="shared" si="176"/>
        <v>14115.395309405338</v>
      </c>
      <c r="AR75" s="42">
        <f t="shared" si="177"/>
        <v>1608308.0071236796</v>
      </c>
      <c r="AS75" s="11"/>
      <c r="AT75" s="29">
        <f t="shared" si="178"/>
        <v>2.6014985882278707</v>
      </c>
      <c r="AU75" s="25">
        <v>9390</v>
      </c>
      <c r="AV75" s="29">
        <f t="shared" si="179"/>
        <v>6742.5362872567493</v>
      </c>
      <c r="AW75" s="42">
        <f t="shared" si="180"/>
        <v>-12570.360753751054</v>
      </c>
      <c r="AX75" s="29">
        <f t="shared" si="181"/>
        <v>16683.758050565648</v>
      </c>
      <c r="AY75" s="42">
        <f t="shared" si="182"/>
        <v>918240.61546978448</v>
      </c>
      <c r="AZ75" s="11"/>
      <c r="BA75" s="29">
        <f t="shared" si="183"/>
        <v>2.7720194744057935</v>
      </c>
      <c r="BB75" s="25">
        <v>1880</v>
      </c>
      <c r="BC75" s="29">
        <f t="shared" si="184"/>
        <v>5663.172577685441</v>
      </c>
      <c r="BD75" s="42">
        <f t="shared" si="185"/>
        <v>10262.053152540069</v>
      </c>
      <c r="BE75" s="29">
        <f t="shared" si="186"/>
        <v>13801.315660206186</v>
      </c>
      <c r="BF75" s="42">
        <f t="shared" si="187"/>
        <v>1165026.0175395359</v>
      </c>
      <c r="BG75" s="11"/>
      <c r="BH75" s="29">
        <f t="shared" si="188"/>
        <v>2.585144873200063</v>
      </c>
      <c r="BI75" s="25">
        <v>9390</v>
      </c>
      <c r="BJ75" s="29">
        <f t="shared" si="189"/>
        <v>6657.3056761099651</v>
      </c>
      <c r="BK75" s="42">
        <f t="shared" si="190"/>
        <v>-9816.7400449406996</v>
      </c>
      <c r="BL75" s="29">
        <f t="shared" si="191"/>
        <v>16448.288678426732</v>
      </c>
      <c r="BM75" s="42">
        <f t="shared" si="192"/>
        <v>988300.61738314468</v>
      </c>
      <c r="BN75" s="11"/>
      <c r="BO75" s="29">
        <f t="shared" si="193"/>
        <v>2.7535627464517223</v>
      </c>
      <c r="BP75" s="25">
        <v>2980</v>
      </c>
      <c r="BQ75" s="29">
        <f t="shared" si="145"/>
        <v>6220.7173315759728</v>
      </c>
      <c r="BR75" s="42">
        <f t="shared" si="194"/>
        <v>4641.2174156643387</v>
      </c>
      <c r="BS75" s="29">
        <f t="shared" si="195"/>
        <v>15265.07663631023</v>
      </c>
      <c r="BT75" s="42">
        <f t="shared" si="146"/>
        <v>190609.38258293198</v>
      </c>
      <c r="BU75" s="11"/>
      <c r="BV75" s="29">
        <f t="shared" si="196"/>
        <v>2.669546920919919</v>
      </c>
      <c r="BW75" s="25">
        <v>7910</v>
      </c>
      <c r="BX75" s="29">
        <f t="shared" si="197"/>
        <v>6628.3363186591896</v>
      </c>
      <c r="BY75" s="42">
        <f t="shared" si="198"/>
        <v>-17403.993117693826</v>
      </c>
      <c r="BZ75" s="29">
        <f t="shared" si="199"/>
        <v>16368.608488542675</v>
      </c>
      <c r="CA75" s="42">
        <f t="shared" si="200"/>
        <v>166153.23863074766</v>
      </c>
      <c r="CB75" s="11"/>
      <c r="CC75" s="29">
        <f t="shared" si="201"/>
        <v>2.7474486670689893</v>
      </c>
      <c r="CD75" s="25">
        <v>0</v>
      </c>
      <c r="CE75" s="29">
        <f t="shared" si="202"/>
        <v>5950.6254942084661</v>
      </c>
      <c r="CF75" s="42">
        <f t="shared" si="203"/>
        <v>9314.7006375638557</v>
      </c>
      <c r="CG75" s="29">
        <f t="shared" si="204"/>
        <v>14550.107114417948</v>
      </c>
      <c r="CH75" s="42">
        <f t="shared" si="205"/>
        <v>459291.96157767938</v>
      </c>
      <c r="CI75" s="11"/>
      <c r="CJ75" s="29">
        <f t="shared" si="206"/>
        <v>2.6256955412326435</v>
      </c>
      <c r="CK75" s="25">
        <v>9390</v>
      </c>
      <c r="CL75" s="29">
        <f t="shared" si="207"/>
        <v>6432.9347084394813</v>
      </c>
      <c r="CM75" s="42">
        <f t="shared" si="208"/>
        <v>-9104.1027371444507</v>
      </c>
      <c r="CN75" s="29">
        <f t="shared" si="209"/>
        <v>15835.639198602876</v>
      </c>
      <c r="CO75" s="42">
        <f t="shared" si="147"/>
        <v>232622.17813213929</v>
      </c>
      <c r="CP75" s="11"/>
      <c r="CQ75" s="29">
        <f t="shared" si="210"/>
        <v>2.7082542543357548</v>
      </c>
      <c r="CR75" s="25">
        <v>2980</v>
      </c>
      <c r="CS75" s="29">
        <f t="shared" si="211"/>
        <v>6021.4099341201163</v>
      </c>
      <c r="CT75" s="42">
        <f t="shared" si="212"/>
        <v>9102.8436928419706</v>
      </c>
      <c r="CU75" s="29">
        <f t="shared" si="213"/>
        <v>14736.350122775628</v>
      </c>
      <c r="CV75" s="42">
        <f t="shared" si="214"/>
        <v>169352.63987860424</v>
      </c>
      <c r="CW75" s="11"/>
      <c r="CX75" s="29">
        <f t="shared" si="215"/>
        <v>2.6366275374083044</v>
      </c>
      <c r="CY75" s="25">
        <v>9390</v>
      </c>
      <c r="CZ75" s="29">
        <f t="shared" si="216"/>
        <v>6401.4895677901186</v>
      </c>
      <c r="DA75" s="42">
        <f t="shared" si="217"/>
        <v>-9084.1774526576719</v>
      </c>
      <c r="DB75" s="29">
        <f t="shared" si="218"/>
        <v>15750.57206318852</v>
      </c>
      <c r="DC75" s="42">
        <f t="shared" si="219"/>
        <v>144460.52793072315</v>
      </c>
      <c r="DD75" s="11"/>
      <c r="DE75" s="29">
        <f t="shared" si="220"/>
        <v>2.7022711326746989</v>
      </c>
      <c r="DF75" s="25">
        <v>2980</v>
      </c>
      <c r="DG75" s="29">
        <f t="shared" si="221"/>
        <v>6135.2488210649926</v>
      </c>
      <c r="DH75" s="42">
        <f t="shared" si="222"/>
        <v>8788.4195367240882</v>
      </c>
      <c r="DI75" s="29">
        <f t="shared" si="223"/>
        <v>15037.538846496955</v>
      </c>
      <c r="DJ75" s="42">
        <f t="shared" si="224"/>
        <v>70884.135216752678</v>
      </c>
      <c r="DK75" s="11"/>
      <c r="DL75" s="29">
        <f t="shared" si="225"/>
        <v>2.6550358470112148</v>
      </c>
      <c r="DM75" s="25">
        <v>9390</v>
      </c>
      <c r="DN75" s="29">
        <f t="shared" si="226"/>
        <v>6390.3982324310173</v>
      </c>
      <c r="DO75" s="42">
        <f t="shared" si="227"/>
        <v>-5166.290554608202</v>
      </c>
      <c r="DP75" s="29">
        <f t="shared" si="228"/>
        <v>15720.611865230096</v>
      </c>
      <c r="DQ75" s="42">
        <f t="shared" si="229"/>
        <v>65101.222120428873</v>
      </c>
      <c r="DR75" s="11"/>
      <c r="DS75" s="29">
        <f t="shared" si="230"/>
        <v>2.7001816893418447</v>
      </c>
      <c r="DT75" s="25">
        <v>4460</v>
      </c>
      <c r="DU75" s="29">
        <f t="shared" si="231"/>
        <v>6259.2186935141481</v>
      </c>
      <c r="DV75" s="42">
        <f t="shared" si="232"/>
        <v>8532.2146065778525</v>
      </c>
      <c r="DW75" s="29">
        <f t="shared" si="233"/>
        <v>15367.987088485403</v>
      </c>
      <c r="DX75" s="42">
        <f t="shared" si="234"/>
        <v>17208.071430442404</v>
      </c>
      <c r="DY75" s="11"/>
      <c r="DZ75" s="29">
        <f t="shared" si="235"/>
        <v>2.6762822653966656</v>
      </c>
      <c r="EA75" s="25">
        <v>9390</v>
      </c>
      <c r="EB75" s="29">
        <f t="shared" si="236"/>
        <v>6519.9135166027691</v>
      </c>
      <c r="EC75" s="42">
        <f t="shared" si="237"/>
        <v>-17419.725894095653</v>
      </c>
      <c r="ED75" s="29">
        <f t="shared" si="238"/>
        <v>16071.934826782799</v>
      </c>
      <c r="EE75" s="42">
        <f t="shared" si="239"/>
        <v>67961.790785207384</v>
      </c>
      <c r="EF75" s="11"/>
      <c r="EG75" s="29">
        <f t="shared" si="240"/>
        <v>2.7252668811143645</v>
      </c>
      <c r="EH75" s="25">
        <v>0</v>
      </c>
      <c r="EI75" s="29">
        <f t="shared" si="241"/>
        <v>6233.5187033001002</v>
      </c>
      <c r="EJ75" s="42">
        <f t="shared" si="242"/>
        <v>8553.4686005013245</v>
      </c>
      <c r="EK75" s="29">
        <f t="shared" si="243"/>
        <v>15299.264729623283</v>
      </c>
      <c r="EL75" s="42">
        <f t="shared" si="244"/>
        <v>82021.989086670525</v>
      </c>
      <c r="EM75" s="11"/>
      <c r="EN75" s="29">
        <f t="shared" si="245"/>
        <v>2.6717725395799854</v>
      </c>
      <c r="EO75" s="25">
        <v>9390</v>
      </c>
      <c r="EP75" s="29">
        <f t="shared" si="246"/>
        <v>6441.0426924246922</v>
      </c>
      <c r="EQ75" s="42">
        <f t="shared" si="247"/>
        <v>-9267.4050454872577</v>
      </c>
      <c r="ER75" s="29">
        <f t="shared" si="248"/>
        <v>15857.603988890347</v>
      </c>
      <c r="ES75" s="42">
        <f t="shared" si="249"/>
        <v>43066.206062183752</v>
      </c>
      <c r="ET75" s="11"/>
      <c r="EU75" s="29">
        <f t="shared" si="250"/>
        <v>2.7098112729018782</v>
      </c>
      <c r="EV75" s="25">
        <v>2980</v>
      </c>
      <c r="EW75" s="29">
        <f t="shared" si="251"/>
        <v>6266.8597419394428</v>
      </c>
      <c r="EX75" s="42">
        <f t="shared" si="252"/>
        <v>8481.5160726761133</v>
      </c>
      <c r="EY75" s="29">
        <f t="shared" si="253"/>
        <v>15388.441851460282</v>
      </c>
      <c r="EZ75" s="42">
        <f t="shared" si="254"/>
        <v>30339.700239746853</v>
      </c>
      <c r="FA75" s="11"/>
      <c r="FB75" s="28">
        <f t="shared" si="255"/>
        <v>2.6776338430528925</v>
      </c>
      <c r="FC75" s="25">
        <v>9390</v>
      </c>
      <c r="FD75" s="28">
        <f t="shared" si="256"/>
        <v>6471.4405787236155</v>
      </c>
      <c r="FE75" s="39">
        <f t="shared" si="257"/>
        <v>-12298.483283813272</v>
      </c>
      <c r="FF75" s="28">
        <f t="shared" si="258"/>
        <v>15940.065835361998</v>
      </c>
      <c r="FG75" s="39">
        <f t="shared" si="259"/>
        <v>41853.318779312343</v>
      </c>
      <c r="FH75" s="11"/>
      <c r="FI75" s="28">
        <f t="shared" si="260"/>
        <v>2.7157013044118168</v>
      </c>
      <c r="FJ75" s="25">
        <v>1880</v>
      </c>
      <c r="FK75" s="28">
        <f t="shared" si="261"/>
        <v>6272.1215479246048</v>
      </c>
      <c r="FL75" s="39">
        <f t="shared" si="262"/>
        <v>-8698.4015323050462</v>
      </c>
      <c r="FM75" s="28">
        <f t="shared" si="263"/>
        <v>15402.533496440912</v>
      </c>
      <c r="FN75" s="39">
        <f t="shared" si="264"/>
        <v>39728.076038657004</v>
      </c>
      <c r="FO75" s="11"/>
      <c r="FP75" s="28">
        <f t="shared" si="265"/>
        <v>2.7157013044118168</v>
      </c>
      <c r="FQ75" s="25">
        <v>2980</v>
      </c>
      <c r="FR75" s="28">
        <f t="shared" si="266"/>
        <v>6295.7278021152579</v>
      </c>
      <c r="FS75" s="39">
        <f t="shared" si="267"/>
        <v>-8772.5374486003057</v>
      </c>
      <c r="FT75" s="28">
        <f t="shared" si="268"/>
        <v>15465.814126602483</v>
      </c>
      <c r="FU75" s="39">
        <f t="shared" si="269"/>
        <v>30874.979863418608</v>
      </c>
      <c r="FV75" s="11"/>
      <c r="FW75" s="28">
        <f t="shared" si="270"/>
        <v>2.7157013044118168</v>
      </c>
      <c r="FX75" s="25">
        <v>2980</v>
      </c>
      <c r="FY75" s="28">
        <f t="shared" si="271"/>
        <v>6295.7278021152579</v>
      </c>
      <c r="FZ75" s="39">
        <f t="shared" si="272"/>
        <v>-8772.5374486003057</v>
      </c>
      <c r="GA75" s="28">
        <f t="shared" si="273"/>
        <v>15465.814126602483</v>
      </c>
      <c r="GB75" s="39">
        <f t="shared" si="274"/>
        <v>30874.979863418608</v>
      </c>
      <c r="GC75" s="11"/>
      <c r="GD75" s="28">
        <f t="shared" si="275"/>
        <v>2.7157013044118168</v>
      </c>
      <c r="GE75" s="25">
        <v>2980</v>
      </c>
      <c r="GF75" s="28">
        <f t="shared" si="276"/>
        <v>6295.7278021152579</v>
      </c>
      <c r="GG75" s="39" t="e">
        <f t="shared" si="277"/>
        <v>#VALUE!</v>
      </c>
      <c r="GH75" s="28">
        <f t="shared" si="278"/>
        <v>15465.814126602483</v>
      </c>
      <c r="GI75" s="39">
        <f t="shared" si="279"/>
        <v>30874.979863418608</v>
      </c>
      <c r="GJ75" s="11"/>
      <c r="GK75" s="29">
        <f t="shared" si="148"/>
        <v>70</v>
      </c>
      <c r="GL75" s="29" t="str">
        <f t="shared" si="149"/>
        <v xml:space="preserve"> ('22', '23'),</v>
      </c>
      <c r="GM75" s="29">
        <f t="shared" si="150"/>
        <v>10000</v>
      </c>
      <c r="GN75" s="29">
        <f t="shared" si="280"/>
        <v>2.6256955412326435</v>
      </c>
      <c r="GO75" s="29">
        <f t="shared" si="281"/>
        <v>6432.9347084394813</v>
      </c>
      <c r="GP75" s="54">
        <f t="shared" si="282"/>
        <v>0.64329347084394817</v>
      </c>
      <c r="GQ75" s="29" t="str">
        <f t="shared" si="283"/>
        <v>-</v>
      </c>
      <c r="GR75" s="11"/>
    </row>
    <row r="76" spans="2:200" s="2" customFormat="1" x14ac:dyDescent="0.3">
      <c r="B76" s="86"/>
      <c r="C76" s="24">
        <v>60</v>
      </c>
      <c r="D76" s="25" t="s">
        <v>76</v>
      </c>
      <c r="E76" s="25">
        <v>8110</v>
      </c>
      <c r="F76" s="25">
        <v>2.4</v>
      </c>
      <c r="G76" s="25">
        <v>6640</v>
      </c>
      <c r="H76" s="25">
        <f t="shared" si="151"/>
        <v>-5813.5417126971979</v>
      </c>
      <c r="I76" s="29">
        <f t="shared" si="152"/>
        <v>17010.136515486458</v>
      </c>
      <c r="J76" s="10"/>
      <c r="K76" s="40">
        <f t="shared" si="153"/>
        <v>3.2088377375651018</v>
      </c>
      <c r="L76" s="41">
        <v>4700</v>
      </c>
      <c r="M76" s="62">
        <f t="shared" si="154"/>
        <v>6153.7019538416907</v>
      </c>
      <c r="N76" s="42">
        <f t="shared" si="155"/>
        <v>1509.3488103648731</v>
      </c>
      <c r="O76" s="29">
        <f t="shared" si="156"/>
        <v>15503.231771599232</v>
      </c>
      <c r="P76" s="18">
        <f t="shared" si="157"/>
        <v>236485.78969738909</v>
      </c>
      <c r="Q76" s="8"/>
      <c r="R76" s="29">
        <f t="shared" si="158"/>
        <v>2.9966709859263903</v>
      </c>
      <c r="S76" s="25">
        <v>6640</v>
      </c>
      <c r="T76" s="29">
        <f t="shared" si="159"/>
        <v>6412.9481170036261</v>
      </c>
      <c r="U76" s="42">
        <f t="shared" si="160"/>
        <v>-3135.384908670474</v>
      </c>
      <c r="V76" s="29">
        <f t="shared" si="161"/>
        <v>16293.701224044476</v>
      </c>
      <c r="W76" s="42">
        <f t="shared" si="162"/>
        <v>67208.573114184794</v>
      </c>
      <c r="X76" s="11"/>
      <c r="Y76" s="29">
        <f t="shared" si="163"/>
        <v>3.1037525696196613</v>
      </c>
      <c r="Z76" s="25">
        <v>5370</v>
      </c>
      <c r="AA76" s="29">
        <f t="shared" si="164"/>
        <v>6178.3067379639087</v>
      </c>
      <c r="AB76" s="42">
        <f t="shared" si="165"/>
        <v>1441.8384498913465</v>
      </c>
      <c r="AC76" s="29">
        <f t="shared" si="166"/>
        <v>15577.082084499771</v>
      </c>
      <c r="AD76" s="42">
        <f t="shared" si="167"/>
        <v>55056.576757660296</v>
      </c>
      <c r="AE76" s="11"/>
      <c r="AF76" s="29">
        <f t="shared" si="168"/>
        <v>3.0062712205458375</v>
      </c>
      <c r="AG76" s="25">
        <v>6640</v>
      </c>
      <c r="AH76" s="29">
        <f t="shared" si="169"/>
        <v>6456.2103494911471</v>
      </c>
      <c r="AI76" s="42">
        <f t="shared" si="170"/>
        <v>-1255.5026621631489</v>
      </c>
      <c r="AJ76" s="29">
        <f t="shared" si="171"/>
        <v>16428.390050594451</v>
      </c>
      <c r="AK76" s="42">
        <f t="shared" si="172"/>
        <v>77230.417299882203</v>
      </c>
      <c r="AL76" s="11"/>
      <c r="AM76" s="29">
        <f t="shared" si="173"/>
        <v>3.1229358720392923</v>
      </c>
      <c r="AN76" s="25">
        <v>6050</v>
      </c>
      <c r="AO76" s="29">
        <f t="shared" si="174"/>
        <v>6383.1647880753526</v>
      </c>
      <c r="AP76" s="42">
        <f t="shared" si="175"/>
        <v>801.52954978697289</v>
      </c>
      <c r="AQ76" s="29">
        <f t="shared" si="176"/>
        <v>16201.454926071048</v>
      </c>
      <c r="AR76" s="42">
        <f t="shared" si="177"/>
        <v>5335.6540425486073</v>
      </c>
      <c r="AS76" s="11"/>
      <c r="AT76" s="29">
        <f t="shared" si="178"/>
        <v>3.0907697544779347</v>
      </c>
      <c r="AU76" s="25">
        <v>6640</v>
      </c>
      <c r="AV76" s="29">
        <f t="shared" si="179"/>
        <v>6451.4209283714708</v>
      </c>
      <c r="AW76" s="42">
        <f t="shared" si="180"/>
        <v>-1237.0945125760429</v>
      </c>
      <c r="AX76" s="29">
        <f t="shared" si="181"/>
        <v>16413.438128865586</v>
      </c>
      <c r="AY76" s="42">
        <f t="shared" si="182"/>
        <v>4658.9006881233772</v>
      </c>
      <c r="AZ76" s="11"/>
      <c r="BA76" s="29">
        <f t="shared" si="183"/>
        <v>3.1207930710923417</v>
      </c>
      <c r="BB76" s="25">
        <v>6050</v>
      </c>
      <c r="BC76" s="29">
        <f t="shared" si="184"/>
        <v>6362.3153347572734</v>
      </c>
      <c r="BD76" s="42">
        <f t="shared" si="185"/>
        <v>864.73730608971823</v>
      </c>
      <c r="BE76" s="29">
        <f t="shared" si="186"/>
        <v>16137.107843729205</v>
      </c>
      <c r="BF76" s="42">
        <f t="shared" si="187"/>
        <v>7939.8068133385068</v>
      </c>
      <c r="BG76" s="11"/>
      <c r="BH76" s="29">
        <f t="shared" si="188"/>
        <v>3.0817887786638973</v>
      </c>
      <c r="BI76" s="25">
        <v>6640</v>
      </c>
      <c r="BJ76" s="29">
        <f t="shared" si="189"/>
        <v>6436.3878595513743</v>
      </c>
      <c r="BK76" s="42">
        <f t="shared" si="190"/>
        <v>-1195.4672206893945</v>
      </c>
      <c r="BL76" s="29">
        <f t="shared" si="191"/>
        <v>16366.573413056129</v>
      </c>
      <c r="BM76" s="42">
        <f t="shared" si="192"/>
        <v>5486.7389293726928</v>
      </c>
      <c r="BN76" s="11"/>
      <c r="BO76" s="29">
        <f t="shared" si="193"/>
        <v>3.114098163590862</v>
      </c>
      <c r="BP76" s="25">
        <v>6050</v>
      </c>
      <c r="BQ76" s="29">
        <f t="shared" si="145"/>
        <v>6390.5139369548669</v>
      </c>
      <c r="BR76" s="42">
        <f t="shared" si="194"/>
        <v>-1041.6148237174395</v>
      </c>
      <c r="BS76" s="29">
        <f t="shared" si="195"/>
        <v>16224.181156261009</v>
      </c>
      <c r="BT76" s="42">
        <f t="shared" si="146"/>
        <v>2104.4167743903454</v>
      </c>
      <c r="BU76" s="11"/>
      <c r="BV76" s="29">
        <f t="shared" si="196"/>
        <v>3.0939564769903041</v>
      </c>
      <c r="BW76" s="25">
        <v>6050</v>
      </c>
      <c r="BX76" s="29">
        <f t="shared" si="197"/>
        <v>6308.3489158700586</v>
      </c>
      <c r="BY76" s="42">
        <f t="shared" si="198"/>
        <v>-787.44271760388835</v>
      </c>
      <c r="BZ76" s="29">
        <f t="shared" si="199"/>
        <v>15971.413650433893</v>
      </c>
      <c r="CA76" s="42">
        <f t="shared" si="200"/>
        <v>6751.0906898670019</v>
      </c>
      <c r="CB76" s="11"/>
      <c r="CC76" s="29">
        <f t="shared" si="201"/>
        <v>3.0589491667575981</v>
      </c>
      <c r="CD76" s="25">
        <v>6050</v>
      </c>
      <c r="CE76" s="29">
        <f t="shared" si="202"/>
        <v>6281.9341643618454</v>
      </c>
      <c r="CF76" s="42">
        <f t="shared" si="203"/>
        <v>1098.8857054561172</v>
      </c>
      <c r="CG76" s="29">
        <f t="shared" si="204"/>
        <v>15890.757426244285</v>
      </c>
      <c r="CH76" s="42">
        <f t="shared" si="205"/>
        <v>697.73909724064924</v>
      </c>
      <c r="CI76" s="11"/>
      <c r="CJ76" s="29">
        <f t="shared" si="206"/>
        <v>3.0479815057553687</v>
      </c>
      <c r="CK76" s="25">
        <v>6640</v>
      </c>
      <c r="CL76" s="29">
        <f t="shared" si="207"/>
        <v>6332.1463327485117</v>
      </c>
      <c r="CM76" s="42">
        <f t="shared" si="208"/>
        <v>-861.91525786428565</v>
      </c>
      <c r="CN76" s="29">
        <f t="shared" si="209"/>
        <v>16044.32749731577</v>
      </c>
      <c r="CO76" s="42">
        <f t="shared" si="147"/>
        <v>2521.2618540909239</v>
      </c>
      <c r="CP76" s="11"/>
      <c r="CQ76" s="29">
        <f t="shared" si="210"/>
        <v>3.0689487688699857</v>
      </c>
      <c r="CR76" s="25">
        <v>6050</v>
      </c>
      <c r="CS76" s="29">
        <f t="shared" si="211"/>
        <v>6298.5198046749929</v>
      </c>
      <c r="CT76" s="42">
        <f t="shared" si="212"/>
        <v>1048.6935296432382</v>
      </c>
      <c r="CU76" s="29">
        <f t="shared" si="213"/>
        <v>15941.367050927533</v>
      </c>
      <c r="CV76" s="42">
        <f t="shared" si="214"/>
        <v>1130.743390279147</v>
      </c>
      <c r="CW76" s="11"/>
      <c r="CX76" s="29">
        <f t="shared" si="215"/>
        <v>3.0548518900387243</v>
      </c>
      <c r="CY76" s="25">
        <v>6640</v>
      </c>
      <c r="CZ76" s="29">
        <f t="shared" si="216"/>
        <v>6337.0491789848311</v>
      </c>
      <c r="DA76" s="42">
        <f t="shared" si="217"/>
        <v>-878.83324902900904</v>
      </c>
      <c r="DB76" s="29">
        <f t="shared" si="218"/>
        <v>16059.379164056596</v>
      </c>
      <c r="DC76" s="42">
        <f t="shared" si="219"/>
        <v>1484.5126847076201</v>
      </c>
      <c r="DD76" s="11"/>
      <c r="DE76" s="29">
        <f t="shared" si="220"/>
        <v>3.0710229875707253</v>
      </c>
      <c r="DF76" s="25">
        <v>6050</v>
      </c>
      <c r="DG76" s="29">
        <f t="shared" si="221"/>
        <v>6314.7126538411594</v>
      </c>
      <c r="DH76" s="42">
        <f t="shared" si="222"/>
        <v>999.40112945088754</v>
      </c>
      <c r="DI76" s="29">
        <f t="shared" si="223"/>
        <v>15990.88847033479</v>
      </c>
      <c r="DJ76" s="42">
        <f t="shared" si="224"/>
        <v>498.92035549387714</v>
      </c>
      <c r="DK76" s="11"/>
      <c r="DL76" s="29">
        <f t="shared" si="225"/>
        <v>3.0616121325866961</v>
      </c>
      <c r="DM76" s="25">
        <v>6640</v>
      </c>
      <c r="DN76" s="29">
        <f t="shared" si="226"/>
        <v>6340.2128750053471</v>
      </c>
      <c r="DO76" s="42">
        <f t="shared" si="227"/>
        <v>-889.22309002901807</v>
      </c>
      <c r="DP76" s="29">
        <f t="shared" si="228"/>
        <v>16069.097067997389</v>
      </c>
      <c r="DQ76" s="42">
        <f t="shared" si="229"/>
        <v>650.26127942248525</v>
      </c>
      <c r="DR76" s="11"/>
      <c r="DS76" s="29">
        <f t="shared" si="230"/>
        <v>3.0723639921820736</v>
      </c>
      <c r="DT76" s="25">
        <v>6050</v>
      </c>
      <c r="DU76" s="29">
        <f t="shared" si="231"/>
        <v>6320.491560257251</v>
      </c>
      <c r="DV76" s="42">
        <f t="shared" si="232"/>
        <v>-826.24961037823107</v>
      </c>
      <c r="DW76" s="29">
        <f t="shared" si="233"/>
        <v>16008.588244694145</v>
      </c>
      <c r="DX76" s="42">
        <f t="shared" si="234"/>
        <v>388.93025539347354</v>
      </c>
      <c r="DY76" s="11"/>
      <c r="DZ76" s="29">
        <f t="shared" si="235"/>
        <v>3.0640373553814051</v>
      </c>
      <c r="EA76" s="25">
        <v>6050</v>
      </c>
      <c r="EB76" s="29">
        <f t="shared" si="236"/>
        <v>6297.968189077621</v>
      </c>
      <c r="EC76" s="42">
        <f t="shared" si="237"/>
        <v>1046.922247313147</v>
      </c>
      <c r="ED76" s="29">
        <f t="shared" si="238"/>
        <v>15939.682010243218</v>
      </c>
      <c r="EE76" s="42">
        <f t="shared" si="239"/>
        <v>507.30224929538622</v>
      </c>
      <c r="EF76" s="11"/>
      <c r="EG76" s="29">
        <f t="shared" si="240"/>
        <v>3.054622516105221</v>
      </c>
      <c r="EH76" s="25">
        <v>6640</v>
      </c>
      <c r="EI76" s="29">
        <f t="shared" si="241"/>
        <v>6312.9923356990821</v>
      </c>
      <c r="EJ76" s="42">
        <f t="shared" si="242"/>
        <v>1003.8940248451451</v>
      </c>
      <c r="EK76" s="29">
        <f t="shared" si="243"/>
        <v>15985.622143421106</v>
      </c>
      <c r="EL76" s="42">
        <f t="shared" si="244"/>
        <v>225.7249817031614</v>
      </c>
      <c r="EM76" s="11"/>
      <c r="EN76" s="29">
        <f t="shared" si="245"/>
        <v>3.0608914547738846</v>
      </c>
      <c r="EO76" s="25">
        <v>6640</v>
      </c>
      <c r="EP76" s="29">
        <f t="shared" si="246"/>
        <v>6334.491571269079</v>
      </c>
      <c r="EQ76" s="42">
        <f t="shared" si="247"/>
        <v>-871.65484329356661</v>
      </c>
      <c r="ER76" s="29">
        <f t="shared" si="248"/>
        <v>16051.526076723212</v>
      </c>
      <c r="ES76" s="42">
        <f t="shared" si="249"/>
        <v>462.21713009422109</v>
      </c>
      <c r="ET76" s="11"/>
      <c r="EU76" s="29">
        <f t="shared" si="250"/>
        <v>3.0699403544295678</v>
      </c>
      <c r="EV76" s="25">
        <v>6050</v>
      </c>
      <c r="EW76" s="29">
        <f t="shared" si="251"/>
        <v>6320.1740416470684</v>
      </c>
      <c r="EX76" s="42">
        <f t="shared" si="252"/>
        <v>982.74542071784867</v>
      </c>
      <c r="EY76" s="29">
        <f t="shared" si="253"/>
        <v>16007.615376994552</v>
      </c>
      <c r="EZ76" s="42">
        <f t="shared" si="254"/>
        <v>204.99165447715171</v>
      </c>
      <c r="FA76" s="11"/>
      <c r="FB76" s="28">
        <f t="shared" si="255"/>
        <v>3.0639039301067181</v>
      </c>
      <c r="FC76" s="25">
        <v>6640</v>
      </c>
      <c r="FD76" s="28">
        <f t="shared" si="256"/>
        <v>6341.1241933465553</v>
      </c>
      <c r="FE76" s="39">
        <f t="shared" si="257"/>
        <v>-892.99535092566725</v>
      </c>
      <c r="FF76" s="28">
        <f t="shared" si="258"/>
        <v>16071.897145824856</v>
      </c>
      <c r="FG76" s="39">
        <f t="shared" si="259"/>
        <v>438.90885623151485</v>
      </c>
      <c r="FH76" s="11"/>
      <c r="FI76" s="28">
        <f t="shared" si="260"/>
        <v>3.0727506478175792</v>
      </c>
      <c r="FJ76" s="25">
        <v>6050</v>
      </c>
      <c r="FK76" s="28">
        <f t="shared" si="261"/>
        <v>6328.4862007459606</v>
      </c>
      <c r="FL76" s="39">
        <f t="shared" si="262"/>
        <v>-852.09574158391581</v>
      </c>
      <c r="FM76" s="28">
        <f t="shared" si="263"/>
        <v>16033.097568591669</v>
      </c>
      <c r="FN76" s="39">
        <f t="shared" si="264"/>
        <v>159.71885697268817</v>
      </c>
      <c r="FO76" s="11"/>
      <c r="FP76" s="28">
        <f t="shared" si="265"/>
        <v>3.0727506478175792</v>
      </c>
      <c r="FQ76" s="25">
        <v>6050</v>
      </c>
      <c r="FR76" s="28">
        <f t="shared" si="266"/>
        <v>6326.4728655644021</v>
      </c>
      <c r="FS76" s="39">
        <f t="shared" si="267"/>
        <v>-845.71801693961743</v>
      </c>
      <c r="FT76" s="28">
        <f t="shared" si="268"/>
        <v>16026.922712036088</v>
      </c>
      <c r="FU76" s="39">
        <f t="shared" si="269"/>
        <v>214.6614057800943</v>
      </c>
      <c r="FV76" s="11"/>
      <c r="FW76" s="28">
        <f t="shared" si="270"/>
        <v>3.0727506478175792</v>
      </c>
      <c r="FX76" s="25">
        <v>6050</v>
      </c>
      <c r="FY76" s="28">
        <f t="shared" si="271"/>
        <v>6326.4728655644021</v>
      </c>
      <c r="FZ76" s="39">
        <f t="shared" si="272"/>
        <v>-845.71801693961743</v>
      </c>
      <c r="GA76" s="28">
        <f t="shared" si="273"/>
        <v>16026.922712036088</v>
      </c>
      <c r="GB76" s="39">
        <f t="shared" si="274"/>
        <v>214.6614057800943</v>
      </c>
      <c r="GC76" s="11"/>
      <c r="GD76" s="28">
        <f t="shared" si="275"/>
        <v>3.0727506478175792</v>
      </c>
      <c r="GE76" s="25">
        <v>6050</v>
      </c>
      <c r="GF76" s="28">
        <f t="shared" si="276"/>
        <v>6326.4728655644021</v>
      </c>
      <c r="GG76" s="39" t="e">
        <f t="shared" si="277"/>
        <v>#VALUE!</v>
      </c>
      <c r="GH76" s="28">
        <f t="shared" si="278"/>
        <v>16026.922712036088</v>
      </c>
      <c r="GI76" s="39">
        <f t="shared" si="279"/>
        <v>214.6614057800943</v>
      </c>
      <c r="GJ76" s="11"/>
      <c r="GK76" s="29">
        <f t="shared" si="148"/>
        <v>60</v>
      </c>
      <c r="GL76" s="29" t="str">
        <f t="shared" si="149"/>
        <v xml:space="preserve"> ('20', '18'),</v>
      </c>
      <c r="GM76" s="29">
        <f t="shared" si="150"/>
        <v>8110</v>
      </c>
      <c r="GN76" s="29">
        <f t="shared" si="280"/>
        <v>3.0479815057553687</v>
      </c>
      <c r="GO76" s="29">
        <f t="shared" si="281"/>
        <v>6332.1463327485117</v>
      </c>
      <c r="GP76" s="54">
        <f t="shared" si="282"/>
        <v>0.78078253178156742</v>
      </c>
      <c r="GQ76" s="29" t="str">
        <f t="shared" si="283"/>
        <v>-</v>
      </c>
      <c r="GR76" s="11"/>
    </row>
    <row r="77" spans="2:200" s="2" customFormat="1" x14ac:dyDescent="0.3">
      <c r="B77" s="86"/>
      <c r="C77" s="24">
        <v>61</v>
      </c>
      <c r="D77" s="25" t="s">
        <v>77</v>
      </c>
      <c r="E77" s="25">
        <v>6050</v>
      </c>
      <c r="F77" s="25">
        <v>2.4</v>
      </c>
      <c r="G77" s="25">
        <v>6160</v>
      </c>
      <c r="H77" s="25">
        <f t="shared" si="151"/>
        <v>-15509.859552949772</v>
      </c>
      <c r="I77" s="29">
        <f t="shared" si="152"/>
        <v>17167.332103501125</v>
      </c>
      <c r="J77" s="10"/>
      <c r="K77" s="40">
        <f t="shared" si="153"/>
        <v>4.3345228112833816</v>
      </c>
      <c r="L77" s="41">
        <v>1320</v>
      </c>
      <c r="M77" s="62">
        <f t="shared" si="154"/>
        <v>4946.7615755638053</v>
      </c>
      <c r="N77" s="42">
        <f t="shared" si="155"/>
        <v>-9105.9785935133896</v>
      </c>
      <c r="O77" s="29">
        <f t="shared" si="156"/>
        <v>12668.17798040991</v>
      </c>
      <c r="P77" s="18">
        <f t="shared" si="157"/>
        <v>1471947.47452842</v>
      </c>
      <c r="Q77" s="8"/>
      <c r="R77" s="29">
        <f t="shared" si="158"/>
        <v>3.2045164365598704</v>
      </c>
      <c r="S77" s="25">
        <v>1320</v>
      </c>
      <c r="T77" s="29">
        <f t="shared" si="159"/>
        <v>3013.3299473767352</v>
      </c>
      <c r="U77" s="42">
        <f t="shared" si="160"/>
        <v>8706.3235021113669</v>
      </c>
      <c r="V77" s="29">
        <f t="shared" si="161"/>
        <v>7298.7515836240109</v>
      </c>
      <c r="W77" s="42">
        <f t="shared" si="162"/>
        <v>3738157.8608741052</v>
      </c>
      <c r="X77" s="11"/>
      <c r="Y77" s="29">
        <f t="shared" si="163"/>
        <v>2.5107739794275838</v>
      </c>
      <c r="Z77" s="25">
        <v>6280</v>
      </c>
      <c r="AA77" s="29">
        <f t="shared" si="164"/>
        <v>3748.2619670225436</v>
      </c>
      <c r="AB77" s="42">
        <f t="shared" si="165"/>
        <v>435.69678111674295</v>
      </c>
      <c r="AC77" s="29">
        <f t="shared" si="166"/>
        <v>9194.6352683356035</v>
      </c>
      <c r="AD77" s="42">
        <f t="shared" si="167"/>
        <v>540125.07350066688</v>
      </c>
      <c r="AE77" s="11"/>
      <c r="AF77" s="29">
        <f t="shared" si="168"/>
        <v>2.6651983095506835</v>
      </c>
      <c r="AG77" s="25">
        <v>3910</v>
      </c>
      <c r="AH77" s="29">
        <f t="shared" si="169"/>
        <v>3845.6157453461115</v>
      </c>
      <c r="AI77" s="42">
        <f t="shared" si="170"/>
        <v>2288.2612930460446</v>
      </c>
      <c r="AJ77" s="29">
        <f t="shared" si="171"/>
        <v>9455.4788293033725</v>
      </c>
      <c r="AK77" s="42">
        <f t="shared" si="172"/>
        <v>9477.758153874398</v>
      </c>
      <c r="AL77" s="11"/>
      <c r="AM77" s="29">
        <f t="shared" si="173"/>
        <v>2.6938424629998541</v>
      </c>
      <c r="AN77" s="25">
        <v>4680</v>
      </c>
      <c r="AO77" s="29">
        <f t="shared" si="174"/>
        <v>3995.6563988992293</v>
      </c>
      <c r="AP77" s="42">
        <f t="shared" si="175"/>
        <v>-4102.9344195484318</v>
      </c>
      <c r="AQ77" s="29">
        <f t="shared" si="176"/>
        <v>9863.2418807970116</v>
      </c>
      <c r="AR77" s="42">
        <f t="shared" si="177"/>
        <v>22512.197718646741</v>
      </c>
      <c r="AS77" s="11"/>
      <c r="AT77" s="29">
        <f t="shared" si="178"/>
        <v>2.7424550263058838</v>
      </c>
      <c r="AU77" s="25">
        <v>2430</v>
      </c>
      <c r="AV77" s="29">
        <f t="shared" si="179"/>
        <v>3579.5699050810267</v>
      </c>
      <c r="AW77" s="42">
        <f t="shared" si="180"/>
        <v>872.08005753389023</v>
      </c>
      <c r="AX77" s="29">
        <f t="shared" si="181"/>
        <v>8748.8870840348536</v>
      </c>
      <c r="AY77" s="42">
        <f t="shared" si="182"/>
        <v>173127.97033792516</v>
      </c>
      <c r="AZ77" s="11"/>
      <c r="BA77" s="29">
        <f t="shared" si="183"/>
        <v>2.6205841986997243</v>
      </c>
      <c r="BB77" s="25">
        <v>3910</v>
      </c>
      <c r="BC77" s="29">
        <f t="shared" si="184"/>
        <v>3652.9172760693782</v>
      </c>
      <c r="BD77" s="42">
        <f t="shared" si="185"/>
        <v>683.24966829649179</v>
      </c>
      <c r="BE77" s="29">
        <f t="shared" si="186"/>
        <v>8941.7768158352847</v>
      </c>
      <c r="BF77" s="42">
        <f t="shared" si="187"/>
        <v>5379.8368309028656</v>
      </c>
      <c r="BG77" s="11"/>
      <c r="BH77" s="29">
        <f t="shared" si="188"/>
        <v>2.6392270890087599</v>
      </c>
      <c r="BI77" s="25">
        <v>3910</v>
      </c>
      <c r="BJ77" s="29">
        <f t="shared" si="189"/>
        <v>3721.4942226063445</v>
      </c>
      <c r="BK77" s="42">
        <f t="shared" si="190"/>
        <v>502.17162776051578</v>
      </c>
      <c r="BL77" s="29">
        <f t="shared" si="191"/>
        <v>9123.3945895089728</v>
      </c>
      <c r="BM77" s="42">
        <f t="shared" si="192"/>
        <v>4702.7975963339286</v>
      </c>
      <c r="BN77" s="11"/>
      <c r="BO77" s="29">
        <f t="shared" si="193"/>
        <v>2.6577035510207159</v>
      </c>
      <c r="BP77" s="25">
        <v>3910</v>
      </c>
      <c r="BQ77" s="29">
        <f t="shared" si="145"/>
        <v>3743.8745827221915</v>
      </c>
      <c r="BR77" s="42">
        <f t="shared" si="194"/>
        <v>444.45966305212539</v>
      </c>
      <c r="BS77" s="29">
        <f t="shared" si="195"/>
        <v>9182.9447397721142</v>
      </c>
      <c r="BT77" s="42">
        <f t="shared" si="146"/>
        <v>500.88051891499504</v>
      </c>
      <c r="BU77" s="11"/>
      <c r="BV77" s="29">
        <f t="shared" si="196"/>
        <v>2.6639588170914976</v>
      </c>
      <c r="BW77" s="25">
        <v>3910</v>
      </c>
      <c r="BX77" s="29">
        <f t="shared" si="197"/>
        <v>3783.9601619951563</v>
      </c>
      <c r="BY77" s="42">
        <f t="shared" si="198"/>
        <v>337.68820274058601</v>
      </c>
      <c r="BZ77" s="29">
        <f t="shared" si="199"/>
        <v>9289.9600909230594</v>
      </c>
      <c r="CA77" s="42">
        <f t="shared" si="200"/>
        <v>1606.8536656491515</v>
      </c>
      <c r="CB77" s="11"/>
      <c r="CC77" s="29">
        <f t="shared" si="201"/>
        <v>2.6754464809491703</v>
      </c>
      <c r="CD77" s="25">
        <v>3910</v>
      </c>
      <c r="CE77" s="29">
        <f t="shared" si="202"/>
        <v>3796.8470401530194</v>
      </c>
      <c r="CF77" s="42">
        <f t="shared" si="203"/>
        <v>303.69291803894583</v>
      </c>
      <c r="CG77" s="29">
        <f t="shared" si="204"/>
        <v>9324.4625039852999</v>
      </c>
      <c r="CH77" s="42">
        <f t="shared" si="205"/>
        <v>166.07162865560818</v>
      </c>
      <c r="CI77" s="11"/>
      <c r="CJ77" s="29">
        <f t="shared" si="206"/>
        <v>2.6792180003246977</v>
      </c>
      <c r="CK77" s="25">
        <v>3910</v>
      </c>
      <c r="CL77" s="29">
        <f t="shared" si="207"/>
        <v>3812.7146681359022</v>
      </c>
      <c r="CM77" s="42">
        <f t="shared" si="208"/>
        <v>261.44307233106821</v>
      </c>
      <c r="CN77" s="29">
        <f t="shared" si="209"/>
        <v>9367.0125253424794</v>
      </c>
      <c r="CO77" s="42">
        <f t="shared" si="147"/>
        <v>251.781617803166</v>
      </c>
      <c r="CP77" s="11"/>
      <c r="CQ77" s="29">
        <f t="shared" si="210"/>
        <v>2.6839149276310303</v>
      </c>
      <c r="CR77" s="25">
        <v>3910</v>
      </c>
      <c r="CS77" s="29">
        <f t="shared" si="211"/>
        <v>3824.3092471304326</v>
      </c>
      <c r="CT77" s="42">
        <f t="shared" si="212"/>
        <v>230.53396619814507</v>
      </c>
      <c r="CU77" s="29">
        <f t="shared" si="213"/>
        <v>9398.1514713380529</v>
      </c>
      <c r="CV77" s="42">
        <f t="shared" si="214"/>
        <v>134.43426206040479</v>
      </c>
      <c r="CW77" s="11"/>
      <c r="CX77" s="29">
        <f t="shared" si="215"/>
        <v>2.6873842882736905</v>
      </c>
      <c r="CY77" s="25">
        <v>3910</v>
      </c>
      <c r="CZ77" s="29">
        <f t="shared" si="216"/>
        <v>3833.9777758984364</v>
      </c>
      <c r="DA77" s="42">
        <f t="shared" si="217"/>
        <v>204.65923097412357</v>
      </c>
      <c r="DB77" s="29">
        <f t="shared" si="218"/>
        <v>9424.1486087022386</v>
      </c>
      <c r="DC77" s="42">
        <f t="shared" si="219"/>
        <v>93.480448537718104</v>
      </c>
      <c r="DD77" s="11"/>
      <c r="DE77" s="29">
        <f t="shared" si="220"/>
        <v>2.6903015608819318</v>
      </c>
      <c r="DF77" s="25">
        <v>3910</v>
      </c>
      <c r="DG77" s="29">
        <f t="shared" si="221"/>
        <v>3839.8933905193448</v>
      </c>
      <c r="DH77" s="42">
        <f t="shared" si="222"/>
        <v>-3750.1632538187228</v>
      </c>
      <c r="DI77" s="29">
        <f t="shared" si="223"/>
        <v>9440.0687035679148</v>
      </c>
      <c r="DJ77" s="42">
        <f t="shared" si="224"/>
        <v>34.994496343105233</v>
      </c>
      <c r="DK77" s="11"/>
      <c r="DL77" s="29">
        <f t="shared" si="225"/>
        <v>2.6920973885308146</v>
      </c>
      <c r="DM77" s="25">
        <v>2430</v>
      </c>
      <c r="DN77" s="29">
        <f t="shared" si="226"/>
        <v>3729.3677469592221</v>
      </c>
      <c r="DO77" s="42">
        <f t="shared" si="227"/>
        <v>481.08328202879625</v>
      </c>
      <c r="DP77" s="29">
        <f t="shared" si="228"/>
        <v>9144.3286869391795</v>
      </c>
      <c r="DQ77" s="42">
        <f t="shared" si="229"/>
        <v>12215.917884379296</v>
      </c>
      <c r="DR77" s="11"/>
      <c r="DS77" s="29">
        <f t="shared" si="230"/>
        <v>2.6598913641529465</v>
      </c>
      <c r="DT77" s="25">
        <v>3910</v>
      </c>
      <c r="DU77" s="29">
        <f t="shared" si="231"/>
        <v>3741.6425487432894</v>
      </c>
      <c r="DV77" s="42">
        <f t="shared" si="232"/>
        <v>449.0595980319091</v>
      </c>
      <c r="DW77" s="29">
        <f t="shared" si="233"/>
        <v>9176.9993952555233</v>
      </c>
      <c r="DX77" s="42">
        <f t="shared" si="234"/>
        <v>150.67075883813985</v>
      </c>
      <c r="DY77" s="11"/>
      <c r="DZ77" s="29">
        <f t="shared" si="235"/>
        <v>2.6633299088629054</v>
      </c>
      <c r="EA77" s="25">
        <v>3910</v>
      </c>
      <c r="EB77" s="29">
        <f t="shared" si="236"/>
        <v>3755.6613867503056</v>
      </c>
      <c r="EC77" s="42">
        <f t="shared" si="237"/>
        <v>411.96585924517154</v>
      </c>
      <c r="ED77" s="29">
        <f t="shared" si="238"/>
        <v>9214.3639521764508</v>
      </c>
      <c r="EE77" s="42">
        <f t="shared" si="239"/>
        <v>196.52781906696353</v>
      </c>
      <c r="EF77" s="11"/>
      <c r="EG77" s="29">
        <f t="shared" si="240"/>
        <v>2.6672986237311531</v>
      </c>
      <c r="EH77" s="25">
        <v>3910</v>
      </c>
      <c r="EI77" s="29">
        <f t="shared" si="241"/>
        <v>3762.4408905296855</v>
      </c>
      <c r="EJ77" s="42">
        <f t="shared" si="242"/>
        <v>394.2811137420025</v>
      </c>
      <c r="EK77" s="29">
        <f t="shared" si="243"/>
        <v>9232.4534674824645</v>
      </c>
      <c r="EL77" s="42">
        <f t="shared" si="244"/>
        <v>45.961671494625882</v>
      </c>
      <c r="EM77" s="11"/>
      <c r="EN77" s="29">
        <f t="shared" si="245"/>
        <v>2.6692339044065325</v>
      </c>
      <c r="EO77" s="25">
        <v>3910</v>
      </c>
      <c r="EP77" s="29">
        <f t="shared" si="246"/>
        <v>3772.1422168327963</v>
      </c>
      <c r="EQ77" s="42">
        <f t="shared" si="247"/>
        <v>368.63561362220713</v>
      </c>
      <c r="ER77" s="29">
        <f t="shared" si="248"/>
        <v>9258.3620808690503</v>
      </c>
      <c r="ES77" s="42">
        <f t="shared" si="249"/>
        <v>94.115732039429815</v>
      </c>
      <c r="ET77" s="11"/>
      <c r="EU77" s="29">
        <f t="shared" si="250"/>
        <v>2.6720215048554672</v>
      </c>
      <c r="EV77" s="25">
        <v>3910</v>
      </c>
      <c r="EW77" s="29">
        <f t="shared" si="251"/>
        <v>3779.0801478418462</v>
      </c>
      <c r="EX77" s="42">
        <f t="shared" si="252"/>
        <v>350.4101519641888</v>
      </c>
      <c r="EY77" s="29">
        <f t="shared" si="253"/>
        <v>9276.9073368329173</v>
      </c>
      <c r="EZ77" s="42">
        <f t="shared" si="254"/>
        <v>48.134886686335633</v>
      </c>
      <c r="FA77" s="11"/>
      <c r="FB77" s="28">
        <f t="shared" si="255"/>
        <v>2.6740283004195686</v>
      </c>
      <c r="FC77" s="25">
        <v>3910</v>
      </c>
      <c r="FD77" s="28">
        <f t="shared" si="256"/>
        <v>3787.6560332306144</v>
      </c>
      <c r="FE77" s="39">
        <f t="shared" si="257"/>
        <v>327.6467392066354</v>
      </c>
      <c r="FF77" s="28">
        <f t="shared" si="258"/>
        <v>9299.8501871888748</v>
      </c>
      <c r="FG77" s="39">
        <f t="shared" si="259"/>
        <v>73.545810201288859</v>
      </c>
      <c r="FH77" s="11"/>
      <c r="FI77" s="28">
        <f t="shared" si="260"/>
        <v>2.6765241954358934</v>
      </c>
      <c r="FJ77" s="25">
        <v>3910</v>
      </c>
      <c r="FK77" s="28">
        <f t="shared" si="261"/>
        <v>3792.9671072742558</v>
      </c>
      <c r="FL77" s="39">
        <f t="shared" si="262"/>
        <v>313.6871752268857</v>
      </c>
      <c r="FM77" s="28">
        <f t="shared" si="263"/>
        <v>9314.0695298227092</v>
      </c>
      <c r="FN77" s="39">
        <f t="shared" si="264"/>
        <v>28.207507497041235</v>
      </c>
      <c r="FO77" s="11"/>
      <c r="FP77" s="28">
        <f t="shared" si="265"/>
        <v>2.6765241954358934</v>
      </c>
      <c r="FQ77" s="25">
        <v>3910</v>
      </c>
      <c r="FR77" s="28">
        <f t="shared" si="266"/>
        <v>3793.813204638122</v>
      </c>
      <c r="FS77" s="39">
        <f t="shared" si="267"/>
        <v>311.44646461426788</v>
      </c>
      <c r="FT77" s="28">
        <f t="shared" si="268"/>
        <v>9316.3355499197205</v>
      </c>
      <c r="FU77" s="39">
        <f t="shared" si="269"/>
        <v>37.910759741428826</v>
      </c>
      <c r="FV77" s="11"/>
      <c r="FW77" s="28">
        <f t="shared" si="270"/>
        <v>2.6765241954358934</v>
      </c>
      <c r="FX77" s="25">
        <v>3910</v>
      </c>
      <c r="FY77" s="28">
        <f t="shared" si="271"/>
        <v>3793.813204638122</v>
      </c>
      <c r="FZ77" s="39">
        <f t="shared" si="272"/>
        <v>311.44646461426788</v>
      </c>
      <c r="GA77" s="28">
        <f t="shared" si="273"/>
        <v>9316.3355499197205</v>
      </c>
      <c r="GB77" s="39">
        <f t="shared" si="274"/>
        <v>37.910759741428826</v>
      </c>
      <c r="GC77" s="11"/>
      <c r="GD77" s="28">
        <f t="shared" si="275"/>
        <v>2.6765241954358934</v>
      </c>
      <c r="GE77" s="25">
        <v>3910</v>
      </c>
      <c r="GF77" s="28">
        <f t="shared" si="276"/>
        <v>3793.813204638122</v>
      </c>
      <c r="GG77" s="39" t="e">
        <f t="shared" si="277"/>
        <v>#VALUE!</v>
      </c>
      <c r="GH77" s="28">
        <f t="shared" si="278"/>
        <v>9316.3355499197205</v>
      </c>
      <c r="GI77" s="39">
        <f t="shared" si="279"/>
        <v>37.910759741428826</v>
      </c>
      <c r="GJ77" s="11"/>
      <c r="GK77" s="29">
        <f t="shared" si="148"/>
        <v>61</v>
      </c>
      <c r="GL77" s="29" t="str">
        <f t="shared" si="149"/>
        <v xml:space="preserve"> ('20', '19'),</v>
      </c>
      <c r="GM77" s="29">
        <f t="shared" si="150"/>
        <v>6050</v>
      </c>
      <c r="GN77" s="29">
        <f t="shared" si="280"/>
        <v>2.6792180003246977</v>
      </c>
      <c r="GO77" s="29">
        <f t="shared" si="281"/>
        <v>3812.7146681359022</v>
      </c>
      <c r="GP77" s="54">
        <f t="shared" si="282"/>
        <v>0.63020077159271115</v>
      </c>
      <c r="GQ77" s="29" t="str">
        <f t="shared" si="283"/>
        <v>-</v>
      </c>
      <c r="GR77" s="11"/>
    </row>
    <row r="78" spans="2:200" s="2" customFormat="1" x14ac:dyDescent="0.3">
      <c r="B78" s="86"/>
      <c r="C78" s="24">
        <v>62</v>
      </c>
      <c r="D78" s="25" t="s">
        <v>78</v>
      </c>
      <c r="E78" s="25">
        <v>10120</v>
      </c>
      <c r="F78" s="25">
        <v>3.6</v>
      </c>
      <c r="G78" s="25">
        <v>5790</v>
      </c>
      <c r="H78" s="25">
        <f t="shared" si="151"/>
        <v>-7937.7565975873904</v>
      </c>
      <c r="I78" s="29">
        <f t="shared" si="152"/>
        <v>21179.015212769271</v>
      </c>
      <c r="J78" s="10"/>
      <c r="K78" s="40">
        <f t="shared" si="153"/>
        <v>3.8893050196625834</v>
      </c>
      <c r="L78" s="41">
        <v>3700</v>
      </c>
      <c r="M78" s="62">
        <f t="shared" si="154"/>
        <v>5266.101589448007</v>
      </c>
      <c r="N78" s="42">
        <f t="shared" si="155"/>
        <v>2013.5659273184356</v>
      </c>
      <c r="O78" s="29">
        <f t="shared" si="156"/>
        <v>19166.471394376418</v>
      </c>
      <c r="P78" s="18">
        <f t="shared" si="157"/>
        <v>274469.54457890464</v>
      </c>
      <c r="Q78" s="8"/>
      <c r="R78" s="29">
        <f t="shared" si="158"/>
        <v>3.7979696639174114</v>
      </c>
      <c r="S78" s="25">
        <v>5790</v>
      </c>
      <c r="T78" s="29">
        <f t="shared" si="159"/>
        <v>5545.3925590399886</v>
      </c>
      <c r="U78" s="42">
        <f t="shared" si="160"/>
        <v>5562.7722934836083</v>
      </c>
      <c r="V78" s="29">
        <f t="shared" si="161"/>
        <v>20233.394203132775</v>
      </c>
      <c r="W78" s="42">
        <f t="shared" si="162"/>
        <v>78003.445695629183</v>
      </c>
      <c r="X78" s="11"/>
      <c r="Y78" s="29">
        <f t="shared" si="163"/>
        <v>3.8434282043285637</v>
      </c>
      <c r="Z78" s="25">
        <v>6970</v>
      </c>
      <c r="AA78" s="29">
        <f t="shared" si="164"/>
        <v>5865.8992545192013</v>
      </c>
      <c r="AB78" s="42">
        <f t="shared" si="165"/>
        <v>-295.65728337334798</v>
      </c>
      <c r="AC78" s="29">
        <f t="shared" si="166"/>
        <v>21474.793842074418</v>
      </c>
      <c r="AD78" s="42">
        <f t="shared" si="167"/>
        <v>102724.54184700485</v>
      </c>
      <c r="AE78" s="11"/>
      <c r="AF78" s="29">
        <f t="shared" si="168"/>
        <v>3.9047755427523105</v>
      </c>
      <c r="AG78" s="25">
        <v>5790</v>
      </c>
      <c r="AH78" s="29">
        <f t="shared" si="169"/>
        <v>5820.2137774340663</v>
      </c>
      <c r="AI78" s="42">
        <f t="shared" si="170"/>
        <v>-5539.3809355106696</v>
      </c>
      <c r="AJ78" s="29">
        <f t="shared" si="171"/>
        <v>21296.617512042489</v>
      </c>
      <c r="AK78" s="42">
        <f t="shared" si="172"/>
        <v>2087.1628164964009</v>
      </c>
      <c r="AL78" s="11"/>
      <c r="AM78" s="29">
        <f t="shared" si="173"/>
        <v>3.8953911371889856</v>
      </c>
      <c r="AN78" s="25">
        <v>4380</v>
      </c>
      <c r="AO78" s="29">
        <f t="shared" si="174"/>
        <v>5561.2316415450705</v>
      </c>
      <c r="AP78" s="42">
        <f t="shared" si="175"/>
        <v>882.39759118810787</v>
      </c>
      <c r="AQ78" s="29">
        <f t="shared" si="176"/>
        <v>20294.292668209495</v>
      </c>
      <c r="AR78" s="42">
        <f t="shared" si="177"/>
        <v>67071.746709626284</v>
      </c>
      <c r="AS78" s="11"/>
      <c r="AT78" s="29">
        <f t="shared" si="178"/>
        <v>3.846221319573695</v>
      </c>
      <c r="AU78" s="25">
        <v>5790</v>
      </c>
      <c r="AV78" s="29">
        <f t="shared" si="179"/>
        <v>5622.0287770040259</v>
      </c>
      <c r="AW78" s="42">
        <f t="shared" si="180"/>
        <v>2948.0236706368041</v>
      </c>
      <c r="AX78" s="29">
        <f t="shared" si="181"/>
        <v>20528.462808258122</v>
      </c>
      <c r="AY78" s="42">
        <f t="shared" si="182"/>
        <v>3696.2916800145699</v>
      </c>
      <c r="AZ78" s="11"/>
      <c r="BA78" s="29">
        <f t="shared" si="183"/>
        <v>3.8571662495097736</v>
      </c>
      <c r="BB78" s="25">
        <v>6380</v>
      </c>
      <c r="BC78" s="29">
        <f t="shared" si="184"/>
        <v>5790.2797848464352</v>
      </c>
      <c r="BD78" s="42">
        <f t="shared" si="185"/>
        <v>-1.0881800802335397</v>
      </c>
      <c r="BE78" s="29">
        <f t="shared" si="186"/>
        <v>21180.103389199998</v>
      </c>
      <c r="BF78" s="42">
        <f t="shared" si="187"/>
        <v>28308.401639986478</v>
      </c>
      <c r="BG78" s="11"/>
      <c r="BH78" s="29">
        <f t="shared" si="188"/>
        <v>3.889360942997782</v>
      </c>
      <c r="BI78" s="25">
        <v>5790</v>
      </c>
      <c r="BJ78" s="29">
        <f t="shared" si="189"/>
        <v>5790.2051520972464</v>
      </c>
      <c r="BK78" s="42">
        <f t="shared" si="190"/>
        <v>2302.3224146073585</v>
      </c>
      <c r="BL78" s="29">
        <f t="shared" si="191"/>
        <v>21179.813116056939</v>
      </c>
      <c r="BM78" s="42">
        <f t="shared" si="192"/>
        <v>5.5700472514816626E-3</v>
      </c>
      <c r="BN78" s="11"/>
      <c r="BO78" s="29">
        <f t="shared" si="193"/>
        <v>3.8893460246270246</v>
      </c>
      <c r="BP78" s="25">
        <v>6380</v>
      </c>
      <c r="BQ78" s="29">
        <f t="shared" si="145"/>
        <v>5860.2285820050192</v>
      </c>
      <c r="BR78" s="42">
        <f t="shared" si="194"/>
        <v>2042.9279079751793</v>
      </c>
      <c r="BS78" s="29">
        <f t="shared" si="195"/>
        <v>21452.654477025782</v>
      </c>
      <c r="BT78" s="42">
        <f t="shared" si="146"/>
        <v>4903.2807360487814</v>
      </c>
      <c r="BU78" s="11"/>
      <c r="BV78" s="29">
        <f t="shared" si="196"/>
        <v>3.9035987221559609</v>
      </c>
      <c r="BW78" s="25">
        <v>6380</v>
      </c>
      <c r="BX78" s="29">
        <f t="shared" si="197"/>
        <v>5985.6479110955015</v>
      </c>
      <c r="BY78" s="42">
        <f t="shared" si="198"/>
        <v>1553.522092878439</v>
      </c>
      <c r="BZ78" s="29">
        <f t="shared" si="199"/>
        <v>21943.906303655895</v>
      </c>
      <c r="CA78" s="42">
        <f t="shared" si="200"/>
        <v>15730.008109506694</v>
      </c>
      <c r="CB78" s="11"/>
      <c r="CC78" s="29">
        <f t="shared" si="201"/>
        <v>3.9304352591294416</v>
      </c>
      <c r="CD78" s="25">
        <v>6380</v>
      </c>
      <c r="CE78" s="29">
        <f t="shared" si="202"/>
        <v>6025.9682368072472</v>
      </c>
      <c r="CF78" s="42">
        <f t="shared" si="203"/>
        <v>-927.83529395463665</v>
      </c>
      <c r="CG78" s="29">
        <f t="shared" si="204"/>
        <v>22102.563442061597</v>
      </c>
      <c r="CH78" s="42">
        <f t="shared" si="205"/>
        <v>1625.7286655012599</v>
      </c>
      <c r="CI78" s="11"/>
      <c r="CJ78" s="29">
        <f t="shared" si="206"/>
        <v>3.9394290954413087</v>
      </c>
      <c r="CK78" s="25">
        <v>5790</v>
      </c>
      <c r="CL78" s="29">
        <f t="shared" si="207"/>
        <v>5992.8780180228905</v>
      </c>
      <c r="CM78" s="42">
        <f t="shared" si="208"/>
        <v>1526.1813341157028</v>
      </c>
      <c r="CN78" s="29">
        <f t="shared" si="209"/>
        <v>21972.329549405415</v>
      </c>
      <c r="CO78" s="42">
        <f t="shared" si="147"/>
        <v>1094.9625791965925</v>
      </c>
      <c r="CP78" s="11"/>
      <c r="CQ78" s="29">
        <f t="shared" si="210"/>
        <v>3.9320346946209859</v>
      </c>
      <c r="CR78" s="25">
        <v>6380</v>
      </c>
      <c r="CS78" s="29">
        <f t="shared" si="211"/>
        <v>6039.0156660582898</v>
      </c>
      <c r="CT78" s="42">
        <f t="shared" si="212"/>
        <v>-980.13837224844281</v>
      </c>
      <c r="CU78" s="29">
        <f t="shared" si="213"/>
        <v>22153.982083990446</v>
      </c>
      <c r="CV78" s="42">
        <f t="shared" si="214"/>
        <v>2128.6825662383803</v>
      </c>
      <c r="CW78" s="11"/>
      <c r="CX78" s="29">
        <f t="shared" si="215"/>
        <v>3.942378385027864</v>
      </c>
      <c r="CY78" s="25">
        <v>5790</v>
      </c>
      <c r="CZ78" s="29">
        <f t="shared" si="216"/>
        <v>6010.9191089579808</v>
      </c>
      <c r="DA78" s="42">
        <f t="shared" si="217"/>
        <v>1455.1086971945574</v>
      </c>
      <c r="DB78" s="29">
        <f t="shared" si="218"/>
        <v>22043.303920097893</v>
      </c>
      <c r="DC78" s="42">
        <f t="shared" si="219"/>
        <v>789.41652089092008</v>
      </c>
      <c r="DD78" s="11"/>
      <c r="DE78" s="29">
        <f t="shared" si="220"/>
        <v>3.9360510435476437</v>
      </c>
      <c r="DF78" s="25">
        <v>6380</v>
      </c>
      <c r="DG78" s="29">
        <f t="shared" si="221"/>
        <v>6039.638872700084</v>
      </c>
      <c r="DH78" s="42">
        <f t="shared" si="222"/>
        <v>-983.10331229169083</v>
      </c>
      <c r="DI78" s="29">
        <f t="shared" si="223"/>
        <v>22156.439044427687</v>
      </c>
      <c r="DJ78" s="42">
        <f t="shared" si="224"/>
        <v>824.82482940222383</v>
      </c>
      <c r="DK78" s="11"/>
      <c r="DL78" s="29">
        <f t="shared" si="225"/>
        <v>3.9425197362192774</v>
      </c>
      <c r="DM78" s="25">
        <v>5790</v>
      </c>
      <c r="DN78" s="29">
        <f t="shared" si="226"/>
        <v>6020.068955394041</v>
      </c>
      <c r="DO78" s="42">
        <f t="shared" si="227"/>
        <v>1419.4349226112411</v>
      </c>
      <c r="DP78" s="29">
        <f t="shared" si="228"/>
        <v>22079.327557965127</v>
      </c>
      <c r="DQ78" s="42">
        <f t="shared" si="229"/>
        <v>382.98166336535945</v>
      </c>
      <c r="DR78" s="11"/>
      <c r="DS78" s="29">
        <f t="shared" si="230"/>
        <v>3.9381018735523239</v>
      </c>
      <c r="DT78" s="25">
        <v>6380</v>
      </c>
      <c r="DU78" s="29">
        <f t="shared" si="231"/>
        <v>6044.5279440524673</v>
      </c>
      <c r="DV78" s="42">
        <f t="shared" si="232"/>
        <v>1325.1235242873204</v>
      </c>
      <c r="DW78" s="29">
        <f t="shared" si="233"/>
        <v>22175.717018095729</v>
      </c>
      <c r="DX78" s="42">
        <f t="shared" si="234"/>
        <v>598.24212619302534</v>
      </c>
      <c r="DY78" s="11"/>
      <c r="DZ78" s="29">
        <f t="shared" si="235"/>
        <v>3.9436301588410996</v>
      </c>
      <c r="EA78" s="25">
        <v>6380</v>
      </c>
      <c r="EB78" s="29">
        <f t="shared" si="236"/>
        <v>6072.462130351345</v>
      </c>
      <c r="EC78" s="42">
        <f t="shared" si="237"/>
        <v>-1114.9273313696897</v>
      </c>
      <c r="ED78" s="29">
        <f t="shared" si="238"/>
        <v>22285.968250534039</v>
      </c>
      <c r="EE78" s="42">
        <f t="shared" si="239"/>
        <v>780.31876418040372</v>
      </c>
      <c r="EF78" s="11"/>
      <c r="EG78" s="29">
        <f t="shared" si="240"/>
        <v>3.9500265396011636</v>
      </c>
      <c r="EH78" s="25">
        <v>5790</v>
      </c>
      <c r="EI78" s="29">
        <f t="shared" si="241"/>
        <v>6060.0546514973621</v>
      </c>
      <c r="EJ78" s="42">
        <f t="shared" si="242"/>
        <v>-1064.8589137809595</v>
      </c>
      <c r="EK78" s="29">
        <f t="shared" si="243"/>
        <v>22236.976090885179</v>
      </c>
      <c r="EL78" s="42">
        <f t="shared" si="244"/>
        <v>153.94553151203198</v>
      </c>
      <c r="EM78" s="11"/>
      <c r="EN78" s="29">
        <f t="shared" si="245"/>
        <v>3.9471745468423327</v>
      </c>
      <c r="EO78" s="25">
        <v>5790</v>
      </c>
      <c r="EP78" s="29">
        <f t="shared" si="246"/>
        <v>6042.2998120757011</v>
      </c>
      <c r="EQ78" s="42">
        <f t="shared" si="247"/>
        <v>1332.9028230312922</v>
      </c>
      <c r="ER78" s="29">
        <f t="shared" si="248"/>
        <v>22166.930653896023</v>
      </c>
      <c r="ES78" s="42">
        <f t="shared" si="249"/>
        <v>315.23432288896817</v>
      </c>
      <c r="ET78" s="11"/>
      <c r="EU78" s="29">
        <f t="shared" si="250"/>
        <v>3.943123763566653</v>
      </c>
      <c r="EV78" s="25">
        <v>6380</v>
      </c>
      <c r="EW78" s="29">
        <f t="shared" si="251"/>
        <v>6059.2951572186039</v>
      </c>
      <c r="EX78" s="42">
        <f t="shared" si="252"/>
        <v>-1061.8246982371927</v>
      </c>
      <c r="EY78" s="29">
        <f t="shared" si="253"/>
        <v>22233.978300483526</v>
      </c>
      <c r="EZ78" s="42">
        <f t="shared" si="254"/>
        <v>288.84175652638999</v>
      </c>
      <c r="FA78" s="11"/>
      <c r="FB78" s="28">
        <f t="shared" si="255"/>
        <v>3.947000536849226</v>
      </c>
      <c r="FC78" s="25">
        <v>5790</v>
      </c>
      <c r="FD78" s="28">
        <f t="shared" si="256"/>
        <v>6041.6550181106923</v>
      </c>
      <c r="FE78" s="39">
        <f t="shared" si="257"/>
        <v>1335.2191796216232</v>
      </c>
      <c r="FF78" s="28">
        <f t="shared" si="258"/>
        <v>22164.388198704353</v>
      </c>
      <c r="FG78" s="39">
        <f t="shared" si="259"/>
        <v>311.17450774647352</v>
      </c>
      <c r="FH78" s="11"/>
      <c r="FI78" s="28">
        <f t="shared" si="260"/>
        <v>3.9429773234846652</v>
      </c>
      <c r="FJ78" s="25">
        <v>6380</v>
      </c>
      <c r="FK78" s="28">
        <f t="shared" si="261"/>
        <v>6056.3429124021686</v>
      </c>
      <c r="FL78" s="39">
        <f t="shared" si="262"/>
        <v>1278.8337955197148</v>
      </c>
      <c r="FM78" s="28">
        <f t="shared" si="263"/>
        <v>22222.326786379825</v>
      </c>
      <c r="FN78" s="39">
        <f t="shared" si="264"/>
        <v>215.73423871758408</v>
      </c>
      <c r="FO78" s="11"/>
      <c r="FP78" s="28">
        <f t="shared" si="265"/>
        <v>3.9429773234846652</v>
      </c>
      <c r="FQ78" s="25">
        <v>6380</v>
      </c>
      <c r="FR78" s="28">
        <f t="shared" si="266"/>
        <v>6058.6828136233999</v>
      </c>
      <c r="FS78" s="39">
        <f t="shared" si="267"/>
        <v>1269.7508693225222</v>
      </c>
      <c r="FT78" s="28">
        <f t="shared" si="268"/>
        <v>22231.561422926741</v>
      </c>
      <c r="FU78" s="39">
        <f t="shared" si="269"/>
        <v>289.945820022585</v>
      </c>
      <c r="FV78" s="11"/>
      <c r="FW78" s="28">
        <f t="shared" si="270"/>
        <v>3.9429773234846652</v>
      </c>
      <c r="FX78" s="25">
        <v>6380</v>
      </c>
      <c r="FY78" s="28">
        <f t="shared" si="271"/>
        <v>6058.6828136233999</v>
      </c>
      <c r="FZ78" s="39">
        <f t="shared" si="272"/>
        <v>1269.7508693225222</v>
      </c>
      <c r="GA78" s="28">
        <f t="shared" si="273"/>
        <v>22231.561422926741</v>
      </c>
      <c r="GB78" s="39">
        <f t="shared" si="274"/>
        <v>289.945820022585</v>
      </c>
      <c r="GC78" s="11"/>
      <c r="GD78" s="28">
        <f t="shared" si="275"/>
        <v>3.9429773234846652</v>
      </c>
      <c r="GE78" s="25">
        <v>6380</v>
      </c>
      <c r="GF78" s="28">
        <f t="shared" si="276"/>
        <v>6058.6828136233999</v>
      </c>
      <c r="GG78" s="39" t="e">
        <f t="shared" si="277"/>
        <v>#VALUE!</v>
      </c>
      <c r="GH78" s="28">
        <f t="shared" si="278"/>
        <v>22231.561422926741</v>
      </c>
      <c r="GI78" s="39">
        <f t="shared" si="279"/>
        <v>289.945820022585</v>
      </c>
      <c r="GJ78" s="11"/>
      <c r="GK78" s="29">
        <f t="shared" si="148"/>
        <v>62</v>
      </c>
      <c r="GL78" s="29" t="str">
        <f t="shared" si="149"/>
        <v xml:space="preserve"> ('20', '21'),</v>
      </c>
      <c r="GM78" s="29">
        <f t="shared" si="150"/>
        <v>10120</v>
      </c>
      <c r="GN78" s="29">
        <f t="shared" si="280"/>
        <v>3.9394290954413087</v>
      </c>
      <c r="GO78" s="29">
        <f t="shared" si="281"/>
        <v>5992.8780180228905</v>
      </c>
      <c r="GP78" s="54">
        <f t="shared" si="282"/>
        <v>0.59218162233427774</v>
      </c>
      <c r="GQ78" s="29" t="str">
        <f t="shared" si="283"/>
        <v>-</v>
      </c>
      <c r="GR78" s="11"/>
    </row>
    <row r="79" spans="2:200" s="2" customFormat="1" x14ac:dyDescent="0.3">
      <c r="B79" s="86"/>
      <c r="C79" s="24">
        <v>63</v>
      </c>
      <c r="D79" s="25" t="s">
        <v>79</v>
      </c>
      <c r="E79" s="25">
        <v>10150</v>
      </c>
      <c r="F79" s="25">
        <v>3</v>
      </c>
      <c r="G79" s="25">
        <v>1990</v>
      </c>
      <c r="H79" s="25">
        <f t="shared" si="151"/>
        <v>32283.858416085433</v>
      </c>
      <c r="I79" s="29">
        <f t="shared" si="152"/>
        <v>5971.3231641539496</v>
      </c>
      <c r="J79" s="10"/>
      <c r="K79" s="40">
        <f t="shared" si="153"/>
        <v>3.0033245330501241</v>
      </c>
      <c r="L79" s="41">
        <v>12420</v>
      </c>
      <c r="M79" s="62">
        <f t="shared" si="154"/>
        <v>4604.4786708408074</v>
      </c>
      <c r="N79" s="42">
        <f t="shared" si="155"/>
        <v>2303.7507525068354</v>
      </c>
      <c r="O79" s="29">
        <f t="shared" si="156"/>
        <v>13901.186729276036</v>
      </c>
      <c r="P79" s="18">
        <f t="shared" si="157"/>
        <v>6835498.7202815143</v>
      </c>
      <c r="Q79" s="8"/>
      <c r="R79" s="29">
        <f t="shared" si="158"/>
        <v>3.0952884387426112</v>
      </c>
      <c r="S79" s="25">
        <v>5340</v>
      </c>
      <c r="T79" s="29">
        <f t="shared" si="159"/>
        <v>4996.5861119762239</v>
      </c>
      <c r="U79" s="42">
        <f t="shared" si="160"/>
        <v>-6262.3808542777815</v>
      </c>
      <c r="V79" s="29">
        <f t="shared" si="161"/>
        <v>15121.801288637656</v>
      </c>
      <c r="W79" s="42">
        <f t="shared" si="162"/>
        <v>153748.2453937642</v>
      </c>
      <c r="X79" s="11"/>
      <c r="Y79" s="29">
        <f t="shared" si="163"/>
        <v>3.1321331702784958</v>
      </c>
      <c r="Z79" s="25">
        <v>2970</v>
      </c>
      <c r="AA79" s="29">
        <f t="shared" si="164"/>
        <v>4540.6468832607979</v>
      </c>
      <c r="AB79" s="42">
        <f t="shared" si="165"/>
        <v>2505.82817507343</v>
      </c>
      <c r="AC79" s="29">
        <f t="shared" si="166"/>
        <v>13703.775254673326</v>
      </c>
      <c r="AD79" s="42">
        <f t="shared" si="167"/>
        <v>207880.58028161753</v>
      </c>
      <c r="AE79" s="11"/>
      <c r="AF79" s="29">
        <f t="shared" si="168"/>
        <v>3.0901133770087004</v>
      </c>
      <c r="AG79" s="25">
        <v>5340</v>
      </c>
      <c r="AH79" s="29">
        <f t="shared" si="169"/>
        <v>5021.7955945235863</v>
      </c>
      <c r="AI79" s="42">
        <f t="shared" si="170"/>
        <v>-9353.5034762238593</v>
      </c>
      <c r="AJ79" s="29">
        <f t="shared" si="171"/>
        <v>15200.794527296248</v>
      </c>
      <c r="AK79" s="42">
        <f t="shared" si="172"/>
        <v>231504.08234984204</v>
      </c>
      <c r="AL79" s="11"/>
      <c r="AM79" s="29">
        <f t="shared" si="173"/>
        <v>3.134820047109399</v>
      </c>
      <c r="AN79" s="25">
        <v>1990</v>
      </c>
      <c r="AO79" s="29">
        <f t="shared" si="174"/>
        <v>4476.612017646914</v>
      </c>
      <c r="AP79" s="42">
        <f t="shared" si="175"/>
        <v>2679.9390532132174</v>
      </c>
      <c r="AQ79" s="29">
        <f t="shared" si="176"/>
        <v>13506.060735790294</v>
      </c>
      <c r="AR79" s="42">
        <f t="shared" si="177"/>
        <v>297225.13249604247</v>
      </c>
      <c r="AS79" s="11"/>
      <c r="AT79" s="29">
        <f t="shared" si="178"/>
        <v>3.0851365748796997</v>
      </c>
      <c r="AU79" s="25">
        <v>5340</v>
      </c>
      <c r="AV79" s="29">
        <f t="shared" si="179"/>
        <v>4706.0647115040347</v>
      </c>
      <c r="AW79" s="42">
        <f t="shared" si="180"/>
        <v>-1442.5326548610306</v>
      </c>
      <c r="AX79" s="29">
        <f t="shared" si="181"/>
        <v>14216.06148214213</v>
      </c>
      <c r="AY79" s="42">
        <f t="shared" si="182"/>
        <v>52648.538718289565</v>
      </c>
      <c r="AZ79" s="11"/>
      <c r="BA79" s="29">
        <f t="shared" si="183"/>
        <v>3.1039800275066201</v>
      </c>
      <c r="BB79" s="25">
        <v>4240</v>
      </c>
      <c r="BC79" s="29">
        <f t="shared" si="184"/>
        <v>4602.609784652871</v>
      </c>
      <c r="BD79" s="42">
        <f t="shared" si="185"/>
        <v>-1119.5161027371216</v>
      </c>
      <c r="BE79" s="29">
        <f t="shared" si="186"/>
        <v>13895.40213196896</v>
      </c>
      <c r="BF79" s="42">
        <f t="shared" si="187"/>
        <v>10702.921889779631</v>
      </c>
      <c r="BG79" s="11"/>
      <c r="BH79" s="29">
        <f t="shared" si="188"/>
        <v>3.0951338285317549</v>
      </c>
      <c r="BI79" s="25">
        <v>4240</v>
      </c>
      <c r="BJ79" s="29">
        <f t="shared" si="189"/>
        <v>4505.8834413353343</v>
      </c>
      <c r="BK79" s="42">
        <f t="shared" si="190"/>
        <v>-820.24033347236957</v>
      </c>
      <c r="BL79" s="29">
        <f t="shared" si="191"/>
        <v>13596.399879408937</v>
      </c>
      <c r="BM79" s="42">
        <f t="shared" si="192"/>
        <v>9355.9854915819778</v>
      </c>
      <c r="BN79" s="11"/>
      <c r="BO79" s="29">
        <f t="shared" si="193"/>
        <v>3.087385255775275</v>
      </c>
      <c r="BP79" s="25">
        <v>4240</v>
      </c>
      <c r="BQ79" s="29">
        <f t="shared" si="145"/>
        <v>4474.3164132675474</v>
      </c>
      <c r="BR79" s="42">
        <f t="shared" si="194"/>
        <v>-721.86988929846268</v>
      </c>
      <c r="BS79" s="29">
        <f t="shared" si="195"/>
        <v>13498.978683098254</v>
      </c>
      <c r="BT79" s="42">
        <f t="shared" si="146"/>
        <v>996.47726103244281</v>
      </c>
      <c r="BU79" s="11"/>
      <c r="BV79" s="29">
        <f t="shared" si="196"/>
        <v>3.084962077190343</v>
      </c>
      <c r="BW79" s="25">
        <v>4240</v>
      </c>
      <c r="BX79" s="29">
        <f t="shared" si="197"/>
        <v>4417.7765452996864</v>
      </c>
      <c r="BY79" s="42">
        <f t="shared" si="198"/>
        <v>-547.44998829381188</v>
      </c>
      <c r="BZ79" s="29">
        <f t="shared" si="199"/>
        <v>13324.675215492778</v>
      </c>
      <c r="CA79" s="42">
        <f t="shared" si="200"/>
        <v>3196.7566698231576</v>
      </c>
      <c r="CB79" s="11"/>
      <c r="CC79" s="29">
        <f t="shared" si="201"/>
        <v>3.080748289170065</v>
      </c>
      <c r="CD79" s="25">
        <v>4240</v>
      </c>
      <c r="CE79" s="29">
        <f t="shared" si="202"/>
        <v>4399.5998742180018</v>
      </c>
      <c r="CF79" s="42">
        <f t="shared" si="203"/>
        <v>-491.2202623591495</v>
      </c>
      <c r="CG79" s="29">
        <f t="shared" si="204"/>
        <v>13268.689495376128</v>
      </c>
      <c r="CH79" s="42">
        <f t="shared" si="205"/>
        <v>330.39137161174983</v>
      </c>
      <c r="CI79" s="11"/>
      <c r="CJ79" s="29">
        <f t="shared" si="206"/>
        <v>3.0794275328668883</v>
      </c>
      <c r="CK79" s="25">
        <v>4240</v>
      </c>
      <c r="CL79" s="29">
        <f t="shared" si="207"/>
        <v>4377.2189180889636</v>
      </c>
      <c r="CM79" s="42">
        <f t="shared" si="208"/>
        <v>-422.17692801242549</v>
      </c>
      <c r="CN79" s="29">
        <f t="shared" si="209"/>
        <v>13199.786957199083</v>
      </c>
      <c r="CO79" s="42">
        <f t="shared" si="147"/>
        <v>500.90719724993113</v>
      </c>
      <c r="CP79" s="11"/>
      <c r="CQ79" s="29">
        <f t="shared" si="210"/>
        <v>3.0778236183831726</v>
      </c>
      <c r="CR79" s="25">
        <v>4240</v>
      </c>
      <c r="CS79" s="29">
        <f t="shared" si="211"/>
        <v>4360.8650078453411</v>
      </c>
      <c r="CT79" s="42">
        <f t="shared" si="212"/>
        <v>-371.74602252743023</v>
      </c>
      <c r="CU79" s="29">
        <f t="shared" si="213"/>
        <v>13149.461980661586</v>
      </c>
      <c r="CV79" s="42">
        <f t="shared" si="214"/>
        <v>267.45038025646164</v>
      </c>
      <c r="CW79" s="11"/>
      <c r="CX79" s="29">
        <f t="shared" si="215"/>
        <v>3.0766670798170415</v>
      </c>
      <c r="CY79" s="25">
        <v>4240</v>
      </c>
      <c r="CZ79" s="29">
        <f t="shared" si="216"/>
        <v>4347.2277510088134</v>
      </c>
      <c r="DA79" s="42">
        <f t="shared" si="217"/>
        <v>-329.73959076215925</v>
      </c>
      <c r="DB79" s="29">
        <f t="shared" si="218"/>
        <v>13107.511200211622</v>
      </c>
      <c r="DC79" s="42">
        <f t="shared" si="219"/>
        <v>185.97477402542259</v>
      </c>
      <c r="DD79" s="11"/>
      <c r="DE79" s="29">
        <f t="shared" si="220"/>
        <v>3.0757125586184264</v>
      </c>
      <c r="DF79" s="25">
        <v>4240</v>
      </c>
      <c r="DG79" s="29">
        <f t="shared" si="221"/>
        <v>4338.8839007843389</v>
      </c>
      <c r="DH79" s="42">
        <f t="shared" si="222"/>
        <v>-304.02819070260477</v>
      </c>
      <c r="DI79" s="29">
        <f t="shared" si="223"/>
        <v>13081.850335676811</v>
      </c>
      <c r="DJ79" s="42">
        <f t="shared" si="224"/>
        <v>69.619836568461636</v>
      </c>
      <c r="DK79" s="11"/>
      <c r="DL79" s="29">
        <f t="shared" si="225"/>
        <v>3.0751329544816906</v>
      </c>
      <c r="DM79" s="25">
        <v>4240</v>
      </c>
      <c r="DN79" s="29">
        <f t="shared" si="226"/>
        <v>4331.1321041978617</v>
      </c>
      <c r="DO79" s="42">
        <f t="shared" si="227"/>
        <v>-280.15573823585248</v>
      </c>
      <c r="DP79" s="29">
        <f t="shared" si="228"/>
        <v>13058.0146078949</v>
      </c>
      <c r="DQ79" s="42">
        <f t="shared" si="229"/>
        <v>60.090350318119761</v>
      </c>
      <c r="DR79" s="11"/>
      <c r="DS79" s="29">
        <f t="shared" si="230"/>
        <v>3.074597465220104</v>
      </c>
      <c r="DT79" s="25">
        <v>4240</v>
      </c>
      <c r="DU79" s="29">
        <f t="shared" si="231"/>
        <v>4324.9392538272186</v>
      </c>
      <c r="DV79" s="42">
        <f t="shared" si="232"/>
        <v>-261.07674252307822</v>
      </c>
      <c r="DW79" s="29">
        <f t="shared" si="233"/>
        <v>13038.975405049496</v>
      </c>
      <c r="DX79" s="42">
        <f t="shared" si="234"/>
        <v>38.351395713174384</v>
      </c>
      <c r="DY79" s="11"/>
      <c r="DZ79" s="29">
        <f t="shared" si="235"/>
        <v>3.0741717279740577</v>
      </c>
      <c r="EA79" s="25">
        <v>4240</v>
      </c>
      <c r="EB79" s="29">
        <f t="shared" si="236"/>
        <v>4317.8665069368835</v>
      </c>
      <c r="EC79" s="42">
        <f t="shared" si="237"/>
        <v>-239.31916805712802</v>
      </c>
      <c r="ED79" s="29">
        <f t="shared" si="238"/>
        <v>13017.234279508401</v>
      </c>
      <c r="EE79" s="42">
        <f t="shared" si="239"/>
        <v>50.023748574744985</v>
      </c>
      <c r="EF79" s="11"/>
      <c r="EG79" s="29">
        <f t="shared" si="240"/>
        <v>3.0736877328137853</v>
      </c>
      <c r="EH79" s="25">
        <v>4240</v>
      </c>
      <c r="EI79" s="29">
        <f t="shared" si="241"/>
        <v>4314.4461297094967</v>
      </c>
      <c r="EJ79" s="42">
        <f t="shared" si="242"/>
        <v>-228.78202203989201</v>
      </c>
      <c r="EK79" s="29">
        <f t="shared" si="243"/>
        <v>13006.721506971109</v>
      </c>
      <c r="EL79" s="42">
        <f t="shared" si="244"/>
        <v>11.698980377626075</v>
      </c>
      <c r="EM79" s="11"/>
      <c r="EN79" s="29">
        <f t="shared" si="245"/>
        <v>3.0734545245636049</v>
      </c>
      <c r="EO79" s="25">
        <v>4240</v>
      </c>
      <c r="EP79" s="29">
        <f t="shared" si="246"/>
        <v>4309.5516423484105</v>
      </c>
      <c r="EQ79" s="42">
        <f t="shared" si="247"/>
        <v>-213.72416351959299</v>
      </c>
      <c r="ER79" s="29">
        <f t="shared" si="248"/>
        <v>12991.679337434913</v>
      </c>
      <c r="ES79" s="42">
        <f t="shared" si="249"/>
        <v>23.956006527833029</v>
      </c>
      <c r="ET79" s="11"/>
      <c r="EU79" s="29">
        <f t="shared" si="250"/>
        <v>3.0731217718455461</v>
      </c>
      <c r="EV79" s="25">
        <v>4240</v>
      </c>
      <c r="EW79" s="29">
        <f t="shared" si="251"/>
        <v>4306.0513358361977</v>
      </c>
      <c r="EX79" s="42">
        <f t="shared" si="252"/>
        <v>-202.94880630874189</v>
      </c>
      <c r="EY79" s="29">
        <f t="shared" si="253"/>
        <v>12980.922884719996</v>
      </c>
      <c r="EZ79" s="42">
        <f t="shared" si="254"/>
        <v>12.252145679439153</v>
      </c>
      <c r="FA79" s="11"/>
      <c r="FB79" s="28">
        <f t="shared" si="255"/>
        <v>3.0728844970902021</v>
      </c>
      <c r="FC79" s="25">
        <v>4240</v>
      </c>
      <c r="FD79" s="28">
        <f t="shared" si="256"/>
        <v>4301.7246529338827</v>
      </c>
      <c r="FE79" s="39">
        <f t="shared" si="257"/>
        <v>-189.6435213596408</v>
      </c>
      <c r="FF79" s="28">
        <f t="shared" si="258"/>
        <v>12967.62812098728</v>
      </c>
      <c r="FG79" s="39">
        <f t="shared" si="259"/>
        <v>18.720184937185316</v>
      </c>
      <c r="FH79" s="11"/>
      <c r="FI79" s="28">
        <f t="shared" si="260"/>
        <v>3.0725920034689294</v>
      </c>
      <c r="FJ79" s="25">
        <v>4240</v>
      </c>
      <c r="FK79" s="28">
        <f t="shared" si="261"/>
        <v>4299.0451239738004</v>
      </c>
      <c r="FL79" s="39">
        <f t="shared" si="262"/>
        <v>-181.39554068702986</v>
      </c>
      <c r="FM79" s="28">
        <f t="shared" si="263"/>
        <v>12959.395263902705</v>
      </c>
      <c r="FN79" s="39">
        <f t="shared" si="264"/>
        <v>7.1798754479196241</v>
      </c>
      <c r="FO79" s="11"/>
      <c r="FP79" s="28">
        <f t="shared" si="265"/>
        <v>3.0725920034689294</v>
      </c>
      <c r="FQ79" s="25">
        <v>4240</v>
      </c>
      <c r="FR79" s="28">
        <f t="shared" si="266"/>
        <v>4298.6182531806426</v>
      </c>
      <c r="FS79" s="39">
        <f t="shared" si="267"/>
        <v>-180.08255815521693</v>
      </c>
      <c r="FT79" s="28">
        <f t="shared" si="268"/>
        <v>12958.083747390621</v>
      </c>
      <c r="FU79" s="39">
        <f t="shared" si="269"/>
        <v>9.6497194269302273</v>
      </c>
      <c r="FV79" s="11"/>
      <c r="FW79" s="28">
        <f t="shared" si="270"/>
        <v>3.0725920034689294</v>
      </c>
      <c r="FX79" s="25">
        <v>4240</v>
      </c>
      <c r="FY79" s="28">
        <f t="shared" si="271"/>
        <v>4298.6182531806426</v>
      </c>
      <c r="FZ79" s="39">
        <f t="shared" si="272"/>
        <v>-180.08255815521693</v>
      </c>
      <c r="GA79" s="28">
        <f t="shared" si="273"/>
        <v>12958.083747390621</v>
      </c>
      <c r="GB79" s="39">
        <f t="shared" si="274"/>
        <v>9.6497194269302273</v>
      </c>
      <c r="GC79" s="11"/>
      <c r="GD79" s="28">
        <f t="shared" si="275"/>
        <v>3.0725920034689294</v>
      </c>
      <c r="GE79" s="25">
        <v>4240</v>
      </c>
      <c r="GF79" s="28">
        <f t="shared" si="276"/>
        <v>4298.6182531806426</v>
      </c>
      <c r="GG79" s="39" t="e">
        <f t="shared" si="277"/>
        <v>#VALUE!</v>
      </c>
      <c r="GH79" s="28">
        <f t="shared" si="278"/>
        <v>12958.083747390621</v>
      </c>
      <c r="GI79" s="39">
        <f t="shared" si="279"/>
        <v>9.6497194269302273</v>
      </c>
      <c r="GJ79" s="11"/>
      <c r="GK79" s="29">
        <f t="shared" si="148"/>
        <v>63</v>
      </c>
      <c r="GL79" s="29" t="str">
        <f t="shared" si="149"/>
        <v xml:space="preserve"> ('20', '22'),</v>
      </c>
      <c r="GM79" s="29">
        <f t="shared" si="150"/>
        <v>10150</v>
      </c>
      <c r="GN79" s="29">
        <f t="shared" si="280"/>
        <v>3.0794275328668883</v>
      </c>
      <c r="GO79" s="29">
        <f t="shared" si="281"/>
        <v>4377.2189180889636</v>
      </c>
      <c r="GP79" s="54">
        <f t="shared" si="282"/>
        <v>0.43125309537822304</v>
      </c>
      <c r="GQ79" s="29" t="str">
        <f t="shared" si="283"/>
        <v>-</v>
      </c>
      <c r="GR79" s="11"/>
    </row>
    <row r="80" spans="2:200" s="2" customFormat="1" x14ac:dyDescent="0.3">
      <c r="B80" s="86"/>
      <c r="C80" s="24">
        <v>64</v>
      </c>
      <c r="D80" s="25" t="s">
        <v>80</v>
      </c>
      <c r="E80" s="25">
        <v>10120</v>
      </c>
      <c r="F80" s="25">
        <v>3.6</v>
      </c>
      <c r="G80" s="25">
        <v>5790</v>
      </c>
      <c r="H80" s="25">
        <f t="shared" si="151"/>
        <v>-16639.058986993623</v>
      </c>
      <c r="I80" s="29">
        <f t="shared" si="152"/>
        <v>21179.015212769271</v>
      </c>
      <c r="J80" s="10"/>
      <c r="K80" s="40">
        <f t="shared" si="153"/>
        <v>3.8893050196625834</v>
      </c>
      <c r="L80" s="41">
        <v>1320</v>
      </c>
      <c r="M80" s="62">
        <f t="shared" si="154"/>
        <v>4669.5091410682253</v>
      </c>
      <c r="N80" s="42">
        <f t="shared" si="155"/>
        <v>-5376.5059593685046</v>
      </c>
      <c r="O80" s="29">
        <f t="shared" si="156"/>
        <v>16924.528072967321</v>
      </c>
      <c r="P80" s="18">
        <f t="shared" si="157"/>
        <v>1255499.7649496663</v>
      </c>
      <c r="Q80" s="8"/>
      <c r="R80" s="29">
        <f t="shared" si="158"/>
        <v>3.7223845608486852</v>
      </c>
      <c r="S80" s="25">
        <v>3200</v>
      </c>
      <c r="T80" s="29">
        <f t="shared" si="159"/>
        <v>3886.1117789712589</v>
      </c>
      <c r="U80" s="42">
        <f t="shared" si="160"/>
        <v>4500.4834365197712</v>
      </c>
      <c r="V80" s="29">
        <f t="shared" si="161"/>
        <v>14035.632160840571</v>
      </c>
      <c r="W80" s="42">
        <f t="shared" si="162"/>
        <v>613711.42694048549</v>
      </c>
      <c r="X80" s="11"/>
      <c r="Y80" s="29">
        <f t="shared" si="163"/>
        <v>3.658708754584663</v>
      </c>
      <c r="Z80" s="25">
        <v>5110</v>
      </c>
      <c r="AA80" s="29">
        <f t="shared" si="164"/>
        <v>4161.4608738022644</v>
      </c>
      <c r="AB80" s="42">
        <f t="shared" si="165"/>
        <v>6155.7438391252726</v>
      </c>
      <c r="AC80" s="29">
        <f t="shared" si="166"/>
        <v>15045.513237349374</v>
      </c>
      <c r="AD80" s="42">
        <f t="shared" si="167"/>
        <v>75817.124024254037</v>
      </c>
      <c r="AE80" s="11"/>
      <c r="AF80" s="29">
        <f t="shared" si="168"/>
        <v>3.6772013646286115</v>
      </c>
      <c r="AG80" s="25">
        <v>5790</v>
      </c>
      <c r="AH80" s="29">
        <f t="shared" si="169"/>
        <v>5141.7153888624916</v>
      </c>
      <c r="AI80" s="42">
        <f t="shared" si="170"/>
        <v>-7586.3802088010852</v>
      </c>
      <c r="AJ80" s="29">
        <f t="shared" si="171"/>
        <v>18695.192502873229</v>
      </c>
      <c r="AK80" s="42">
        <f t="shared" si="172"/>
        <v>960898.91429596138</v>
      </c>
      <c r="AL80" s="11"/>
      <c r="AM80" s="29">
        <f t="shared" si="173"/>
        <v>3.7799176821115243</v>
      </c>
      <c r="AN80" s="25">
        <v>3110</v>
      </c>
      <c r="AO80" s="29">
        <f t="shared" si="174"/>
        <v>4776.3682444520227</v>
      </c>
      <c r="AP80" s="42">
        <f t="shared" si="175"/>
        <v>-1735.1713281125831</v>
      </c>
      <c r="AQ80" s="29">
        <f t="shared" si="176"/>
        <v>17322.911165821773</v>
      </c>
      <c r="AR80" s="42">
        <f t="shared" si="177"/>
        <v>133478.53592888403</v>
      </c>
      <c r="AS80" s="11"/>
      <c r="AT80" s="29">
        <f t="shared" si="178"/>
        <v>3.7339778250380418</v>
      </c>
      <c r="AU80" s="25">
        <v>4310</v>
      </c>
      <c r="AV80" s="29">
        <f t="shared" si="179"/>
        <v>4652.4269200345943</v>
      </c>
      <c r="AW80" s="42">
        <f t="shared" si="180"/>
        <v>4264.7576995117061</v>
      </c>
      <c r="AX80" s="29">
        <f t="shared" si="181"/>
        <v>16860.956717139059</v>
      </c>
      <c r="AY80" s="42">
        <f t="shared" si="182"/>
        <v>15361.451898346235</v>
      </c>
      <c r="AZ80" s="11"/>
      <c r="BA80" s="29">
        <f t="shared" si="183"/>
        <v>3.7206035118265595</v>
      </c>
      <c r="BB80" s="25">
        <v>5790</v>
      </c>
      <c r="BC80" s="29">
        <f t="shared" si="184"/>
        <v>4904.9402231677268</v>
      </c>
      <c r="BD80" s="42">
        <f t="shared" si="185"/>
        <v>3345.3682570365395</v>
      </c>
      <c r="BE80" s="29">
        <f t="shared" si="186"/>
        <v>17803.948764711709</v>
      </c>
      <c r="BF80" s="42">
        <f t="shared" si="187"/>
        <v>63762.968259205249</v>
      </c>
      <c r="BG80" s="11"/>
      <c r="BH80" s="29">
        <f t="shared" si="188"/>
        <v>3.7489966795288439</v>
      </c>
      <c r="BI80" s="25">
        <v>5790</v>
      </c>
      <c r="BJ80" s="29">
        <f t="shared" si="189"/>
        <v>5141.0303659430374</v>
      </c>
      <c r="BK80" s="42">
        <f t="shared" si="190"/>
        <v>2460.1443293398384</v>
      </c>
      <c r="BL80" s="29">
        <f t="shared" si="191"/>
        <v>18692.603205463172</v>
      </c>
      <c r="BM80" s="42">
        <f t="shared" si="192"/>
        <v>55738.555515666543</v>
      </c>
      <c r="BN80" s="11"/>
      <c r="BO80" s="29">
        <f t="shared" si="193"/>
        <v>3.7798218206345133</v>
      </c>
      <c r="BP80" s="25">
        <v>5790</v>
      </c>
      <c r="BQ80" s="29">
        <f t="shared" si="145"/>
        <v>5218.0793260081364</v>
      </c>
      <c r="BR80" s="42">
        <f t="shared" si="194"/>
        <v>2180.0764219578691</v>
      </c>
      <c r="BS80" s="29">
        <f t="shared" si="195"/>
        <v>18984.256110912305</v>
      </c>
      <c r="BT80" s="42">
        <f t="shared" si="146"/>
        <v>5936.5422471132179</v>
      </c>
      <c r="BU80" s="11"/>
      <c r="BV80" s="29">
        <f t="shared" si="196"/>
        <v>3.7908465977992152</v>
      </c>
      <c r="BW80" s="25">
        <v>5790</v>
      </c>
      <c r="BX80" s="29">
        <f t="shared" si="197"/>
        <v>5356.0821186621351</v>
      </c>
      <c r="BY80" s="42">
        <f t="shared" si="198"/>
        <v>1657.1141634435492</v>
      </c>
      <c r="BZ80" s="29">
        <f t="shared" si="199"/>
        <v>19508.833951862973</v>
      </c>
      <c r="CA80" s="42">
        <f t="shared" si="200"/>
        <v>19044.770780302577</v>
      </c>
      <c r="CB80" s="11"/>
      <c r="CC80" s="29">
        <f t="shared" si="201"/>
        <v>3.8118510504988028</v>
      </c>
      <c r="CD80" s="25">
        <v>5790</v>
      </c>
      <c r="CE80" s="29">
        <f t="shared" si="202"/>
        <v>5400.4478283919761</v>
      </c>
      <c r="CF80" s="42">
        <f t="shared" si="203"/>
        <v>1491.1872866263489</v>
      </c>
      <c r="CG80" s="29">
        <f t="shared" si="204"/>
        <v>19678.106431255124</v>
      </c>
      <c r="CH80" s="42">
        <f t="shared" si="205"/>
        <v>1968.3161998325083</v>
      </c>
      <c r="CI80" s="11"/>
      <c r="CJ80" s="29">
        <f t="shared" si="206"/>
        <v>3.8189579980762707</v>
      </c>
      <c r="CK80" s="25">
        <v>5790</v>
      </c>
      <c r="CL80" s="29">
        <f t="shared" si="207"/>
        <v>5455.0753781030862</v>
      </c>
      <c r="CM80" s="42">
        <f t="shared" si="208"/>
        <v>1284.3348881320312</v>
      </c>
      <c r="CN80" s="29">
        <f t="shared" si="209"/>
        <v>19886.971192079149</v>
      </c>
      <c r="CO80" s="42">
        <f t="shared" si="147"/>
        <v>2984.1691874398025</v>
      </c>
      <c r="CP80" s="11"/>
      <c r="CQ80" s="29">
        <f t="shared" si="210"/>
        <v>3.8279526987897654</v>
      </c>
      <c r="CR80" s="25">
        <v>5790</v>
      </c>
      <c r="CS80" s="29">
        <f t="shared" si="211"/>
        <v>5494.9920840585301</v>
      </c>
      <c r="CT80" s="42">
        <f t="shared" si="212"/>
        <v>1132.9592994701534</v>
      </c>
      <c r="CU80" s="29">
        <f t="shared" si="213"/>
        <v>20039.904595276101</v>
      </c>
      <c r="CV80" s="42">
        <f t="shared" si="214"/>
        <v>1593.343414333365</v>
      </c>
      <c r="CW80" s="11"/>
      <c r="CX80" s="29">
        <f t="shared" si="215"/>
        <v>3.8346983296060437</v>
      </c>
      <c r="CY80" s="25">
        <v>5790</v>
      </c>
      <c r="CZ80" s="29">
        <f t="shared" si="216"/>
        <v>5528.2779687841612</v>
      </c>
      <c r="DA80" s="42">
        <f t="shared" si="217"/>
        <v>1006.0593752818984</v>
      </c>
      <c r="DB80" s="29">
        <f t="shared" si="218"/>
        <v>20167.64114088703</v>
      </c>
      <c r="DC80" s="42">
        <f t="shared" si="219"/>
        <v>1107.9501219680051</v>
      </c>
      <c r="DD80" s="11"/>
      <c r="DE80" s="29">
        <f t="shared" si="220"/>
        <v>3.8404369450714482</v>
      </c>
      <c r="DF80" s="25">
        <v>5790</v>
      </c>
      <c r="DG80" s="29">
        <f t="shared" si="221"/>
        <v>5548.6436801635846</v>
      </c>
      <c r="DH80" s="42">
        <f t="shared" si="222"/>
        <v>-4740.7387499295019</v>
      </c>
      <c r="DI80" s="29">
        <f t="shared" si="223"/>
        <v>20245.890582271149</v>
      </c>
      <c r="DJ80" s="42">
        <f t="shared" si="224"/>
        <v>414.7621999899747</v>
      </c>
      <c r="DK80" s="11"/>
      <c r="DL80" s="29">
        <f t="shared" si="225"/>
        <v>3.8439995693454416</v>
      </c>
      <c r="DM80" s="25">
        <v>4310</v>
      </c>
      <c r="DN80" s="29">
        <f t="shared" si="226"/>
        <v>5451.5427994783222</v>
      </c>
      <c r="DO80" s="42">
        <f t="shared" si="227"/>
        <v>1296.7053755006079</v>
      </c>
      <c r="DP80" s="29">
        <f t="shared" si="228"/>
        <v>19873.44969045962</v>
      </c>
      <c r="DQ80" s="42">
        <f t="shared" si="229"/>
        <v>9428.5810298535616</v>
      </c>
      <c r="DR80" s="11"/>
      <c r="DS80" s="29">
        <f t="shared" si="230"/>
        <v>3.8273628048571684</v>
      </c>
      <c r="DT80" s="25">
        <v>5790</v>
      </c>
      <c r="DU80" s="29">
        <f t="shared" si="231"/>
        <v>5474.5425405481301</v>
      </c>
      <c r="DV80" s="42">
        <f t="shared" si="232"/>
        <v>1209.9982521560371</v>
      </c>
      <c r="DW80" s="29">
        <f t="shared" si="233"/>
        <v>19961.522354603749</v>
      </c>
      <c r="DX80" s="42">
        <f t="shared" si="234"/>
        <v>528.98808927820812</v>
      </c>
      <c r="DY80" s="11"/>
      <c r="DZ80" s="29">
        <f t="shared" si="235"/>
        <v>3.8312240764916314</v>
      </c>
      <c r="EA80" s="25">
        <v>5790</v>
      </c>
      <c r="EB80" s="29">
        <f t="shared" si="236"/>
        <v>5500.8101455109627</v>
      </c>
      <c r="EC80" s="42">
        <f t="shared" si="237"/>
        <v>1109.8755536272211</v>
      </c>
      <c r="ED80" s="29">
        <f t="shared" si="238"/>
        <v>20062.218000414636</v>
      </c>
      <c r="EE80" s="42">
        <f t="shared" si="239"/>
        <v>689.98707048342749</v>
      </c>
      <c r="EF80" s="11"/>
      <c r="EG80" s="29">
        <f t="shared" si="240"/>
        <v>3.8356938975495973</v>
      </c>
      <c r="EH80" s="25">
        <v>5790</v>
      </c>
      <c r="EI80" s="29">
        <f t="shared" si="241"/>
        <v>5513.5131475024018</v>
      </c>
      <c r="EJ80" s="42">
        <f t="shared" si="242"/>
        <v>1061.9946362687426</v>
      </c>
      <c r="EK80" s="29">
        <f t="shared" si="243"/>
        <v>20110.956687764425</v>
      </c>
      <c r="EL80" s="42">
        <f t="shared" si="244"/>
        <v>161.36625959450632</v>
      </c>
      <c r="EM80" s="11"/>
      <c r="EN80" s="29">
        <f t="shared" si="245"/>
        <v>3.8378785991238655</v>
      </c>
      <c r="EO80" s="25">
        <v>5790</v>
      </c>
      <c r="EP80" s="29">
        <f t="shared" si="246"/>
        <v>5531.6908742739151</v>
      </c>
      <c r="EQ80" s="42">
        <f t="shared" si="247"/>
        <v>992.76075274119694</v>
      </c>
      <c r="ER80" s="29">
        <f t="shared" si="248"/>
        <v>20180.74920303317</v>
      </c>
      <c r="ES80" s="42">
        <f t="shared" si="249"/>
        <v>330.4297505797926</v>
      </c>
      <c r="ET80" s="11"/>
      <c r="EU80" s="29">
        <f t="shared" si="250"/>
        <v>3.8410312341270112</v>
      </c>
      <c r="EV80" s="25">
        <v>5790</v>
      </c>
      <c r="EW80" s="29">
        <f t="shared" si="251"/>
        <v>5544.6907271086438</v>
      </c>
      <c r="EX80" s="42">
        <f t="shared" si="252"/>
        <v>943.49325381070707</v>
      </c>
      <c r="EY80" s="29">
        <f t="shared" si="253"/>
        <v>20230.696805732572</v>
      </c>
      <c r="EZ80" s="42">
        <f t="shared" si="254"/>
        <v>168.99617372460381</v>
      </c>
      <c r="FA80" s="11"/>
      <c r="FB80" s="28">
        <f t="shared" si="255"/>
        <v>3.8433049933897281</v>
      </c>
      <c r="FC80" s="25">
        <v>5790</v>
      </c>
      <c r="FD80" s="28">
        <f t="shared" si="256"/>
        <v>5560.7596744412222</v>
      </c>
      <c r="FE80" s="39">
        <f t="shared" si="257"/>
        <v>882.09486571644345</v>
      </c>
      <c r="FF80" s="28">
        <f t="shared" si="258"/>
        <v>20292.477397995459</v>
      </c>
      <c r="FG80" s="39">
        <f t="shared" si="259"/>
        <v>258.21106837717588</v>
      </c>
      <c r="FH80" s="11"/>
      <c r="FI80" s="28">
        <f t="shared" si="260"/>
        <v>3.8461377455901</v>
      </c>
      <c r="FJ80" s="25">
        <v>5790</v>
      </c>
      <c r="FK80" s="28">
        <f t="shared" si="261"/>
        <v>5570.7112264055795</v>
      </c>
      <c r="FL80" s="39">
        <f t="shared" si="262"/>
        <v>844.3651293170135</v>
      </c>
      <c r="FM80" s="28">
        <f t="shared" si="263"/>
        <v>20330.761220431556</v>
      </c>
      <c r="FN80" s="39">
        <f t="shared" si="264"/>
        <v>99.033386499304626</v>
      </c>
      <c r="FO80" s="11"/>
      <c r="FP80" s="28">
        <f t="shared" si="265"/>
        <v>3.8461377455901</v>
      </c>
      <c r="FQ80" s="25">
        <v>5790</v>
      </c>
      <c r="FR80" s="28">
        <f t="shared" si="266"/>
        <v>5572.2965897076601</v>
      </c>
      <c r="FS80" s="39">
        <f t="shared" si="267"/>
        <v>838.31861398873446</v>
      </c>
      <c r="FT80" s="28">
        <f t="shared" si="268"/>
        <v>20336.861770676147</v>
      </c>
      <c r="FU80" s="39">
        <f t="shared" si="269"/>
        <v>133.10041386496957</v>
      </c>
      <c r="FV80" s="11"/>
      <c r="FW80" s="28">
        <f t="shared" si="270"/>
        <v>3.8461377455901</v>
      </c>
      <c r="FX80" s="25">
        <v>5790</v>
      </c>
      <c r="FY80" s="28">
        <f t="shared" si="271"/>
        <v>5572.2965897076601</v>
      </c>
      <c r="FZ80" s="39">
        <f t="shared" si="272"/>
        <v>838.31861398873446</v>
      </c>
      <c r="GA80" s="28">
        <f t="shared" si="273"/>
        <v>20336.861770676147</v>
      </c>
      <c r="GB80" s="39">
        <f t="shared" si="274"/>
        <v>133.10041386496957</v>
      </c>
      <c r="GC80" s="11"/>
      <c r="GD80" s="28">
        <f t="shared" si="275"/>
        <v>3.8461377455901</v>
      </c>
      <c r="GE80" s="25">
        <v>5790</v>
      </c>
      <c r="GF80" s="28">
        <f t="shared" si="276"/>
        <v>5572.2965897076601</v>
      </c>
      <c r="GG80" s="39" t="e">
        <f t="shared" si="277"/>
        <v>#VALUE!</v>
      </c>
      <c r="GH80" s="28">
        <f t="shared" si="278"/>
        <v>20336.861770676147</v>
      </c>
      <c r="GI80" s="39">
        <f t="shared" si="279"/>
        <v>133.10041386496957</v>
      </c>
      <c r="GJ80" s="11"/>
      <c r="GK80" s="29">
        <f t="shared" si="148"/>
        <v>64</v>
      </c>
      <c r="GL80" s="29" t="str">
        <f t="shared" si="149"/>
        <v xml:space="preserve"> ('21', '20'),</v>
      </c>
      <c r="GM80" s="29">
        <f t="shared" si="150"/>
        <v>10120</v>
      </c>
      <c r="GN80" s="29">
        <f t="shared" si="280"/>
        <v>3.8189579980762707</v>
      </c>
      <c r="GO80" s="29">
        <f t="shared" si="281"/>
        <v>5455.0753781030862</v>
      </c>
      <c r="GP80" s="54">
        <f t="shared" si="282"/>
        <v>0.53903906898251841</v>
      </c>
      <c r="GQ80" s="29" t="str">
        <f t="shared" si="283"/>
        <v>-</v>
      </c>
      <c r="GR80" s="11"/>
    </row>
    <row r="81" spans="2:200" s="2" customFormat="1" x14ac:dyDescent="0.3">
      <c r="B81" s="86"/>
      <c r="C81" s="24">
        <v>65</v>
      </c>
      <c r="D81" s="25" t="s">
        <v>81</v>
      </c>
      <c r="E81" s="25">
        <v>10460</v>
      </c>
      <c r="F81" s="25">
        <v>1.2</v>
      </c>
      <c r="G81" s="25">
        <v>8510</v>
      </c>
      <c r="H81" s="25">
        <f t="shared" si="151"/>
        <v>-1715.1854241379972</v>
      </c>
      <c r="I81" s="29">
        <f t="shared" si="152"/>
        <v>10883.109779411136</v>
      </c>
      <c r="J81" s="10"/>
      <c r="K81" s="40">
        <f t="shared" si="153"/>
        <v>1.594306568396672</v>
      </c>
      <c r="L81" s="41">
        <v>7400</v>
      </c>
      <c r="M81" s="62">
        <f t="shared" si="154"/>
        <v>8231.7573034867401</v>
      </c>
      <c r="N81" s="42">
        <f t="shared" si="155"/>
        <v>-1228.1964711484261</v>
      </c>
      <c r="O81" s="29">
        <f t="shared" si="156"/>
        <v>10446.449199091769</v>
      </c>
      <c r="P81" s="18">
        <f t="shared" si="157"/>
        <v>77418.998162970078</v>
      </c>
      <c r="Q81" s="8"/>
      <c r="R81" s="29">
        <f t="shared" si="158"/>
        <v>1.5452120938180156</v>
      </c>
      <c r="S81" s="25">
        <v>7400</v>
      </c>
      <c r="T81" s="29">
        <f t="shared" si="159"/>
        <v>7788.3463309066474</v>
      </c>
      <c r="U81" s="42">
        <f t="shared" si="160"/>
        <v>1995.0211473904396</v>
      </c>
      <c r="V81" s="29">
        <f t="shared" si="161"/>
        <v>9776.9111818481761</v>
      </c>
      <c r="W81" s="42">
        <f t="shared" si="162"/>
        <v>196613.2906044237</v>
      </c>
      <c r="X81" s="11"/>
      <c r="Y81" s="29">
        <f t="shared" si="163"/>
        <v>1.4766284179288918</v>
      </c>
      <c r="Z81" s="25">
        <v>9100</v>
      </c>
      <c r="AA81" s="29">
        <f t="shared" si="164"/>
        <v>8083.4408046593617</v>
      </c>
      <c r="AB81" s="42">
        <f t="shared" si="165"/>
        <v>1656.7819270056384</v>
      </c>
      <c r="AC81" s="29">
        <f t="shared" si="166"/>
        <v>10219.080832348913</v>
      </c>
      <c r="AD81" s="42">
        <f t="shared" si="167"/>
        <v>87080.748439391391</v>
      </c>
      <c r="AE81" s="11"/>
      <c r="AF81" s="29">
        <f t="shared" si="168"/>
        <v>1.5209968869064709</v>
      </c>
      <c r="AG81" s="25">
        <v>9100</v>
      </c>
      <c r="AH81" s="29">
        <f t="shared" si="169"/>
        <v>8695.3307648258215</v>
      </c>
      <c r="AI81" s="42">
        <f t="shared" si="170"/>
        <v>-6743.2572389055731</v>
      </c>
      <c r="AJ81" s="29">
        <f t="shared" si="171"/>
        <v>11181.836858976518</v>
      </c>
      <c r="AK81" s="42">
        <f t="shared" si="172"/>
        <v>374409.32335251174</v>
      </c>
      <c r="AL81" s="11"/>
      <c r="AM81" s="29">
        <f t="shared" si="173"/>
        <v>1.6297938522414015</v>
      </c>
      <c r="AN81" s="25">
        <v>4170</v>
      </c>
      <c r="AO81" s="29">
        <f t="shared" si="174"/>
        <v>7881.5766920333681</v>
      </c>
      <c r="AP81" s="42">
        <f t="shared" si="175"/>
        <v>-3151.3528948743124</v>
      </c>
      <c r="AQ81" s="29">
        <f t="shared" si="176"/>
        <v>9915.2026600726786</v>
      </c>
      <c r="AR81" s="42">
        <f t="shared" si="177"/>
        <v>662195.69098630548</v>
      </c>
      <c r="AS81" s="11"/>
      <c r="AT81" s="29">
        <f t="shared" si="178"/>
        <v>1.4901136710976128</v>
      </c>
      <c r="AU81" s="25">
        <v>5650</v>
      </c>
      <c r="AV81" s="29">
        <f t="shared" si="179"/>
        <v>7288.5162209572045</v>
      </c>
      <c r="AW81" s="42">
        <f t="shared" si="180"/>
        <v>2650.2070180468668</v>
      </c>
      <c r="AX81" s="29">
        <f t="shared" si="181"/>
        <v>9055.4920259113478</v>
      </c>
      <c r="AY81" s="42">
        <f t="shared" si="182"/>
        <v>351720.7223530811</v>
      </c>
      <c r="AZ81" s="11"/>
      <c r="BA81" s="29">
        <f t="shared" si="183"/>
        <v>1.4121642810325565</v>
      </c>
      <c r="BB81" s="25">
        <v>9100</v>
      </c>
      <c r="BC81" s="29">
        <f t="shared" si="184"/>
        <v>7690.6211588062051</v>
      </c>
      <c r="BD81" s="42">
        <f t="shared" si="185"/>
        <v>-2848.8737634268405</v>
      </c>
      <c r="BE81" s="29">
        <f t="shared" si="186"/>
        <v>9633.2773697845205</v>
      </c>
      <c r="BF81" s="42">
        <f t="shared" si="187"/>
        <v>161688.38104254866</v>
      </c>
      <c r="BG81" s="11"/>
      <c r="BH81" s="29">
        <f t="shared" si="188"/>
        <v>1.4630034498278868</v>
      </c>
      <c r="BI81" s="25">
        <v>5650</v>
      </c>
      <c r="BJ81" s="29">
        <f t="shared" si="189"/>
        <v>7146.2844333737303</v>
      </c>
      <c r="BK81" s="42">
        <f t="shared" si="190"/>
        <v>2779.7580981873703</v>
      </c>
      <c r="BL81" s="29">
        <f t="shared" si="191"/>
        <v>8855.7923749761885</v>
      </c>
      <c r="BM81" s="42">
        <f t="shared" si="192"/>
        <v>296302.47065454948</v>
      </c>
      <c r="BN81" s="11"/>
      <c r="BO81" s="29">
        <f t="shared" si="193"/>
        <v>1.3960816544181458</v>
      </c>
      <c r="BP81" s="25">
        <v>9100</v>
      </c>
      <c r="BQ81" s="29">
        <f t="shared" si="145"/>
        <v>7378.2394352287747</v>
      </c>
      <c r="BR81" s="42">
        <f t="shared" si="194"/>
        <v>-4308.7019615333238</v>
      </c>
      <c r="BS81" s="29">
        <f t="shared" si="195"/>
        <v>9182.6704254675897</v>
      </c>
      <c r="BT81" s="42">
        <f t="shared" si="146"/>
        <v>53803.122885573663</v>
      </c>
      <c r="BU81" s="11"/>
      <c r="BV81" s="29">
        <f t="shared" si="196"/>
        <v>1.4228059322819104</v>
      </c>
      <c r="BW81" s="25">
        <v>4170</v>
      </c>
      <c r="BX81" s="29">
        <f t="shared" si="197"/>
        <v>6604.1006049710732</v>
      </c>
      <c r="BY81" s="42">
        <f t="shared" si="198"/>
        <v>4263.05439141035</v>
      </c>
      <c r="BZ81" s="29">
        <f t="shared" si="199"/>
        <v>8113.8129890193704</v>
      </c>
      <c r="CA81" s="42">
        <f t="shared" si="200"/>
        <v>599290.92851276242</v>
      </c>
      <c r="CB81" s="11"/>
      <c r="CC81" s="29">
        <f t="shared" si="201"/>
        <v>1.3430113457931721</v>
      </c>
      <c r="CD81" s="25">
        <v>9710</v>
      </c>
      <c r="CE81" s="29">
        <f t="shared" si="202"/>
        <v>6921.6616849272341</v>
      </c>
      <c r="CF81" s="42">
        <f t="shared" si="203"/>
        <v>-1723.6846845972257</v>
      </c>
      <c r="CG81" s="29">
        <f t="shared" si="204"/>
        <v>8544.8838223969487</v>
      </c>
      <c r="CH81" s="42">
        <f t="shared" si="205"/>
        <v>100845.03950292325</v>
      </c>
      <c r="CI81" s="11"/>
      <c r="CJ81" s="29">
        <f t="shared" si="206"/>
        <v>1.3725667992445216</v>
      </c>
      <c r="CK81" s="25">
        <v>5650</v>
      </c>
      <c r="CL81" s="29">
        <f t="shared" si="207"/>
        <v>6743.3344492650067</v>
      </c>
      <c r="CM81" s="42">
        <f t="shared" si="208"/>
        <v>3259.3213805616101</v>
      </c>
      <c r="CN81" s="29">
        <f t="shared" si="209"/>
        <v>8301.6631181555676</v>
      </c>
      <c r="CO81" s="42">
        <f t="shared" si="147"/>
        <v>31800.602978931587</v>
      </c>
      <c r="CP81" s="11"/>
      <c r="CQ81" s="29">
        <f t="shared" si="210"/>
        <v>1.3554585351023269</v>
      </c>
      <c r="CR81" s="25">
        <v>9100</v>
      </c>
      <c r="CS81" s="29">
        <f t="shared" si="211"/>
        <v>7024.2045904066981</v>
      </c>
      <c r="CT81" s="42">
        <f t="shared" si="212"/>
        <v>-1879.0730195357739</v>
      </c>
      <c r="CU81" s="29">
        <f t="shared" si="213"/>
        <v>8686.1629451625267</v>
      </c>
      <c r="CV81" s="42">
        <f t="shared" si="214"/>
        <v>78888.036184953657</v>
      </c>
      <c r="CW81" s="11"/>
      <c r="CX81" s="29">
        <f t="shared" si="215"/>
        <v>1.3830224571089853</v>
      </c>
      <c r="CY81" s="25">
        <v>5650</v>
      </c>
      <c r="CZ81" s="29">
        <f t="shared" si="216"/>
        <v>6869.152427010561</v>
      </c>
      <c r="DA81" s="42">
        <f t="shared" si="217"/>
        <v>3089.6399933906164</v>
      </c>
      <c r="DB81" s="29">
        <f t="shared" si="218"/>
        <v>8472.9478021857631</v>
      </c>
      <c r="DC81" s="42">
        <f t="shared" si="219"/>
        <v>24041.173373822388</v>
      </c>
      <c r="DD81" s="11"/>
      <c r="DE81" s="29">
        <f t="shared" si="220"/>
        <v>1.3673895667745217</v>
      </c>
      <c r="DF81" s="25">
        <v>9100</v>
      </c>
      <c r="DG81" s="29">
        <f t="shared" si="221"/>
        <v>7042.7442243534533</v>
      </c>
      <c r="DH81" s="42">
        <f t="shared" si="222"/>
        <v>-1913.2917452233037</v>
      </c>
      <c r="DI81" s="29">
        <f t="shared" si="223"/>
        <v>8711.8216344087105</v>
      </c>
      <c r="DJ81" s="42">
        <f t="shared" si="224"/>
        <v>30134.112104735781</v>
      </c>
      <c r="DK81" s="11"/>
      <c r="DL81" s="29">
        <f t="shared" si="225"/>
        <v>1.3849623931277184</v>
      </c>
      <c r="DM81" s="25">
        <v>5650</v>
      </c>
      <c r="DN81" s="29">
        <f t="shared" si="226"/>
        <v>6933.5629538074536</v>
      </c>
      <c r="DO81" s="42">
        <f t="shared" si="227"/>
        <v>5104.8631575102199</v>
      </c>
      <c r="DP81" s="29">
        <f t="shared" si="228"/>
        <v>8561.2261836652451</v>
      </c>
      <c r="DQ81" s="42">
        <f t="shared" si="229"/>
        <v>11920.549838038787</v>
      </c>
      <c r="DR81" s="11"/>
      <c r="DS81" s="29">
        <f t="shared" si="230"/>
        <v>1.3737567255836236</v>
      </c>
      <c r="DT81" s="25">
        <v>10580</v>
      </c>
      <c r="DU81" s="29">
        <f t="shared" si="231"/>
        <v>7181.355312074661</v>
      </c>
      <c r="DV81" s="42">
        <f t="shared" si="232"/>
        <v>-2122.6590455556625</v>
      </c>
      <c r="DW81" s="29">
        <f t="shared" si="233"/>
        <v>8904.8220136893906</v>
      </c>
      <c r="DX81" s="42">
        <f t="shared" si="234"/>
        <v>61401.052815624076</v>
      </c>
      <c r="DY81" s="11"/>
      <c r="DZ81" s="29">
        <f t="shared" si="235"/>
        <v>1.3999592185035798</v>
      </c>
      <c r="EA81" s="25">
        <v>5650</v>
      </c>
      <c r="EB81" s="29">
        <f t="shared" si="236"/>
        <v>7053.8419653774354</v>
      </c>
      <c r="EC81" s="42">
        <f t="shared" si="237"/>
        <v>2856.0285179735411</v>
      </c>
      <c r="ED81" s="29">
        <f t="shared" si="238"/>
        <v>8727.1980676300373</v>
      </c>
      <c r="EE81" s="42">
        <f t="shared" si="239"/>
        <v>16259.653585926866</v>
      </c>
      <c r="EF81" s="11"/>
      <c r="EG81" s="29">
        <f t="shared" si="240"/>
        <v>1.3861309839843183</v>
      </c>
      <c r="EH81" s="25">
        <v>9100</v>
      </c>
      <c r="EI81" s="29">
        <f t="shared" si="241"/>
        <v>7143.7218459649966</v>
      </c>
      <c r="EJ81" s="42">
        <f t="shared" si="242"/>
        <v>-2069.1838688395706</v>
      </c>
      <c r="EK81" s="29">
        <f t="shared" si="243"/>
        <v>8852.2151539440001</v>
      </c>
      <c r="EL81" s="42">
        <f t="shared" si="244"/>
        <v>8078.3929344342741</v>
      </c>
      <c r="EM81" s="11"/>
      <c r="EN81" s="29">
        <f t="shared" si="245"/>
        <v>1.3958005538415634</v>
      </c>
      <c r="EO81" s="25">
        <v>5650</v>
      </c>
      <c r="EP81" s="29">
        <f t="shared" si="246"/>
        <v>7045.5165702228933</v>
      </c>
      <c r="EQ81" s="42">
        <f t="shared" si="247"/>
        <v>2868.8194308395923</v>
      </c>
      <c r="ER81" s="29">
        <f t="shared" si="248"/>
        <v>8715.6616330446304</v>
      </c>
      <c r="ES81" s="42">
        <f t="shared" si="249"/>
        <v>9644.2761835825568</v>
      </c>
      <c r="ET81" s="11"/>
      <c r="EU81" s="29">
        <f t="shared" si="250"/>
        <v>1.3852538037313136</v>
      </c>
      <c r="EV81" s="25">
        <v>9100</v>
      </c>
      <c r="EW81" s="29">
        <f t="shared" si="251"/>
        <v>7148.9119967817405</v>
      </c>
      <c r="EX81" s="42">
        <f t="shared" si="252"/>
        <v>-2077.1957146058398</v>
      </c>
      <c r="EY81" s="29">
        <f t="shared" si="253"/>
        <v>8859.4610470577518</v>
      </c>
      <c r="EZ81" s="42">
        <f t="shared" si="254"/>
        <v>10690.614233285974</v>
      </c>
      <c r="FA81" s="11"/>
      <c r="FB81" s="28">
        <f t="shared" si="255"/>
        <v>1.3963701966439486</v>
      </c>
      <c r="FC81" s="25">
        <v>5650</v>
      </c>
      <c r="FD81" s="28">
        <f t="shared" si="256"/>
        <v>7050.7259899970595</v>
      </c>
      <c r="FE81" s="39">
        <f t="shared" si="257"/>
        <v>2859.4720537830094</v>
      </c>
      <c r="FF81" s="28">
        <f t="shared" si="258"/>
        <v>8722.8794297858585</v>
      </c>
      <c r="FG81" s="39">
        <f t="shared" si="259"/>
        <v>9640.4919283214258</v>
      </c>
      <c r="FH81" s="11"/>
      <c r="FI81" s="28">
        <f t="shared" si="260"/>
        <v>1.3858023146560381</v>
      </c>
      <c r="FJ81" s="25">
        <v>9100</v>
      </c>
      <c r="FK81" s="28">
        <f t="shared" si="261"/>
        <v>7139.6870257574174</v>
      </c>
      <c r="FL81" s="39">
        <f t="shared" si="262"/>
        <v>2763.6427488157137</v>
      </c>
      <c r="FM81" s="28">
        <f t="shared" si="263"/>
        <v>8846.5842415765346</v>
      </c>
      <c r="FN81" s="39">
        <f t="shared" si="264"/>
        <v>7914.0658835556669</v>
      </c>
      <c r="FO81" s="11"/>
      <c r="FP81" s="28">
        <f t="shared" si="265"/>
        <v>1.3858023146560381</v>
      </c>
      <c r="FQ81" s="25">
        <v>9100</v>
      </c>
      <c r="FR81" s="28">
        <f t="shared" si="266"/>
        <v>7153.8592435094524</v>
      </c>
      <c r="FS81" s="39">
        <f t="shared" si="267"/>
        <v>2746.6469067179719</v>
      </c>
      <c r="FT81" s="28">
        <f t="shared" si="268"/>
        <v>8866.3705804735182</v>
      </c>
      <c r="FU81" s="39">
        <f t="shared" si="269"/>
        <v>10636.467980051504</v>
      </c>
      <c r="FV81" s="11"/>
      <c r="FW81" s="28">
        <f t="shared" si="270"/>
        <v>1.3858023146560381</v>
      </c>
      <c r="FX81" s="25">
        <v>9100</v>
      </c>
      <c r="FY81" s="28">
        <f t="shared" si="271"/>
        <v>7153.8592435094524</v>
      </c>
      <c r="FZ81" s="39">
        <f t="shared" si="272"/>
        <v>2746.6469067179719</v>
      </c>
      <c r="GA81" s="28">
        <f t="shared" si="273"/>
        <v>8866.3705804735182</v>
      </c>
      <c r="GB81" s="39">
        <f t="shared" si="274"/>
        <v>10636.467980051504</v>
      </c>
      <c r="GC81" s="11"/>
      <c r="GD81" s="28">
        <f t="shared" si="275"/>
        <v>1.3858023146560381</v>
      </c>
      <c r="GE81" s="25">
        <v>9100</v>
      </c>
      <c r="GF81" s="28">
        <f t="shared" si="276"/>
        <v>7153.8592435094524</v>
      </c>
      <c r="GG81" s="39" t="e">
        <f t="shared" si="277"/>
        <v>#VALUE!</v>
      </c>
      <c r="GH81" s="28">
        <f t="shared" si="278"/>
        <v>8866.3705804735182</v>
      </c>
      <c r="GI81" s="39">
        <f t="shared" si="279"/>
        <v>10636.467980051504</v>
      </c>
      <c r="GJ81" s="11"/>
      <c r="GK81" s="29">
        <f t="shared" si="148"/>
        <v>65</v>
      </c>
      <c r="GL81" s="29" t="str">
        <f t="shared" si="149"/>
        <v xml:space="preserve"> ('21', '22'),</v>
      </c>
      <c r="GM81" s="29">
        <f t="shared" si="150"/>
        <v>10460</v>
      </c>
      <c r="GN81" s="29">
        <f t="shared" si="280"/>
        <v>1.3725667992445216</v>
      </c>
      <c r="GO81" s="29">
        <f t="shared" si="281"/>
        <v>6743.3344492650067</v>
      </c>
      <c r="GP81" s="54">
        <f t="shared" si="282"/>
        <v>0.64467824562762965</v>
      </c>
      <c r="GQ81" s="29" t="str">
        <f t="shared" si="283"/>
        <v>-</v>
      </c>
      <c r="GR81" s="11"/>
    </row>
    <row r="82" spans="2:200" x14ac:dyDescent="0.3">
      <c r="B82" s="86"/>
      <c r="C82" s="26">
        <v>66</v>
      </c>
      <c r="D82" s="27" t="s">
        <v>82</v>
      </c>
      <c r="E82" s="27">
        <v>9770</v>
      </c>
      <c r="F82" s="27">
        <v>1.8</v>
      </c>
      <c r="G82" s="27">
        <v>11670</v>
      </c>
      <c r="H82" s="30">
        <f t="shared" si="151"/>
        <v>-25651.635161343289</v>
      </c>
      <c r="I82" s="31">
        <f t="shared" si="152"/>
        <v>27420.160005760536</v>
      </c>
      <c r="J82" s="10"/>
      <c r="K82" s="61">
        <f t="shared" si="153"/>
        <v>4.5481405337448741</v>
      </c>
      <c r="L82" s="43">
        <v>3210</v>
      </c>
      <c r="M82" s="63">
        <f t="shared" si="154"/>
        <v>9549.3394481962387</v>
      </c>
      <c r="N82" s="44">
        <f t="shared" si="155"/>
        <v>-9573.5213357086704</v>
      </c>
      <c r="O82" s="31">
        <f t="shared" si="156"/>
        <v>19541.974846938119</v>
      </c>
      <c r="P82" s="19">
        <f t="shared" si="157"/>
        <v>4497201.1759766331</v>
      </c>
      <c r="Q82" s="8"/>
      <c r="R82" s="31">
        <f t="shared" si="158"/>
        <v>3.0321081750996797</v>
      </c>
      <c r="S82" s="27">
        <v>5210</v>
      </c>
      <c r="T82" s="31">
        <f t="shared" si="159"/>
        <v>7236.0315673829864</v>
      </c>
      <c r="U82" s="44">
        <f t="shared" si="160"/>
        <v>18465.745674140111</v>
      </c>
      <c r="V82" s="31">
        <f t="shared" si="161"/>
        <v>13612.735586559771</v>
      </c>
      <c r="W82" s="45">
        <f t="shared" si="162"/>
        <v>5351393.3514326997</v>
      </c>
      <c r="X82" s="11"/>
      <c r="Y82" s="31">
        <f t="shared" si="163"/>
        <v>2.2062162801502332</v>
      </c>
      <c r="Z82" s="27">
        <v>14120</v>
      </c>
      <c r="AA82" s="31">
        <f t="shared" si="164"/>
        <v>8784.7796018832669</v>
      </c>
      <c r="AB82" s="44">
        <f t="shared" si="165"/>
        <v>-3462.0628139574706</v>
      </c>
      <c r="AC82" s="31">
        <f t="shared" si="166"/>
        <v>17362.989361238619</v>
      </c>
      <c r="AD82" s="44">
        <f t="shared" si="167"/>
        <v>2398620.4743684819</v>
      </c>
      <c r="AE82" s="11"/>
      <c r="AF82" s="31">
        <f t="shared" si="168"/>
        <v>2.6824274188486017</v>
      </c>
      <c r="AG82" s="27">
        <v>7330</v>
      </c>
      <c r="AH82" s="31">
        <f t="shared" si="169"/>
        <v>7909.1148725420062</v>
      </c>
      <c r="AI82" s="44">
        <f t="shared" si="170"/>
        <v>15105.865950608966</v>
      </c>
      <c r="AJ82" s="31">
        <f t="shared" si="171"/>
        <v>15153.524155087129</v>
      </c>
      <c r="AK82" s="44">
        <f t="shared" si="172"/>
        <v>766788.71821230336</v>
      </c>
      <c r="AL82" s="11"/>
      <c r="AM82" s="31">
        <f t="shared" si="173"/>
        <v>2.3797850956087778</v>
      </c>
      <c r="AN82" s="27">
        <v>13440</v>
      </c>
      <c r="AO82" s="31">
        <f t="shared" si="174"/>
        <v>8903.6897517087418</v>
      </c>
      <c r="AP82" s="44">
        <f t="shared" si="175"/>
        <v>-7436.7911162469291</v>
      </c>
      <c r="AQ82" s="31">
        <f t="shared" si="176"/>
        <v>17684.836557649691</v>
      </c>
      <c r="AR82" s="44">
        <f t="shared" si="177"/>
        <v>989179.19026952679</v>
      </c>
      <c r="AS82" s="11"/>
      <c r="AT82" s="31">
        <f t="shared" si="178"/>
        <v>2.7311841780289607</v>
      </c>
      <c r="AU82" s="27">
        <v>5850</v>
      </c>
      <c r="AV82" s="31">
        <f t="shared" si="179"/>
        <v>8092.1457482540936</v>
      </c>
      <c r="AW82" s="44">
        <f t="shared" si="180"/>
        <v>13501.818774606358</v>
      </c>
      <c r="AX82" s="31">
        <f t="shared" si="181"/>
        <v>15594.124830287956</v>
      </c>
      <c r="AY82" s="44">
        <f t="shared" si="182"/>
        <v>658603.66954319808</v>
      </c>
      <c r="AZ82" s="11"/>
      <c r="BA82" s="31">
        <f t="shared" si="183"/>
        <v>2.4353459980947805</v>
      </c>
      <c r="BB82" s="27">
        <v>12850</v>
      </c>
      <c r="BC82" s="31">
        <f t="shared" si="184"/>
        <v>9148.2726152602227</v>
      </c>
      <c r="BD82" s="44">
        <f t="shared" si="185"/>
        <v>-8221.1210399193569</v>
      </c>
      <c r="BE82" s="31">
        <f t="shared" si="186"/>
        <v>18365.698472325774</v>
      </c>
      <c r="BF82" s="44">
        <f t="shared" si="187"/>
        <v>1115403.9592121819</v>
      </c>
      <c r="BG82" s="11"/>
      <c r="BH82" s="31">
        <f t="shared" si="188"/>
        <v>2.8377957920110375</v>
      </c>
      <c r="BI82" s="27">
        <v>5850</v>
      </c>
      <c r="BJ82" s="31">
        <f t="shared" si="189"/>
        <v>8268.4567282071494</v>
      </c>
      <c r="BK82" s="44">
        <f t="shared" si="190"/>
        <v>12340.74414742362</v>
      </c>
      <c r="BL82" s="31">
        <f t="shared" si="191"/>
        <v>16028.491884638352</v>
      </c>
      <c r="BM82" s="44">
        <f t="shared" si="192"/>
        <v>774075.99511098629</v>
      </c>
      <c r="BN82" s="11"/>
      <c r="BO82" s="31">
        <f t="shared" si="193"/>
        <v>2.4925535269226788</v>
      </c>
      <c r="BP82" s="27">
        <v>12850</v>
      </c>
      <c r="BQ82" s="31">
        <f t="shared" si="145"/>
        <v>8812.4007373869499</v>
      </c>
      <c r="BR82" s="44">
        <f t="shared" si="194"/>
        <v>-2328.6197848111965</v>
      </c>
      <c r="BS82" s="31">
        <f t="shared" si="195"/>
        <v>17437.234806546487</v>
      </c>
      <c r="BT82" s="44">
        <f t="shared" si="146"/>
        <v>295875.08512259496</v>
      </c>
      <c r="BU82" s="11"/>
      <c r="BV82" s="31">
        <f t="shared" si="196"/>
        <v>2.6935779966112681</v>
      </c>
      <c r="BW82" s="27">
        <v>7920</v>
      </c>
      <c r="BX82" s="31">
        <f t="shared" si="197"/>
        <v>8597.067038980309</v>
      </c>
      <c r="BY82" s="44">
        <f t="shared" si="198"/>
        <v>10050.988617444666</v>
      </c>
      <c r="BZ82" s="31">
        <f t="shared" si="199"/>
        <v>16866.393267744064</v>
      </c>
      <c r="CA82" s="44">
        <f t="shared" si="200"/>
        <v>46368.601669482181</v>
      </c>
      <c r="CB82" s="11"/>
      <c r="CC82" s="31">
        <f t="shared" si="201"/>
        <v>2.609388010625874</v>
      </c>
      <c r="CD82" s="27">
        <v>12240</v>
      </c>
      <c r="CE82" s="31">
        <f t="shared" si="202"/>
        <v>8969.536838601276</v>
      </c>
      <c r="CF82" s="44">
        <f t="shared" si="203"/>
        <v>-8064.5967050098952</v>
      </c>
      <c r="CG82" s="31">
        <f t="shared" si="204"/>
        <v>17865.590730897005</v>
      </c>
      <c r="CH82" s="44">
        <f t="shared" si="205"/>
        <v>138733.75162968333</v>
      </c>
      <c r="CI82" s="11"/>
      <c r="CJ82" s="31">
        <f t="shared" si="206"/>
        <v>2.7590374912173239</v>
      </c>
      <c r="CK82" s="27">
        <v>5850</v>
      </c>
      <c r="CL82" s="31">
        <f t="shared" si="207"/>
        <v>8532.0789930375158</v>
      </c>
      <c r="CM82" s="44">
        <f t="shared" si="208"/>
        <v>12057.642160253641</v>
      </c>
      <c r="CN82" s="31">
        <f t="shared" si="209"/>
        <v>16697.603500466743</v>
      </c>
      <c r="CO82" s="44">
        <f t="shared" si="147"/>
        <v>191369.36664528667</v>
      </c>
      <c r="CP82" s="11"/>
      <c r="CQ82" s="31">
        <f t="shared" si="210"/>
        <v>2.5851904055814461</v>
      </c>
      <c r="CR82" s="27">
        <v>12850</v>
      </c>
      <c r="CS82" s="31">
        <f t="shared" si="211"/>
        <v>9046.6938403950408</v>
      </c>
      <c r="CT82" s="44">
        <f t="shared" si="212"/>
        <v>-8450.159649937279</v>
      </c>
      <c r="CU82" s="31">
        <f t="shared" si="213"/>
        <v>18079.753841992624</v>
      </c>
      <c r="CV82" s="44">
        <f t="shared" si="214"/>
        <v>264828.44112080865</v>
      </c>
      <c r="CW82" s="11"/>
      <c r="CX82" s="31">
        <f t="shared" si="215"/>
        <v>2.7924647395844322</v>
      </c>
      <c r="CY82" s="27">
        <v>5850</v>
      </c>
      <c r="CZ82" s="31">
        <f t="shared" si="216"/>
        <v>8686.009340336961</v>
      </c>
      <c r="DA82" s="44">
        <f t="shared" si="217"/>
        <v>11561.204801520698</v>
      </c>
      <c r="DB82" s="31">
        <f t="shared" si="218"/>
        <v>17099.983276169747</v>
      </c>
      <c r="DC82" s="44">
        <f t="shared" si="219"/>
        <v>130093.30858214691</v>
      </c>
      <c r="DD82" s="11"/>
      <c r="DE82" s="31">
        <f t="shared" si="220"/>
        <v>2.6434059912640948</v>
      </c>
      <c r="DF82" s="27">
        <v>12850</v>
      </c>
      <c r="DG82" s="31">
        <f t="shared" si="221"/>
        <v>9010.0272748125517</v>
      </c>
      <c r="DH82" s="44">
        <f t="shared" si="222"/>
        <v>-8448.1154355059516</v>
      </c>
      <c r="DI82" s="31">
        <f t="shared" si="223"/>
        <v>17977.657539424486</v>
      </c>
      <c r="DJ82" s="44">
        <f t="shared" si="224"/>
        <v>104987.62186182817</v>
      </c>
      <c r="DK82" s="11"/>
      <c r="DL82" s="31">
        <f t="shared" si="225"/>
        <v>2.7764723186137648</v>
      </c>
      <c r="DM82" s="27">
        <v>5850</v>
      </c>
      <c r="DN82" s="31">
        <f t="shared" si="226"/>
        <v>8762.303545795321</v>
      </c>
      <c r="DO82" s="44">
        <f t="shared" si="227"/>
        <v>7161.4103458092977</v>
      </c>
      <c r="DP82" s="31">
        <f t="shared" si="228"/>
        <v>17302.800201641836</v>
      </c>
      <c r="DQ82" s="44">
        <f t="shared" si="229"/>
        <v>61367.045918202326</v>
      </c>
      <c r="DR82" s="11"/>
      <c r="DS82" s="31">
        <f t="shared" si="230"/>
        <v>2.673431176636627</v>
      </c>
      <c r="DT82" s="27">
        <v>11370</v>
      </c>
      <c r="DU82" s="31">
        <f t="shared" si="231"/>
        <v>8939.5086492557275</v>
      </c>
      <c r="DV82" s="44">
        <f t="shared" si="232"/>
        <v>-6651.6072523379626</v>
      </c>
      <c r="DW82" s="31">
        <f t="shared" si="233"/>
        <v>17782.934007042637</v>
      </c>
      <c r="DX82" s="44">
        <f t="shared" si="234"/>
        <v>31401.648692413357</v>
      </c>
      <c r="DY82" s="11"/>
      <c r="DZ82" s="31">
        <f t="shared" si="235"/>
        <v>2.7462591875914701</v>
      </c>
      <c r="EA82" s="27">
        <v>6440</v>
      </c>
      <c r="EB82" s="31">
        <f t="shared" si="236"/>
        <v>8731.3788243534582</v>
      </c>
      <c r="EC82" s="44">
        <f t="shared" si="237"/>
        <v>9611.8334664081303</v>
      </c>
      <c r="ED82" s="31">
        <f t="shared" si="238"/>
        <v>17220.315072175563</v>
      </c>
      <c r="EE82" s="44">
        <f t="shared" si="239"/>
        <v>43318.024013849288</v>
      </c>
      <c r="EF82" s="11"/>
      <c r="EG82" s="31">
        <f t="shared" si="240"/>
        <v>2.6611659272787853</v>
      </c>
      <c r="EH82" s="27">
        <v>12260</v>
      </c>
      <c r="EI82" s="31">
        <f t="shared" si="241"/>
        <v>8886.3776292059647</v>
      </c>
      <c r="EJ82" s="44">
        <f t="shared" si="242"/>
        <v>-8027.25228460576</v>
      </c>
      <c r="EK82" s="31">
        <f t="shared" si="243"/>
        <v>17637.616530509084</v>
      </c>
      <c r="EL82" s="44">
        <f t="shared" si="244"/>
        <v>24024.629505705394</v>
      </c>
      <c r="EM82" s="11"/>
      <c r="EN82" s="31">
        <f t="shared" si="245"/>
        <v>2.723962983826671</v>
      </c>
      <c r="EO82" s="27">
        <v>5850</v>
      </c>
      <c r="EP82" s="31">
        <f t="shared" si="246"/>
        <v>8686.749898555292</v>
      </c>
      <c r="EQ82" s="44">
        <f t="shared" si="247"/>
        <v>11357.701026915653</v>
      </c>
      <c r="ER82" s="31">
        <f t="shared" si="248"/>
        <v>17101.940978713767</v>
      </c>
      <c r="ES82" s="44">
        <f t="shared" si="249"/>
        <v>39851.230844737518</v>
      </c>
      <c r="ET82" s="11"/>
      <c r="EU82" s="31">
        <f t="shared" si="250"/>
        <v>2.6436936589817215</v>
      </c>
      <c r="EV82" s="27">
        <v>12850</v>
      </c>
      <c r="EW82" s="31">
        <f t="shared" si="251"/>
        <v>8896.2726495646493</v>
      </c>
      <c r="EX82" s="44">
        <f t="shared" si="252"/>
        <v>-8065.2396340666746</v>
      </c>
      <c r="EY82" s="31">
        <f t="shared" si="253"/>
        <v>17664.590583097364</v>
      </c>
      <c r="EZ82" s="44">
        <f t="shared" si="254"/>
        <v>43899.783190529139</v>
      </c>
      <c r="FA82" s="11"/>
      <c r="FB82" s="28">
        <f t="shared" si="255"/>
        <v>2.728085209911931</v>
      </c>
      <c r="FC82" s="27">
        <v>5850</v>
      </c>
      <c r="FD82" s="28">
        <f t="shared" si="256"/>
        <v>8696.7270140101064</v>
      </c>
      <c r="FE82" s="39">
        <f t="shared" si="257"/>
        <v>11297.231671857049</v>
      </c>
      <c r="FF82" s="28">
        <f t="shared" si="258"/>
        <v>17128.336773834202</v>
      </c>
      <c r="FG82" s="39">
        <f t="shared" si="259"/>
        <v>39818.460668866486</v>
      </c>
      <c r="FH82" s="11"/>
      <c r="FI82" s="28">
        <f t="shared" si="260"/>
        <v>2.6475764194053006</v>
      </c>
      <c r="FJ82" s="27">
        <v>12850</v>
      </c>
      <c r="FK82" s="28">
        <f t="shared" si="261"/>
        <v>8877.0247510748759</v>
      </c>
      <c r="FL82" s="39">
        <f t="shared" si="262"/>
        <v>11254.699642880032</v>
      </c>
      <c r="FM82" s="28">
        <f t="shared" si="263"/>
        <v>17612.157808291642</v>
      </c>
      <c r="FN82" s="39">
        <f t="shared" si="264"/>
        <v>32507.273990676771</v>
      </c>
      <c r="FO82" s="11"/>
      <c r="FP82" s="28">
        <f t="shared" si="265"/>
        <v>2.6475764194053006</v>
      </c>
      <c r="FQ82" s="27">
        <v>12850</v>
      </c>
      <c r="FR82" s="28">
        <f t="shared" si="266"/>
        <v>8905.7476494543898</v>
      </c>
      <c r="FS82" s="39">
        <f t="shared" si="267"/>
        <v>11221.411263751277</v>
      </c>
      <c r="FT82" s="28">
        <f t="shared" si="268"/>
        <v>17690.457941432611</v>
      </c>
      <c r="FU82" s="39">
        <f t="shared" si="269"/>
        <v>43689.62604153205</v>
      </c>
      <c r="FV82" s="11"/>
      <c r="FW82" s="28">
        <f t="shared" si="270"/>
        <v>2.6475764194053006</v>
      </c>
      <c r="FX82" s="27">
        <v>12850</v>
      </c>
      <c r="FY82" s="28">
        <f t="shared" si="271"/>
        <v>8905.7476494543898</v>
      </c>
      <c r="FZ82" s="39">
        <f t="shared" si="272"/>
        <v>11221.411263751277</v>
      </c>
      <c r="GA82" s="28">
        <f t="shared" si="273"/>
        <v>17690.457941432611</v>
      </c>
      <c r="GB82" s="39">
        <f t="shared" si="274"/>
        <v>43689.62604153205</v>
      </c>
      <c r="GC82" s="11"/>
      <c r="GD82" s="28">
        <f t="shared" si="275"/>
        <v>2.6475764194053006</v>
      </c>
      <c r="GE82" s="27">
        <v>12850</v>
      </c>
      <c r="GF82" s="28">
        <f t="shared" si="276"/>
        <v>8905.7476494543898</v>
      </c>
      <c r="GG82" s="39" t="e">
        <f t="shared" si="277"/>
        <v>#VALUE!</v>
      </c>
      <c r="GH82" s="28">
        <f t="shared" si="278"/>
        <v>17690.457941432611</v>
      </c>
      <c r="GI82" s="39">
        <f t="shared" si="279"/>
        <v>43689.62604153205</v>
      </c>
      <c r="GJ82" s="11"/>
      <c r="GK82" s="31">
        <f t="shared" si="148"/>
        <v>66</v>
      </c>
      <c r="GL82" s="31" t="str">
        <f t="shared" si="149"/>
        <v xml:space="preserve"> ('21', '24')</v>
      </c>
      <c r="GM82" s="31">
        <f t="shared" si="150"/>
        <v>9770</v>
      </c>
      <c r="GN82" s="31">
        <f t="shared" si="280"/>
        <v>2.7590374912173239</v>
      </c>
      <c r="GO82" s="31">
        <f t="shared" si="281"/>
        <v>8532.0789930375158</v>
      </c>
      <c r="GP82" s="55">
        <f t="shared" si="282"/>
        <v>0.87329365333034958</v>
      </c>
      <c r="GQ82" s="31" t="str">
        <f t="shared" si="283"/>
        <v>-</v>
      </c>
      <c r="GR82" s="11"/>
    </row>
    <row r="83" spans="2:200" x14ac:dyDescent="0.3">
      <c r="EX83" s="4"/>
    </row>
    <row r="84" spans="2:200" x14ac:dyDescent="0.3">
      <c r="EX84" s="4"/>
    </row>
    <row r="85" spans="2:200" x14ac:dyDescent="0.3">
      <c r="EX85" s="4"/>
    </row>
    <row r="86" spans="2:200" x14ac:dyDescent="0.3">
      <c r="EX86" s="4"/>
    </row>
    <row r="87" spans="2:200" s="2" customFormat="1" x14ac:dyDescent="0.3">
      <c r="F87" s="87" t="s">
        <v>4</v>
      </c>
      <c r="G87" s="88"/>
      <c r="H87" s="88"/>
      <c r="I87" s="89"/>
      <c r="J87" s="7"/>
      <c r="K87" s="87" t="s">
        <v>115</v>
      </c>
      <c r="L87" s="88"/>
      <c r="M87" s="88"/>
      <c r="N87" s="88"/>
      <c r="O87" s="88"/>
      <c r="P87" s="89"/>
      <c r="Q87" s="7"/>
      <c r="R87" s="87" t="s">
        <v>116</v>
      </c>
      <c r="S87" s="88"/>
      <c r="T87" s="88"/>
      <c r="U87" s="88"/>
      <c r="V87" s="88"/>
      <c r="W87" s="89"/>
      <c r="X87" s="7"/>
      <c r="Y87" s="93" t="s">
        <v>118</v>
      </c>
      <c r="Z87" s="93"/>
      <c r="AA87" s="93"/>
      <c r="AB87" s="93"/>
      <c r="AC87" s="93"/>
      <c r="AD87" s="93"/>
      <c r="AE87" s="8"/>
      <c r="AF87" s="93" t="s">
        <v>119</v>
      </c>
      <c r="AG87" s="93"/>
      <c r="AH87" s="93"/>
      <c r="AI87" s="93"/>
      <c r="AJ87" s="93"/>
      <c r="AK87" s="93"/>
      <c r="AL87" s="7"/>
      <c r="AM87" s="93" t="s">
        <v>120</v>
      </c>
      <c r="AN87" s="93"/>
      <c r="AO87" s="93"/>
      <c r="AP87" s="93"/>
      <c r="AQ87" s="93"/>
      <c r="AR87" s="93"/>
      <c r="AS87" s="7"/>
      <c r="AT87" s="93" t="s">
        <v>121</v>
      </c>
      <c r="AU87" s="93"/>
      <c r="AV87" s="93"/>
      <c r="AW87" s="93"/>
      <c r="AX87" s="93"/>
      <c r="AY87" s="93"/>
      <c r="AZ87" s="7"/>
      <c r="BA87" s="93" t="s">
        <v>122</v>
      </c>
      <c r="BB87" s="93"/>
      <c r="BC87" s="93"/>
      <c r="BD87" s="93"/>
      <c r="BE87" s="93"/>
      <c r="BF87" s="93"/>
      <c r="BG87" s="7"/>
      <c r="BH87" s="93" t="s">
        <v>123</v>
      </c>
      <c r="BI87" s="93"/>
      <c r="BJ87" s="93"/>
      <c r="BK87" s="93"/>
      <c r="BL87" s="93"/>
      <c r="BM87" s="93"/>
      <c r="BN87" s="7"/>
      <c r="BO87" s="93" t="s">
        <v>124</v>
      </c>
      <c r="BP87" s="93"/>
      <c r="BQ87" s="93"/>
      <c r="BR87" s="93"/>
      <c r="BS87" s="93"/>
      <c r="BT87" s="93"/>
      <c r="BU87" s="7"/>
      <c r="BV87" s="93" t="s">
        <v>125</v>
      </c>
      <c r="BW87" s="93"/>
      <c r="BX87" s="93"/>
      <c r="BY87" s="93"/>
      <c r="BZ87" s="93"/>
      <c r="CA87" s="93"/>
      <c r="CB87" s="7"/>
      <c r="CC87" s="93" t="s">
        <v>126</v>
      </c>
      <c r="CD87" s="93"/>
      <c r="CE87" s="93"/>
      <c r="CF87" s="93"/>
      <c r="CG87" s="93"/>
      <c r="CH87" s="93"/>
      <c r="CI87" s="7"/>
      <c r="CJ87" s="93" t="s">
        <v>127</v>
      </c>
      <c r="CK87" s="93"/>
      <c r="CL87" s="93"/>
      <c r="CM87" s="93"/>
      <c r="CN87" s="93"/>
      <c r="CO87" s="93"/>
      <c r="CP87" s="7"/>
      <c r="CQ87" s="93" t="s">
        <v>128</v>
      </c>
      <c r="CR87" s="93"/>
      <c r="CS87" s="93"/>
      <c r="CT87" s="93"/>
      <c r="CU87" s="93"/>
      <c r="CV87" s="93"/>
      <c r="CW87" s="7"/>
      <c r="CX87" s="93" t="s">
        <v>129</v>
      </c>
      <c r="CY87" s="93"/>
      <c r="CZ87" s="93"/>
      <c r="DA87" s="93"/>
      <c r="DB87" s="93"/>
      <c r="DC87" s="93"/>
      <c r="DD87" s="7"/>
      <c r="DE87" s="93" t="s">
        <v>130</v>
      </c>
      <c r="DF87" s="93"/>
      <c r="DG87" s="93"/>
      <c r="DH87" s="93"/>
      <c r="DI87" s="93"/>
      <c r="DJ87" s="93"/>
      <c r="DK87" s="7"/>
      <c r="DL87" s="93" t="s">
        <v>131</v>
      </c>
      <c r="DM87" s="93"/>
      <c r="DN87" s="93"/>
      <c r="DO87" s="93"/>
      <c r="DP87" s="93"/>
      <c r="DQ87" s="93"/>
      <c r="DR87" s="7"/>
      <c r="DS87" s="93" t="s">
        <v>132</v>
      </c>
      <c r="DT87" s="93"/>
      <c r="DU87" s="93"/>
      <c r="DV87" s="93"/>
      <c r="DW87" s="93"/>
      <c r="DX87" s="93"/>
      <c r="DY87" s="7"/>
      <c r="DZ87" s="93" t="s">
        <v>133</v>
      </c>
      <c r="EA87" s="93"/>
      <c r="EB87" s="93"/>
      <c r="EC87" s="93"/>
      <c r="ED87" s="93"/>
      <c r="EE87" s="93"/>
      <c r="EF87" s="7"/>
      <c r="EG87" s="87" t="s">
        <v>134</v>
      </c>
      <c r="EH87" s="88"/>
      <c r="EI87" s="88"/>
      <c r="EJ87" s="88"/>
      <c r="EK87" s="89"/>
      <c r="EM87" s="7"/>
      <c r="EN87" s="7"/>
      <c r="EO87" s="90" t="s">
        <v>99</v>
      </c>
      <c r="EP87" s="91"/>
      <c r="EQ87" s="91"/>
      <c r="ER87" s="91"/>
      <c r="ES87" s="91"/>
      <c r="ET87" s="91"/>
      <c r="EU87" s="91"/>
      <c r="EV87" s="91"/>
      <c r="EW87" s="92"/>
      <c r="EX87" s="3"/>
    </row>
    <row r="88" spans="2:200" s="2" customFormat="1" x14ac:dyDescent="0.3">
      <c r="F88" s="52" t="s">
        <v>103</v>
      </c>
      <c r="G88" s="49">
        <v>5.0000000000000001E-4</v>
      </c>
      <c r="H88" s="49"/>
      <c r="I88" s="50"/>
      <c r="J88" s="8"/>
      <c r="K88" s="14" t="s">
        <v>89</v>
      </c>
      <c r="L88" s="15">
        <f>EV2</f>
        <v>1255777.8021065868</v>
      </c>
      <c r="M88" s="16"/>
      <c r="N88" s="16"/>
      <c r="O88" s="16"/>
      <c r="P88" s="17"/>
      <c r="Q88" s="7"/>
      <c r="R88" s="14" t="s">
        <v>89</v>
      </c>
      <c r="S88" s="15">
        <f>SUM(O93:O168)</f>
        <v>1255741.2645078923</v>
      </c>
      <c r="T88" s="16"/>
      <c r="U88" s="16"/>
      <c r="V88" s="16"/>
      <c r="W88" s="17"/>
      <c r="X88" s="7"/>
      <c r="Y88" s="14" t="s">
        <v>89</v>
      </c>
      <c r="Z88" s="15">
        <f>SUM(V93:V168)</f>
        <v>1255708.2449406001</v>
      </c>
      <c r="AA88" s="49"/>
      <c r="AB88" s="49"/>
      <c r="AC88" s="49"/>
      <c r="AD88" s="50"/>
      <c r="AE88" s="8"/>
      <c r="AF88" s="14" t="s">
        <v>89</v>
      </c>
      <c r="AG88" s="15">
        <f>SUM(AC93:AC168)</f>
        <v>1255681.558628974</v>
      </c>
      <c r="AH88" s="49"/>
      <c r="AI88" s="49"/>
      <c r="AJ88" s="49"/>
      <c r="AK88" s="50"/>
      <c r="AL88" s="8"/>
      <c r="AM88" s="14" t="s">
        <v>89</v>
      </c>
      <c r="AN88" s="15">
        <f>SUM(AJ93:AJ168)</f>
        <v>1255656.2975622772</v>
      </c>
      <c r="AO88" s="49"/>
      <c r="AP88" s="49"/>
      <c r="AQ88" s="49"/>
      <c r="AR88" s="50"/>
      <c r="AS88" s="8"/>
      <c r="AT88" s="14" t="s">
        <v>89</v>
      </c>
      <c r="AU88" s="15">
        <f>SUM(AQ93:AQ168)</f>
        <v>1255637.5472069888</v>
      </c>
      <c r="AV88" s="49"/>
      <c r="AW88" s="49"/>
      <c r="AX88" s="49"/>
      <c r="AY88" s="50"/>
      <c r="AZ88" s="8"/>
      <c r="BA88" s="14" t="s">
        <v>89</v>
      </c>
      <c r="BB88" s="15">
        <f>SUM(AX93:AX168)</f>
        <v>1255615.9755132657</v>
      </c>
      <c r="BC88" s="49"/>
      <c r="BD88" s="49"/>
      <c r="BE88" s="49"/>
      <c r="BF88" s="50"/>
      <c r="BG88" s="8"/>
      <c r="BH88" s="14" t="s">
        <v>89</v>
      </c>
      <c r="BI88" s="15">
        <f>SUM(BE93:BE168)</f>
        <v>1255597.7846580127</v>
      </c>
      <c r="BJ88" s="49"/>
      <c r="BK88" s="49"/>
      <c r="BL88" s="49"/>
      <c r="BM88" s="50"/>
      <c r="BN88" s="8"/>
      <c r="BO88" s="14" t="s">
        <v>89</v>
      </c>
      <c r="BP88" s="15">
        <f>SUM(BL93:BL168)</f>
        <v>1255577.8092159431</v>
      </c>
      <c r="BQ88" s="49"/>
      <c r="BR88" s="49"/>
      <c r="BS88" s="49"/>
      <c r="BT88" s="50"/>
      <c r="BU88" s="8"/>
      <c r="BV88" s="14" t="s">
        <v>89</v>
      </c>
      <c r="BW88" s="15">
        <f>SUM(BS93:BS168)</f>
        <v>1255565.4420159869</v>
      </c>
      <c r="BX88" s="49"/>
      <c r="BY88" s="49"/>
      <c r="BZ88" s="49"/>
      <c r="CA88" s="50"/>
      <c r="CB88" s="8"/>
      <c r="CC88" s="14" t="s">
        <v>89</v>
      </c>
      <c r="CD88" s="15">
        <f>SUM(BZ93:BZ168)</f>
        <v>1255555.2602795672</v>
      </c>
      <c r="CE88" s="49"/>
      <c r="CF88" s="49"/>
      <c r="CG88" s="49">
        <v>1255542.55615487</v>
      </c>
      <c r="CH88" s="50"/>
      <c r="CI88" s="8"/>
      <c r="CJ88" s="14" t="s">
        <v>89</v>
      </c>
      <c r="CK88" s="15">
        <f>SUM(CG93:CG168)</f>
        <v>1255542.5561594197</v>
      </c>
      <c r="CL88" s="49"/>
      <c r="CM88" s="49"/>
      <c r="CN88" s="49"/>
      <c r="CO88" s="50"/>
      <c r="CP88" s="8"/>
      <c r="CQ88" s="14" t="s">
        <v>89</v>
      </c>
      <c r="CR88" s="15">
        <f>SUM(CN93:CN168)</f>
        <v>1255523.9592863952</v>
      </c>
      <c r="CS88" s="49"/>
      <c r="CT88" s="49"/>
      <c r="CU88" s="49"/>
      <c r="CV88" s="50"/>
      <c r="CW88" s="8"/>
      <c r="CX88" s="14" t="s">
        <v>89</v>
      </c>
      <c r="CY88" s="15">
        <f>SUM(CU93:CU168)</f>
        <v>1255512.5254078978</v>
      </c>
      <c r="CZ88" s="49"/>
      <c r="DA88" s="49"/>
      <c r="DB88" s="1"/>
      <c r="DC88" s="50"/>
      <c r="DD88" s="8"/>
      <c r="DE88" s="14" t="s">
        <v>89</v>
      </c>
      <c r="DF88" s="15">
        <f>SUM(DB93:DB168)</f>
        <v>1255497.8800030872</v>
      </c>
      <c r="DG88" s="49"/>
      <c r="DH88" s="49"/>
      <c r="DI88" s="49"/>
      <c r="DJ88" s="50"/>
      <c r="DK88" s="8"/>
      <c r="DL88" s="14" t="s">
        <v>89</v>
      </c>
      <c r="DM88" s="15">
        <f>SUM(DI93:DI168)</f>
        <v>1255486.9146108679</v>
      </c>
      <c r="DN88" s="49"/>
      <c r="DO88" s="65"/>
      <c r="DP88" s="49"/>
      <c r="DQ88" s="50"/>
      <c r="DR88" s="8"/>
      <c r="DS88" s="14" t="s">
        <v>89</v>
      </c>
      <c r="DT88" s="15">
        <f>SUM(DP93:DP168)</f>
        <v>1255478.5410351052</v>
      </c>
      <c r="DU88" s="49"/>
      <c r="DV88" s="49"/>
      <c r="DW88" s="49"/>
      <c r="DX88" s="50"/>
      <c r="DY88" s="8"/>
      <c r="DZ88" s="14" t="s">
        <v>89</v>
      </c>
      <c r="EA88" s="15">
        <f>SUM(DW93:DW168)</f>
        <v>1255470.3616552174</v>
      </c>
      <c r="EB88" s="49"/>
      <c r="EC88" s="49"/>
      <c r="ED88" s="49">
        <v>1255461.73985775</v>
      </c>
      <c r="EE88" s="50"/>
      <c r="EF88" s="8"/>
      <c r="EG88" s="14" t="s">
        <v>89</v>
      </c>
      <c r="EH88" s="15">
        <f>SUM(ED93:ED168)</f>
        <v>1255461.7398602113</v>
      </c>
      <c r="EI88" s="49"/>
      <c r="EJ88" s="49"/>
      <c r="EK88" s="50"/>
      <c r="EM88" s="8"/>
      <c r="EN88" s="8"/>
      <c r="EO88" s="68" t="s">
        <v>89</v>
      </c>
      <c r="EP88" s="69">
        <f>EH88</f>
        <v>1255461.7398602113</v>
      </c>
      <c r="EQ88" s="70"/>
      <c r="ER88" s="70"/>
      <c r="ES88" s="70"/>
      <c r="ET88" s="83" t="s">
        <v>138</v>
      </c>
      <c r="EU88" s="83">
        <v>39</v>
      </c>
      <c r="EV88" s="70"/>
      <c r="EW88" s="71"/>
      <c r="EX88" s="3"/>
    </row>
    <row r="89" spans="2:200" s="2" customFormat="1" x14ac:dyDescent="0.3">
      <c r="F89" s="52"/>
      <c r="G89" s="49"/>
      <c r="H89" s="49"/>
      <c r="I89" s="50"/>
      <c r="J89" s="8"/>
      <c r="K89" s="14" t="s">
        <v>6</v>
      </c>
      <c r="L89" s="15">
        <f t="shared" ref="L89:L90" si="284">EV3</f>
        <v>5.0326726933039627E-2</v>
      </c>
      <c r="M89" s="33"/>
      <c r="N89" s="33"/>
      <c r="O89" s="33"/>
      <c r="P89" s="34"/>
      <c r="Q89" s="7"/>
      <c r="R89" s="14" t="s">
        <v>6</v>
      </c>
      <c r="S89" s="46">
        <v>6.5504850848810706E-2</v>
      </c>
      <c r="T89" s="16"/>
      <c r="U89" s="16"/>
      <c r="V89" s="16"/>
      <c r="W89" s="17"/>
      <c r="X89" s="7"/>
      <c r="Y89" s="14" t="s">
        <v>6</v>
      </c>
      <c r="Z89" s="46">
        <v>4.3411000835476402E-2</v>
      </c>
      <c r="AA89" s="49"/>
      <c r="AB89" s="49"/>
      <c r="AC89" s="49"/>
      <c r="AD89" s="50"/>
      <c r="AE89" s="8"/>
      <c r="AF89" s="14" t="s">
        <v>6</v>
      </c>
      <c r="AG89" s="59">
        <v>5.5732789769535801E-2</v>
      </c>
      <c r="AH89" s="49"/>
      <c r="AI89" s="49"/>
      <c r="AJ89" s="49"/>
      <c r="AK89" s="50"/>
      <c r="AL89" s="8"/>
      <c r="AM89" s="14" t="s">
        <v>6</v>
      </c>
      <c r="AN89" s="46">
        <v>3.5250797896878697E-2</v>
      </c>
      <c r="AO89" s="49"/>
      <c r="AP89" s="49"/>
      <c r="AQ89" s="49"/>
      <c r="AR89" s="50"/>
      <c r="AS89" s="8"/>
      <c r="AT89" s="14" t="s">
        <v>6</v>
      </c>
      <c r="AU89" s="46">
        <v>5.1628281391458503E-2</v>
      </c>
      <c r="AV89" s="49"/>
      <c r="AW89" s="49"/>
      <c r="AX89" s="49"/>
      <c r="AY89" s="50"/>
      <c r="AZ89" s="8"/>
      <c r="BA89" s="14" t="s">
        <v>6</v>
      </c>
      <c r="BB89" s="46">
        <v>3.6287970171542797E-2</v>
      </c>
      <c r="BC89" s="49"/>
      <c r="BD89" s="49"/>
      <c r="BE89" s="49"/>
      <c r="BF89" s="50"/>
      <c r="BG89" s="8"/>
      <c r="BH89" s="14" t="s">
        <v>6</v>
      </c>
      <c r="BI89" s="46">
        <v>5.5698226293316097E-2</v>
      </c>
      <c r="BJ89" s="49"/>
      <c r="BK89" s="49"/>
      <c r="BL89" s="49"/>
      <c r="BM89" s="50"/>
      <c r="BN89" s="8"/>
      <c r="BO89" s="14" t="s">
        <v>6</v>
      </c>
      <c r="BP89" s="46">
        <v>2.6975319342454802E-2</v>
      </c>
      <c r="BQ89" s="49"/>
      <c r="BR89" s="49"/>
      <c r="BS89" s="49"/>
      <c r="BT89" s="50"/>
      <c r="BU89" s="8"/>
      <c r="BV89" s="14" t="s">
        <v>6</v>
      </c>
      <c r="BW89" s="46">
        <v>3.0362811376107801E-2</v>
      </c>
      <c r="BX89" s="49"/>
      <c r="BY89" s="49"/>
      <c r="BZ89" s="49"/>
      <c r="CA89" s="50"/>
      <c r="CB89" s="8"/>
      <c r="CC89" s="14" t="s">
        <v>6</v>
      </c>
      <c r="CD89" s="46">
        <v>3.3471432077931199E-2</v>
      </c>
      <c r="CE89" s="49"/>
      <c r="CF89" s="49"/>
      <c r="CG89" s="49"/>
      <c r="CH89" s="50"/>
      <c r="CI89" s="8"/>
      <c r="CJ89" s="14" t="s">
        <v>6</v>
      </c>
      <c r="CK89" s="46">
        <v>4.8265440709656098E-2</v>
      </c>
      <c r="CL89" s="49"/>
      <c r="CM89" s="49"/>
      <c r="CN89" s="49"/>
      <c r="CO89" s="50"/>
      <c r="CP89" s="8"/>
      <c r="CQ89" s="14" t="s">
        <v>6</v>
      </c>
      <c r="CR89" s="46">
        <v>3.1720077880890998E-2</v>
      </c>
      <c r="CS89" s="49"/>
      <c r="CT89" s="49"/>
      <c r="CU89" s="49"/>
      <c r="CV89" s="50"/>
      <c r="CW89" s="8"/>
      <c r="CX89" s="14" t="s">
        <v>6</v>
      </c>
      <c r="CY89" s="46">
        <v>4.7050151944858898E-2</v>
      </c>
      <c r="CZ89" s="49"/>
      <c r="DA89" s="49"/>
      <c r="DB89" s="49"/>
      <c r="DC89" s="50"/>
      <c r="DD89" s="8"/>
      <c r="DE89" s="14" t="s">
        <v>6</v>
      </c>
      <c r="DF89" s="46">
        <v>2.81568473146762E-2</v>
      </c>
      <c r="DG89" s="49"/>
      <c r="DH89" s="49"/>
      <c r="DI89" s="49"/>
      <c r="DJ89" s="50"/>
      <c r="DK89" s="8"/>
      <c r="DL89" s="14" t="s">
        <v>6</v>
      </c>
      <c r="DM89" s="46">
        <v>3.2408060593297698E-2</v>
      </c>
      <c r="DN89" s="49"/>
      <c r="DO89" s="65"/>
      <c r="DP89" s="49"/>
      <c r="DQ89" s="50"/>
      <c r="DR89" s="8"/>
      <c r="DS89" s="14" t="s">
        <v>6</v>
      </c>
      <c r="DT89" s="46">
        <v>2.5814292457653199E-2</v>
      </c>
      <c r="DU89" s="49"/>
      <c r="DV89" s="49"/>
      <c r="DW89" s="49"/>
      <c r="DX89" s="50"/>
      <c r="DY89" s="8"/>
      <c r="DZ89" s="14" t="s">
        <v>6</v>
      </c>
      <c r="EA89" s="46">
        <v>3.3076049032388199E-2</v>
      </c>
      <c r="EB89" s="49"/>
      <c r="EC89" s="49"/>
      <c r="ED89" s="49"/>
      <c r="EE89" s="50"/>
      <c r="EF89" s="8"/>
      <c r="EG89" s="14" t="s">
        <v>6</v>
      </c>
      <c r="EH89" s="46">
        <v>2.30300484399776E-2</v>
      </c>
      <c r="EI89" s="49"/>
      <c r="EJ89" s="49"/>
      <c r="EK89" s="50"/>
      <c r="EM89" s="8"/>
      <c r="EN89" s="8"/>
      <c r="EO89" s="68" t="s">
        <v>85</v>
      </c>
      <c r="EP89" s="72">
        <f>EH91</f>
        <v>4.6817618200943053E-4</v>
      </c>
      <c r="EQ89" s="73" t="str">
        <f>IF(EP89&gt;0.0005, "Need next iteration", "Converged at error &lt; 0.0005")</f>
        <v>Converged at error &lt; 0.0005</v>
      </c>
      <c r="ER89" s="70"/>
      <c r="ES89" s="70"/>
      <c r="ET89" s="70"/>
      <c r="EU89" s="70"/>
      <c r="EV89" s="70"/>
      <c r="EW89" s="71"/>
      <c r="EX89" s="3"/>
    </row>
    <row r="90" spans="2:200" s="2" customFormat="1" x14ac:dyDescent="0.3">
      <c r="F90" s="52"/>
      <c r="G90" s="49"/>
      <c r="H90" s="49"/>
      <c r="I90" s="50"/>
      <c r="J90" s="8"/>
      <c r="K90" s="14" t="s">
        <v>94</v>
      </c>
      <c r="L90" s="15">
        <f t="shared" si="284"/>
        <v>4.5297383621800691E-7</v>
      </c>
      <c r="M90" s="33"/>
      <c r="N90" s="33"/>
      <c r="O90" s="33"/>
      <c r="P90" s="34"/>
      <c r="Q90" s="7"/>
      <c r="R90" s="14" t="s">
        <v>94</v>
      </c>
      <c r="S90" s="47">
        <f>SUM(N93:N168)</f>
        <v>-9.970057726604864E-5</v>
      </c>
      <c r="T90" s="16"/>
      <c r="U90" s="16"/>
      <c r="V90" s="16"/>
      <c r="W90" s="17"/>
      <c r="X90" s="7"/>
      <c r="Y90" s="14" t="s">
        <v>94</v>
      </c>
      <c r="Z90" s="47">
        <f>SUM(U93:U168)</f>
        <v>8.2426018707337789E-5</v>
      </c>
      <c r="AA90" s="49"/>
      <c r="AB90" s="49"/>
      <c r="AC90" s="49"/>
      <c r="AD90" s="50"/>
      <c r="AE90" s="8"/>
      <c r="AF90" s="14" t="s">
        <v>94</v>
      </c>
      <c r="AG90" s="47">
        <f>SUM(AB93:AB168)</f>
        <v>-6.0794743149017449E-5</v>
      </c>
      <c r="AH90" s="49"/>
      <c r="AI90" s="49"/>
      <c r="AJ90" s="49"/>
      <c r="AK90" s="50"/>
      <c r="AL90" s="8"/>
      <c r="AM90" s="14" t="s">
        <v>94</v>
      </c>
      <c r="AN90" s="47">
        <f>SUM(AI93:AI168)</f>
        <v>8.3473205449990928E-5</v>
      </c>
      <c r="AO90" s="49"/>
      <c r="AP90" s="49"/>
      <c r="AQ90" s="49"/>
      <c r="AR90" s="50"/>
      <c r="AS90" s="8"/>
      <c r="AT90" s="14" t="s">
        <v>94</v>
      </c>
      <c r="AU90" s="47">
        <f>SUM(AP93:AP168)</f>
        <v>-2.4098635549307801E-5</v>
      </c>
      <c r="AV90" s="49"/>
      <c r="AW90" s="49"/>
      <c r="AX90" s="49"/>
      <c r="AY90" s="50"/>
      <c r="AZ90" s="8"/>
      <c r="BA90" s="14" t="s">
        <v>94</v>
      </c>
      <c r="BB90" s="47">
        <f>SUM(AW93:AW168)</f>
        <v>9.0664671006379649E-6</v>
      </c>
      <c r="BC90" s="49"/>
      <c r="BD90" s="49"/>
      <c r="BE90" s="49"/>
      <c r="BF90" s="50"/>
      <c r="BG90" s="8"/>
      <c r="BH90" s="14" t="s">
        <v>94</v>
      </c>
      <c r="BI90" s="47">
        <f>SUM(BD93:BD168)</f>
        <v>-6.6920205426868051E-5</v>
      </c>
      <c r="BJ90" s="49"/>
      <c r="BK90" s="49"/>
      <c r="BL90" s="49"/>
      <c r="BM90" s="50"/>
      <c r="BN90" s="8"/>
      <c r="BO90" s="14" t="s">
        <v>94</v>
      </c>
      <c r="BP90" s="47">
        <f>SUM(BK93:BK168)</f>
        <v>8.397061174036935E-5</v>
      </c>
      <c r="BQ90" s="49"/>
      <c r="BR90" s="49"/>
      <c r="BS90" s="49"/>
      <c r="BT90" s="50"/>
      <c r="BU90" s="8"/>
      <c r="BV90" s="14" t="s">
        <v>94</v>
      </c>
      <c r="BW90" s="47">
        <f>SUM(BR93:BR168)</f>
        <v>3.1966068490874022E-5</v>
      </c>
      <c r="BX90" s="49"/>
      <c r="BY90" s="49"/>
      <c r="BZ90" s="49"/>
      <c r="CA90" s="50"/>
      <c r="CB90" s="8"/>
      <c r="CC90" s="14" t="s">
        <v>94</v>
      </c>
      <c r="CD90" s="47">
        <f>SUM(BY93:BY168)</f>
        <v>-3.6178391383145936E-5</v>
      </c>
      <c r="CE90" s="49"/>
      <c r="CF90" s="49"/>
      <c r="CG90" s="49"/>
      <c r="CH90" s="50"/>
      <c r="CI90" s="8"/>
      <c r="CJ90" s="14" t="s">
        <v>94</v>
      </c>
      <c r="CK90" s="47">
        <f>SUM(CF93:CF168)</f>
        <v>-7.68473591961083E-6</v>
      </c>
      <c r="CL90" s="49"/>
      <c r="CM90" s="49"/>
      <c r="CN90" s="49"/>
      <c r="CO90" s="50"/>
      <c r="CP90" s="8"/>
      <c r="CQ90" s="14" t="s">
        <v>94</v>
      </c>
      <c r="CR90" s="47">
        <f>SUM(CM93:CM168)</f>
        <v>1.6907029930735007E-5</v>
      </c>
      <c r="CS90" s="49"/>
      <c r="CT90" s="49"/>
      <c r="CU90" s="49"/>
      <c r="CV90" s="50"/>
      <c r="CW90" s="8"/>
      <c r="CX90" s="14" t="s">
        <v>94</v>
      </c>
      <c r="CY90" s="47">
        <f>SUM(CT93:CT168)</f>
        <v>-1.9557170162443072E-5</v>
      </c>
      <c r="CZ90" s="49"/>
      <c r="DA90" s="49"/>
      <c r="DB90" s="49"/>
      <c r="DC90" s="50"/>
      <c r="DD90" s="8"/>
      <c r="DE90" s="14" t="s">
        <v>94</v>
      </c>
      <c r="DF90" s="47">
        <f>SUM(DA93:DA168)</f>
        <v>2.7566942662815563E-5</v>
      </c>
      <c r="DG90" s="49"/>
      <c r="DH90" s="49"/>
      <c r="DI90" s="49"/>
      <c r="DJ90" s="50"/>
      <c r="DK90" s="8"/>
      <c r="DL90" s="14" t="s">
        <v>94</v>
      </c>
      <c r="DM90" s="47">
        <f>SUM(DH93:DH168)</f>
        <v>-3.8748912629671395E-5</v>
      </c>
      <c r="DN90" s="49"/>
      <c r="DO90" s="49"/>
      <c r="DP90" s="49"/>
      <c r="DQ90" s="50"/>
      <c r="DR90" s="8"/>
      <c r="DS90" s="14" t="s">
        <v>94</v>
      </c>
      <c r="DT90" s="47">
        <f>SUM(DO93:DO168)</f>
        <v>3.0107445127214305E-5</v>
      </c>
      <c r="DU90" s="49"/>
      <c r="DV90" s="49"/>
      <c r="DW90" s="49"/>
      <c r="DX90" s="50"/>
      <c r="DY90" s="8"/>
      <c r="DZ90" s="14" t="s">
        <v>94</v>
      </c>
      <c r="EA90" s="47">
        <f>SUM(DV93:DV168)</f>
        <v>-4.7229636948031839E-5</v>
      </c>
      <c r="EB90" s="49"/>
      <c r="EC90" s="49"/>
      <c r="ED90" s="49"/>
      <c r="EE90" s="50"/>
      <c r="EF90" s="8"/>
      <c r="EG90" s="14" t="s">
        <v>94</v>
      </c>
      <c r="EH90" s="47">
        <f>SUM(EC93:EC168)</f>
        <v>2.0537430827971548E-5</v>
      </c>
      <c r="EI90" s="49"/>
      <c r="EJ90" s="49"/>
      <c r="EK90" s="50"/>
      <c r="EM90" s="8"/>
      <c r="EN90" s="8"/>
      <c r="EO90" s="68" t="s">
        <v>135</v>
      </c>
      <c r="EP90" s="74">
        <f>SUM(EU93:EU168)</f>
        <v>1255523.959286395</v>
      </c>
      <c r="EQ90" s="70"/>
      <c r="ER90" s="70"/>
      <c r="ES90" s="70"/>
      <c r="ET90" s="70"/>
      <c r="EU90" s="70"/>
      <c r="EV90" s="70"/>
      <c r="EW90" s="71"/>
      <c r="EX90" s="3"/>
    </row>
    <row r="91" spans="2:200" s="2" customFormat="1" x14ac:dyDescent="0.3">
      <c r="F91" s="52"/>
      <c r="G91" s="49"/>
      <c r="H91" s="49"/>
      <c r="I91" s="50"/>
      <c r="J91" s="8"/>
      <c r="K91" s="14" t="s">
        <v>85</v>
      </c>
      <c r="L91" s="67">
        <f>EV5</f>
        <v>1.0881334316061272E-3</v>
      </c>
      <c r="M91" s="35" t="str">
        <f>IF(L91&gt;0.0005, "Need next iteration")</f>
        <v>Need next iteration</v>
      </c>
      <c r="N91" s="36"/>
      <c r="O91" s="33"/>
      <c r="P91" s="34"/>
      <c r="Q91" s="7"/>
      <c r="R91" s="14" t="s">
        <v>85</v>
      </c>
      <c r="S91" s="32">
        <f>SQRT(SUM(W93:W168))/SUM(M93:M168)</f>
        <v>1.1281772195416886E-3</v>
      </c>
      <c r="T91" s="35" t="str">
        <f>IF(S91&gt;0.001, "Need next iteration")</f>
        <v>Need next iteration</v>
      </c>
      <c r="U91" s="35"/>
      <c r="V91" s="16"/>
      <c r="W91" s="17"/>
      <c r="X91" s="7"/>
      <c r="Y91" s="14" t="s">
        <v>85</v>
      </c>
      <c r="Z91" s="32">
        <f>SQRT(SUM(AD93:AD168))/SUM(T93:T168)</f>
        <v>9.080648715410766E-4</v>
      </c>
      <c r="AA91" s="35" t="str">
        <f>IF(Z91&gt;0.0005, "Need next iteration")</f>
        <v>Need next iteration</v>
      </c>
      <c r="AB91" s="49"/>
      <c r="AC91" s="49"/>
      <c r="AD91" s="50"/>
      <c r="AE91" s="8"/>
      <c r="AF91" s="48" t="s">
        <v>85</v>
      </c>
      <c r="AG91" s="32">
        <f>SQRT(SUM(AK93:AK168))/SUM(AA93:AA168)</f>
        <v>9.9251146629530636E-4</v>
      </c>
      <c r="AH91" s="35" t="str">
        <f>IF(AG91&gt;0.0005, "Need next iteration")</f>
        <v>Need next iteration</v>
      </c>
      <c r="AI91" s="35"/>
      <c r="AJ91" s="49"/>
      <c r="AK91" s="50"/>
      <c r="AL91" s="8"/>
      <c r="AM91" s="14" t="s">
        <v>85</v>
      </c>
      <c r="AN91" s="32">
        <f>SQRT(SUM(AR93:AR168))/SUM(AH93:AH168)</f>
        <v>7.5827187660571155E-4</v>
      </c>
      <c r="AO91" s="35" t="str">
        <f>IF(AN91&gt;0.0005, "Need next iteration")</f>
        <v>Need next iteration</v>
      </c>
      <c r="AP91" s="49"/>
      <c r="AQ91" s="49"/>
      <c r="AR91" s="50"/>
      <c r="AS91" s="8"/>
      <c r="AT91" s="14" t="s">
        <v>85</v>
      </c>
      <c r="AU91" s="32">
        <f>SQRT(SUM(AY93:AY168))/SUM(AO93:AO168)</f>
        <v>7.9997093276988152E-4</v>
      </c>
      <c r="AV91" s="35" t="str">
        <f>IF(AU91&gt;0.0005, "Need next iteration")</f>
        <v>Need next iteration</v>
      </c>
      <c r="AW91" s="49"/>
      <c r="AX91" s="49"/>
      <c r="AY91" s="50"/>
      <c r="AZ91" s="8"/>
      <c r="BA91" s="14" t="s">
        <v>85</v>
      </c>
      <c r="BB91" s="32">
        <f>SQRT(SUM(BF93:BF168))/SUM(AV93:AV168)</f>
        <v>7.6550273496965538E-4</v>
      </c>
      <c r="BC91" s="35" t="str">
        <f>IF(BB91&gt;0.0005, "Need next iteration")</f>
        <v>Need next iteration</v>
      </c>
      <c r="BD91" s="49"/>
      <c r="BE91" s="49"/>
      <c r="BF91" s="50"/>
      <c r="BG91" s="8"/>
      <c r="BH91" s="14" t="s">
        <v>85</v>
      </c>
      <c r="BI91" s="32">
        <f>SQRT(SUM(BM93:BM168))/SUM(BC93:BC168)</f>
        <v>9.3325723591729758E-4</v>
      </c>
      <c r="BJ91" s="35" t="str">
        <f>IF(BI91&gt;0.0005, "Need next iteration")</f>
        <v>Need next iteration</v>
      </c>
      <c r="BK91" s="49"/>
      <c r="BL91" s="49"/>
      <c r="BM91" s="50"/>
      <c r="BN91" s="8"/>
      <c r="BO91" s="14" t="s">
        <v>85</v>
      </c>
      <c r="BP91" s="32">
        <f>SQRT(SUM(BT93:BT168))/SUM(BJ93:BJ168)</f>
        <v>6.3460338818546529E-4</v>
      </c>
      <c r="BQ91" s="35" t="str">
        <f>IF(BP91&gt;0.0005, "Need next iteration")</f>
        <v>Need next iteration</v>
      </c>
      <c r="BR91" s="35"/>
      <c r="BS91" s="49"/>
      <c r="BT91" s="50"/>
      <c r="BU91" s="8"/>
      <c r="BV91" s="14" t="s">
        <v>85</v>
      </c>
      <c r="BW91" s="32">
        <f>SQRT(SUM(CA93:CA168))/SUM(BQ93:BQ168)</f>
        <v>6.2708143924974696E-4</v>
      </c>
      <c r="BX91" s="35" t="str">
        <f>IF(BW91&gt;0.0005, "Need next iteration")</f>
        <v>Need next iteration</v>
      </c>
      <c r="BY91" s="35"/>
      <c r="BZ91" s="49"/>
      <c r="CA91" s="50"/>
      <c r="CB91" s="8"/>
      <c r="CC91" s="14" t="s">
        <v>85</v>
      </c>
      <c r="CD91" s="32">
        <f>SQRT(SUM(CH93:CH168))/SUM(BX93:BX168)</f>
        <v>6.7342676600064461E-4</v>
      </c>
      <c r="CE91" s="35" t="str">
        <f>IF(CD91&gt;0.0005, "Need next iteration")</f>
        <v>Need next iteration</v>
      </c>
      <c r="CF91" s="35"/>
      <c r="CG91" s="49"/>
      <c r="CH91" s="50"/>
      <c r="CI91" s="8"/>
      <c r="CJ91" s="14" t="s">
        <v>85</v>
      </c>
      <c r="CK91" s="32">
        <f>SQRT(SUM(CO93:CO168))/SUM(CE93:CE168)</f>
        <v>8.4206847159844678E-4</v>
      </c>
      <c r="CL91" s="35" t="str">
        <f>IF(CK91&gt;0.0005, "Need next iteration", "Converged at error &lt; 0.0005")</f>
        <v>Need next iteration</v>
      </c>
      <c r="CM91" s="35"/>
      <c r="CN91" s="49"/>
      <c r="CO91" s="50"/>
      <c r="CP91" s="8"/>
      <c r="CQ91" s="14" t="s">
        <v>85</v>
      </c>
      <c r="CR91" s="32">
        <f>SQRT(SUM(CV93:CV168))/SUM(CL93:CL168)</f>
        <v>6.4110198312685308E-4</v>
      </c>
      <c r="CS91" s="35" t="str">
        <f>IF(CR91&gt;0.0005, "Need next iteration", "Converged at error &lt; 0.0005")</f>
        <v>Need next iteration</v>
      </c>
      <c r="CT91" s="35"/>
      <c r="CU91" s="49"/>
      <c r="CV91" s="50"/>
      <c r="CW91" s="8"/>
      <c r="CX91" s="14" t="s">
        <v>85</v>
      </c>
      <c r="CY91" s="32">
        <f>SQRT(SUM(DC93:DC168))/SUM(CS93:CS168)</f>
        <v>7.1906472203739705E-4</v>
      </c>
      <c r="CZ91" s="35" t="str">
        <f>IF(CY91&gt;0.0005, "Need next iteration")</f>
        <v>Need next iteration</v>
      </c>
      <c r="DA91" s="35"/>
      <c r="DB91" s="49"/>
      <c r="DC91" s="50"/>
      <c r="DD91" s="8"/>
      <c r="DE91" s="14" t="s">
        <v>85</v>
      </c>
      <c r="DF91" s="32">
        <f>SQRT(SUM(DJ93:DJ168))/SUM(CZ93:CZ168)</f>
        <v>6.1685893696971988E-4</v>
      </c>
      <c r="DG91" s="35" t="str">
        <f>IF(DF91&gt;0.0005, "Need next iteration")</f>
        <v>Need next iteration</v>
      </c>
      <c r="DH91" s="35"/>
      <c r="DI91" s="49"/>
      <c r="DJ91" s="50"/>
      <c r="DK91" s="8"/>
      <c r="DL91" s="14" t="s">
        <v>85</v>
      </c>
      <c r="DM91" s="32">
        <f>SQRT(SUM(DQ93:DQ168))/SUM(DG93:DG168)</f>
        <v>5.6838855817446809E-4</v>
      </c>
      <c r="DN91" s="35" t="str">
        <f>IF(DM91&gt;0.0005, "Need next iteration")</f>
        <v>Need next iteration</v>
      </c>
      <c r="DO91" s="35"/>
      <c r="DP91" s="49"/>
      <c r="DQ91" s="50"/>
      <c r="DR91" s="8"/>
      <c r="DS91" s="14" t="s">
        <v>85</v>
      </c>
      <c r="DT91" s="32">
        <f>SQRT(SUM(DX93:DX168))/SUM(DN93:DN168)</f>
        <v>5.0577327100882221E-4</v>
      </c>
      <c r="DU91" s="35" t="str">
        <f>IF(DT91&gt;0.0005, "Need next iteration")</f>
        <v>Need next iteration</v>
      </c>
      <c r="DV91" s="35"/>
      <c r="DW91" s="49"/>
      <c r="DX91" s="50"/>
      <c r="DY91" s="8"/>
      <c r="DZ91" s="14" t="s">
        <v>85</v>
      </c>
      <c r="EA91" s="32">
        <f>SQRT(SUM(EE93:EE168))/SUM(DU93:DU168)</f>
        <v>5.0253714344453398E-4</v>
      </c>
      <c r="EB91" s="35" t="str">
        <f>IF(EA91&gt;0.0005, "Need next iteration")</f>
        <v>Need next iteration</v>
      </c>
      <c r="EC91" s="35"/>
      <c r="ED91" s="49"/>
      <c r="EE91" s="50"/>
      <c r="EF91" s="8"/>
      <c r="EG91" s="14" t="s">
        <v>85</v>
      </c>
      <c r="EH91" s="32">
        <f>SQRT(SUM(EK93:EK168))/SUM(EB93:EB168)</f>
        <v>4.6817618200943053E-4</v>
      </c>
      <c r="EI91" s="35" t="str">
        <f>IF(EH91&gt;0.0005,"Need next iteration","Converged &lt;0.0005")</f>
        <v>Converged &lt;0.0005</v>
      </c>
      <c r="EJ91" s="49"/>
      <c r="EK91" s="50"/>
      <c r="EM91" s="8"/>
      <c r="EN91" s="8"/>
      <c r="EO91" s="81" t="s">
        <v>137</v>
      </c>
      <c r="EP91" s="82">
        <f>ABS(EP90-EP88)/EP88</f>
        <v>4.9558998261991077E-5</v>
      </c>
      <c r="EQ91" s="70"/>
      <c r="ER91" s="70"/>
      <c r="ES91" s="70"/>
      <c r="ET91" s="70"/>
      <c r="EU91" s="70"/>
      <c r="EV91" s="70"/>
      <c r="EW91" s="71"/>
      <c r="EX91" s="3"/>
    </row>
    <row r="92" spans="2:200" s="2" customFormat="1" x14ac:dyDescent="0.3">
      <c r="B92" s="85" t="s">
        <v>0</v>
      </c>
      <c r="C92" s="85"/>
      <c r="D92" s="85"/>
      <c r="E92" s="20" t="s">
        <v>5</v>
      </c>
      <c r="F92" s="20" t="s">
        <v>1</v>
      </c>
      <c r="G92" s="20" t="s">
        <v>2</v>
      </c>
      <c r="H92" s="20" t="s">
        <v>94</v>
      </c>
      <c r="I92" s="14" t="s">
        <v>90</v>
      </c>
      <c r="J92" s="9"/>
      <c r="K92" s="66" t="s">
        <v>117</v>
      </c>
      <c r="L92" s="20" t="s">
        <v>3</v>
      </c>
      <c r="M92" s="21" t="s">
        <v>2</v>
      </c>
      <c r="N92" s="58" t="s">
        <v>94</v>
      </c>
      <c r="O92" s="48" t="s">
        <v>90</v>
      </c>
      <c r="P92" s="14" t="s">
        <v>86</v>
      </c>
      <c r="Q92" s="7"/>
      <c r="R92" s="66" t="s">
        <v>117</v>
      </c>
      <c r="S92" s="20" t="s">
        <v>3</v>
      </c>
      <c r="T92" s="21" t="s">
        <v>2</v>
      </c>
      <c r="U92" s="20" t="s">
        <v>94</v>
      </c>
      <c r="V92" s="14" t="s">
        <v>90</v>
      </c>
      <c r="W92" s="14" t="s">
        <v>86</v>
      </c>
      <c r="X92" s="7"/>
      <c r="Y92" s="66" t="s">
        <v>117</v>
      </c>
      <c r="Z92" s="20" t="s">
        <v>3</v>
      </c>
      <c r="AA92" s="58" t="s">
        <v>2</v>
      </c>
      <c r="AB92" s="20" t="s">
        <v>94</v>
      </c>
      <c r="AC92" s="14" t="s">
        <v>90</v>
      </c>
      <c r="AD92" s="14" t="s">
        <v>86</v>
      </c>
      <c r="AE92" s="8"/>
      <c r="AF92" s="66" t="s">
        <v>117</v>
      </c>
      <c r="AG92" s="20" t="s">
        <v>3</v>
      </c>
      <c r="AH92" s="21" t="s">
        <v>2</v>
      </c>
      <c r="AI92" s="20" t="s">
        <v>94</v>
      </c>
      <c r="AJ92" s="14" t="s">
        <v>90</v>
      </c>
      <c r="AK92" s="14" t="s">
        <v>86</v>
      </c>
      <c r="AL92" s="7"/>
      <c r="AM92" s="66" t="s">
        <v>117</v>
      </c>
      <c r="AN92" s="20" t="s">
        <v>3</v>
      </c>
      <c r="AO92" s="21" t="s">
        <v>2</v>
      </c>
      <c r="AP92" s="20" t="s">
        <v>94</v>
      </c>
      <c r="AQ92" s="14" t="s">
        <v>90</v>
      </c>
      <c r="AR92" s="14" t="s">
        <v>86</v>
      </c>
      <c r="AS92" s="7"/>
      <c r="AT92" s="66" t="s">
        <v>117</v>
      </c>
      <c r="AU92" s="51" t="s">
        <v>3</v>
      </c>
      <c r="AV92" s="21" t="s">
        <v>2</v>
      </c>
      <c r="AW92" s="20" t="s">
        <v>94</v>
      </c>
      <c r="AX92" s="14" t="s">
        <v>90</v>
      </c>
      <c r="AY92" s="14" t="s">
        <v>86</v>
      </c>
      <c r="AZ92" s="7"/>
      <c r="BA92" s="66" t="s">
        <v>117</v>
      </c>
      <c r="BB92" s="51" t="s">
        <v>3</v>
      </c>
      <c r="BC92" s="21" t="s">
        <v>2</v>
      </c>
      <c r="BD92" s="20" t="s">
        <v>94</v>
      </c>
      <c r="BE92" s="14" t="s">
        <v>90</v>
      </c>
      <c r="BF92" s="14" t="s">
        <v>86</v>
      </c>
      <c r="BG92" s="7"/>
      <c r="BH92" s="66" t="s">
        <v>117</v>
      </c>
      <c r="BI92" s="51" t="s">
        <v>3</v>
      </c>
      <c r="BJ92" s="21" t="s">
        <v>2</v>
      </c>
      <c r="BK92" s="20" t="s">
        <v>94</v>
      </c>
      <c r="BL92" s="14" t="s">
        <v>90</v>
      </c>
      <c r="BM92" s="14" t="s">
        <v>86</v>
      </c>
      <c r="BN92" s="7"/>
      <c r="BO92" s="66" t="s">
        <v>117</v>
      </c>
      <c r="BP92" s="64" t="s">
        <v>3</v>
      </c>
      <c r="BQ92" s="58" t="s">
        <v>2</v>
      </c>
      <c r="BR92" s="22" t="s">
        <v>94</v>
      </c>
      <c r="BS92" s="48" t="s">
        <v>90</v>
      </c>
      <c r="BT92" s="48" t="s">
        <v>86</v>
      </c>
      <c r="BU92" s="7"/>
      <c r="BV92" s="66" t="s">
        <v>117</v>
      </c>
      <c r="BW92" s="51" t="s">
        <v>3</v>
      </c>
      <c r="BX92" s="58" t="s">
        <v>2</v>
      </c>
      <c r="BY92" s="22" t="s">
        <v>94</v>
      </c>
      <c r="BZ92" s="14" t="s">
        <v>90</v>
      </c>
      <c r="CA92" s="48" t="s">
        <v>86</v>
      </c>
      <c r="CB92" s="7"/>
      <c r="CC92" s="66" t="s">
        <v>117</v>
      </c>
      <c r="CD92" s="51" t="s">
        <v>3</v>
      </c>
      <c r="CE92" s="58" t="s">
        <v>2</v>
      </c>
      <c r="CF92" s="22" t="s">
        <v>94</v>
      </c>
      <c r="CG92" s="48" t="s">
        <v>90</v>
      </c>
      <c r="CH92" s="48" t="s">
        <v>86</v>
      </c>
      <c r="CI92" s="7"/>
      <c r="CJ92" s="66" t="s">
        <v>117</v>
      </c>
      <c r="CK92" s="51" t="s">
        <v>3</v>
      </c>
      <c r="CL92" s="58" t="s">
        <v>2</v>
      </c>
      <c r="CM92" s="22" t="s">
        <v>94</v>
      </c>
      <c r="CN92" s="14" t="s">
        <v>90</v>
      </c>
      <c r="CO92" s="48" t="s">
        <v>86</v>
      </c>
      <c r="CP92" s="7"/>
      <c r="CQ92" s="66" t="s">
        <v>117</v>
      </c>
      <c r="CR92" s="64" t="s">
        <v>3</v>
      </c>
      <c r="CS92" s="58" t="s">
        <v>2</v>
      </c>
      <c r="CT92" s="22" t="s">
        <v>94</v>
      </c>
      <c r="CU92" s="48" t="s">
        <v>90</v>
      </c>
      <c r="CV92" s="48" t="s">
        <v>86</v>
      </c>
      <c r="CW92" s="7"/>
      <c r="CX92" s="66" t="s">
        <v>117</v>
      </c>
      <c r="CY92" s="51" t="s">
        <v>3</v>
      </c>
      <c r="CZ92" s="58" t="s">
        <v>2</v>
      </c>
      <c r="DA92" s="22" t="s">
        <v>94</v>
      </c>
      <c r="DB92" s="48" t="s">
        <v>90</v>
      </c>
      <c r="DC92" s="48" t="s">
        <v>86</v>
      </c>
      <c r="DD92" s="7"/>
      <c r="DE92" s="66" t="s">
        <v>117</v>
      </c>
      <c r="DF92" s="51" t="s">
        <v>3</v>
      </c>
      <c r="DG92" s="58" t="s">
        <v>2</v>
      </c>
      <c r="DH92" s="22" t="s">
        <v>94</v>
      </c>
      <c r="DI92" s="48" t="s">
        <v>90</v>
      </c>
      <c r="DJ92" s="48" t="s">
        <v>86</v>
      </c>
      <c r="DK92" s="7"/>
      <c r="DL92" s="66" t="s">
        <v>117</v>
      </c>
      <c r="DM92" s="51" t="s">
        <v>3</v>
      </c>
      <c r="DN92" s="58" t="s">
        <v>2</v>
      </c>
      <c r="DO92" s="22" t="s">
        <v>94</v>
      </c>
      <c r="DP92" s="48" t="s">
        <v>90</v>
      </c>
      <c r="DQ92" s="48" t="s">
        <v>86</v>
      </c>
      <c r="DR92" s="7"/>
      <c r="DS92" s="66" t="s">
        <v>117</v>
      </c>
      <c r="DT92" s="51" t="s">
        <v>3</v>
      </c>
      <c r="DU92" s="58" t="s">
        <v>2</v>
      </c>
      <c r="DV92" s="22" t="s">
        <v>94</v>
      </c>
      <c r="DW92" s="48" t="s">
        <v>90</v>
      </c>
      <c r="DX92" s="48" t="s">
        <v>86</v>
      </c>
      <c r="DY92" s="7"/>
      <c r="DZ92" s="66" t="s">
        <v>117</v>
      </c>
      <c r="EA92" s="51" t="s">
        <v>3</v>
      </c>
      <c r="EB92" s="58" t="s">
        <v>2</v>
      </c>
      <c r="EC92" s="22" t="s">
        <v>94</v>
      </c>
      <c r="ED92" s="48" t="s">
        <v>90</v>
      </c>
      <c r="EE92" s="48" t="s">
        <v>86</v>
      </c>
      <c r="EF92" s="7"/>
      <c r="EG92" s="66" t="s">
        <v>117</v>
      </c>
      <c r="EH92" s="51" t="s">
        <v>3</v>
      </c>
      <c r="EI92" s="58" t="s">
        <v>2</v>
      </c>
      <c r="EJ92" s="48" t="s">
        <v>90</v>
      </c>
      <c r="EK92" s="48" t="s">
        <v>86</v>
      </c>
      <c r="EM92" s="7"/>
      <c r="EN92" s="7"/>
      <c r="EO92" s="68" t="s">
        <v>101</v>
      </c>
      <c r="EP92" s="51" t="s">
        <v>100</v>
      </c>
      <c r="EQ92" s="75" t="s">
        <v>5</v>
      </c>
      <c r="ER92" s="51" t="s">
        <v>136</v>
      </c>
      <c r="ES92" s="68" t="s">
        <v>1</v>
      </c>
      <c r="ET92" s="68" t="s">
        <v>102</v>
      </c>
      <c r="EU92" s="68" t="s">
        <v>135</v>
      </c>
      <c r="EV92" s="68" t="s">
        <v>87</v>
      </c>
      <c r="EW92" s="68" t="s">
        <v>88</v>
      </c>
      <c r="EX92" s="3"/>
    </row>
    <row r="93" spans="2:200" s="2" customFormat="1" x14ac:dyDescent="0.3">
      <c r="B93" s="86" t="s">
        <v>0</v>
      </c>
      <c r="C93" s="22">
        <v>1</v>
      </c>
      <c r="D93" s="23" t="s">
        <v>7</v>
      </c>
      <c r="E93" s="23">
        <v>6020</v>
      </c>
      <c r="F93" s="23">
        <v>3.6</v>
      </c>
      <c r="G93" s="23">
        <v>4300</v>
      </c>
      <c r="H93" s="23">
        <f>$F93*((L93-G93)+0.15/($E93)^4*5*(L93-G93)*(G93+$L$3*(L93-G93))^4)</f>
        <v>0</v>
      </c>
      <c r="I93" s="28">
        <f>$F93*(G93+0.15/($E93)^4*G93^5)</f>
        <v>16084.435651811746</v>
      </c>
      <c r="J93" s="10"/>
      <c r="K93" s="37">
        <f>EU7</f>
        <v>5.5092263682400118</v>
      </c>
      <c r="L93" s="37">
        <f t="shared" ref="L93:P108" si="285">EV7</f>
        <v>4300</v>
      </c>
      <c r="M93" s="37">
        <f t="shared" si="285"/>
        <v>5458.9735240809368</v>
      </c>
      <c r="N93" s="37">
        <f t="shared" si="285"/>
        <v>4793.4323026655684</v>
      </c>
      <c r="O93" s="37">
        <f t="shared" si="285"/>
        <v>21645.559101831946</v>
      </c>
      <c r="P93" s="37">
        <f t="shared" si="285"/>
        <v>3772.2109484762486</v>
      </c>
      <c r="Q93" s="8"/>
      <c r="R93" s="29">
        <f>$F93*(1+0.75*(M93/($E93))^4)</f>
        <v>5.4256677801676583</v>
      </c>
      <c r="S93" s="25">
        <v>6330</v>
      </c>
      <c r="T93" s="29">
        <f>M93+$S$89*(S93-M93)</f>
        <v>5516.0299834713805</v>
      </c>
      <c r="U93" s="42">
        <f>$F93*((Z93-T93)+0.15/($E93)^4*5*(Z93-T93)*(T93+$Z$89*(Z93-T93))^4)</f>
        <v>-6604.7247144670018</v>
      </c>
      <c r="V93" s="29">
        <f>$F93*(T93+0.15/($E93)^4*T93^5)</f>
        <v>21957.328833961557</v>
      </c>
      <c r="W93" s="42">
        <f>(T93-M93)^2</f>
        <v>3255.4395581733515</v>
      </c>
      <c r="X93" s="11"/>
      <c r="Y93" s="28">
        <f>$F93*(1+0.75*(T93/($E93))^4)</f>
        <v>5.5031993116027627</v>
      </c>
      <c r="Z93" s="23">
        <v>4300</v>
      </c>
      <c r="AA93" s="28">
        <f>T93+$Z$89*(Z93-T93)</f>
        <v>5463.2409048429399</v>
      </c>
      <c r="AB93" s="39">
        <f>$F93*((AG93-AA93)+0.15/($E93)^4*5*(AG93-AA93)*(AA93+$AG$89*(AG93-AA93))^4)</f>
        <v>4764.5928569918005</v>
      </c>
      <c r="AC93" s="28">
        <f>$F93*(AA93+0.15/($E93)^4*AA93^5)</f>
        <v>21668.724682119504</v>
      </c>
      <c r="AD93" s="39">
        <f>(AA93-T93)^2</f>
        <v>2786.6868224396862</v>
      </c>
      <c r="AE93" s="11"/>
      <c r="AF93" s="28">
        <f>$F93*(1+0.75*(AA93/($E93))^4)</f>
        <v>5.4313831108116304</v>
      </c>
      <c r="AG93" s="23">
        <v>6330</v>
      </c>
      <c r="AH93" s="28">
        <f>AA93+$AG$89*(AG93-AA93)</f>
        <v>5511.5478072741616</v>
      </c>
      <c r="AI93" s="39">
        <f>$F93*((AN93-AH93)+0.15/($E93)^4*5*(AN93-AH93)*(AH93+$AN$89*(AN93-AH93))^4)</f>
        <v>-6589.4898661483321</v>
      </c>
      <c r="AJ93" s="28">
        <f>$F93*(AH93+0.15/($E93)^4*AH93^5)</f>
        <v>21932.676377002383</v>
      </c>
      <c r="AK93" s="39">
        <f>(AH93-AA93)^2</f>
        <v>2333.5568224995745</v>
      </c>
      <c r="AL93" s="11"/>
      <c r="AM93" s="28">
        <f>$F93*(1+0.75*(AH93/($E93))^4)</f>
        <v>5.4970208949794035</v>
      </c>
      <c r="AN93" s="23">
        <v>4300</v>
      </c>
      <c r="AO93" s="28">
        <f>AH93+$AN$89*(AN93-AH93)</f>
        <v>5468.8397803775333</v>
      </c>
      <c r="AP93" s="39">
        <f>$F93*((AU93-AO93)+0.15/($E93)^4*5*(AU93-AO93)*(AO93+$AU$89*(AU93-AO93))^4)</f>
        <v>4735.8941352941511</v>
      </c>
      <c r="AQ93" s="28">
        <f>$F93*(AO93+0.15/($E93)^4*AO93^5)</f>
        <v>21699.155358190961</v>
      </c>
      <c r="AR93" s="39">
        <f>(AO93-AH93)^2</f>
        <v>1823.9755614031285</v>
      </c>
      <c r="AS93" s="11"/>
      <c r="AT93" s="28">
        <f>$F93*(1+0.75*(AO93/($E93))^4)</f>
        <v>5.4389020611360772</v>
      </c>
      <c r="AU93" s="23">
        <v>6330</v>
      </c>
      <c r="AV93" s="28">
        <f>AO93+$AU$89*(AU93-AO93)</f>
        <v>5513.3000025193323</v>
      </c>
      <c r="AW93" s="39">
        <f>$F93*((BB93-AV93)+0.15/($E93)^4*5*(BB93-AV93)*(AV93+$BB$89*(BB93-AV93))^4)</f>
        <v>-6599.7249910898699</v>
      </c>
      <c r="AX93" s="28">
        <f>$F93*(AV93+0.15/($E93)^4*AV93^5)</f>
        <v>21942.310345006706</v>
      </c>
      <c r="AY93" s="39">
        <f>(AV93-AO93)^2</f>
        <v>1976.711352898116</v>
      </c>
      <c r="AZ93" s="11"/>
      <c r="BA93" s="28">
        <f>$F93*(1+0.75*(AV93/($E93))^4)</f>
        <v>5.4994343995248309</v>
      </c>
      <c r="BB93" s="23">
        <v>4300</v>
      </c>
      <c r="BC93" s="28">
        <f>AV93+$BB$89*(BB93-AV93)</f>
        <v>5469.2718082187785</v>
      </c>
      <c r="BD93" s="39">
        <f>$F93*((BI93-BC93)+0.15/($E93)^4*5*(BI93-BC93)*(BC93+$BI$89*(BI93-BC93))^4)</f>
        <v>4738.1643742247952</v>
      </c>
      <c r="BE93" s="28">
        <f>$F93*(BC93+0.15/($E93)^4*BC93^5)</f>
        <v>21701.505240838233</v>
      </c>
      <c r="BF93" s="39">
        <f>(BC93-AV93)^2</f>
        <v>1938.481893367325</v>
      </c>
      <c r="BG93" s="11"/>
      <c r="BH93" s="28">
        <f>$F93*(1+0.75*(BC93/($E93))^4)</f>
        <v>5.4394832089227751</v>
      </c>
      <c r="BI93" s="23">
        <v>6330</v>
      </c>
      <c r="BJ93" s="28">
        <f>BC93+$BI$89*(BI93-BC93)</f>
        <v>5517.2128418216453</v>
      </c>
      <c r="BK93" s="39">
        <f>$F93*((BP93-BJ93)+0.15/($E93)^4*5*(BP93-BJ93)*(BJ93+$BP$89*(BP93-BJ93))^4)</f>
        <v>-6645.8487610583261</v>
      </c>
      <c r="BL93" s="28">
        <f>$F93*(BJ93+0.15/($E93)^4*BJ93^5)</f>
        <v>21963.839304929414</v>
      </c>
      <c r="BM93" s="39">
        <f>(BJ93-BC93)^2</f>
        <v>2298.3427029112045</v>
      </c>
      <c r="BN93" s="11"/>
      <c r="BO93" s="28">
        <f>$F93*(1+0.75*(BJ93/($E93))^4)</f>
        <v>5.5048323262416536</v>
      </c>
      <c r="BP93" s="23">
        <v>4300</v>
      </c>
      <c r="BQ93" s="28">
        <f>BJ93+$BP$89*(BP93-BJ93)</f>
        <v>5484.3781367057691</v>
      </c>
      <c r="BR93" s="39">
        <f>$F93*((BW93-BQ93)+0.15/($E93)^4*5*(BW93-BQ93)*(BQ93+$BW$89*(BW93-BQ93))^4)</f>
        <v>4646.662167208814</v>
      </c>
      <c r="BS93" s="28">
        <f>$F93*(BQ93+0.15/($E93)^4*BQ93^5)</f>
        <v>21783.829787600469</v>
      </c>
      <c r="BT93" s="39">
        <f t="shared" ref="BT93:BT124" si="286">(BQ93-BJ93)^2</f>
        <v>1078.1178600465469</v>
      </c>
      <c r="BU93" s="11"/>
      <c r="BV93" s="28">
        <f>$F93*(1+0.75*(BQ93/($E93))^4)</f>
        <v>5.4598904420958476</v>
      </c>
      <c r="BW93" s="23">
        <v>6330</v>
      </c>
      <c r="BX93" s="28">
        <f>BQ93+$BW$89*(BW93-BQ93)</f>
        <v>5510.0535938364847</v>
      </c>
      <c r="BY93" s="39">
        <f>$F93*((CD93-BX93)+0.15/($E93)^4*5*(CD93-BX93)*(BX93+$CD$89*(CD93-BX93))^4)</f>
        <v>4536.7648959635299</v>
      </c>
      <c r="BZ93" s="28">
        <f>$F93*(BX93+0.15/($E93)^4*BX93^5)</f>
        <v>21924.464191026302</v>
      </c>
      <c r="CA93" s="39">
        <f>(BX93-BQ93)^2</f>
        <v>659.22909887121386</v>
      </c>
      <c r="CB93" s="11"/>
      <c r="CC93" s="28">
        <f>$F93*(1+0.75*(BX93/($E93))^4)</f>
        <v>5.4949645567430485</v>
      </c>
      <c r="CD93" s="23">
        <v>6330</v>
      </c>
      <c r="CE93" s="28">
        <f>BX93+$CD$89*(CD93-BX93)</f>
        <v>5537.4983742779305</v>
      </c>
      <c r="CF93" s="39">
        <f>$F93*((CK93-CE93)+0.15/($E93)^4*5*(CK93-CE93)*(CE93+$CK$89*(CK93-CE93))^4)</f>
        <v>-6745.532665815972</v>
      </c>
      <c r="CG93" s="28">
        <f>$F93*(CE93+0.15/($E93)^4*CE93^5)</f>
        <v>22075.792951286563</v>
      </c>
      <c r="CH93" s="39">
        <f>(CE93-BX93)^2</f>
        <v>753.215973479166</v>
      </c>
      <c r="CI93" s="11"/>
      <c r="CJ93" s="28">
        <f>$F93*(1+0.75*(CE93/($E93))^4)</f>
        <v>5.5330017448223314</v>
      </c>
      <c r="CK93" s="23">
        <v>4300</v>
      </c>
      <c r="CL93" s="28">
        <f>CE93+$CK$89*(CK93-CE93)</f>
        <v>5477.7699698659235</v>
      </c>
      <c r="CM93" s="39">
        <f>$F93*((CR93-CL93)+0.15/($E93)^4*5*(CR93-CL93)*(CL93+$CR$89*(CR93-CL93))^4)</f>
        <v>4676.826735406964</v>
      </c>
      <c r="CN93" s="28">
        <f>$F93*(CL93+0.15/($E93)^4*CL93^5)</f>
        <v>21747.779502710073</v>
      </c>
      <c r="CO93" s="39">
        <f t="shared" ref="CO93:CO124" si="287">(CL93-CE93)^2</f>
        <v>3567.4822936042533</v>
      </c>
      <c r="CP93" s="11"/>
      <c r="CQ93" s="28">
        <f>$F93*(1+0.75*(CL93/($E93))^4)</f>
        <v>5.4509426485121084</v>
      </c>
      <c r="CR93" s="23">
        <v>6330</v>
      </c>
      <c r="CS93" s="28">
        <f>CL93+$CR$89*(CR93-CL93)</f>
        <v>5504.8027727942108</v>
      </c>
      <c r="CT93" s="39">
        <f>$F93*((CY93-CS93)+0.15/($E93)^4*5*(CY93-CS93)*(CS93+$CY$89*(CY93-CS93))^4)</f>
        <v>4572.8926211661064</v>
      </c>
      <c r="CU93" s="28">
        <f>$F93*(CS93+0.15/($E93)^4*CS93^5)</f>
        <v>21895.630061431173</v>
      </c>
      <c r="CV93" s="39">
        <f>(CS93-CL93)^2</f>
        <v>730.77243415961902</v>
      </c>
      <c r="CW93" s="11"/>
      <c r="CX93" s="28">
        <f>$F93*(1+0.75*(CS93/($E93))^4)</f>
        <v>5.4877516281269569</v>
      </c>
      <c r="CY93" s="23">
        <v>6330</v>
      </c>
      <c r="CZ93" s="28">
        <f>CS93+$CY$89*(CY93-CS93)</f>
        <v>5543.6284277187196</v>
      </c>
      <c r="DA93" s="39">
        <f>$F93*((DF93-CZ93)+0.15/($E93)^4*5*(DF93-CZ93)*(CZ93+$DF$89*(DF93-CZ93))^4)</f>
        <v>-6831.2284501955592</v>
      </c>
      <c r="DB93" s="28">
        <f>$F93*(CZ93+0.15/($E93)^4*CZ93^5)</f>
        <v>22109.736811491832</v>
      </c>
      <c r="DC93" s="39">
        <f>(CZ93-CS93)^2</f>
        <v>1507.4314803170387</v>
      </c>
      <c r="DD93" s="11"/>
      <c r="DE93" s="28">
        <f>$F93*(1+0.75*(CZ93/($E93))^4)</f>
        <v>5.5415753596875694</v>
      </c>
      <c r="DF93" s="23">
        <v>4300</v>
      </c>
      <c r="DG93" s="28">
        <f>CZ93+$DF$89*(DF93-CZ93)</f>
        <v>5508.611771963253</v>
      </c>
      <c r="DH93" s="39">
        <f>$F93*((DM93-DG93)+0.15/($E93)^4*5*(DM93-DG93)*(DG93+$DM$89*(DM93-DG93))^4)</f>
        <v>4542.1440602834682</v>
      </c>
      <c r="DI93" s="28">
        <f>$F93*(DG93+0.15/($E93)^4*DG93^5)</f>
        <v>21916.542860438003</v>
      </c>
      <c r="DJ93" s="39">
        <f>(DG93-CZ93)^2</f>
        <v>1226.1661802968572</v>
      </c>
      <c r="DK93" s="11"/>
      <c r="DL93" s="28">
        <f>$F93*(1+0.75*(DG93/($E93))^4)</f>
        <v>5.4929819051552169</v>
      </c>
      <c r="DM93" s="23">
        <v>6330</v>
      </c>
      <c r="DN93" s="28">
        <f>DG93+$DM$89*(DM93-DG93)</f>
        <v>5535.231371428089</v>
      </c>
      <c r="DO93" s="39">
        <f>$F93*((DT93-DN93)+0.15/($E93)^4*5*(DT93-DN93)*(DN93+$DT$89*(DT93-DN93))^4)</f>
        <v>-6776.1734989018832</v>
      </c>
      <c r="DP93" s="28">
        <f>$F93*(DN93+0.15/($E93)^4*DN93^5)</f>
        <v>22063.253207096983</v>
      </c>
      <c r="DQ93" s="39">
        <f>(DN93-DG93)^2</f>
        <v>708.60307566829852</v>
      </c>
      <c r="DR93" s="11"/>
      <c r="DS93" s="28">
        <f>$F93*(1+0.75*(DN93/($E93))^4)</f>
        <v>5.529838272871209</v>
      </c>
      <c r="DT93" s="23">
        <v>4300</v>
      </c>
      <c r="DU93" s="28">
        <f>DN93+$DT$89*(DT93-DN93)</f>
        <v>5503.3447475531766</v>
      </c>
      <c r="DV93" s="39">
        <f>$F93*((EA93-DU93)+0.15/($E93)^4*5*(EA93-DU93)*(DU93+$EA$89*(EA93-DU93))^4)</f>
        <v>4566.0376349642656</v>
      </c>
      <c r="DW93" s="28">
        <f>$F93*(DU93+0.15/($E93)^4*DU93^5)</f>
        <v>21887.630238673664</v>
      </c>
      <c r="DX93" s="39">
        <f>(DU93-DN93)^2</f>
        <v>1016.7567821401336</v>
      </c>
      <c r="DY93" s="11"/>
      <c r="DZ93" s="28">
        <f>$F93*(1+0.75*(DU93/($E93))^4)</f>
        <v>5.4857524311965467</v>
      </c>
      <c r="EA93" s="23">
        <v>6330</v>
      </c>
      <c r="EB93" s="28">
        <f>DU93+$EA$89*(EA93-DU93)</f>
        <v>5530.6872372159887</v>
      </c>
      <c r="EC93" s="39">
        <f>$F93*((EH93-EB93)+0.15/($E93)^4*5*(EH93-EB93)*(EB93+$EH$89*(EH93-EB93))^4)</f>
        <v>-6749.5586545798142</v>
      </c>
      <c r="ED93" s="28">
        <f>$F93*(EB93+0.15/($E93)^4*EB93^5)</f>
        <v>22038.13926650428</v>
      </c>
      <c r="EE93" s="39">
        <f>(EB93-DU93)^2</f>
        <v>747.61174096098728</v>
      </c>
      <c r="EF93" s="11"/>
      <c r="EG93" s="28">
        <f>$F93*(1+0.75*(EB93/($E93))^4)</f>
        <v>5.5235088889222137</v>
      </c>
      <c r="EH93" s="23">
        <v>4300</v>
      </c>
      <c r="EI93" s="28">
        <f>EB93+$EH$89*(EH93-EB93)</f>
        <v>5502.3444505284424</v>
      </c>
      <c r="EJ93" s="28">
        <f t="shared" ref="EJ93:EJ124" si="288">$F93*(EI93+0.15/($E93)^4*EI93^5)</f>
        <v>21882.143542432248</v>
      </c>
      <c r="EK93" s="39">
        <f t="shared" ref="EK93:EK124" si="289">(EI93-EB93)^2</f>
        <v>803.31355721575301</v>
      </c>
      <c r="EM93" s="11"/>
      <c r="EN93" s="11"/>
      <c r="EO93" s="76">
        <f t="shared" ref="EO93:EO124" si="290">C93</f>
        <v>1</v>
      </c>
      <c r="EP93" s="76" t="str">
        <f t="shared" ref="EP93:EP124" si="291">D93</f>
        <v>('1', '2'),</v>
      </c>
      <c r="EQ93" s="76">
        <f t="shared" ref="EQ93:EQ124" si="292">E93</f>
        <v>6020</v>
      </c>
      <c r="ER93" s="76">
        <f t="shared" ref="ER93:ER124" si="293">CJ93</f>
        <v>5.5330017448223314</v>
      </c>
      <c r="ES93" s="105">
        <f>F93*(1+0.15*(ET93/EQ93)^4)</f>
        <v>3.9701885297024218</v>
      </c>
      <c r="ET93" s="76">
        <f t="shared" ref="ET93:ET124" si="294">CL93</f>
        <v>5477.7699698659235</v>
      </c>
      <c r="EU93" s="76">
        <f t="shared" ref="EU93:EU124" si="295">ET93*ES93</f>
        <v>21747.779502710069</v>
      </c>
      <c r="EV93" s="77">
        <f t="shared" ref="EV93:EV124" si="296">ET93/EQ93</f>
        <v>0.90992856642291087</v>
      </c>
      <c r="EW93" s="76" t="str">
        <f>IF(EV93&gt;=0.9,"V","-")</f>
        <v>V</v>
      </c>
      <c r="EX93" s="84">
        <f>COUNTIF(EW93:EW168,"=V")</f>
        <v>9</v>
      </c>
      <c r="EY93" s="76">
        <v>1</v>
      </c>
      <c r="EZ93" s="76">
        <v>5477.7699698659235</v>
      </c>
      <c r="FB93" s="2">
        <v>5703.2789143379996</v>
      </c>
    </row>
    <row r="94" spans="2:200" s="2" customFormat="1" x14ac:dyDescent="0.3">
      <c r="B94" s="86"/>
      <c r="C94" s="24">
        <v>2</v>
      </c>
      <c r="D94" s="25" t="s">
        <v>8</v>
      </c>
      <c r="E94" s="25">
        <v>9010</v>
      </c>
      <c r="F94" s="25">
        <v>2.4</v>
      </c>
      <c r="G94" s="25">
        <v>11600</v>
      </c>
      <c r="H94" s="25">
        <f t="shared" ref="H94:H157" si="297">$F94*((L94-G94)+0.15/($E94)^4*5*(L94-G94)*(G94+$L$3*(L94-G94))^4)</f>
        <v>0</v>
      </c>
      <c r="I94" s="29">
        <f t="shared" ref="I94:I157" si="298">$F94*(G94+0.15/($E94)^4*G94^5)</f>
        <v>39313.430334275276</v>
      </c>
      <c r="J94" s="10"/>
      <c r="K94" s="40">
        <f t="shared" ref="K94:K157" si="299">EU8</f>
        <v>5.5899665071722486</v>
      </c>
      <c r="L94" s="40">
        <f t="shared" si="285"/>
        <v>11600</v>
      </c>
      <c r="M94" s="40">
        <f t="shared" si="285"/>
        <v>10456.296142926371</v>
      </c>
      <c r="N94" s="40">
        <f t="shared" si="285"/>
        <v>-4957.1434604379256</v>
      </c>
      <c r="O94" s="40">
        <f t="shared" si="285"/>
        <v>31923.098142163799</v>
      </c>
      <c r="P94" s="40">
        <f t="shared" si="285"/>
        <v>3673.4667468783782</v>
      </c>
      <c r="Q94" s="8"/>
      <c r="R94" s="29">
        <f t="shared" ref="R94:R157" si="300">$F94*(1+0.75*(M94/($E94))^4)</f>
        <v>5.6650124412168692</v>
      </c>
      <c r="S94" s="25">
        <v>9570</v>
      </c>
      <c r="T94" s="29">
        <f t="shared" ref="T94:T157" si="301">M94+$S$89*(S94-M94)</f>
        <v>10398.239446276102</v>
      </c>
      <c r="U94" s="42">
        <f t="shared" ref="U94:U157" si="302">$F94*((Z94-T94)+0.15/($E94)^4*5*(Z94-T94)*(T94+$Z$89*(Z94-T94))^4)</f>
        <v>6799.1593730256873</v>
      </c>
      <c r="V94" s="29">
        <f t="shared" ref="V94:V157" si="303">$F94*(T94+0.15/($E94)^4*T94^5)</f>
        <v>31596.299527530966</v>
      </c>
      <c r="W94" s="42">
        <f t="shared" ref="W94:W157" si="304">(T94-M94)^2</f>
        <v>3370.5800259412804</v>
      </c>
      <c r="X94" s="11"/>
      <c r="Y94" s="29">
        <f t="shared" ref="Y94:Y157" si="305">$F94*(1+0.75*(T94/($E94))^4)</f>
        <v>5.5931005680228303</v>
      </c>
      <c r="Z94" s="25">
        <v>11600</v>
      </c>
      <c r="AA94" s="28">
        <f t="shared" ref="AA94:AA157" si="306">T94+$Z$89*(Z94-T94)</f>
        <v>10450.409074677853</v>
      </c>
      <c r="AB94" s="39">
        <f t="shared" ref="AB94:AB157" si="307">$F94*((AG94-AA94)+0.15/($E94)^4*5*(AG94-AA94)*(AA94+$AG$89*(AG94-AA94))^4)</f>
        <v>-4927.5725566575929</v>
      </c>
      <c r="AC94" s="29">
        <f t="shared" ref="AC94:AC157" si="308">$F94*(AA94+0.15/($E94)^4*AA94^5)</f>
        <v>31889.769458990479</v>
      </c>
      <c r="AD94" s="42">
        <f t="shared" ref="AD94:AD157" si="309">(AA94-T94)^2</f>
        <v>2721.6701275767577</v>
      </c>
      <c r="AE94" s="11"/>
      <c r="AF94" s="29">
        <f t="shared" ref="AF94:AF157" si="310">$F94*(1+0.75*(AA94/($E94))^4)</f>
        <v>5.6576656239523917</v>
      </c>
      <c r="AG94" s="25">
        <v>9570</v>
      </c>
      <c r="AH94" s="28">
        <f t="shared" ref="AH94:AH157" si="311">AA94+$AG$89*(AG94-AA94)</f>
        <v>10401.341420807641</v>
      </c>
      <c r="AI94" s="39">
        <f t="shared" ref="AI94:AI157" si="312">$F94*((AN94-AH94)+0.15/($E94)^4*5*(AN94-AH94)*(AH94+$AN$89*(AN94-AH94))^4)</f>
        <v>6771.4351290151926</v>
      </c>
      <c r="AJ94" s="29">
        <f t="shared" ref="AJ94:AJ157" si="313">$F94*(AH94+0.15/($E94)^4*AH94^5)</f>
        <v>31613.655094424139</v>
      </c>
      <c r="AK94" s="42">
        <f t="shared" ref="AK94:AK157" si="314">(AH94-AA94)^2</f>
        <v>2407.634656326918</v>
      </c>
      <c r="AL94" s="11"/>
      <c r="AM94" s="29">
        <f t="shared" ref="AM94:AM157" si="315">$F94*(1+0.75*(AH94/($E94))^4)</f>
        <v>5.5969125016806771</v>
      </c>
      <c r="AN94" s="25">
        <v>11600</v>
      </c>
      <c r="AO94" s="28">
        <f t="shared" ref="AO94:AO157" si="316">AH94+$AN$89*(AN94-AH94)</f>
        <v>10443.59509213011</v>
      </c>
      <c r="AP94" s="39">
        <f t="shared" ref="AP94:AP157" si="317">$F94*((AU94-AO94)+0.15/($E94)^4*5*(AU94-AO94)*(AO94+$AU$89*(AU94-AO94))^4)</f>
        <v>-4886.3771637042082</v>
      </c>
      <c r="AQ94" s="29">
        <f t="shared" ref="AQ94:AQ157" si="318">$F94*(AO94+0.15/($E94)^4*AO94^5)</f>
        <v>31851.247152411801</v>
      </c>
      <c r="AR94" s="42">
        <f>(AO94-AH94)^2</f>
        <v>1785.3727402272407</v>
      </c>
      <c r="AS94" s="11"/>
      <c r="AT94" s="29">
        <f t="shared" ref="AT94:AT157" si="319">$F94*(1+0.75*(AO94/($E94))^4)</f>
        <v>5.649177544432793</v>
      </c>
      <c r="AU94" s="25">
        <v>9570</v>
      </c>
      <c r="AV94" s="28">
        <f t="shared" ref="AV94:AV157" si="320">AO94+$AU$89*(AU94-AO94)</f>
        <v>10398.49287889142</v>
      </c>
      <c r="AW94" s="39">
        <f t="shared" ref="AW94:AW157" si="321">$F94*((BB94-AV94)+0.15/($E94)^4*5*(BB94-AV94)*(AV94+$BB$89*(BB94-AV94))^4)</f>
        <v>6785.281749728093</v>
      </c>
      <c r="AX94" s="29">
        <f t="shared" ref="AX94:AX157" si="322">$F94*(AV94+0.15/($E94)^4*AV94^5)</f>
        <v>31597.717041083062</v>
      </c>
      <c r="AY94" s="42">
        <f t="shared" ref="AY94:AY157" si="323">(AV94-AO94)^2</f>
        <v>2034.2096390282391</v>
      </c>
      <c r="AZ94" s="11"/>
      <c r="BA94" s="29">
        <f t="shared" ref="BA94:BA157" si="324">$F94*(1+0.75*(AV94/($E94))^4)</f>
        <v>5.5934118766505723</v>
      </c>
      <c r="BB94" s="25">
        <v>11600</v>
      </c>
      <c r="BC94" s="28">
        <f t="shared" ref="BC94:BC157" si="325">AV94+$BB$89*(BB94-AV94)</f>
        <v>10442.093133463104</v>
      </c>
      <c r="BD94" s="39">
        <f t="shared" ref="BD94:BD157" si="326">$F94*((BI94-BC94)+0.15/($E94)^4*5*(BI94-BC94)*(BC94+$BI$89*(BI94-BC94))^4)</f>
        <v>-4872.6515404552565</v>
      </c>
      <c r="BE94" s="29">
        <f t="shared" ref="BE94:BE157" si="327">$F94*(BC94+0.15/($E94)^4*BC94^5)</f>
        <v>31842.763724719713</v>
      </c>
      <c r="BF94" s="42">
        <f t="shared" ref="BF94:BF157" si="328">(BC94-AV94)^2</f>
        <v>1900.9821987156308</v>
      </c>
      <c r="BG94" s="11"/>
      <c r="BH94" s="29">
        <f t="shared" ref="BH94:BH157" si="329">$F94*(1+0.75*(BC94/($E94))^4)</f>
        <v>5.6473088095121726</v>
      </c>
      <c r="BI94" s="25">
        <v>9570</v>
      </c>
      <c r="BJ94" s="28">
        <f t="shared" ref="BJ94:BJ157" si="330">BC94+$BI$89*(BI94-BC94)</f>
        <v>10393.51909276663</v>
      </c>
      <c r="BK94" s="39">
        <f t="shared" ref="BK94:BK157" si="331">$F94*((BP94-BJ94)+0.15/($E94)^4*5*(BP94-BJ94)*(BJ94+$BP$89*(BP94-BJ94))^4)</f>
        <v>6789.3698674555453</v>
      </c>
      <c r="BL94" s="29">
        <f t="shared" ref="BL94:BL157" si="332">$F94*(BJ94+0.15/($E94)^4*BJ94^5)</f>
        <v>31569.91179401624</v>
      </c>
      <c r="BM94" s="42">
        <f t="shared" ref="BM94:BM157" si="333">(BJ94-BC94)^2</f>
        <v>2359.4374295827301</v>
      </c>
      <c r="BN94" s="11"/>
      <c r="BO94" s="29">
        <f t="shared" ref="BO94:BO157" si="334">$F94*(1+0.75*(BJ94/($E94))^4)</f>
        <v>5.5873063936483867</v>
      </c>
      <c r="BP94" s="25">
        <v>11600</v>
      </c>
      <c r="BQ94" s="28">
        <f t="shared" ref="BQ94:BQ157" si="335">BJ94+$BP$89*(BP94-BJ94)</f>
        <v>10426.064300519825</v>
      </c>
      <c r="BR94" s="39">
        <f t="shared" ref="BR94:BR157" si="336">$F94*((BW94-BQ94)+0.15/($E94)^4*5*(BW94-BQ94)*(BQ94+$BW$89*(BW94-BQ94))^4)</f>
        <v>-4789.9809793276809</v>
      </c>
      <c r="BS94" s="29">
        <f t="shared" ref="BS94:BS157" si="337">$F94*(BQ94+0.15/($E94)^4*BQ94^5)</f>
        <v>31752.403507572995</v>
      </c>
      <c r="BT94" s="42">
        <f t="shared" si="286"/>
        <v>1059.1905476986517</v>
      </c>
      <c r="BU94" s="11"/>
      <c r="BV94" s="29">
        <f t="shared" ref="BV94:BV157" si="338">$F94*(1+0.75*(BQ94/($E94))^4)</f>
        <v>5.6274159224156488</v>
      </c>
      <c r="BW94" s="25">
        <v>9570</v>
      </c>
      <c r="BX94" s="28">
        <f t="shared" ref="BX94:BX157" si="339">BQ94+$BW$89*(BW94-BQ94)</f>
        <v>10400.071781637322</v>
      </c>
      <c r="BY94" s="39">
        <f t="shared" ref="BY94:BY157" si="340">$F94*((CD94-BX94)+0.15/($E94)^4*5*(CD94-BX94)*(BX94+$CD$89*(CD94-BX94))^4)</f>
        <v>-4616.3139274367459</v>
      </c>
      <c r="BZ94" s="29">
        <f t="shared" ref="BZ94:BZ157" si="341">$F94*(BX94+0.15/($E94)^4*BX94^5)</f>
        <v>31606.550025863206</v>
      </c>
      <c r="CA94" s="42">
        <f t="shared" ref="CA94:CA157" si="342">(BX94-BQ94)^2</f>
        <v>675.61103785730859</v>
      </c>
      <c r="CB94" s="11"/>
      <c r="CC94" s="29">
        <f t="shared" ref="CC94:CC157" si="343">$F94*(1+0.75*(BX94/($E94))^4)</f>
        <v>5.5953518636614996</v>
      </c>
      <c r="CD94" s="25">
        <v>9570</v>
      </c>
      <c r="CE94" s="28">
        <f t="shared" ref="CE94:CE157" si="344">BX94+$CD$89*(CD94-BX94)</f>
        <v>10372.288090378441</v>
      </c>
      <c r="CF94" s="39">
        <f t="shared" ref="CF94:CF157" si="345">$F94*((CK94-CE94)+0.15/($E94)^4*5*(CK94-CE94)*(CE94+$CK$89*(CK94-CE94))^4)</f>
        <v>6917.1823937469899</v>
      </c>
      <c r="CG94" s="29">
        <f t="shared" ref="CG94:CG157" si="346">$F94*(CE94+0.15/($E94)^4*CE94^5)</f>
        <v>31451.563574404201</v>
      </c>
      <c r="CH94" s="42">
        <f t="shared" ref="CH94:CH157" si="347">(CE94-BX94)^2</f>
        <v>771.93349996881693</v>
      </c>
      <c r="CI94" s="11"/>
      <c r="CJ94" s="29">
        <f t="shared" ref="CJ94:CJ157" si="348">$F94*(1+0.75*(CE94/($E94))^4)</f>
        <v>5.5613430423222416</v>
      </c>
      <c r="CK94" s="25">
        <v>11600</v>
      </c>
      <c r="CL94" s="28">
        <f t="shared" ref="CL94:CL157" si="349">CE94+$CK$89*(CK94-CE94)</f>
        <v>10431.544146760818</v>
      </c>
      <c r="CM94" s="39">
        <f t="shared" ref="CM94:CM157" si="350">$F94*((CR94-CL94)+0.15/($E94)^4*5*(CR94-CL94)*(CL94+$CR$89*(CR94-CL94))^4)</f>
        <v>-4825.0331224342135</v>
      </c>
      <c r="CN94" s="29">
        <f t="shared" ref="CN94:CN157" si="351">$F94*(CL94+0.15/($E94)^4*CL94^5)</f>
        <v>31783.259482272759</v>
      </c>
      <c r="CO94" s="42">
        <f t="shared" si="287"/>
        <v>3511.280217991467</v>
      </c>
      <c r="CP94" s="11"/>
      <c r="CQ94" s="29">
        <f t="shared" ref="CQ94:CQ157" si="352">$F94*(1+0.75*(CL94/($E94))^4)</f>
        <v>5.6342064775434197</v>
      </c>
      <c r="CR94" s="25">
        <v>9570</v>
      </c>
      <c r="CS94" s="28">
        <f t="shared" ref="CS94:CS157" si="353">CL94+$CR$89*(CR94-CL94)</f>
        <v>10404.215899327739</v>
      </c>
      <c r="CT94" s="39">
        <f t="shared" ref="CT94:CT157" si="354">$F94*((CY94-CS94)+0.15/($E94)^4*5*(CY94-CS94)*(CS94+$CY$89*(CY94-CS94))^4)</f>
        <v>-4631.9217669424461</v>
      </c>
      <c r="CU94" s="29">
        <f t="shared" ref="CU94:CU157" si="355">$F94*(CS94+0.15/($E94)^4*CS94^5)</f>
        <v>31629.748379725275</v>
      </c>
      <c r="CV94" s="42">
        <f t="shared" ref="CV94:CV157" si="356">(CS94-CL94)^2</f>
        <v>746.83310776358974</v>
      </c>
      <c r="CW94" s="11"/>
      <c r="CX94" s="29">
        <f t="shared" ref="CX94:CX157" si="357">$F94*(1+0.75*(CS94/($E94))^4)</f>
        <v>5.60044791735291</v>
      </c>
      <c r="CY94" s="25">
        <v>9570</v>
      </c>
      <c r="CZ94" s="28">
        <f t="shared" ref="CZ94:CZ157" si="358">CS94+$CY$89*(CY94-CS94)</f>
        <v>10364.965914509552</v>
      </c>
      <c r="DA94" s="39">
        <f t="shared" ref="DA94:DA157" si="359">$F94*((DF94-CZ94)+0.15/($E94)^4*5*(DF94-CZ94)*(CZ94+$DF$89*(DF94-CZ94))^4)</f>
        <v>6909.9475913397509</v>
      </c>
      <c r="DB94" s="29">
        <f t="shared" ref="DB94:DB157" si="360">$F94*(CZ94+0.15/($E94)^4*CZ94^5)</f>
        <v>31410.875101422716</v>
      </c>
      <c r="DC94" s="42">
        <f t="shared" ref="DC94:DC157" si="361">(CZ94-CS94)^2</f>
        <v>1540.5613082279046</v>
      </c>
      <c r="DD94" s="11"/>
      <c r="DE94" s="29">
        <f t="shared" ref="DE94:DE157" si="362">$F94*(1+0.75*(CZ94/($E94))^4)</f>
        <v>5.5524256618402079</v>
      </c>
      <c r="DF94" s="25">
        <v>11600</v>
      </c>
      <c r="DG94" s="28">
        <f t="shared" ref="DG94:DG157" si="363">CZ94+$DF$89*(DF94-CZ94)</f>
        <v>10399.740580683127</v>
      </c>
      <c r="DH94" s="39">
        <f t="shared" ref="DH94:DH157" si="364">$F94*((DM94-DG94)+0.15/($E94)^4*5*(DM94-DG94)*(DG94+$DM$89*(DM94-DG94))^4)</f>
        <v>-4615.0407680806993</v>
      </c>
      <c r="DI94" s="29">
        <f t="shared" ref="DI94:DI157" si="365">$F94*(DG94+0.15/($E94)^4*DG94^5)</f>
        <v>31604.69690739028</v>
      </c>
      <c r="DJ94" s="42">
        <f t="shared" ref="DJ94:DJ157" si="366">(DG94-CZ94)^2</f>
        <v>1209.2774074835527</v>
      </c>
      <c r="DK94" s="11"/>
      <c r="DL94" s="29">
        <f t="shared" ref="DL94:DL157" si="367">$F94*(1+0.75*(DG94/($E94))^4)</f>
        <v>5.5949448460733961</v>
      </c>
      <c r="DM94" s="25">
        <v>9570</v>
      </c>
      <c r="DN94" s="28">
        <f t="shared" ref="DN94:DN157" si="368">DG94+$DM$89*(DM94-DG94)</f>
        <v>10372.85029766763</v>
      </c>
      <c r="DO94" s="39">
        <f t="shared" ref="DO94:DO157" si="369">$F94*((DT94-DN94)+0.15/($E94)^4*5*(DT94-DN94)*(DN94+$DT$89*(DT94-DN94))^4)</f>
        <v>6873.0597198652849</v>
      </c>
      <c r="DP94" s="29">
        <f t="shared" ref="DP94:DP157" si="370">$F94*(DN94+0.15/($E94)^4*DN94^5)</f>
        <v>31454.690394683337</v>
      </c>
      <c r="DQ94" s="42">
        <f t="shared" ref="DQ94:DQ157" si="371">(DN94-DG94)^2</f>
        <v>723.08732065350523</v>
      </c>
      <c r="DR94" s="11"/>
      <c r="DS94" s="29">
        <f t="shared" ref="DS94:DS157" si="372">$F94*(1+0.75*(DN94/($E94))^4)</f>
        <v>5.5620285129131926</v>
      </c>
      <c r="DT94" s="25">
        <v>11600</v>
      </c>
      <c r="DU94" s="28">
        <f t="shared" ref="DU94:DU157" si="373">DN94+$DT$89*(DT94-DN94)</f>
        <v>10404.52829897296</v>
      </c>
      <c r="DV94" s="39">
        <f t="shared" ref="DV94:DV157" si="374">$F94*((EA94-DU94)+0.15/($E94)^4*5*(EA94-DU94)*(DU94+$EA$89*(EA94-DU94))^4)</f>
        <v>-4645.8193822897165</v>
      </c>
      <c r="DW94" s="29">
        <f t="shared" ref="DW94:DW157" si="375">$F94*(DU94+0.15/($E94)^4*DU94^5)</f>
        <v>31631.498017711168</v>
      </c>
      <c r="DX94" s="42">
        <f t="shared" ref="DX94:DX157" si="376">(DU94-DN94)^2</f>
        <v>1003.4957667005099</v>
      </c>
      <c r="DY94" s="11"/>
      <c r="DZ94" s="29">
        <f t="shared" ref="DZ94:DZ157" si="377">$F94*(1+0.75*(DU94/($E94))^4)</f>
        <v>5.6008323245338962</v>
      </c>
      <c r="EA94" s="25">
        <v>9570</v>
      </c>
      <c r="EB94" s="28">
        <f t="shared" ref="EB94:EB157" si="378">DU94+$EA$89*(EA94-DU94)</f>
        <v>10376.925400037215</v>
      </c>
      <c r="EC94" s="39">
        <f t="shared" ref="EC94:EC157" si="379">$F94*((EH94-EB94)+0.15/($E94)^4*5*(EH94-EB94)*(EB94+$EH$89*(EH94-EB94))^4)</f>
        <v>6851.0855325085959</v>
      </c>
      <c r="ED94" s="29">
        <f t="shared" ref="ED94:ED157" si="380">$F94*(EB94+0.15/($E94)^4*EB94^5)</f>
        <v>31477.366358760646</v>
      </c>
      <c r="EE94" s="42">
        <f t="shared" ref="EE94:EE157" si="381">(EB94-DU94)^2</f>
        <v>761.92002965698248</v>
      </c>
      <c r="EF94" s="11"/>
      <c r="EG94" s="29">
        <f t="shared" ref="EG94:EG157" si="382">$F94*(1+0.75*(EB94/($E94))^4)</f>
        <v>5.567000409701202</v>
      </c>
      <c r="EH94" s="25">
        <v>11600</v>
      </c>
      <c r="EI94" s="28">
        <f t="shared" ref="EI94:EI157" si="383">EB94+$EH$89*(EH94-EB94)</f>
        <v>10405.092867320063</v>
      </c>
      <c r="EJ94" s="29">
        <f t="shared" si="288"/>
        <v>31634.660266481402</v>
      </c>
      <c r="EK94" s="42">
        <f t="shared" si="289"/>
        <v>793.40621313034183</v>
      </c>
      <c r="EM94" s="11"/>
      <c r="EN94" s="11"/>
      <c r="EO94" s="78">
        <f t="shared" si="290"/>
        <v>2</v>
      </c>
      <c r="EP94" s="78" t="str">
        <f t="shared" si="291"/>
        <v xml:space="preserve"> ('1', '3'),</v>
      </c>
      <c r="EQ94" s="78">
        <f t="shared" si="292"/>
        <v>9010</v>
      </c>
      <c r="ER94" s="78">
        <f t="shared" si="293"/>
        <v>5.5613430423222416</v>
      </c>
      <c r="ES94" s="106">
        <f t="shared" ref="ES93:ES124" si="384">F94*(1+0.15*(ET94/EQ94)^4)</f>
        <v>3.0468412955086834</v>
      </c>
      <c r="ET94" s="78">
        <f t="shared" si="294"/>
        <v>10431.544146760818</v>
      </c>
      <c r="EU94" s="78">
        <f t="shared" si="295"/>
        <v>31783.259482272755</v>
      </c>
      <c r="EV94" s="79">
        <f t="shared" si="296"/>
        <v>1.1577740451454848</v>
      </c>
      <c r="EW94" s="78" t="str">
        <f t="shared" ref="EW94:EW157" si="385">IF(EV94&gt;=0.9,"V","-")</f>
        <v>V</v>
      </c>
      <c r="EX94" s="3"/>
      <c r="EY94" s="78">
        <v>2</v>
      </c>
      <c r="EZ94" s="78">
        <v>10431.544146760818</v>
      </c>
      <c r="FB94" s="2">
        <v>9913.9131390616603</v>
      </c>
    </row>
    <row r="95" spans="2:200" s="2" customFormat="1" x14ac:dyDescent="0.3">
      <c r="B95" s="86"/>
      <c r="C95" s="24">
        <v>3</v>
      </c>
      <c r="D95" s="25" t="s">
        <v>9</v>
      </c>
      <c r="E95" s="25">
        <v>12020</v>
      </c>
      <c r="F95" s="25">
        <v>3.6</v>
      </c>
      <c r="G95" s="25">
        <v>4300</v>
      </c>
      <c r="H95" s="25">
        <f t="shared" si="297"/>
        <v>-5409.8095385587758</v>
      </c>
      <c r="I95" s="29">
        <f t="shared" si="298"/>
        <v>15518.029285601275</v>
      </c>
      <c r="J95" s="10"/>
      <c r="K95" s="40">
        <f t="shared" si="299"/>
        <v>3.6115711887351343</v>
      </c>
      <c r="L95" s="40">
        <f t="shared" si="285"/>
        <v>2810</v>
      </c>
      <c r="M95" s="40">
        <f t="shared" si="285"/>
        <v>3062.08640041729</v>
      </c>
      <c r="N95" s="40">
        <f t="shared" si="285"/>
        <v>4472.1172277955438</v>
      </c>
      <c r="O95" s="40">
        <f t="shared" si="285"/>
        <v>11030.475110936117</v>
      </c>
      <c r="P95" s="40">
        <f t="shared" si="285"/>
        <v>178.46282986475686</v>
      </c>
      <c r="Q95" s="8"/>
      <c r="R95" s="29">
        <f t="shared" si="300"/>
        <v>3.6113714450267027</v>
      </c>
      <c r="S95" s="25">
        <v>4300</v>
      </c>
      <c r="T95" s="29">
        <f t="shared" si="301"/>
        <v>3143.1757461216698</v>
      </c>
      <c r="U95" s="42">
        <f t="shared" si="302"/>
        <v>-1203.5620367031056</v>
      </c>
      <c r="V95" s="29">
        <f t="shared" si="303"/>
        <v>11323.369006800174</v>
      </c>
      <c r="W95" s="42">
        <f t="shared" si="304"/>
        <v>6575.4819867644292</v>
      </c>
      <c r="X95" s="11"/>
      <c r="Y95" s="29">
        <f t="shared" si="305"/>
        <v>3.61262468503703</v>
      </c>
      <c r="Z95" s="25">
        <v>2810</v>
      </c>
      <c r="AA95" s="28">
        <f t="shared" si="306"/>
        <v>3128.7122535284216</v>
      </c>
      <c r="AB95" s="39">
        <f t="shared" si="307"/>
        <v>-1151.2252613070575</v>
      </c>
      <c r="AC95" s="29">
        <f t="shared" si="308"/>
        <v>11271.119509171229</v>
      </c>
      <c r="AD95" s="42">
        <f t="shared" si="309"/>
        <v>209.19261799494691</v>
      </c>
      <c r="AE95" s="11"/>
      <c r="AF95" s="29">
        <f t="shared" si="310"/>
        <v>3.6123939113610812</v>
      </c>
      <c r="AG95" s="25">
        <v>2810</v>
      </c>
      <c r="AH95" s="28">
        <f t="shared" si="311"/>
        <v>3110.949530505547</v>
      </c>
      <c r="AI95" s="39">
        <f t="shared" si="312"/>
        <v>-1087.0147870650012</v>
      </c>
      <c r="AJ95" s="29">
        <f t="shared" si="313"/>
        <v>11206.956042245469</v>
      </c>
      <c r="AK95" s="42">
        <f t="shared" si="314"/>
        <v>315.51432918735668</v>
      </c>
      <c r="AL95" s="11"/>
      <c r="AM95" s="29">
        <f t="shared" si="315"/>
        <v>3.612114842030683</v>
      </c>
      <c r="AN95" s="25">
        <v>2810</v>
      </c>
      <c r="AO95" s="28">
        <f t="shared" si="316"/>
        <v>3100.3408194285353</v>
      </c>
      <c r="AP95" s="39">
        <f t="shared" si="317"/>
        <v>-1048.6300311756411</v>
      </c>
      <c r="AQ95" s="29">
        <f t="shared" si="318"/>
        <v>11168.637033082041</v>
      </c>
      <c r="AR95" s="42">
        <f t="shared" ref="AR95:AR158" si="386">(AO95-AH95)^2</f>
        <v>112.54475071551236</v>
      </c>
      <c r="AS95" s="11"/>
      <c r="AT95" s="29">
        <f t="shared" si="319"/>
        <v>3.6119504331473467</v>
      </c>
      <c r="AU95" s="25">
        <v>2810</v>
      </c>
      <c r="AV95" s="28">
        <f t="shared" si="320"/>
        <v>3085.3510219036521</v>
      </c>
      <c r="AW95" s="39">
        <f t="shared" si="321"/>
        <v>-994.44945986043979</v>
      </c>
      <c r="AX95" s="29">
        <f t="shared" si="322"/>
        <v>11114.496351255366</v>
      </c>
      <c r="AY95" s="42">
        <f t="shared" si="323"/>
        <v>224.69402983699496</v>
      </c>
      <c r="AZ95" s="11"/>
      <c r="BA95" s="29">
        <f t="shared" si="324"/>
        <v>3.6117209879052217</v>
      </c>
      <c r="BB95" s="25">
        <v>2810</v>
      </c>
      <c r="BC95" s="28">
        <f t="shared" si="325"/>
        <v>3075.3590922341086</v>
      </c>
      <c r="BD95" s="39">
        <f t="shared" si="326"/>
        <v>4424.1757207685905</v>
      </c>
      <c r="BE95" s="29">
        <f t="shared" si="327"/>
        <v>11078.409045262846</v>
      </c>
      <c r="BF95" s="42">
        <f t="shared" si="328"/>
        <v>99.838658521102161</v>
      </c>
      <c r="BG95" s="11"/>
      <c r="BH95" s="29">
        <f t="shared" si="329"/>
        <v>3.611569889900053</v>
      </c>
      <c r="BI95" s="25">
        <v>4300</v>
      </c>
      <c r="BJ95" s="28">
        <f t="shared" si="330"/>
        <v>3143.5694186429055</v>
      </c>
      <c r="BK95" s="39">
        <f t="shared" si="331"/>
        <v>-1205.0151920956687</v>
      </c>
      <c r="BL95" s="29">
        <f t="shared" si="332"/>
        <v>11324.791199113319</v>
      </c>
      <c r="BM95" s="42">
        <f t="shared" si="333"/>
        <v>4652.6486287946082</v>
      </c>
      <c r="BN95" s="11"/>
      <c r="BO95" s="29">
        <f t="shared" si="334"/>
        <v>3.6126310110280411</v>
      </c>
      <c r="BP95" s="25">
        <v>2810</v>
      </c>
      <c r="BQ95" s="28">
        <f t="shared" si="335"/>
        <v>3134.5712770521359</v>
      </c>
      <c r="BR95" s="39">
        <f t="shared" si="336"/>
        <v>-1172.4587937618805</v>
      </c>
      <c r="BS95" s="29">
        <f t="shared" si="337"/>
        <v>11292.284882556009</v>
      </c>
      <c r="BT95" s="42">
        <f t="shared" si="286"/>
        <v>80.966552087537522</v>
      </c>
      <c r="BU95" s="11"/>
      <c r="BV95" s="29">
        <f t="shared" si="338"/>
        <v>3.6124870109440934</v>
      </c>
      <c r="BW95" s="25">
        <v>2810</v>
      </c>
      <c r="BX95" s="28">
        <f t="shared" si="339"/>
        <v>3124.7163805888995</v>
      </c>
      <c r="BY95" s="39">
        <f t="shared" si="340"/>
        <v>-1136.8075825935512</v>
      </c>
      <c r="BZ95" s="29">
        <f t="shared" si="341"/>
        <v>11256.68496843409</v>
      </c>
      <c r="CA95" s="42">
        <f t="shared" si="342"/>
        <v>97.118984301109307</v>
      </c>
      <c r="CB95" s="11"/>
      <c r="CC95" s="29">
        <f t="shared" si="343"/>
        <v>3.6123307164162535</v>
      </c>
      <c r="CD95" s="25">
        <v>2810</v>
      </c>
      <c r="CE95" s="28">
        <f t="shared" si="344"/>
        <v>3114.1823726322059</v>
      </c>
      <c r="CF95" s="39">
        <f t="shared" si="345"/>
        <v>-1098.6877148939786</v>
      </c>
      <c r="CG95" s="29">
        <f t="shared" si="346"/>
        <v>11218.633520757632</v>
      </c>
      <c r="CH95" s="42">
        <f t="shared" si="347"/>
        <v>110.96532363168377</v>
      </c>
      <c r="CI95" s="11"/>
      <c r="CJ95" s="29">
        <f t="shared" si="348"/>
        <v>3.6121652786751959</v>
      </c>
      <c r="CK95" s="25">
        <v>2810</v>
      </c>
      <c r="CL95" s="28">
        <f t="shared" si="349"/>
        <v>3099.5008763610035</v>
      </c>
      <c r="CM95" s="39">
        <f t="shared" si="350"/>
        <v>-1045.6182940060792</v>
      </c>
      <c r="CN95" s="29">
        <f t="shared" si="351"/>
        <v>11165.603205792788</v>
      </c>
      <c r="CO95" s="42">
        <f t="shared" si="287"/>
        <v>215.5463327613293</v>
      </c>
      <c r="CP95" s="11"/>
      <c r="CQ95" s="29">
        <f t="shared" si="352"/>
        <v>3.6119374879833286</v>
      </c>
      <c r="CR95" s="25">
        <v>2810</v>
      </c>
      <c r="CS95" s="28">
        <f t="shared" si="353"/>
        <v>3090.3178860162461</v>
      </c>
      <c r="CT95" s="39">
        <f t="shared" si="354"/>
        <v>-1012.3951088241085</v>
      </c>
      <c r="CU95" s="29">
        <f t="shared" si="355"/>
        <v>11132.435466353389</v>
      </c>
      <c r="CV95" s="42">
        <f t="shared" si="356"/>
        <v>84.327311671907623</v>
      </c>
      <c r="CW95" s="11"/>
      <c r="CX95" s="29">
        <f t="shared" si="357"/>
        <v>3.6117966451410939</v>
      </c>
      <c r="CY95" s="25">
        <v>2810</v>
      </c>
      <c r="CZ95" s="28">
        <f t="shared" si="358"/>
        <v>3077.1288868863203</v>
      </c>
      <c r="DA95" s="39">
        <f t="shared" si="359"/>
        <v>2285.8466117810349</v>
      </c>
      <c r="DB95" s="29">
        <f t="shared" si="360"/>
        <v>11084.80080592091</v>
      </c>
      <c r="DC95" s="42">
        <f t="shared" si="361"/>
        <v>173.94969804918438</v>
      </c>
      <c r="DD95" s="11"/>
      <c r="DE95" s="29">
        <f t="shared" si="362"/>
        <v>3.6115965456639971</v>
      </c>
      <c r="DF95" s="25">
        <v>3710</v>
      </c>
      <c r="DG95" s="28">
        <f t="shared" si="363"/>
        <v>3094.9485421881313</v>
      </c>
      <c r="DH95" s="39">
        <f t="shared" si="364"/>
        <v>-1029.1562018810671</v>
      </c>
      <c r="DI95" s="29">
        <f t="shared" si="365"/>
        <v>11149.160618733495</v>
      </c>
      <c r="DJ95" s="42">
        <f t="shared" si="366"/>
        <v>317.54011507536279</v>
      </c>
      <c r="DK95" s="11"/>
      <c r="DL95" s="29">
        <f t="shared" si="367"/>
        <v>3.6118675104869871</v>
      </c>
      <c r="DM95" s="25">
        <v>2810</v>
      </c>
      <c r="DN95" s="28">
        <f t="shared" si="368"/>
        <v>3085.7139125669264</v>
      </c>
      <c r="DO95" s="39">
        <f t="shared" si="369"/>
        <v>-995.77351857054259</v>
      </c>
      <c r="DP95" s="29">
        <f t="shared" si="370"/>
        <v>11115.807012080904</v>
      </c>
      <c r="DQ95" s="42">
        <f t="shared" si="371"/>
        <v>85.278384240835521</v>
      </c>
      <c r="DR95" s="11"/>
      <c r="DS95" s="29">
        <f t="shared" si="372"/>
        <v>3.6117265032420769</v>
      </c>
      <c r="DT95" s="25">
        <v>2810</v>
      </c>
      <c r="DU95" s="28">
        <f t="shared" si="373"/>
        <v>3078.5965529932801</v>
      </c>
      <c r="DV95" s="39">
        <f t="shared" si="374"/>
        <v>4412.0032001594154</v>
      </c>
      <c r="DW95" s="29">
        <f t="shared" si="375"/>
        <v>11090.101440006307</v>
      </c>
      <c r="DX95" s="42">
        <f t="shared" si="376"/>
        <v>50.656807300575409</v>
      </c>
      <c r="DY95" s="11"/>
      <c r="DZ95" s="29">
        <f t="shared" si="377"/>
        <v>3.6116186858319299</v>
      </c>
      <c r="EA95" s="25">
        <v>4300</v>
      </c>
      <c r="EB95" s="28">
        <f t="shared" si="378"/>
        <v>3118.9957532948024</v>
      </c>
      <c r="EC95" s="39">
        <f t="shared" si="379"/>
        <v>-1116.1326250907534</v>
      </c>
      <c r="ED95" s="29">
        <f t="shared" si="380"/>
        <v>11236.020428552549</v>
      </c>
      <c r="EE95" s="42">
        <f t="shared" si="381"/>
        <v>1632.0953850025228</v>
      </c>
      <c r="EF95" s="11"/>
      <c r="EG95" s="29">
        <f t="shared" si="382"/>
        <v>3.6122406654180188</v>
      </c>
      <c r="EH95" s="25">
        <v>2810</v>
      </c>
      <c r="EI95" s="28">
        <f t="shared" si="383"/>
        <v>3111.8795661286758</v>
      </c>
      <c r="EJ95" s="29">
        <f t="shared" si="288"/>
        <v>11210.315444462209</v>
      </c>
      <c r="EK95" s="42">
        <f t="shared" si="289"/>
        <v>50.640119783344431</v>
      </c>
      <c r="EM95" s="11"/>
      <c r="EN95" s="11"/>
      <c r="EO95" s="78">
        <f t="shared" si="290"/>
        <v>3</v>
      </c>
      <c r="EP95" s="78" t="str">
        <f t="shared" si="291"/>
        <v xml:space="preserve"> ('2', '1'),</v>
      </c>
      <c r="EQ95" s="78">
        <f t="shared" si="292"/>
        <v>12020</v>
      </c>
      <c r="ER95" s="78">
        <f t="shared" si="293"/>
        <v>3.6121652786751959</v>
      </c>
      <c r="ES95" s="106">
        <f t="shared" si="384"/>
        <v>3.6023874975966654</v>
      </c>
      <c r="ET95" s="78">
        <f t="shared" si="294"/>
        <v>3099.5008763610035</v>
      </c>
      <c r="EU95" s="78">
        <f t="shared" si="295"/>
        <v>11165.603205792788</v>
      </c>
      <c r="EV95" s="79">
        <f t="shared" si="296"/>
        <v>0.25786196974717168</v>
      </c>
      <c r="EW95" s="78" t="str">
        <f t="shared" si="385"/>
        <v>-</v>
      </c>
      <c r="EX95" s="3"/>
      <c r="EY95" s="78">
        <v>3</v>
      </c>
      <c r="EZ95" s="78">
        <v>3099.5008763610035</v>
      </c>
      <c r="FB95" s="2">
        <v>2528.4524260327898</v>
      </c>
    </row>
    <row r="96" spans="2:200" s="2" customFormat="1" x14ac:dyDescent="0.3">
      <c r="B96" s="86"/>
      <c r="C96" s="24">
        <v>4</v>
      </c>
      <c r="D96" s="25" t="s">
        <v>10</v>
      </c>
      <c r="E96" s="25">
        <v>15920</v>
      </c>
      <c r="F96" s="25">
        <v>3</v>
      </c>
      <c r="G96" s="25">
        <v>11390</v>
      </c>
      <c r="H96" s="25">
        <f t="shared" si="297"/>
        <v>0</v>
      </c>
      <c r="I96" s="29">
        <f t="shared" si="298"/>
        <v>35512.947022208551</v>
      </c>
      <c r="J96" s="10"/>
      <c r="K96" s="40">
        <f t="shared" si="299"/>
        <v>3.8812683892644984</v>
      </c>
      <c r="L96" s="40">
        <f t="shared" si="285"/>
        <v>11390</v>
      </c>
      <c r="M96" s="40">
        <f t="shared" si="285"/>
        <v>12533.703857073629</v>
      </c>
      <c r="N96" s="40">
        <f t="shared" si="285"/>
        <v>3439.320215623231</v>
      </c>
      <c r="O96" s="40">
        <f t="shared" si="285"/>
        <v>39768.004266938842</v>
      </c>
      <c r="P96" s="40">
        <f t="shared" si="285"/>
        <v>3673.4667468783782</v>
      </c>
      <c r="Q96" s="8"/>
      <c r="R96" s="29">
        <f t="shared" si="300"/>
        <v>3.8644263182008367</v>
      </c>
      <c r="S96" s="25">
        <v>13420</v>
      </c>
      <c r="T96" s="29">
        <f t="shared" si="301"/>
        <v>12591.760553723898</v>
      </c>
      <c r="U96" s="42">
        <f t="shared" si="302"/>
        <v>-4646.0682436825382</v>
      </c>
      <c r="V96" s="29">
        <f t="shared" si="303"/>
        <v>39992.827177280844</v>
      </c>
      <c r="W96" s="42">
        <f t="shared" si="304"/>
        <v>3370.5800259412804</v>
      </c>
      <c r="X96" s="11"/>
      <c r="Y96" s="29">
        <f t="shared" si="305"/>
        <v>3.8805541952008173</v>
      </c>
      <c r="Z96" s="25">
        <v>11390</v>
      </c>
      <c r="AA96" s="28">
        <f t="shared" si="306"/>
        <v>12539.590925322147</v>
      </c>
      <c r="AB96" s="39">
        <f t="shared" si="307"/>
        <v>3415.7114825918261</v>
      </c>
      <c r="AC96" s="29">
        <f t="shared" si="308"/>
        <v>39790.759191198456</v>
      </c>
      <c r="AD96" s="42">
        <f t="shared" si="309"/>
        <v>2721.6701275767577</v>
      </c>
      <c r="AE96" s="11"/>
      <c r="AF96" s="29">
        <f t="shared" si="310"/>
        <v>3.8660515435339908</v>
      </c>
      <c r="AG96" s="25">
        <v>13420</v>
      </c>
      <c r="AH96" s="28">
        <f t="shared" si="311"/>
        <v>12588.658579192359</v>
      </c>
      <c r="AI96" s="39">
        <f t="shared" si="312"/>
        <v>-4636.3340941959432</v>
      </c>
      <c r="AJ96" s="29">
        <f t="shared" si="313"/>
        <v>39980.791142453832</v>
      </c>
      <c r="AK96" s="42">
        <f t="shared" si="314"/>
        <v>2407.634656326918</v>
      </c>
      <c r="AL96" s="11"/>
      <c r="AM96" s="29">
        <f t="shared" si="315"/>
        <v>3.8796868192682545</v>
      </c>
      <c r="AN96" s="25">
        <v>11390</v>
      </c>
      <c r="AO96" s="28">
        <f t="shared" si="316"/>
        <v>12546.40490786989</v>
      </c>
      <c r="AP96" s="39">
        <f t="shared" si="317"/>
        <v>3389.9711713657316</v>
      </c>
      <c r="AQ96" s="29">
        <f t="shared" si="318"/>
        <v>39817.108815890926</v>
      </c>
      <c r="AR96" s="42">
        <f t="shared" si="386"/>
        <v>1785.3727402272407</v>
      </c>
      <c r="AS96" s="11"/>
      <c r="AT96" s="29">
        <f t="shared" si="319"/>
        <v>3.867935519486998</v>
      </c>
      <c r="AU96" s="25">
        <v>13420</v>
      </c>
      <c r="AV96" s="28">
        <f t="shared" si="320"/>
        <v>12591.50712110858</v>
      </c>
      <c r="AW96" s="39">
        <f t="shared" si="321"/>
        <v>-4647.851518871752</v>
      </c>
      <c r="AX96" s="29">
        <f t="shared" si="322"/>
        <v>39991.84372726515</v>
      </c>
      <c r="AY96" s="42">
        <f t="shared" si="323"/>
        <v>2034.2096390282391</v>
      </c>
      <c r="AZ96" s="11"/>
      <c r="BA96" s="29">
        <f t="shared" si="324"/>
        <v>3.8804833061732005</v>
      </c>
      <c r="BB96" s="25">
        <v>11390</v>
      </c>
      <c r="BC96" s="28">
        <f t="shared" si="325"/>
        <v>12547.906866536896</v>
      </c>
      <c r="BD96" s="39">
        <f t="shared" si="326"/>
        <v>3385.356823489391</v>
      </c>
      <c r="BE96" s="29">
        <f t="shared" si="327"/>
        <v>39822.918607319836</v>
      </c>
      <c r="BF96" s="42">
        <f t="shared" si="328"/>
        <v>1900.9821987156308</v>
      </c>
      <c r="BG96" s="11"/>
      <c r="BH96" s="29">
        <f t="shared" si="329"/>
        <v>3.8683512042636723</v>
      </c>
      <c r="BI96" s="25">
        <v>13420</v>
      </c>
      <c r="BJ96" s="28">
        <f t="shared" si="330"/>
        <v>12596.48090723337</v>
      </c>
      <c r="BK96" s="39">
        <f t="shared" si="331"/>
        <v>-4672.4552500916343</v>
      </c>
      <c r="BL96" s="29">
        <f t="shared" si="332"/>
        <v>40011.147882430916</v>
      </c>
      <c r="BM96" s="42">
        <f t="shared" si="333"/>
        <v>2359.4374295827301</v>
      </c>
      <c r="BN96" s="11"/>
      <c r="BO96" s="29">
        <f t="shared" si="334"/>
        <v>3.8818753337112657</v>
      </c>
      <c r="BP96" s="25">
        <v>11390</v>
      </c>
      <c r="BQ96" s="28">
        <f t="shared" si="335"/>
        <v>12563.935699480175</v>
      </c>
      <c r="BR96" s="39">
        <f t="shared" si="336"/>
        <v>3321.5652344186683</v>
      </c>
      <c r="BS96" s="29">
        <f t="shared" si="337"/>
        <v>39884.959367678894</v>
      </c>
      <c r="BT96" s="42">
        <f t="shared" si="286"/>
        <v>1059.1905476986517</v>
      </c>
      <c r="BU96" s="11"/>
      <c r="BV96" s="29">
        <f t="shared" si="338"/>
        <v>3.8727966784043266</v>
      </c>
      <c r="BW96" s="25">
        <v>13420</v>
      </c>
      <c r="BX96" s="28">
        <f t="shared" si="339"/>
        <v>12589.928218362678</v>
      </c>
      <c r="BY96" s="39">
        <f t="shared" si="340"/>
        <v>3227.1828581294612</v>
      </c>
      <c r="BZ96" s="29">
        <f t="shared" si="341"/>
        <v>39985.717170119475</v>
      </c>
      <c r="CA96" s="42">
        <f t="shared" si="342"/>
        <v>675.61103785730859</v>
      </c>
      <c r="CB96" s="11"/>
      <c r="CC96" s="29">
        <f t="shared" si="343"/>
        <v>3.8800417590147425</v>
      </c>
      <c r="CD96" s="25">
        <v>13420</v>
      </c>
      <c r="CE96" s="28">
        <f t="shared" si="344"/>
        <v>12617.711909621559</v>
      </c>
      <c r="CF96" s="39">
        <f t="shared" si="345"/>
        <v>-4752.8103853852972</v>
      </c>
      <c r="CG96" s="29">
        <f t="shared" si="346"/>
        <v>40093.627207851365</v>
      </c>
      <c r="CH96" s="42">
        <f t="shared" si="347"/>
        <v>771.93349996881693</v>
      </c>
      <c r="CI96" s="11"/>
      <c r="CJ96" s="29">
        <f t="shared" si="348"/>
        <v>3.8878358830170372</v>
      </c>
      <c r="CK96" s="25">
        <v>11390</v>
      </c>
      <c r="CL96" s="28">
        <f t="shared" si="349"/>
        <v>12558.455853239182</v>
      </c>
      <c r="CM96" s="39">
        <f t="shared" si="350"/>
        <v>3341.8294857366318</v>
      </c>
      <c r="CN96" s="29">
        <f t="shared" si="351"/>
        <v>39863.741207633662</v>
      </c>
      <c r="CO96" s="42">
        <f t="shared" si="287"/>
        <v>3511.280217991467</v>
      </c>
      <c r="CP96" s="11"/>
      <c r="CQ96" s="29">
        <f t="shared" si="352"/>
        <v>3.8712749694269446</v>
      </c>
      <c r="CR96" s="25">
        <v>13420</v>
      </c>
      <c r="CS96" s="28">
        <f t="shared" si="353"/>
        <v>12585.784100672261</v>
      </c>
      <c r="CT96" s="39">
        <f t="shared" si="354"/>
        <v>3245.0152216829047</v>
      </c>
      <c r="CU96" s="29">
        <f t="shared" si="355"/>
        <v>39969.64022053685</v>
      </c>
      <c r="CV96" s="42">
        <f t="shared" si="356"/>
        <v>746.83310776358974</v>
      </c>
      <c r="CW96" s="11"/>
      <c r="CX96" s="29">
        <f t="shared" si="357"/>
        <v>3.8788836280776113</v>
      </c>
      <c r="CY96" s="25">
        <v>13420</v>
      </c>
      <c r="CZ96" s="28">
        <f t="shared" si="358"/>
        <v>12625.034085490448</v>
      </c>
      <c r="DA96" s="39">
        <f t="shared" si="359"/>
        <v>-4792.098199606502</v>
      </c>
      <c r="DB96" s="29">
        <f t="shared" si="360"/>
        <v>40122.102175370645</v>
      </c>
      <c r="DC96" s="42">
        <f t="shared" si="361"/>
        <v>1540.5613082279046</v>
      </c>
      <c r="DD96" s="11"/>
      <c r="DE96" s="29">
        <f t="shared" si="362"/>
        <v>3.8898985553954692</v>
      </c>
      <c r="DF96" s="25">
        <v>11390</v>
      </c>
      <c r="DG96" s="28">
        <f t="shared" si="363"/>
        <v>12590.259419316873</v>
      </c>
      <c r="DH96" s="39">
        <f t="shared" si="364"/>
        <v>3225.7639161360212</v>
      </c>
      <c r="DI96" s="29">
        <f t="shared" si="365"/>
        <v>39987.002258988119</v>
      </c>
      <c r="DJ96" s="42">
        <f t="shared" si="366"/>
        <v>1209.2774074835527</v>
      </c>
      <c r="DK96" s="11"/>
      <c r="DL96" s="29">
        <f t="shared" si="367"/>
        <v>3.8801343670636412</v>
      </c>
      <c r="DM96" s="25">
        <v>13420</v>
      </c>
      <c r="DN96" s="28">
        <f t="shared" si="368"/>
        <v>12617.14970233237</v>
      </c>
      <c r="DO96" s="39">
        <f t="shared" si="369"/>
        <v>-4759.8638109003123</v>
      </c>
      <c r="DP96" s="29">
        <f t="shared" si="370"/>
        <v>40091.441482657829</v>
      </c>
      <c r="DQ96" s="42">
        <f t="shared" si="371"/>
        <v>723.08732065350523</v>
      </c>
      <c r="DR96" s="11"/>
      <c r="DS96" s="29">
        <f t="shared" si="372"/>
        <v>3.8876776564070727</v>
      </c>
      <c r="DT96" s="25">
        <v>11390</v>
      </c>
      <c r="DU96" s="28">
        <f t="shared" si="373"/>
        <v>12585.47170102704</v>
      </c>
      <c r="DV96" s="39">
        <f t="shared" si="374"/>
        <v>3243.4204373507355</v>
      </c>
      <c r="DW96" s="29">
        <f t="shared" si="375"/>
        <v>39968.428472297448</v>
      </c>
      <c r="DX96" s="42">
        <f t="shared" si="376"/>
        <v>1003.4957667005099</v>
      </c>
      <c r="DY96" s="11"/>
      <c r="DZ96" s="29">
        <f t="shared" si="377"/>
        <v>3.8787963700382475</v>
      </c>
      <c r="EA96" s="25">
        <v>13420</v>
      </c>
      <c r="EB96" s="28">
        <f t="shared" si="378"/>
        <v>12613.074599962785</v>
      </c>
      <c r="EC96" s="39">
        <f t="shared" si="379"/>
        <v>-4743.8644689082003</v>
      </c>
      <c r="ED96" s="29">
        <f t="shared" si="380"/>
        <v>40075.601134163298</v>
      </c>
      <c r="EE96" s="42">
        <f t="shared" si="381"/>
        <v>761.92002965698248</v>
      </c>
      <c r="EF96" s="11"/>
      <c r="EG96" s="29">
        <f t="shared" si="382"/>
        <v>3.886531399045853</v>
      </c>
      <c r="EH96" s="25">
        <v>11390</v>
      </c>
      <c r="EI96" s="28">
        <f t="shared" si="383"/>
        <v>12584.907132679937</v>
      </c>
      <c r="EJ96" s="29">
        <f t="shared" si="288"/>
        <v>39966.238671152554</v>
      </c>
      <c r="EK96" s="42">
        <f t="shared" si="289"/>
        <v>793.40621313034183</v>
      </c>
      <c r="EM96" s="11"/>
      <c r="EN96" s="11"/>
      <c r="EO96" s="78">
        <f t="shared" si="290"/>
        <v>4</v>
      </c>
      <c r="EP96" s="78" t="str">
        <f t="shared" si="291"/>
        <v xml:space="preserve"> ('2', '6'),</v>
      </c>
      <c r="EQ96" s="78">
        <f t="shared" si="292"/>
        <v>15920</v>
      </c>
      <c r="ER96" s="78">
        <f t="shared" si="293"/>
        <v>3.8878358830170372</v>
      </c>
      <c r="ES96" s="106">
        <f t="shared" si="384"/>
        <v>3.174254993885389</v>
      </c>
      <c r="ET96" s="78">
        <f t="shared" si="294"/>
        <v>12558.455853239182</v>
      </c>
      <c r="EU96" s="78">
        <f t="shared" si="295"/>
        <v>39863.74120763367</v>
      </c>
      <c r="EV96" s="79">
        <f t="shared" si="296"/>
        <v>0.78884772947482296</v>
      </c>
      <c r="EW96" s="78" t="str">
        <f t="shared" si="385"/>
        <v>-</v>
      </c>
      <c r="EX96" s="3"/>
      <c r="EY96" s="78">
        <v>4</v>
      </c>
      <c r="EZ96" s="78">
        <v>12558.455853239182</v>
      </c>
      <c r="FB96" s="2">
        <v>13076.0868609383</v>
      </c>
    </row>
    <row r="97" spans="2:158" s="2" customFormat="1" x14ac:dyDescent="0.3">
      <c r="B97" s="86"/>
      <c r="C97" s="24">
        <v>5</v>
      </c>
      <c r="D97" s="25" t="s">
        <v>11</v>
      </c>
      <c r="E97" s="25">
        <v>46810</v>
      </c>
      <c r="F97" s="25">
        <v>2.4</v>
      </c>
      <c r="G97" s="25">
        <v>11600</v>
      </c>
      <c r="H97" s="25">
        <f t="shared" si="297"/>
        <v>3587.481225345804</v>
      </c>
      <c r="I97" s="29">
        <f t="shared" si="298"/>
        <v>27855.74845241004</v>
      </c>
      <c r="J97" s="10"/>
      <c r="K97" s="40">
        <f t="shared" si="299"/>
        <v>2.4101921014428336</v>
      </c>
      <c r="L97" s="40">
        <f t="shared" si="285"/>
        <v>13090</v>
      </c>
      <c r="M97" s="40">
        <f t="shared" si="285"/>
        <v>12853.183266590017</v>
      </c>
      <c r="N97" s="40">
        <f t="shared" si="285"/>
        <v>-3020.1379655859464</v>
      </c>
      <c r="O97" s="40">
        <f t="shared" si="285"/>
        <v>30873.942606707453</v>
      </c>
      <c r="P97" s="40">
        <f t="shared" si="285"/>
        <v>157.49751791807705</v>
      </c>
      <c r="Q97" s="8"/>
      <c r="R97" s="29">
        <f t="shared" si="300"/>
        <v>2.4102320049227743</v>
      </c>
      <c r="S97" s="25">
        <v>11600</v>
      </c>
      <c r="T97" s="29">
        <f t="shared" si="301"/>
        <v>12771.093683625812</v>
      </c>
      <c r="U97" s="42">
        <f t="shared" si="302"/>
        <v>768.56945803375243</v>
      </c>
      <c r="V97" s="29">
        <f t="shared" si="303"/>
        <v>30676.098327195512</v>
      </c>
      <c r="W97" s="42">
        <f t="shared" si="304"/>
        <v>6738.6996312370902</v>
      </c>
      <c r="X97" s="11"/>
      <c r="Y97" s="29">
        <f t="shared" si="305"/>
        <v>2.4099731029795151</v>
      </c>
      <c r="Z97" s="25">
        <v>13090</v>
      </c>
      <c r="AA97" s="28">
        <f t="shared" si="306"/>
        <v>12784.937725992369</v>
      </c>
      <c r="AB97" s="39">
        <f t="shared" si="307"/>
        <v>735.2213751499844</v>
      </c>
      <c r="AC97" s="29">
        <f t="shared" si="308"/>
        <v>30709.462396595463</v>
      </c>
      <c r="AD97" s="42">
        <f t="shared" si="309"/>
        <v>191.65750904705047</v>
      </c>
      <c r="AE97" s="11"/>
      <c r="AF97" s="29">
        <f t="shared" si="310"/>
        <v>2.4100164172726894</v>
      </c>
      <c r="AG97" s="25">
        <v>13090</v>
      </c>
      <c r="AH97" s="28">
        <f t="shared" si="311"/>
        <v>12801.939697576254</v>
      </c>
      <c r="AI97" s="39">
        <f t="shared" si="312"/>
        <v>694.25465101652776</v>
      </c>
      <c r="AJ97" s="29">
        <f t="shared" si="313"/>
        <v>30750.437880783127</v>
      </c>
      <c r="AK97" s="42">
        <f t="shared" si="314"/>
        <v>289.06703773921157</v>
      </c>
      <c r="AL97" s="11"/>
      <c r="AM97" s="29">
        <f t="shared" si="315"/>
        <v>2.4100698047363083</v>
      </c>
      <c r="AN97" s="25">
        <v>13090</v>
      </c>
      <c r="AO97" s="28">
        <f t="shared" si="316"/>
        <v>12812.094053079107</v>
      </c>
      <c r="AP97" s="39">
        <f t="shared" si="317"/>
        <v>669.79421715945966</v>
      </c>
      <c r="AQ97" s="29">
        <f t="shared" si="318"/>
        <v>30774.910748706709</v>
      </c>
      <c r="AR97" s="42">
        <f t="shared" si="386"/>
        <v>103.11093567831944</v>
      </c>
      <c r="AS97" s="11"/>
      <c r="AT97" s="29">
        <f t="shared" si="319"/>
        <v>2.410101791795165</v>
      </c>
      <c r="AU97" s="25">
        <v>13090</v>
      </c>
      <c r="AV97" s="28">
        <f t="shared" si="320"/>
        <v>12826.441859507098</v>
      </c>
      <c r="AW97" s="39">
        <f t="shared" si="321"/>
        <v>635.22187826194408</v>
      </c>
      <c r="AX97" s="29">
        <f t="shared" si="322"/>
        <v>30809.490747673895</v>
      </c>
      <c r="AY97" s="42">
        <f t="shared" si="323"/>
        <v>205.85954929511706</v>
      </c>
      <c r="AZ97" s="11"/>
      <c r="BA97" s="29">
        <f t="shared" si="324"/>
        <v>2.4101471184066403</v>
      </c>
      <c r="BB97" s="25">
        <v>13090</v>
      </c>
      <c r="BC97" s="28">
        <f t="shared" si="325"/>
        <v>12836.005849447773</v>
      </c>
      <c r="BD97" s="39">
        <f t="shared" si="326"/>
        <v>-2978.7256816591675</v>
      </c>
      <c r="BE97" s="29">
        <f t="shared" si="327"/>
        <v>30832.541515303234</v>
      </c>
      <c r="BF97" s="42">
        <f t="shared" si="328"/>
        <v>91.469903585317653</v>
      </c>
      <c r="BG97" s="11"/>
      <c r="BH97" s="29">
        <f t="shared" si="329"/>
        <v>2.4101774169219876</v>
      </c>
      <c r="BI97" s="25">
        <v>11600</v>
      </c>
      <c r="BJ97" s="28">
        <f t="shared" si="330"/>
        <v>12767.162515945369</v>
      </c>
      <c r="BK97" s="39">
        <f t="shared" si="331"/>
        <v>778.03447366441344</v>
      </c>
      <c r="BL97" s="29">
        <f t="shared" si="332"/>
        <v>30666.624342951472</v>
      </c>
      <c r="BM97" s="42">
        <f t="shared" si="333"/>
        <v>4739.4045677231888</v>
      </c>
      <c r="BN97" s="11"/>
      <c r="BO97" s="29">
        <f t="shared" si="334"/>
        <v>2.4099608290608128</v>
      </c>
      <c r="BP97" s="25">
        <v>13090</v>
      </c>
      <c r="BQ97" s="28">
        <f t="shared" si="335"/>
        <v>12775.871160173458</v>
      </c>
      <c r="BR97" s="39">
        <f t="shared" si="336"/>
        <v>757.0561250742096</v>
      </c>
      <c r="BS97" s="29">
        <f t="shared" si="337"/>
        <v>30687.611952836316</v>
      </c>
      <c r="BT97" s="42">
        <f t="shared" si="286"/>
        <v>75.84048429142463</v>
      </c>
      <c r="BU97" s="11"/>
      <c r="BV97" s="29">
        <f t="shared" si="338"/>
        <v>2.4099880345144582</v>
      </c>
      <c r="BW97" s="25">
        <v>13090</v>
      </c>
      <c r="BX97" s="28">
        <f t="shared" si="339"/>
        <v>12785.408994884907</v>
      </c>
      <c r="BY97" s="39">
        <f t="shared" si="340"/>
        <v>734.07951702567766</v>
      </c>
      <c r="BZ97" s="29">
        <f t="shared" si="341"/>
        <v>30710.598162711442</v>
      </c>
      <c r="CA97" s="42">
        <f t="shared" si="342"/>
        <v>90.970290982926201</v>
      </c>
      <c r="CB97" s="11"/>
      <c r="CC97" s="29">
        <f t="shared" si="343"/>
        <v>2.4100178942253296</v>
      </c>
      <c r="CD97" s="25">
        <v>13090</v>
      </c>
      <c r="CE97" s="28">
        <f t="shared" si="344"/>
        <v>12795.604092024165</v>
      </c>
      <c r="CF97" s="39">
        <f t="shared" si="345"/>
        <v>709.52198819824036</v>
      </c>
      <c r="CG97" s="29">
        <f t="shared" si="346"/>
        <v>30735.168692262901</v>
      </c>
      <c r="CH97" s="42">
        <f t="shared" si="347"/>
        <v>103.94000567890657</v>
      </c>
      <c r="CI97" s="11"/>
      <c r="CJ97" s="29">
        <f t="shared" si="348"/>
        <v>2.4100498855778669</v>
      </c>
      <c r="CK97" s="25">
        <v>13090</v>
      </c>
      <c r="CL97" s="28">
        <f t="shared" si="349"/>
        <v>12809.813240265737</v>
      </c>
      <c r="CM97" s="39">
        <f t="shared" si="350"/>
        <v>675.28445430523425</v>
      </c>
      <c r="CN97" s="29">
        <f t="shared" si="351"/>
        <v>30769.413765860281</v>
      </c>
      <c r="CO97" s="42">
        <f t="shared" si="287"/>
        <v>201.89989375098628</v>
      </c>
      <c r="CP97" s="11"/>
      <c r="CQ97" s="29">
        <f t="shared" si="352"/>
        <v>2.4100946004197854</v>
      </c>
      <c r="CR97" s="25">
        <v>13090</v>
      </c>
      <c r="CS97" s="28">
        <f t="shared" si="353"/>
        <v>12818.700786105703</v>
      </c>
      <c r="CT97" s="39">
        <f t="shared" si="354"/>
        <v>653.87533393199283</v>
      </c>
      <c r="CU97" s="29">
        <f t="shared" si="355"/>
        <v>30790.833716678164</v>
      </c>
      <c r="CV97" s="42">
        <f t="shared" si="356"/>
        <v>78.988471057483466</v>
      </c>
      <c r="CW97" s="11"/>
      <c r="CX97" s="29">
        <f t="shared" si="357"/>
        <v>2.4101226444307864</v>
      </c>
      <c r="CY97" s="25">
        <v>13090</v>
      </c>
      <c r="CZ97" s="28">
        <f t="shared" si="358"/>
        <v>12831.46545534195</v>
      </c>
      <c r="DA97" s="39">
        <f t="shared" si="359"/>
        <v>-1545.9996934355036</v>
      </c>
      <c r="DB97" s="29">
        <f t="shared" si="360"/>
        <v>30821.598392644632</v>
      </c>
      <c r="DC97" s="42">
        <f t="shared" si="361"/>
        <v>162.93678071078662</v>
      </c>
      <c r="DD97" s="11"/>
      <c r="DE97" s="29">
        <f t="shared" si="362"/>
        <v>2.4101630246033574</v>
      </c>
      <c r="DF97" s="25">
        <v>12190</v>
      </c>
      <c r="DG97" s="28">
        <f t="shared" si="363"/>
        <v>12813.403810458247</v>
      </c>
      <c r="DH97" s="39">
        <f t="shared" si="364"/>
        <v>666.63394493931366</v>
      </c>
      <c r="DI97" s="29">
        <f t="shared" si="365"/>
        <v>30778.067400018408</v>
      </c>
      <c r="DJ97" s="42">
        <f t="shared" si="366"/>
        <v>326.22301590498336</v>
      </c>
      <c r="DK97" s="11"/>
      <c r="DL97" s="29">
        <f t="shared" si="367"/>
        <v>2.4101059231808031</v>
      </c>
      <c r="DM97" s="25">
        <v>13090</v>
      </c>
      <c r="DN97" s="28">
        <f t="shared" si="368"/>
        <v>12822.367756528791</v>
      </c>
      <c r="DO97" s="39">
        <f t="shared" si="369"/>
        <v>645.03548185794398</v>
      </c>
      <c r="DP97" s="29">
        <f t="shared" si="370"/>
        <v>30799.671586374461</v>
      </c>
      <c r="DQ97" s="42">
        <f t="shared" si="371"/>
        <v>80.352329155619387</v>
      </c>
      <c r="DR97" s="11"/>
      <c r="DS97" s="29">
        <f t="shared" si="372"/>
        <v>2.4101342323035975</v>
      </c>
      <c r="DT97" s="25">
        <v>13090</v>
      </c>
      <c r="DU97" s="28">
        <f t="shared" si="373"/>
        <v>12829.276493532854</v>
      </c>
      <c r="DV97" s="39">
        <f t="shared" si="374"/>
        <v>-2962.5907102274009</v>
      </c>
      <c r="DW97" s="29">
        <f t="shared" si="375"/>
        <v>30816.322645418986</v>
      </c>
      <c r="DX97" s="42">
        <f t="shared" si="376"/>
        <v>47.730646991314494</v>
      </c>
      <c r="DY97" s="11"/>
      <c r="DZ97" s="29">
        <f t="shared" si="377"/>
        <v>2.4101560914028441</v>
      </c>
      <c r="EA97" s="25">
        <v>11600</v>
      </c>
      <c r="EB97" s="28">
        <f t="shared" si="378"/>
        <v>12788.616883958399</v>
      </c>
      <c r="EC97" s="39">
        <f t="shared" si="379"/>
        <v>726.34830045428009</v>
      </c>
      <c r="ED97" s="29">
        <f t="shared" si="380"/>
        <v>30718.329248911439</v>
      </c>
      <c r="EE97" s="42">
        <f t="shared" si="381"/>
        <v>1653.2038507471384</v>
      </c>
      <c r="EF97" s="11"/>
      <c r="EG97" s="29">
        <f t="shared" si="382"/>
        <v>2.4100279520623746</v>
      </c>
      <c r="EH97" s="25">
        <v>13090</v>
      </c>
      <c r="EI97" s="28">
        <f t="shared" si="383"/>
        <v>12795.557751719829</v>
      </c>
      <c r="EJ97" s="29">
        <f t="shared" si="288"/>
        <v>30735.05700982111</v>
      </c>
      <c r="EK97" s="42">
        <f t="shared" si="289"/>
        <v>48.17564528166006</v>
      </c>
      <c r="EM97" s="11"/>
      <c r="EN97" s="11"/>
      <c r="EO97" s="78">
        <f t="shared" si="290"/>
        <v>5</v>
      </c>
      <c r="EP97" s="78" t="str">
        <f t="shared" si="291"/>
        <v xml:space="preserve"> ('3', '1'),</v>
      </c>
      <c r="EQ97" s="78">
        <f t="shared" si="292"/>
        <v>46810</v>
      </c>
      <c r="ER97" s="78">
        <f t="shared" si="293"/>
        <v>2.4100498855778669</v>
      </c>
      <c r="ES97" s="106">
        <f t="shared" si="384"/>
        <v>2.402018920083957</v>
      </c>
      <c r="ET97" s="78">
        <f t="shared" si="294"/>
        <v>12809.813240265737</v>
      </c>
      <c r="EU97" s="78">
        <f t="shared" si="295"/>
        <v>30769.413765860281</v>
      </c>
      <c r="EV97" s="79">
        <f t="shared" si="296"/>
        <v>0.27365548473116297</v>
      </c>
      <c r="EW97" s="78" t="str">
        <f t="shared" si="385"/>
        <v>-</v>
      </c>
      <c r="EX97" s="3"/>
      <c r="EY97" s="78">
        <v>5</v>
      </c>
      <c r="EZ97" s="78">
        <v>12809.813240265737</v>
      </c>
      <c r="FB97" s="2">
        <v>13088.7396273668</v>
      </c>
    </row>
    <row r="98" spans="2:158" s="2" customFormat="1" x14ac:dyDescent="0.3">
      <c r="B98" s="86"/>
      <c r="C98" s="24">
        <v>6</v>
      </c>
      <c r="D98" s="25" t="s">
        <v>12</v>
      </c>
      <c r="E98" s="25">
        <v>34220</v>
      </c>
      <c r="F98" s="25">
        <v>2.4</v>
      </c>
      <c r="G98" s="25">
        <v>10650</v>
      </c>
      <c r="H98" s="25">
        <f t="shared" si="297"/>
        <v>-5044.844823827535</v>
      </c>
      <c r="I98" s="29">
        <f t="shared" si="298"/>
        <v>25595.969178478452</v>
      </c>
      <c r="J98" s="10"/>
      <c r="K98" s="40">
        <f t="shared" si="299"/>
        <v>2.4038367721238836</v>
      </c>
      <c r="L98" s="40">
        <f t="shared" si="285"/>
        <v>8560</v>
      </c>
      <c r="M98" s="40">
        <f t="shared" si="285"/>
        <v>7413.5645115109</v>
      </c>
      <c r="N98" s="40">
        <f t="shared" si="285"/>
        <v>-2123.9501706180508</v>
      </c>
      <c r="O98" s="40">
        <f t="shared" si="285"/>
        <v>17798.434022223384</v>
      </c>
      <c r="P98" s="40">
        <f t="shared" si="285"/>
        <v>3691.0351767049406</v>
      </c>
      <c r="Q98" s="8"/>
      <c r="R98" s="29">
        <f t="shared" si="300"/>
        <v>2.4039651604758383</v>
      </c>
      <c r="S98" s="25">
        <v>6530</v>
      </c>
      <c r="T98" s="29">
        <f t="shared" si="301"/>
        <v>7355.6867499690761</v>
      </c>
      <c r="U98" s="42">
        <f t="shared" si="302"/>
        <v>2895.1126901084594</v>
      </c>
      <c r="V98" s="29">
        <f t="shared" si="303"/>
        <v>17659.301455377234</v>
      </c>
      <c r="W98" s="42">
        <f t="shared" si="304"/>
        <v>3349.8352810922329</v>
      </c>
      <c r="X98" s="11"/>
      <c r="Y98" s="29">
        <f t="shared" si="305"/>
        <v>2.4038427788210788</v>
      </c>
      <c r="Z98" s="25">
        <v>8560</v>
      </c>
      <c r="AA98" s="28">
        <f t="shared" si="306"/>
        <v>7407.9671934723438</v>
      </c>
      <c r="AB98" s="39">
        <f t="shared" si="307"/>
        <v>-2110.5012463968542</v>
      </c>
      <c r="AC98" s="29">
        <f t="shared" si="308"/>
        <v>17784.978298155096</v>
      </c>
      <c r="AD98" s="42">
        <f t="shared" si="309"/>
        <v>2733.2447728983589</v>
      </c>
      <c r="AE98" s="11"/>
      <c r="AF98" s="29">
        <f t="shared" si="310"/>
        <v>2.4039531990818164</v>
      </c>
      <c r="AG98" s="25">
        <v>6530</v>
      </c>
      <c r="AH98" s="28">
        <f t="shared" si="311"/>
        <v>7359.0356324539998</v>
      </c>
      <c r="AI98" s="39">
        <f t="shared" si="312"/>
        <v>2887.0452452628847</v>
      </c>
      <c r="AJ98" s="29">
        <f t="shared" si="313"/>
        <v>17667.351654079037</v>
      </c>
      <c r="AK98" s="42">
        <f t="shared" si="314"/>
        <v>2394.2976636919152</v>
      </c>
      <c r="AL98" s="11"/>
      <c r="AM98" s="29">
        <f t="shared" si="315"/>
        <v>2.4038497817325739</v>
      </c>
      <c r="AN98" s="25">
        <v>8560</v>
      </c>
      <c r="AO98" s="28">
        <f t="shared" si="316"/>
        <v>7401.3705846557168</v>
      </c>
      <c r="AP98" s="39">
        <f t="shared" si="317"/>
        <v>-2094.6391559791214</v>
      </c>
      <c r="AQ98" s="29">
        <f t="shared" si="318"/>
        <v>17769.120405689027</v>
      </c>
      <c r="AR98" s="42">
        <f t="shared" si="386"/>
        <v>1792.2481779216621</v>
      </c>
      <c r="AS98" s="11"/>
      <c r="AT98" s="29">
        <f t="shared" si="319"/>
        <v>2.403939136980517</v>
      </c>
      <c r="AU98" s="25">
        <v>6530</v>
      </c>
      <c r="AV98" s="28">
        <f t="shared" si="320"/>
        <v>7356.3832189148716</v>
      </c>
      <c r="AW98" s="39">
        <f t="shared" si="321"/>
        <v>2893.4181287759743</v>
      </c>
      <c r="AX98" s="29">
        <f t="shared" si="322"/>
        <v>17660.97565773013</v>
      </c>
      <c r="AY98" s="42">
        <f t="shared" si="323"/>
        <v>2023.8630763005756</v>
      </c>
      <c r="AZ98" s="11"/>
      <c r="BA98" s="29">
        <f t="shared" si="324"/>
        <v>2.4038442344329591</v>
      </c>
      <c r="BB98" s="25">
        <v>8560</v>
      </c>
      <c r="BC98" s="28">
        <f t="shared" si="325"/>
        <v>7400.0600287648567</v>
      </c>
      <c r="BD98" s="39">
        <f t="shared" si="326"/>
        <v>-2091.4800917238845</v>
      </c>
      <c r="BE98" s="29">
        <f t="shared" si="327"/>
        <v>17765.969910919688</v>
      </c>
      <c r="BF98" s="42">
        <f t="shared" si="328"/>
        <v>1907.6637186717596</v>
      </c>
      <c r="BG98" s="11"/>
      <c r="BH98" s="29">
        <f t="shared" si="329"/>
        <v>2.4039363477197404</v>
      </c>
      <c r="BI98" s="25">
        <v>6530</v>
      </c>
      <c r="BJ98" s="28">
        <f t="shared" si="330"/>
        <v>7351.5992283939422</v>
      </c>
      <c r="BK98" s="39">
        <f t="shared" si="331"/>
        <v>2904.8778800622599</v>
      </c>
      <c r="BL98" s="29">
        <f t="shared" si="332"/>
        <v>17649.475713602984</v>
      </c>
      <c r="BM98" s="42">
        <f t="shared" si="333"/>
        <v>2348.4491725896282</v>
      </c>
      <c r="BN98" s="11"/>
      <c r="BO98" s="29">
        <f t="shared" si="334"/>
        <v>2.4038342442796319</v>
      </c>
      <c r="BP98" s="25">
        <v>8560</v>
      </c>
      <c r="BQ98" s="28">
        <f t="shared" si="335"/>
        <v>7384.1962251016848</v>
      </c>
      <c r="BR98" s="39">
        <f t="shared" si="336"/>
        <v>-2053.3580238474451</v>
      </c>
      <c r="BS98" s="29">
        <f t="shared" si="337"/>
        <v>17727.834603840955</v>
      </c>
      <c r="BT98" s="42">
        <f t="shared" si="286"/>
        <v>1062.564194364583</v>
      </c>
      <c r="BU98" s="11"/>
      <c r="BV98" s="29">
        <f t="shared" si="338"/>
        <v>2.4039027020824002</v>
      </c>
      <c r="BW98" s="25">
        <v>6530</v>
      </c>
      <c r="BX98" s="28">
        <f t="shared" si="339"/>
        <v>7358.2604262407394</v>
      </c>
      <c r="BY98" s="39">
        <f t="shared" si="340"/>
        <v>-1990.9645385573615</v>
      </c>
      <c r="BZ98" s="29">
        <f t="shared" si="341"/>
        <v>17665.488175421178</v>
      </c>
      <c r="CA98" s="42">
        <f t="shared" si="342"/>
        <v>672.66566255541659</v>
      </c>
      <c r="CB98" s="11"/>
      <c r="CC98" s="29">
        <f t="shared" si="343"/>
        <v>2.4038481598335442</v>
      </c>
      <c r="CD98" s="25">
        <v>6530</v>
      </c>
      <c r="CE98" s="28">
        <f t="shared" si="344"/>
        <v>7330.537363640984</v>
      </c>
      <c r="CF98" s="39">
        <f t="shared" si="345"/>
        <v>2955.5233384914736</v>
      </c>
      <c r="CG98" s="29">
        <f t="shared" si="346"/>
        <v>17598.846943261196</v>
      </c>
      <c r="CH98" s="42">
        <f t="shared" si="347"/>
        <v>768.56819990995632</v>
      </c>
      <c r="CI98" s="11"/>
      <c r="CJ98" s="29">
        <f t="shared" si="348"/>
        <v>2.4037904932797969</v>
      </c>
      <c r="CK98" s="25">
        <v>8560</v>
      </c>
      <c r="CL98" s="28">
        <f t="shared" si="349"/>
        <v>7389.877919620908</v>
      </c>
      <c r="CM98" s="39">
        <f t="shared" si="350"/>
        <v>-2067.023772099195</v>
      </c>
      <c r="CN98" s="29">
        <f t="shared" si="351"/>
        <v>17741.492878797442</v>
      </c>
      <c r="CO98" s="42">
        <f t="shared" si="287"/>
        <v>3521.3015840064845</v>
      </c>
      <c r="CP98" s="11"/>
      <c r="CQ98" s="29">
        <f t="shared" si="352"/>
        <v>2.4039147275301418</v>
      </c>
      <c r="CR98" s="25">
        <v>6530</v>
      </c>
      <c r="CS98" s="28">
        <f t="shared" si="353"/>
        <v>7362.6025250424746</v>
      </c>
      <c r="CT98" s="39">
        <f t="shared" si="354"/>
        <v>-2001.3898099345256</v>
      </c>
      <c r="CU98" s="29">
        <f t="shared" si="355"/>
        <v>17675.925941367204</v>
      </c>
      <c r="CV98" s="42">
        <f t="shared" si="356"/>
        <v>743.9471494092345</v>
      </c>
      <c r="CW98" s="11"/>
      <c r="CX98" s="29">
        <f t="shared" si="357"/>
        <v>2.4038572510507978</v>
      </c>
      <c r="CY98" s="25">
        <v>6530</v>
      </c>
      <c r="CZ98" s="28">
        <f t="shared" si="358"/>
        <v>7323.428449729553</v>
      </c>
      <c r="DA98" s="39">
        <f t="shared" si="359"/>
        <v>2972.5302093533114</v>
      </c>
      <c r="DB98" s="29">
        <f t="shared" si="360"/>
        <v>17581.758655795948</v>
      </c>
      <c r="DC98" s="42">
        <f t="shared" si="361"/>
        <v>1534.6081766224504</v>
      </c>
      <c r="DD98" s="11"/>
      <c r="DE98" s="29">
        <f t="shared" si="362"/>
        <v>2.4037758110719478</v>
      </c>
      <c r="DF98" s="25">
        <v>8560</v>
      </c>
      <c r="DG98" s="28">
        <f t="shared" si="363"/>
        <v>7358.2464060641905</v>
      </c>
      <c r="DH98" s="39">
        <f t="shared" si="364"/>
        <v>-1990.9323228134881</v>
      </c>
      <c r="DI98" s="29">
        <f t="shared" si="365"/>
        <v>17665.454473045786</v>
      </c>
      <c r="DJ98" s="42">
        <f t="shared" si="366"/>
        <v>1212.2900833207257</v>
      </c>
      <c r="DK98" s="11"/>
      <c r="DL98" s="29">
        <f t="shared" si="367"/>
        <v>2.4038481305050223</v>
      </c>
      <c r="DM98" s="25">
        <v>6530</v>
      </c>
      <c r="DN98" s="28">
        <f t="shared" si="368"/>
        <v>7331.4045463502816</v>
      </c>
      <c r="DO98" s="39">
        <f t="shared" si="369"/>
        <v>2953.3694219747276</v>
      </c>
      <c r="DP98" s="29">
        <f t="shared" si="370"/>
        <v>17600.931469591535</v>
      </c>
      <c r="DQ98" s="42">
        <f t="shared" si="371"/>
        <v>720.48543290116493</v>
      </c>
      <c r="DR98" s="11"/>
      <c r="DS98" s="29">
        <f t="shared" si="372"/>
        <v>2.4037922872184336</v>
      </c>
      <c r="DT98" s="25">
        <v>8560</v>
      </c>
      <c r="DU98" s="28">
        <f t="shared" si="373"/>
        <v>7363.1198687029382</v>
      </c>
      <c r="DV98" s="39">
        <f t="shared" si="374"/>
        <v>-2002.6542900301979</v>
      </c>
      <c r="DW98" s="29">
        <f t="shared" si="375"/>
        <v>17677.169561957151</v>
      </c>
      <c r="DX98" s="42">
        <f t="shared" si="376"/>
        <v>1005.8616719329184</v>
      </c>
      <c r="DY98" s="11"/>
      <c r="DZ98" s="29">
        <f t="shared" si="377"/>
        <v>2.4038583353058338</v>
      </c>
      <c r="EA98" s="25">
        <v>6530</v>
      </c>
      <c r="EB98" s="28">
        <f t="shared" si="378"/>
        <v>7335.5635550758634</v>
      </c>
      <c r="EC98" s="39">
        <f t="shared" si="379"/>
        <v>2943.3734033925653</v>
      </c>
      <c r="ED98" s="29">
        <f t="shared" si="380"/>
        <v>17610.928880593387</v>
      </c>
      <c r="EE98" s="42">
        <f t="shared" si="381"/>
        <v>759.35042071370913</v>
      </c>
      <c r="EF98" s="11"/>
      <c r="EG98" s="29">
        <f t="shared" si="382"/>
        <v>2.4038008998009808</v>
      </c>
      <c r="EH98" s="25">
        <v>8560</v>
      </c>
      <c r="EI98" s="28">
        <f t="shared" si="383"/>
        <v>7363.7623857141407</v>
      </c>
      <c r="EJ98" s="29">
        <f t="shared" si="288"/>
        <v>17678.714082262795</v>
      </c>
      <c r="EK98" s="42">
        <f t="shared" si="289"/>
        <v>795.17404936624575</v>
      </c>
      <c r="EM98" s="11"/>
      <c r="EN98" s="11"/>
      <c r="EO98" s="78">
        <f t="shared" si="290"/>
        <v>6</v>
      </c>
      <c r="EP98" s="78" t="str">
        <f t="shared" si="291"/>
        <v xml:space="preserve"> ('3', '4'),</v>
      </c>
      <c r="EQ98" s="78">
        <f t="shared" si="292"/>
        <v>34220</v>
      </c>
      <c r="ER98" s="78">
        <f t="shared" si="293"/>
        <v>2.4037904932797969</v>
      </c>
      <c r="ES98" s="106">
        <f t="shared" si="384"/>
        <v>2.4007829455060281</v>
      </c>
      <c r="ET98" s="78">
        <f t="shared" si="294"/>
        <v>7389.877919620908</v>
      </c>
      <c r="EU98" s="78">
        <f t="shared" si="295"/>
        <v>17741.492878797442</v>
      </c>
      <c r="EV98" s="79">
        <f t="shared" si="296"/>
        <v>0.21595201401580677</v>
      </c>
      <c r="EW98" s="78" t="str">
        <f t="shared" si="385"/>
        <v>-</v>
      </c>
      <c r="EX98" s="3"/>
      <c r="EY98" s="78">
        <v>6</v>
      </c>
      <c r="EZ98" s="78">
        <v>7389.877919620908</v>
      </c>
      <c r="FB98" s="2">
        <v>7173.23675484453</v>
      </c>
    </row>
    <row r="99" spans="2:158" s="2" customFormat="1" x14ac:dyDescent="0.3">
      <c r="B99" s="86"/>
      <c r="C99" s="24">
        <v>7</v>
      </c>
      <c r="D99" s="25" t="s">
        <v>13</v>
      </c>
      <c r="E99" s="25">
        <v>46810</v>
      </c>
      <c r="F99" s="25">
        <v>2.4</v>
      </c>
      <c r="G99" s="25">
        <v>8730</v>
      </c>
      <c r="H99" s="25">
        <f t="shared" si="297"/>
        <v>5021.7459671224633</v>
      </c>
      <c r="I99" s="29">
        <f t="shared" si="298"/>
        <v>20955.802061651426</v>
      </c>
      <c r="J99" s="10"/>
      <c r="K99" s="40">
        <f t="shared" si="299"/>
        <v>2.4050689053815018</v>
      </c>
      <c r="L99" s="40">
        <f t="shared" si="285"/>
        <v>10820</v>
      </c>
      <c r="M99" s="40">
        <f t="shared" si="285"/>
        <v>10785.085051331134</v>
      </c>
      <c r="N99" s="40">
        <f t="shared" si="285"/>
        <v>83.973129152423951</v>
      </c>
      <c r="O99" s="40">
        <f t="shared" si="285"/>
        <v>25895.145344633376</v>
      </c>
      <c r="P99" s="40">
        <f t="shared" si="285"/>
        <v>3.4235112327091874</v>
      </c>
      <c r="Q99" s="8"/>
      <c r="R99" s="29">
        <f t="shared" si="300"/>
        <v>2.4050723853296381</v>
      </c>
      <c r="S99" s="25">
        <v>10820</v>
      </c>
      <c r="T99" s="29">
        <f t="shared" si="301"/>
        <v>10787.372149836083</v>
      </c>
      <c r="U99" s="42">
        <f t="shared" si="302"/>
        <v>78.472568865591413</v>
      </c>
      <c r="V99" s="29">
        <f t="shared" si="303"/>
        <v>25900.645987011463</v>
      </c>
      <c r="W99" s="42">
        <f t="shared" si="304"/>
        <v>5.2308195713377419</v>
      </c>
      <c r="X99" s="11"/>
      <c r="Y99" s="29">
        <f t="shared" si="305"/>
        <v>2.4050766893237436</v>
      </c>
      <c r="Z99" s="25">
        <v>10820</v>
      </c>
      <c r="AA99" s="28">
        <f t="shared" si="306"/>
        <v>10788.788557466809</v>
      </c>
      <c r="AB99" s="39">
        <f t="shared" si="307"/>
        <v>75.066098380936211</v>
      </c>
      <c r="AC99" s="29">
        <f t="shared" si="308"/>
        <v>25904.052557875253</v>
      </c>
      <c r="AD99" s="42">
        <f t="shared" si="309"/>
        <v>2.0062105763791198</v>
      </c>
      <c r="AE99" s="11"/>
      <c r="AF99" s="29">
        <f t="shared" si="310"/>
        <v>2.405079356174483</v>
      </c>
      <c r="AG99" s="25">
        <v>10820</v>
      </c>
      <c r="AH99" s="28">
        <f t="shared" si="311"/>
        <v>10790.528058231916</v>
      </c>
      <c r="AI99" s="39">
        <f t="shared" si="312"/>
        <v>70.88251299831272</v>
      </c>
      <c r="AJ99" s="29">
        <f t="shared" si="313"/>
        <v>25908.236198105071</v>
      </c>
      <c r="AK99" s="42">
        <f t="shared" si="314"/>
        <v>3.0258629118065885</v>
      </c>
      <c r="AL99" s="11"/>
      <c r="AM99" s="29">
        <f t="shared" si="315"/>
        <v>2.4050826327911285</v>
      </c>
      <c r="AN99" s="25">
        <v>10820</v>
      </c>
      <c r="AO99" s="28">
        <f t="shared" si="316"/>
        <v>10791.566967694811</v>
      </c>
      <c r="AP99" s="39">
        <f t="shared" si="317"/>
        <v>68.383926536329085</v>
      </c>
      <c r="AQ99" s="29">
        <f t="shared" si="318"/>
        <v>25910.734862228212</v>
      </c>
      <c r="AR99" s="42">
        <f t="shared" si="386"/>
        <v>1.0793328720935875</v>
      </c>
      <c r="AS99" s="11"/>
      <c r="AT99" s="29">
        <f t="shared" si="319"/>
        <v>2.4050845904925184</v>
      </c>
      <c r="AU99" s="25">
        <v>10820</v>
      </c>
      <c r="AV99" s="28">
        <f t="shared" si="320"/>
        <v>10793.034916287475</v>
      </c>
      <c r="AW99" s="39">
        <f t="shared" si="321"/>
        <v>64.853431689141843</v>
      </c>
      <c r="AX99" s="29">
        <f t="shared" si="322"/>
        <v>25914.265404798931</v>
      </c>
      <c r="AY99" s="42">
        <f t="shared" si="323"/>
        <v>2.1548730707055985</v>
      </c>
      <c r="AZ99" s="11"/>
      <c r="BA99" s="29">
        <f t="shared" si="324"/>
        <v>2.4050873576311798</v>
      </c>
      <c r="BB99" s="25">
        <v>10820</v>
      </c>
      <c r="BC99" s="28">
        <f t="shared" si="325"/>
        <v>10794.013424440909</v>
      </c>
      <c r="BD99" s="39">
        <f t="shared" si="326"/>
        <v>62.500103244681959</v>
      </c>
      <c r="BE99" s="29">
        <f t="shared" si="327"/>
        <v>25916.618803290799</v>
      </c>
      <c r="BF99" s="42">
        <f t="shared" si="328"/>
        <v>0.95747820633627312</v>
      </c>
      <c r="BG99" s="11"/>
      <c r="BH99" s="29">
        <f t="shared" si="329"/>
        <v>2.4050892027833428</v>
      </c>
      <c r="BI99" s="25">
        <v>10820</v>
      </c>
      <c r="BJ99" s="28">
        <f t="shared" si="330"/>
        <v>10795.460830606988</v>
      </c>
      <c r="BK99" s="39">
        <f t="shared" si="331"/>
        <v>59.018989000611413</v>
      </c>
      <c r="BL99" s="29">
        <f t="shared" si="332"/>
        <v>25920.099946208651</v>
      </c>
      <c r="BM99" s="42">
        <f t="shared" si="333"/>
        <v>2.0949846096020863</v>
      </c>
      <c r="BN99" s="11"/>
      <c r="BO99" s="29">
        <f t="shared" si="334"/>
        <v>2.4050919330468541</v>
      </c>
      <c r="BP99" s="25">
        <v>10820</v>
      </c>
      <c r="BQ99" s="28">
        <f t="shared" si="335"/>
        <v>10796.122782537763</v>
      </c>
      <c r="BR99" s="39">
        <f t="shared" si="336"/>
        <v>57.426965593952751</v>
      </c>
      <c r="BS99" s="29">
        <f t="shared" si="337"/>
        <v>25921.692001870801</v>
      </c>
      <c r="BT99" s="42">
        <f t="shared" si="286"/>
        <v>0.43818035865688726</v>
      </c>
      <c r="BU99" s="11"/>
      <c r="BV99" s="29">
        <f t="shared" si="338"/>
        <v>2.4050931820625263</v>
      </c>
      <c r="BW99" s="25">
        <v>10820</v>
      </c>
      <c r="BX99" s="28">
        <f t="shared" si="339"/>
        <v>10796.847761987756</v>
      </c>
      <c r="BY99" s="39">
        <f t="shared" si="340"/>
        <v>55.683355336652681</v>
      </c>
      <c r="BZ99" s="29">
        <f t="shared" si="341"/>
        <v>25923.435645499059</v>
      </c>
      <c r="CA99" s="42">
        <f t="shared" si="342"/>
        <v>0.52559520291221529</v>
      </c>
      <c r="CB99" s="11"/>
      <c r="CC99" s="29">
        <f t="shared" si="343"/>
        <v>2.4050945502664098</v>
      </c>
      <c r="CD99" s="25">
        <v>10820</v>
      </c>
      <c r="CE99" s="28">
        <f t="shared" si="344"/>
        <v>10797.622700549835</v>
      </c>
      <c r="CF99" s="39">
        <f t="shared" si="345"/>
        <v>53.819599323644745</v>
      </c>
      <c r="CG99" s="29">
        <f t="shared" si="346"/>
        <v>25925.299446578272</v>
      </c>
      <c r="CH99" s="42">
        <f t="shared" si="347"/>
        <v>0.60052977499724558</v>
      </c>
      <c r="CI99" s="11"/>
      <c r="CJ99" s="29">
        <f t="shared" si="348"/>
        <v>2.4050960130594805</v>
      </c>
      <c r="CK99" s="25">
        <v>10820</v>
      </c>
      <c r="CL99" s="28">
        <f t="shared" si="349"/>
        <v>10798.702750769689</v>
      </c>
      <c r="CM99" s="39">
        <f t="shared" si="350"/>
        <v>51.221999815040192</v>
      </c>
      <c r="CN99" s="29">
        <f t="shared" si="351"/>
        <v>25927.897072157142</v>
      </c>
      <c r="CO99" s="42">
        <f t="shared" si="287"/>
        <v>1.1665084774076595</v>
      </c>
      <c r="CP99" s="11"/>
      <c r="CQ99" s="29">
        <f t="shared" si="352"/>
        <v>2.4050980523142482</v>
      </c>
      <c r="CR99" s="25">
        <v>10820</v>
      </c>
      <c r="CS99" s="28">
        <f t="shared" si="353"/>
        <v>10799.378301173923</v>
      </c>
      <c r="CT99" s="39">
        <f t="shared" si="354"/>
        <v>49.597271787413646</v>
      </c>
      <c r="CU99" s="29">
        <f t="shared" si="355"/>
        <v>25929.521837549535</v>
      </c>
      <c r="CV99" s="42">
        <f t="shared" si="356"/>
        <v>0.45636834866064691</v>
      </c>
      <c r="CW99" s="11"/>
      <c r="CX99" s="29">
        <f t="shared" si="357"/>
        <v>2.4050993281395292</v>
      </c>
      <c r="CY99" s="25">
        <v>10820</v>
      </c>
      <c r="CZ99" s="28">
        <f t="shared" si="358"/>
        <v>10800.348555237051</v>
      </c>
      <c r="DA99" s="39">
        <f t="shared" si="359"/>
        <v>47.263733158362285</v>
      </c>
      <c r="DB99" s="29">
        <f t="shared" si="360"/>
        <v>25931.855395833994</v>
      </c>
      <c r="DC99" s="42">
        <f t="shared" si="361"/>
        <v>0.94139294701613685</v>
      </c>
      <c r="DD99" s="11"/>
      <c r="DE99" s="29">
        <f t="shared" si="362"/>
        <v>2.4051011609526851</v>
      </c>
      <c r="DF99" s="25">
        <v>10820</v>
      </c>
      <c r="DG99" s="28">
        <f t="shared" si="363"/>
        <v>10800.901877966755</v>
      </c>
      <c r="DH99" s="39">
        <f t="shared" si="364"/>
        <v>45.932957777548737</v>
      </c>
      <c r="DI99" s="29">
        <f t="shared" si="365"/>
        <v>25933.186193262816</v>
      </c>
      <c r="DJ99" s="42">
        <f t="shared" si="366"/>
        <v>0.30616604320677915</v>
      </c>
      <c r="DK99" s="11"/>
      <c r="DL99" s="29">
        <f t="shared" si="367"/>
        <v>2.4051022064023599</v>
      </c>
      <c r="DM99" s="25">
        <v>10820</v>
      </c>
      <c r="DN99" s="28">
        <f t="shared" si="368"/>
        <v>10801.520811062826</v>
      </c>
      <c r="DO99" s="39">
        <f t="shared" si="369"/>
        <v>44.4443763591429</v>
      </c>
      <c r="DP99" s="29">
        <f t="shared" si="370"/>
        <v>25934.674790979734</v>
      </c>
      <c r="DQ99" s="42">
        <f t="shared" si="371"/>
        <v>0.3830781774126365</v>
      </c>
      <c r="DR99" s="11"/>
      <c r="DS99" s="29">
        <f t="shared" si="372"/>
        <v>2.405103376006859</v>
      </c>
      <c r="DT99" s="25">
        <v>10820</v>
      </c>
      <c r="DU99" s="28">
        <f t="shared" si="373"/>
        <v>10801.997838250431</v>
      </c>
      <c r="DV99" s="39">
        <f t="shared" si="374"/>
        <v>43.297096492024949</v>
      </c>
      <c r="DW99" s="29">
        <f t="shared" si="375"/>
        <v>25935.822090894122</v>
      </c>
      <c r="DX99" s="42">
        <f t="shared" si="376"/>
        <v>0.22755493771348476</v>
      </c>
      <c r="DY99" s="11"/>
      <c r="DZ99" s="29">
        <f t="shared" si="377"/>
        <v>2.4051042775874487</v>
      </c>
      <c r="EA99" s="25">
        <v>10820</v>
      </c>
      <c r="EB99" s="28">
        <f t="shared" si="378"/>
        <v>10802.593278635148</v>
      </c>
      <c r="EC99" s="39">
        <f t="shared" si="379"/>
        <v>41.865012797627934</v>
      </c>
      <c r="ED99" s="29">
        <f t="shared" si="380"/>
        <v>25937.254187445546</v>
      </c>
      <c r="EE99" s="42">
        <f t="shared" si="381"/>
        <v>0.35454925175219287</v>
      </c>
      <c r="EF99" s="11"/>
      <c r="EG99" s="29">
        <f t="shared" si="382"/>
        <v>2.4051054031363956</v>
      </c>
      <c r="EH99" s="25">
        <v>10820</v>
      </c>
      <c r="EI99" s="28">
        <f t="shared" si="383"/>
        <v>10802.994156271361</v>
      </c>
      <c r="EJ99" s="29">
        <f t="shared" si="288"/>
        <v>25938.218340566305</v>
      </c>
      <c r="EK99" s="42">
        <f t="shared" si="289"/>
        <v>0.16070287921604992</v>
      </c>
      <c r="EM99" s="11"/>
      <c r="EN99" s="11"/>
      <c r="EO99" s="78">
        <f t="shared" si="290"/>
        <v>7</v>
      </c>
      <c r="EP99" s="78" t="str">
        <f t="shared" si="291"/>
        <v xml:space="preserve"> ('3', '12'),</v>
      </c>
      <c r="EQ99" s="78">
        <f t="shared" si="292"/>
        <v>46810</v>
      </c>
      <c r="ER99" s="78">
        <f t="shared" si="293"/>
        <v>2.4050960130594805</v>
      </c>
      <c r="ES99" s="106">
        <f t="shared" si="384"/>
        <v>2.4010196104628494</v>
      </c>
      <c r="ET99" s="78">
        <f t="shared" si="294"/>
        <v>10798.702750769689</v>
      </c>
      <c r="EU99" s="78">
        <f t="shared" si="295"/>
        <v>25927.897072157139</v>
      </c>
      <c r="EV99" s="79">
        <f t="shared" si="296"/>
        <v>0.23069221855948921</v>
      </c>
      <c r="EW99" s="78" t="str">
        <f t="shared" si="385"/>
        <v>-</v>
      </c>
      <c r="EX99" s="3"/>
      <c r="EY99" s="78">
        <v>7</v>
      </c>
      <c r="EZ99" s="78">
        <v>10798.702750769689</v>
      </c>
      <c r="FB99" s="2">
        <v>10512.788303413499</v>
      </c>
    </row>
    <row r="100" spans="2:158" s="2" customFormat="1" x14ac:dyDescent="0.3">
      <c r="B100" s="86"/>
      <c r="C100" s="24">
        <v>14</v>
      </c>
      <c r="D100" s="25" t="s">
        <v>14</v>
      </c>
      <c r="E100" s="25">
        <v>9920</v>
      </c>
      <c r="F100" s="25">
        <v>3</v>
      </c>
      <c r="G100" s="25">
        <v>11390</v>
      </c>
      <c r="H100" s="25">
        <f t="shared" si="297"/>
        <v>-9569.1423199230958</v>
      </c>
      <c r="I100" s="29">
        <f t="shared" si="298"/>
        <v>43078.086911285311</v>
      </c>
      <c r="J100" s="10"/>
      <c r="K100" s="40">
        <f t="shared" si="299"/>
        <v>5.4654237607607419</v>
      </c>
      <c r="L100" s="40">
        <f t="shared" si="285"/>
        <v>9900</v>
      </c>
      <c r="M100" s="40">
        <f t="shared" si="285"/>
        <v>10136.816733409983</v>
      </c>
      <c r="N100" s="40">
        <f t="shared" si="285"/>
        <v>6934.7278782227777</v>
      </c>
      <c r="O100" s="40">
        <f t="shared" si="285"/>
        <v>35384.083925934021</v>
      </c>
      <c r="P100" s="40">
        <f t="shared" si="285"/>
        <v>157.49751791807705</v>
      </c>
      <c r="Q100" s="8"/>
      <c r="R100" s="29">
        <f t="shared" si="300"/>
        <v>5.4532522667157668</v>
      </c>
      <c r="S100" s="25">
        <v>11390</v>
      </c>
      <c r="T100" s="29">
        <f t="shared" si="301"/>
        <v>10218.906316374188</v>
      </c>
      <c r="U100" s="42">
        <f t="shared" si="302"/>
        <v>-1760.3590279444504</v>
      </c>
      <c r="V100" s="29">
        <f t="shared" si="303"/>
        <v>35835.027371609438</v>
      </c>
      <c r="W100" s="42">
        <f t="shared" si="304"/>
        <v>6738.6996312370902</v>
      </c>
      <c r="X100" s="11"/>
      <c r="Y100" s="29">
        <f t="shared" si="305"/>
        <v>5.5336901338401763</v>
      </c>
      <c r="Z100" s="25">
        <v>9900</v>
      </c>
      <c r="AA100" s="28">
        <f t="shared" si="306"/>
        <v>10205.062274007631</v>
      </c>
      <c r="AB100" s="39">
        <f t="shared" si="307"/>
        <v>-1678.8297957994614</v>
      </c>
      <c r="AC100" s="29">
        <f t="shared" si="308"/>
        <v>35758.513641955098</v>
      </c>
      <c r="AD100" s="42">
        <f t="shared" si="309"/>
        <v>191.65750904705047</v>
      </c>
      <c r="AE100" s="11"/>
      <c r="AF100" s="29">
        <f t="shared" si="310"/>
        <v>5.5199879637345743</v>
      </c>
      <c r="AG100" s="25">
        <v>9900</v>
      </c>
      <c r="AH100" s="28">
        <f t="shared" si="311"/>
        <v>10188.060302423746</v>
      </c>
      <c r="AI100" s="39">
        <f t="shared" si="312"/>
        <v>-1582.3934328472924</v>
      </c>
      <c r="AJ100" s="29">
        <f t="shared" si="313"/>
        <v>35664.805487394362</v>
      </c>
      <c r="AK100" s="42">
        <f t="shared" si="314"/>
        <v>289.06703773921157</v>
      </c>
      <c r="AL100" s="11"/>
      <c r="AM100" s="29">
        <f t="shared" si="315"/>
        <v>5.5032363515308624</v>
      </c>
      <c r="AN100" s="25">
        <v>9900</v>
      </c>
      <c r="AO100" s="28">
        <f t="shared" si="316"/>
        <v>10177.905946920893</v>
      </c>
      <c r="AP100" s="39">
        <f t="shared" si="317"/>
        <v>-1522.7139562686416</v>
      </c>
      <c r="AQ100" s="29">
        <f t="shared" si="318"/>
        <v>35608.974287907899</v>
      </c>
      <c r="AR100" s="42">
        <f t="shared" si="386"/>
        <v>103.11093567831944</v>
      </c>
      <c r="AS100" s="11"/>
      <c r="AT100" s="29">
        <f t="shared" si="319"/>
        <v>5.4932714418925386</v>
      </c>
      <c r="AU100" s="25">
        <v>9900</v>
      </c>
      <c r="AV100" s="28">
        <f t="shared" si="320"/>
        <v>10163.558140492902</v>
      </c>
      <c r="AW100" s="39">
        <f t="shared" si="321"/>
        <v>-1441.6428105338773</v>
      </c>
      <c r="AX100" s="29">
        <f t="shared" si="322"/>
        <v>35530.258608939024</v>
      </c>
      <c r="AY100" s="42">
        <f t="shared" si="323"/>
        <v>205.85954929511706</v>
      </c>
      <c r="AZ100" s="11"/>
      <c r="BA100" s="29">
        <f t="shared" si="324"/>
        <v>5.4792420714267278</v>
      </c>
      <c r="BB100" s="25">
        <v>9900</v>
      </c>
      <c r="BC100" s="28">
        <f t="shared" si="325"/>
        <v>10153.994150552227</v>
      </c>
      <c r="BD100" s="39">
        <f t="shared" si="326"/>
        <v>6844.4950920185838</v>
      </c>
      <c r="BE100" s="29">
        <f t="shared" si="327"/>
        <v>35477.899776235507</v>
      </c>
      <c r="BF100" s="42">
        <f t="shared" si="328"/>
        <v>91.469903585317653</v>
      </c>
      <c r="BG100" s="11"/>
      <c r="BH100" s="29">
        <f t="shared" si="329"/>
        <v>5.4699232884165276</v>
      </c>
      <c r="BI100" s="25">
        <v>11390</v>
      </c>
      <c r="BJ100" s="28">
        <f t="shared" si="330"/>
        <v>10222.837484054631</v>
      </c>
      <c r="BK100" s="39">
        <f t="shared" si="331"/>
        <v>-1784.9540243973206</v>
      </c>
      <c r="BL100" s="29">
        <f t="shared" si="332"/>
        <v>35856.788901778542</v>
      </c>
      <c r="BM100" s="42">
        <f t="shared" si="333"/>
        <v>4739.4045677231888</v>
      </c>
      <c r="BN100" s="11"/>
      <c r="BO100" s="29">
        <f t="shared" si="334"/>
        <v>5.5375911813658458</v>
      </c>
      <c r="BP100" s="25">
        <v>9900</v>
      </c>
      <c r="BQ100" s="28">
        <f t="shared" si="335"/>
        <v>10214.128839826542</v>
      </c>
      <c r="BR100" s="39">
        <f t="shared" si="336"/>
        <v>-1733.8412007897005</v>
      </c>
      <c r="BS100" s="29">
        <f t="shared" si="337"/>
        <v>35808.601609652731</v>
      </c>
      <c r="BT100" s="42">
        <f t="shared" si="286"/>
        <v>75.84048429142463</v>
      </c>
      <c r="BU100" s="11"/>
      <c r="BV100" s="29">
        <f t="shared" si="338"/>
        <v>5.5289553182593485</v>
      </c>
      <c r="BW100" s="25">
        <v>9900</v>
      </c>
      <c r="BX100" s="28">
        <f t="shared" si="339"/>
        <v>10204.591005115093</v>
      </c>
      <c r="BY100" s="39">
        <f t="shared" si="340"/>
        <v>-1678.1346607035091</v>
      </c>
      <c r="BZ100" s="29">
        <f t="shared" si="341"/>
        <v>35755.912353021326</v>
      </c>
      <c r="CA100" s="42">
        <f t="shared" si="342"/>
        <v>90.970290982926201</v>
      </c>
      <c r="CB100" s="11"/>
      <c r="CC100" s="29">
        <f t="shared" si="343"/>
        <v>5.5195225046738905</v>
      </c>
      <c r="CD100" s="25">
        <v>9900</v>
      </c>
      <c r="CE100" s="28">
        <f t="shared" si="344"/>
        <v>10194.395907975835</v>
      </c>
      <c r="CF100" s="39">
        <f t="shared" si="345"/>
        <v>-1617.8548045496552</v>
      </c>
      <c r="CG100" s="29">
        <f t="shared" si="346"/>
        <v>35699.69155942931</v>
      </c>
      <c r="CH100" s="42">
        <f t="shared" si="347"/>
        <v>103.94000567890657</v>
      </c>
      <c r="CI100" s="11"/>
      <c r="CJ100" s="29">
        <f t="shared" si="348"/>
        <v>5.5094688698026628</v>
      </c>
      <c r="CK100" s="25">
        <v>9900</v>
      </c>
      <c r="CL100" s="28">
        <f t="shared" si="349"/>
        <v>10180.186759734263</v>
      </c>
      <c r="CM100" s="39">
        <f t="shared" si="350"/>
        <v>-1537.3298238222451</v>
      </c>
      <c r="CN100" s="29">
        <f t="shared" si="351"/>
        <v>35621.505961081042</v>
      </c>
      <c r="CO100" s="42">
        <f t="shared" si="287"/>
        <v>201.89989375098628</v>
      </c>
      <c r="CP100" s="11"/>
      <c r="CQ100" s="29">
        <f t="shared" si="352"/>
        <v>5.4955071069889101</v>
      </c>
      <c r="CR100" s="25">
        <v>9900</v>
      </c>
      <c r="CS100" s="28">
        <f t="shared" si="353"/>
        <v>10171.299213894297</v>
      </c>
      <c r="CT100" s="39">
        <f t="shared" si="354"/>
        <v>-1485.1852215797437</v>
      </c>
      <c r="CU100" s="29">
        <f t="shared" si="355"/>
        <v>35572.703081436681</v>
      </c>
      <c r="CV100" s="42">
        <f t="shared" si="356"/>
        <v>78.988471057483466</v>
      </c>
      <c r="CW100" s="11"/>
      <c r="CX100" s="29">
        <f t="shared" si="357"/>
        <v>5.4868039634717025</v>
      </c>
      <c r="CY100" s="25">
        <v>9900</v>
      </c>
      <c r="CZ100" s="28">
        <f t="shared" si="358"/>
        <v>10158.53454465805</v>
      </c>
      <c r="DA100" s="39">
        <f t="shared" si="359"/>
        <v>3522.9207690387393</v>
      </c>
      <c r="DB100" s="29">
        <f t="shared" si="360"/>
        <v>35502.74541731819</v>
      </c>
      <c r="DC100" s="42">
        <f t="shared" si="361"/>
        <v>162.93678071078662</v>
      </c>
      <c r="DD100" s="11"/>
      <c r="DE100" s="29">
        <f t="shared" si="362"/>
        <v>5.4743439918642629</v>
      </c>
      <c r="DF100" s="25">
        <v>10800</v>
      </c>
      <c r="DG100" s="28">
        <f t="shared" si="363"/>
        <v>10176.596189541753</v>
      </c>
      <c r="DH100" s="39">
        <f t="shared" si="364"/>
        <v>-1516.63768062904</v>
      </c>
      <c r="DI100" s="29">
        <f t="shared" si="365"/>
        <v>35601.780275464305</v>
      </c>
      <c r="DJ100" s="42">
        <f t="shared" si="366"/>
        <v>326.22301590498336</v>
      </c>
      <c r="DK100" s="11"/>
      <c r="DL100" s="29">
        <f t="shared" si="367"/>
        <v>5.4919882897836754</v>
      </c>
      <c r="DM100" s="25">
        <v>9900</v>
      </c>
      <c r="DN100" s="28">
        <f t="shared" si="368"/>
        <v>10167.632243471209</v>
      </c>
      <c r="DO100" s="39">
        <f t="shared" si="369"/>
        <v>-1465.6819244855983</v>
      </c>
      <c r="DP100" s="29">
        <f t="shared" si="370"/>
        <v>35552.589706429848</v>
      </c>
      <c r="DQ100" s="42">
        <f t="shared" si="371"/>
        <v>80.352329155619387</v>
      </c>
      <c r="DR100" s="11"/>
      <c r="DS100" s="29">
        <f t="shared" si="372"/>
        <v>5.4832197187593525</v>
      </c>
      <c r="DT100" s="25">
        <v>9900</v>
      </c>
      <c r="DU100" s="28">
        <f t="shared" si="373"/>
        <v>10160.723506467146</v>
      </c>
      <c r="DV100" s="39">
        <f t="shared" si="374"/>
        <v>6781.1266079568231</v>
      </c>
      <c r="DW100" s="29">
        <f t="shared" si="375"/>
        <v>35514.730881934825</v>
      </c>
      <c r="DX100" s="42">
        <f t="shared" si="376"/>
        <v>47.730646991314494</v>
      </c>
      <c r="DY100" s="11"/>
      <c r="DZ100" s="29">
        <f t="shared" si="377"/>
        <v>5.4764773686294284</v>
      </c>
      <c r="EA100" s="25">
        <v>11390</v>
      </c>
      <c r="EB100" s="28">
        <f t="shared" si="378"/>
        <v>10201.383116041601</v>
      </c>
      <c r="EC100" s="39">
        <f t="shared" si="379"/>
        <v>-1660.4746475635279</v>
      </c>
      <c r="ED100" s="29">
        <f t="shared" si="380"/>
        <v>35738.211416983388</v>
      </c>
      <c r="EE100" s="42">
        <f t="shared" si="381"/>
        <v>1653.2038507471384</v>
      </c>
      <c r="EF100" s="11"/>
      <c r="EG100" s="29">
        <f t="shared" si="382"/>
        <v>5.5163558756975348</v>
      </c>
      <c r="EH100" s="25">
        <v>9900</v>
      </c>
      <c r="EI100" s="28">
        <f t="shared" si="383"/>
        <v>10194.442248280171</v>
      </c>
      <c r="EJ100" s="29">
        <f t="shared" si="288"/>
        <v>35699.946870950698</v>
      </c>
      <c r="EK100" s="42">
        <f t="shared" si="289"/>
        <v>48.17564528166006</v>
      </c>
      <c r="EM100" s="11"/>
      <c r="EN100" s="11"/>
      <c r="EO100" s="78">
        <f t="shared" si="290"/>
        <v>14</v>
      </c>
      <c r="EP100" s="78" t="str">
        <f t="shared" si="291"/>
        <v xml:space="preserve"> ('6', '2'),</v>
      </c>
      <c r="EQ100" s="78">
        <f t="shared" si="292"/>
        <v>9920</v>
      </c>
      <c r="ER100" s="78">
        <f t="shared" si="293"/>
        <v>5.5094688698026628</v>
      </c>
      <c r="ES100" s="106">
        <f t="shared" si="384"/>
        <v>3.499101421397782</v>
      </c>
      <c r="ET100" s="78">
        <f t="shared" si="294"/>
        <v>10180.186759734263</v>
      </c>
      <c r="EU100" s="78">
        <f t="shared" si="295"/>
        <v>35621.505961081042</v>
      </c>
      <c r="EV100" s="79">
        <f t="shared" si="296"/>
        <v>1.0262285040054699</v>
      </c>
      <c r="EW100" s="78" t="str">
        <f t="shared" si="385"/>
        <v>V</v>
      </c>
      <c r="EX100" s="3"/>
      <c r="EY100" s="78">
        <v>14</v>
      </c>
      <c r="EZ100" s="78">
        <v>10180.186759734263</v>
      </c>
      <c r="FB100" s="2">
        <v>9901.2603726331199</v>
      </c>
    </row>
    <row r="101" spans="2:158" s="2" customFormat="1" x14ac:dyDescent="0.3">
      <c r="B101" s="86"/>
      <c r="C101" s="24">
        <v>15</v>
      </c>
      <c r="D101" s="25" t="s">
        <v>15</v>
      </c>
      <c r="E101" s="25">
        <v>9900</v>
      </c>
      <c r="F101" s="25">
        <v>2.4</v>
      </c>
      <c r="G101" s="25">
        <v>8570</v>
      </c>
      <c r="H101" s="25">
        <f t="shared" si="297"/>
        <v>-10971.685870329804</v>
      </c>
      <c r="I101" s="29">
        <f t="shared" si="298"/>
        <v>22300.470434918636</v>
      </c>
      <c r="J101" s="10"/>
      <c r="K101" s="40">
        <f t="shared" si="299"/>
        <v>3.0784277162740787</v>
      </c>
      <c r="L101" s="40">
        <f t="shared" si="285"/>
        <v>4970</v>
      </c>
      <c r="M101" s="40">
        <f t="shared" si="285"/>
        <v>7616.725374307458</v>
      </c>
      <c r="N101" s="40">
        <f t="shared" si="285"/>
        <v>-1740.7039033786616</v>
      </c>
      <c r="O101" s="40">
        <f t="shared" si="285"/>
        <v>19240.875003425273</v>
      </c>
      <c r="P101" s="40">
        <f t="shared" si="285"/>
        <v>19672.823853135087</v>
      </c>
      <c r="Q101" s="8"/>
      <c r="R101" s="29">
        <f t="shared" si="300"/>
        <v>3.0306739825017845</v>
      </c>
      <c r="S101" s="25">
        <v>7040</v>
      </c>
      <c r="T101" s="29">
        <f t="shared" si="301"/>
        <v>7578.9470646827231</v>
      </c>
      <c r="U101" s="42">
        <f t="shared" si="302"/>
        <v>5759.163211524381</v>
      </c>
      <c r="V101" s="29">
        <f t="shared" si="303"/>
        <v>19126.616441832371</v>
      </c>
      <c r="W101" s="42">
        <f t="shared" si="304"/>
        <v>1427.2006781023376</v>
      </c>
      <c r="X101" s="11"/>
      <c r="Y101" s="29">
        <f t="shared" si="305"/>
        <v>3.0182544082942933</v>
      </c>
      <c r="Z101" s="25">
        <v>9470</v>
      </c>
      <c r="AA101" s="28">
        <f t="shared" si="306"/>
        <v>7661.039565237711</v>
      </c>
      <c r="AB101" s="39">
        <f t="shared" si="307"/>
        <v>-8063.4276815590656</v>
      </c>
      <c r="AC101" s="29">
        <f t="shared" si="308"/>
        <v>19375.503967760545</v>
      </c>
      <c r="AD101" s="42">
        <f t="shared" si="309"/>
        <v>6739.1786473706989</v>
      </c>
      <c r="AE101" s="11"/>
      <c r="AF101" s="29">
        <f t="shared" si="310"/>
        <v>3.0454796393936596</v>
      </c>
      <c r="AG101" s="25">
        <v>4970</v>
      </c>
      <c r="AH101" s="28">
        <f t="shared" si="311"/>
        <v>7511.0604228868142</v>
      </c>
      <c r="AI101" s="39">
        <f t="shared" si="312"/>
        <v>5913.3244835815385</v>
      </c>
      <c r="AJ101" s="29">
        <f t="shared" si="313"/>
        <v>18922.462475806904</v>
      </c>
      <c r="AK101" s="42">
        <f t="shared" si="314"/>
        <v>22493.743140310577</v>
      </c>
      <c r="AL101" s="11"/>
      <c r="AM101" s="29">
        <f t="shared" si="315"/>
        <v>2.9963987842173507</v>
      </c>
      <c r="AN101" s="25">
        <v>9470</v>
      </c>
      <c r="AO101" s="28">
        <f t="shared" si="316"/>
        <v>7580.1146060118281</v>
      </c>
      <c r="AP101" s="39">
        <f t="shared" si="317"/>
        <v>7592.1759051794779</v>
      </c>
      <c r="AQ101" s="29">
        <f t="shared" si="318"/>
        <v>19130.140601029092</v>
      </c>
      <c r="AR101" s="42">
        <f t="shared" si="386"/>
        <v>4768.4802070629512</v>
      </c>
      <c r="AS101" s="11"/>
      <c r="AT101" s="29">
        <f t="shared" si="319"/>
        <v>3.0186354661820549</v>
      </c>
      <c r="AU101" s="25">
        <v>10060</v>
      </c>
      <c r="AV101" s="28">
        <f t="shared" si="320"/>
        <v>7708.146826951217</v>
      </c>
      <c r="AW101" s="39">
        <f t="shared" si="321"/>
        <v>-8291.2406094847847</v>
      </c>
      <c r="AX101" s="29">
        <f t="shared" si="322"/>
        <v>19519.344419405534</v>
      </c>
      <c r="AY101" s="42">
        <f t="shared" si="323"/>
        <v>16392.249598672501</v>
      </c>
      <c r="AZ101" s="11"/>
      <c r="BA101" s="29">
        <f t="shared" si="324"/>
        <v>3.0615027305635603</v>
      </c>
      <c r="BB101" s="25">
        <v>4970</v>
      </c>
      <c r="BC101" s="28">
        <f t="shared" si="325"/>
        <v>7608.7850365695067</v>
      </c>
      <c r="BD101" s="39">
        <f t="shared" si="326"/>
        <v>-1716.3961383076369</v>
      </c>
      <c r="BE101" s="29">
        <f t="shared" si="327"/>
        <v>19216.820858610939</v>
      </c>
      <c r="BF101" s="42">
        <f t="shared" si="328"/>
        <v>9872.765387858939</v>
      </c>
      <c r="BG101" s="11"/>
      <c r="BH101" s="29">
        <f t="shared" si="329"/>
        <v>3.0280482141699632</v>
      </c>
      <c r="BI101" s="25">
        <v>7040</v>
      </c>
      <c r="BJ101" s="28">
        <f t="shared" si="330"/>
        <v>7577.1047188904058</v>
      </c>
      <c r="BK101" s="39">
        <f t="shared" si="331"/>
        <v>5743.9373056567738</v>
      </c>
      <c r="BL101" s="29">
        <f t="shared" si="332"/>
        <v>19121.056327160055</v>
      </c>
      <c r="BM101" s="42">
        <f t="shared" si="333"/>
        <v>1003.6425282487518</v>
      </c>
      <c r="BN101" s="11"/>
      <c r="BO101" s="29">
        <f t="shared" si="334"/>
        <v>3.0176534682763045</v>
      </c>
      <c r="BP101" s="25">
        <v>9470</v>
      </c>
      <c r="BQ101" s="28">
        <f t="shared" si="335"/>
        <v>7628.1661735801626</v>
      </c>
      <c r="BR101" s="39">
        <f t="shared" si="336"/>
        <v>-1781.291332170377</v>
      </c>
      <c r="BS101" s="29">
        <f t="shared" si="337"/>
        <v>19275.57004471343</v>
      </c>
      <c r="BT101" s="42">
        <f t="shared" si="286"/>
        <v>2607.2721550340898</v>
      </c>
      <c r="BU101" s="11"/>
      <c r="BV101" s="29">
        <f t="shared" si="338"/>
        <v>3.0344717761088935</v>
      </c>
      <c r="BW101" s="25">
        <v>7040</v>
      </c>
      <c r="BX101" s="28">
        <f t="shared" si="339"/>
        <v>7610.3077949939407</v>
      </c>
      <c r="BY101" s="39">
        <f t="shared" si="340"/>
        <v>7486.4566353667324</v>
      </c>
      <c r="BZ101" s="29">
        <f t="shared" si="341"/>
        <v>19221.432227413301</v>
      </c>
      <c r="CA101" s="42">
        <f t="shared" si="342"/>
        <v>318.92168572883207</v>
      </c>
      <c r="CB101" s="11"/>
      <c r="CC101" s="29">
        <f t="shared" si="343"/>
        <v>3.0285511343293874</v>
      </c>
      <c r="CD101" s="25">
        <v>10060</v>
      </c>
      <c r="CE101" s="28">
        <f t="shared" si="344"/>
        <v>7692.3025012456383</v>
      </c>
      <c r="CF101" s="39">
        <f t="shared" si="345"/>
        <v>-8200.6359340265644</v>
      </c>
      <c r="CG101" s="29">
        <f t="shared" si="346"/>
        <v>19470.879972797979</v>
      </c>
      <c r="CH101" s="42">
        <f t="shared" si="347"/>
        <v>6723.1318533021786</v>
      </c>
      <c r="CI101" s="11"/>
      <c r="CJ101" s="29">
        <f t="shared" si="348"/>
        <v>3.0560805231236037</v>
      </c>
      <c r="CK101" s="25">
        <v>4970</v>
      </c>
      <c r="CL101" s="28">
        <f t="shared" si="349"/>
        <v>7560.9093712780186</v>
      </c>
      <c r="CM101" s="39">
        <f t="shared" si="350"/>
        <v>7593.4330536924099</v>
      </c>
      <c r="CN101" s="29">
        <f t="shared" si="351"/>
        <v>19072.227050388701</v>
      </c>
      <c r="CO101" s="42">
        <f t="shared" si="287"/>
        <v>17264.154602687788</v>
      </c>
      <c r="CP101" s="11"/>
      <c r="CQ101" s="29">
        <f t="shared" si="352"/>
        <v>3.0123896702420905</v>
      </c>
      <c r="CR101" s="25">
        <v>10060</v>
      </c>
      <c r="CS101" s="28">
        <f t="shared" si="353"/>
        <v>7640.1807206524845</v>
      </c>
      <c r="CT101" s="39">
        <f t="shared" si="354"/>
        <v>-30.932270474559516</v>
      </c>
      <c r="CU101" s="29">
        <f t="shared" si="355"/>
        <v>19312.051899034304</v>
      </c>
      <c r="CV101" s="42">
        <f t="shared" si="356"/>
        <v>6283.9468316486355</v>
      </c>
      <c r="CW101" s="11"/>
      <c r="CX101" s="29">
        <f t="shared" si="357"/>
        <v>3.0384784634943962</v>
      </c>
      <c r="CY101" s="25">
        <v>7630</v>
      </c>
      <c r="CZ101" s="28">
        <f t="shared" si="358"/>
        <v>7639.701716198877</v>
      </c>
      <c r="DA101" s="39">
        <f t="shared" si="359"/>
        <v>2834.72855576141</v>
      </c>
      <c r="DB101" s="29">
        <f t="shared" si="360"/>
        <v>19310.596492664488</v>
      </c>
      <c r="DC101" s="42">
        <f t="shared" si="361"/>
        <v>0.22944526657587555</v>
      </c>
      <c r="DD101" s="11"/>
      <c r="DE101" s="29">
        <f t="shared" si="362"/>
        <v>3.038318359811861</v>
      </c>
      <c r="DF101" s="25">
        <v>8570</v>
      </c>
      <c r="DG101" s="28">
        <f t="shared" si="363"/>
        <v>7665.8959829329706</v>
      </c>
      <c r="DH101" s="39">
        <f t="shared" si="364"/>
        <v>-8136.530641524977</v>
      </c>
      <c r="DI101" s="29">
        <f t="shared" si="365"/>
        <v>19390.298065757725</v>
      </c>
      <c r="DJ101" s="42">
        <f t="shared" si="366"/>
        <v>686.13960973684345</v>
      </c>
      <c r="DK101" s="11"/>
      <c r="DL101" s="29">
        <f t="shared" si="367"/>
        <v>3.0471179030653919</v>
      </c>
      <c r="DM101" s="25">
        <v>4970</v>
      </c>
      <c r="DN101" s="28">
        <f t="shared" si="368"/>
        <v>7578.5272225648514</v>
      </c>
      <c r="DO101" s="39">
        <f t="shared" si="369"/>
        <v>7541.8966034805881</v>
      </c>
      <c r="DP101" s="29">
        <f t="shared" si="370"/>
        <v>19125.349280265837</v>
      </c>
      <c r="DQ101" s="42">
        <f t="shared" si="371"/>
        <v>7633.300288261833</v>
      </c>
      <c r="DR101" s="11"/>
      <c r="DS101" s="29">
        <f t="shared" si="372"/>
        <v>3.0181174247950504</v>
      </c>
      <c r="DT101" s="25">
        <v>10060</v>
      </c>
      <c r="DU101" s="28">
        <f t="shared" si="373"/>
        <v>7642.5846865672675</v>
      </c>
      <c r="DV101" s="39">
        <f t="shared" si="374"/>
        <v>2828.2531596260319</v>
      </c>
      <c r="DW101" s="29">
        <f t="shared" si="375"/>
        <v>19319.357263890775</v>
      </c>
      <c r="DX101" s="42">
        <f t="shared" si="376"/>
        <v>4103.3586944208282</v>
      </c>
      <c r="DY101" s="11"/>
      <c r="DZ101" s="29">
        <f t="shared" si="377"/>
        <v>3.0392824261710811</v>
      </c>
      <c r="EA101" s="25">
        <v>8570</v>
      </c>
      <c r="EB101" s="28">
        <f t="shared" si="378"/>
        <v>7673.2599209477557</v>
      </c>
      <c r="EC101" s="39">
        <f t="shared" si="379"/>
        <v>-1928.0759767163943</v>
      </c>
      <c r="ED101" s="29">
        <f t="shared" si="380"/>
        <v>19412.746017179659</v>
      </c>
      <c r="EE101" s="42">
        <f t="shared" si="381"/>
        <v>940.97000429789091</v>
      </c>
      <c r="EF101" s="11"/>
      <c r="EG101" s="29">
        <f t="shared" si="382"/>
        <v>3.0496080004949921</v>
      </c>
      <c r="EH101" s="25">
        <v>7040</v>
      </c>
      <c r="EI101" s="28">
        <f t="shared" si="383"/>
        <v>7658.6759142932324</v>
      </c>
      <c r="EJ101" s="29">
        <f t="shared" si="288"/>
        <v>19368.306458081646</v>
      </c>
      <c r="EK101" s="42">
        <f t="shared" si="289"/>
        <v>212.69325009918177</v>
      </c>
      <c r="EM101" s="11"/>
      <c r="EN101" s="11"/>
      <c r="EO101" s="78">
        <f t="shared" si="290"/>
        <v>15</v>
      </c>
      <c r="EP101" s="78" t="str">
        <f t="shared" si="291"/>
        <v xml:space="preserve"> ('6', '5'),</v>
      </c>
      <c r="EQ101" s="78">
        <f t="shared" si="292"/>
        <v>9900</v>
      </c>
      <c r="ER101" s="78">
        <f t="shared" si="293"/>
        <v>3.0560805231236037</v>
      </c>
      <c r="ES101" s="106">
        <f t="shared" si="384"/>
        <v>2.522477934048418</v>
      </c>
      <c r="ET101" s="78">
        <f t="shared" si="294"/>
        <v>7560.9093712780186</v>
      </c>
      <c r="EU101" s="78">
        <f t="shared" si="295"/>
        <v>19072.227050388701</v>
      </c>
      <c r="EV101" s="79">
        <f t="shared" si="296"/>
        <v>0.76372821932101198</v>
      </c>
      <c r="EW101" s="78" t="str">
        <f t="shared" si="385"/>
        <v>-</v>
      </c>
      <c r="EX101" s="3"/>
      <c r="EY101" s="78">
        <v>15</v>
      </c>
      <c r="EZ101" s="78">
        <v>7560.9093712780186</v>
      </c>
      <c r="FB101" s="2">
        <v>7033.3575563560398</v>
      </c>
    </row>
    <row r="102" spans="2:158" s="2" customFormat="1" x14ac:dyDescent="0.3">
      <c r="B102" s="86"/>
      <c r="C102" s="24">
        <v>16</v>
      </c>
      <c r="D102" s="25" t="s">
        <v>16</v>
      </c>
      <c r="E102" s="25">
        <v>21620</v>
      </c>
      <c r="F102" s="25">
        <v>1.2</v>
      </c>
      <c r="G102" s="25">
        <v>10720</v>
      </c>
      <c r="H102" s="25">
        <f t="shared" si="297"/>
        <v>2620.0451332718326</v>
      </c>
      <c r="I102" s="29">
        <f t="shared" si="298"/>
        <v>12980.633598039247</v>
      </c>
      <c r="J102" s="10"/>
      <c r="K102" s="40">
        <f t="shared" si="299"/>
        <v>1.301904225864428</v>
      </c>
      <c r="L102" s="40">
        <f t="shared" si="285"/>
        <v>12790</v>
      </c>
      <c r="M102" s="40">
        <f t="shared" si="285"/>
        <v>12553.831452002103</v>
      </c>
      <c r="N102" s="40">
        <f t="shared" si="285"/>
        <v>255.5548793273615</v>
      </c>
      <c r="O102" s="40">
        <f t="shared" si="285"/>
        <v>15321.478287525519</v>
      </c>
      <c r="P102" s="40">
        <f t="shared" si="285"/>
        <v>156.63653245197534</v>
      </c>
      <c r="Q102" s="8"/>
      <c r="R102" s="29">
        <f t="shared" si="300"/>
        <v>1.3023116114411537</v>
      </c>
      <c r="S102" s="25">
        <v>12750</v>
      </c>
      <c r="T102" s="29">
        <f t="shared" si="301"/>
        <v>12566.681443479933</v>
      </c>
      <c r="U102" s="42">
        <f t="shared" si="302"/>
        <v>-2400.9346859231637</v>
      </c>
      <c r="V102" s="29">
        <f t="shared" si="303"/>
        <v>15338.215674827903</v>
      </c>
      <c r="W102" s="42">
        <f t="shared" si="304"/>
        <v>165.12228098028982</v>
      </c>
      <c r="X102" s="11"/>
      <c r="Y102" s="29">
        <f t="shared" si="305"/>
        <v>1.3027311561183668</v>
      </c>
      <c r="Z102" s="25">
        <v>10720</v>
      </c>
      <c r="AA102" s="28">
        <f t="shared" si="306"/>
        <v>12486.515153794166</v>
      </c>
      <c r="AB102" s="39">
        <f t="shared" si="307"/>
        <v>3043.7325805154496</v>
      </c>
      <c r="AC102" s="29">
        <f t="shared" si="308"/>
        <v>15233.884957391452</v>
      </c>
      <c r="AD102" s="42">
        <f t="shared" si="309"/>
        <v>6426.6340019823074</v>
      </c>
      <c r="AE102" s="11"/>
      <c r="AF102" s="29">
        <f t="shared" si="310"/>
        <v>1.3001347332536046</v>
      </c>
      <c r="AG102" s="25">
        <v>14820</v>
      </c>
      <c r="AH102" s="28">
        <f t="shared" si="311"/>
        <v>12616.566774158153</v>
      </c>
      <c r="AI102" s="39">
        <f t="shared" si="312"/>
        <v>-2469.6663203239436</v>
      </c>
      <c r="AJ102" s="29">
        <f t="shared" si="313"/>
        <v>15403.243698320828</v>
      </c>
      <c r="AK102" s="42">
        <f t="shared" si="314"/>
        <v>16913.42395929866</v>
      </c>
      <c r="AL102" s="11"/>
      <c r="AM102" s="29">
        <f t="shared" si="315"/>
        <v>1.3043721220064717</v>
      </c>
      <c r="AN102" s="25">
        <v>10720</v>
      </c>
      <c r="AO102" s="28">
        <f t="shared" si="316"/>
        <v>12549.711282104368</v>
      </c>
      <c r="AP102" s="39">
        <f t="shared" si="317"/>
        <v>260.87896781924269</v>
      </c>
      <c r="AQ102" s="29">
        <f t="shared" si="318"/>
        <v>15316.112819035608</v>
      </c>
      <c r="AR102" s="42">
        <f t="shared" si="386"/>
        <v>4469.6568177536392</v>
      </c>
      <c r="AS102" s="11"/>
      <c r="AT102" s="29">
        <f t="shared" si="319"/>
        <v>1.3021773627876498</v>
      </c>
      <c r="AU102" s="25">
        <v>12750</v>
      </c>
      <c r="AV102" s="28">
        <f t="shared" si="320"/>
        <v>12560.051844391419</v>
      </c>
      <c r="AW102" s="39">
        <f t="shared" si="321"/>
        <v>299.57352280689008</v>
      </c>
      <c r="AX102" s="29">
        <f t="shared" si="322"/>
        <v>15329.579807761877</v>
      </c>
      <c r="AY102" s="42">
        <f t="shared" si="323"/>
        <v>106.92722841237082</v>
      </c>
      <c r="AZ102" s="11"/>
      <c r="BA102" s="29">
        <f t="shared" si="324"/>
        <v>1.3025145428070692</v>
      </c>
      <c r="BB102" s="25">
        <v>12790</v>
      </c>
      <c r="BC102" s="28">
        <f t="shared" si="325"/>
        <v>12568.396196203144</v>
      </c>
      <c r="BD102" s="39">
        <f t="shared" si="326"/>
        <v>236.65128191791192</v>
      </c>
      <c r="BE102" s="29">
        <f t="shared" si="327"/>
        <v>15340.449584706506</v>
      </c>
      <c r="BF102" s="42">
        <f t="shared" si="328"/>
        <v>69.628207157847868</v>
      </c>
      <c r="BG102" s="11"/>
      <c r="BH102" s="29">
        <f t="shared" si="329"/>
        <v>1.302787239210675</v>
      </c>
      <c r="BI102" s="25">
        <v>12750</v>
      </c>
      <c r="BJ102" s="28">
        <f t="shared" si="330"/>
        <v>12578.511205962748</v>
      </c>
      <c r="BK102" s="39">
        <f t="shared" si="331"/>
        <v>-2418.8232352220616</v>
      </c>
      <c r="BL102" s="29">
        <f t="shared" si="332"/>
        <v>15353.628965178641</v>
      </c>
      <c r="BM102" s="42">
        <f t="shared" si="333"/>
        <v>102.31342243687827</v>
      </c>
      <c r="BN102" s="11"/>
      <c r="BO102" s="29">
        <f t="shared" si="334"/>
        <v>1.3031185303950636</v>
      </c>
      <c r="BP102" s="25">
        <v>10720</v>
      </c>
      <c r="BQ102" s="28">
        <f t="shared" si="335"/>
        <v>12528.377272680373</v>
      </c>
      <c r="BR102" s="39">
        <f t="shared" si="336"/>
        <v>288.48686940296091</v>
      </c>
      <c r="BS102" s="29">
        <f t="shared" si="337"/>
        <v>15288.339553643907</v>
      </c>
      <c r="BT102" s="42">
        <f t="shared" si="286"/>
        <v>2513.4112663616716</v>
      </c>
      <c r="BU102" s="11"/>
      <c r="BV102" s="29">
        <f t="shared" si="338"/>
        <v>1.3014843426618243</v>
      </c>
      <c r="BW102" s="25">
        <v>12750</v>
      </c>
      <c r="BX102" s="28">
        <f t="shared" si="339"/>
        <v>12535.106361746637</v>
      </c>
      <c r="BY102" s="39">
        <f t="shared" si="340"/>
        <v>279.77780339464033</v>
      </c>
      <c r="BZ102" s="29">
        <f t="shared" si="341"/>
        <v>15297.098091676939</v>
      </c>
      <c r="CA102" s="42">
        <f t="shared" si="342"/>
        <v>45.280639661718432</v>
      </c>
      <c r="CB102" s="11"/>
      <c r="CC102" s="29">
        <f t="shared" si="343"/>
        <v>1.3017025505100894</v>
      </c>
      <c r="CD102" s="25">
        <v>12750</v>
      </c>
      <c r="CE102" s="28">
        <f t="shared" si="344"/>
        <v>12542.299159563414</v>
      </c>
      <c r="CF102" s="39">
        <f t="shared" si="345"/>
        <v>322.58709730109769</v>
      </c>
      <c r="CG102" s="29">
        <f t="shared" si="346"/>
        <v>15306.461814939257</v>
      </c>
      <c r="CH102" s="42">
        <f t="shared" si="347"/>
        <v>51.736340433030172</v>
      </c>
      <c r="CI102" s="11"/>
      <c r="CJ102" s="29">
        <f t="shared" si="348"/>
        <v>1.3019361841916322</v>
      </c>
      <c r="CK102" s="25">
        <v>12790</v>
      </c>
      <c r="CL102" s="28">
        <f t="shared" si="349"/>
        <v>12554.254549791238</v>
      </c>
      <c r="CM102" s="39">
        <f t="shared" si="350"/>
        <v>254.9639271732344</v>
      </c>
      <c r="CN102" s="29">
        <f t="shared" si="351"/>
        <v>15322.029295607012</v>
      </c>
      <c r="CO102" s="42">
        <f t="shared" si="287"/>
        <v>142.93135549954852</v>
      </c>
      <c r="CP102" s="11"/>
      <c r="CQ102" s="29">
        <f t="shared" si="352"/>
        <v>1.3023254048412616</v>
      </c>
      <c r="CR102" s="25">
        <v>12750</v>
      </c>
      <c r="CS102" s="28">
        <f t="shared" si="353"/>
        <v>12560.46361071669</v>
      </c>
      <c r="CT102" s="39">
        <f t="shared" si="354"/>
        <v>246.93169813590683</v>
      </c>
      <c r="CU102" s="29">
        <f t="shared" si="355"/>
        <v>15330.116142156614</v>
      </c>
      <c r="CV102" s="42">
        <f t="shared" si="356"/>
        <v>38.552437575973883</v>
      </c>
      <c r="CW102" s="11"/>
      <c r="CX102" s="29">
        <f t="shared" si="357"/>
        <v>1.3025279867364268</v>
      </c>
      <c r="CY102" s="25">
        <v>12750</v>
      </c>
      <c r="CZ102" s="28">
        <f t="shared" si="358"/>
        <v>12569.38132663155</v>
      </c>
      <c r="DA102" s="39">
        <f t="shared" si="359"/>
        <v>-2406.2784537348739</v>
      </c>
      <c r="DB102" s="29">
        <f t="shared" si="360"/>
        <v>15341.733015932485</v>
      </c>
      <c r="DC102" s="42">
        <f t="shared" si="361"/>
        <v>79.525657138152852</v>
      </c>
      <c r="DD102" s="11"/>
      <c r="DE102" s="29">
        <f t="shared" si="362"/>
        <v>1.302819469494086</v>
      </c>
      <c r="DF102" s="25">
        <v>10720</v>
      </c>
      <c r="DG102" s="28">
        <f t="shared" si="363"/>
        <v>12517.308578990973</v>
      </c>
      <c r="DH102" s="39">
        <f t="shared" si="364"/>
        <v>3001.6950621739347</v>
      </c>
      <c r="DI102" s="29">
        <f t="shared" si="365"/>
        <v>15273.935805207244</v>
      </c>
      <c r="DJ102" s="42">
        <f t="shared" si="366"/>
        <v>2711.5710468392476</v>
      </c>
      <c r="DK102" s="11"/>
      <c r="DL102" s="29">
        <f t="shared" si="367"/>
        <v>1.3011261761346169</v>
      </c>
      <c r="DM102" s="25">
        <v>14820</v>
      </c>
      <c r="DN102" s="28">
        <f t="shared" si="368"/>
        <v>12591.934342090701</v>
      </c>
      <c r="DO102" s="39">
        <f t="shared" si="369"/>
        <v>-2437.2189414829377</v>
      </c>
      <c r="DP102" s="29">
        <f t="shared" si="370"/>
        <v>15371.123859995138</v>
      </c>
      <c r="DQ102" s="42">
        <f t="shared" si="371"/>
        <v>5569.0045182167132</v>
      </c>
      <c r="DR102" s="11"/>
      <c r="DS102" s="29">
        <f t="shared" si="372"/>
        <v>1.3035594065220464</v>
      </c>
      <c r="DT102" s="25">
        <v>10720</v>
      </c>
      <c r="DU102" s="28">
        <f t="shared" si="373"/>
        <v>12543.611681522447</v>
      </c>
      <c r="DV102" s="39">
        <f t="shared" si="374"/>
        <v>268.75908261078393</v>
      </c>
      <c r="DW102" s="29">
        <f t="shared" si="375"/>
        <v>15308.170662775541</v>
      </c>
      <c r="DX102" s="42">
        <f t="shared" si="376"/>
        <v>2335.0795243946827</v>
      </c>
      <c r="DY102" s="11"/>
      <c r="DZ102" s="29">
        <f t="shared" si="377"/>
        <v>1.3019788604128548</v>
      </c>
      <c r="EA102" s="25">
        <v>12750</v>
      </c>
      <c r="EB102" s="28">
        <f t="shared" si="378"/>
        <v>12550.438191664123</v>
      </c>
      <c r="EC102" s="39">
        <f t="shared" si="379"/>
        <v>-2381.0977497976219</v>
      </c>
      <c r="ED102" s="29">
        <f t="shared" si="380"/>
        <v>15317.059392813839</v>
      </c>
      <c r="EE102" s="42">
        <f t="shared" si="381"/>
        <v>46.601240714410856</v>
      </c>
      <c r="EF102" s="11"/>
      <c r="EG102" s="29">
        <f t="shared" si="382"/>
        <v>1.3022010382821847</v>
      </c>
      <c r="EH102" s="25">
        <v>10720</v>
      </c>
      <c r="EI102" s="28">
        <f t="shared" si="383"/>
        <v>12508.283111443714</v>
      </c>
      <c r="EJ102" s="29">
        <f t="shared" si="288"/>
        <v>15262.19384838143</v>
      </c>
      <c r="EK102" s="42">
        <f t="shared" si="289"/>
        <v>1777.0507883891364</v>
      </c>
      <c r="EM102" s="11"/>
      <c r="EN102" s="11"/>
      <c r="EO102" s="78">
        <f t="shared" si="290"/>
        <v>16</v>
      </c>
      <c r="EP102" s="78" t="str">
        <f t="shared" si="291"/>
        <v xml:space="preserve"> ('6', '8'),</v>
      </c>
      <c r="EQ102" s="78">
        <f t="shared" si="292"/>
        <v>21620</v>
      </c>
      <c r="ER102" s="78">
        <f t="shared" si="293"/>
        <v>1.3019361841916322</v>
      </c>
      <c r="ES102" s="106">
        <f t="shared" si="384"/>
        <v>1.2204650809682522</v>
      </c>
      <c r="ET102" s="78">
        <f t="shared" si="294"/>
        <v>12554.254549791238</v>
      </c>
      <c r="EU102" s="78">
        <f t="shared" si="295"/>
        <v>15322.029295607012</v>
      </c>
      <c r="EV102" s="79">
        <f t="shared" si="296"/>
        <v>0.58067782376462707</v>
      </c>
      <c r="EW102" s="78" t="str">
        <f t="shared" si="385"/>
        <v>-</v>
      </c>
      <c r="EX102" s="3"/>
      <c r="EY102" s="78">
        <v>16</v>
      </c>
      <c r="EZ102" s="78">
        <v>12554.254549791238</v>
      </c>
      <c r="FB102" s="2">
        <v>13036.708070811101</v>
      </c>
    </row>
    <row r="103" spans="2:158" s="2" customFormat="1" x14ac:dyDescent="0.3">
      <c r="B103" s="86"/>
      <c r="C103" s="24">
        <v>8</v>
      </c>
      <c r="D103" s="25" t="s">
        <v>17</v>
      </c>
      <c r="E103" s="25">
        <v>25820</v>
      </c>
      <c r="F103" s="25">
        <v>2.4</v>
      </c>
      <c r="G103" s="25">
        <v>10650</v>
      </c>
      <c r="H103" s="25">
        <f t="shared" si="297"/>
        <v>-2911.3403444212231</v>
      </c>
      <c r="I103" s="29">
        <f t="shared" si="298"/>
        <v>25670.975110956548</v>
      </c>
      <c r="J103" s="10"/>
      <c r="K103" s="40">
        <f t="shared" si="299"/>
        <v>2.4324886044316489</v>
      </c>
      <c r="L103" s="40">
        <f t="shared" si="285"/>
        <v>9460</v>
      </c>
      <c r="M103" s="40">
        <f t="shared" si="285"/>
        <v>9463.7188962230884</v>
      </c>
      <c r="N103" s="40">
        <f t="shared" si="285"/>
        <v>-2197.5557647285759</v>
      </c>
      <c r="O103" s="40">
        <f t="shared" si="285"/>
        <v>22774.41283290054</v>
      </c>
      <c r="P103" s="40">
        <f t="shared" si="285"/>
        <v>3.8839806733184726E-2</v>
      </c>
      <c r="Q103" s="8"/>
      <c r="R103" s="29">
        <f t="shared" si="300"/>
        <v>2.4324858983235793</v>
      </c>
      <c r="S103" s="25">
        <v>8560</v>
      </c>
      <c r="T103" s="29">
        <f t="shared" si="301"/>
        <v>9404.520924716744</v>
      </c>
      <c r="U103" s="42">
        <f t="shared" si="302"/>
        <v>134.90919568702478</v>
      </c>
      <c r="V103" s="29">
        <f t="shared" si="303"/>
        <v>22630.438510928652</v>
      </c>
      <c r="W103" s="42">
        <f t="shared" si="304"/>
        <v>3504.3998304659635</v>
      </c>
      <c r="X103" s="11"/>
      <c r="Y103" s="29">
        <f t="shared" si="305"/>
        <v>2.4316806629946752</v>
      </c>
      <c r="Z103" s="25">
        <v>9460</v>
      </c>
      <c r="AA103" s="28">
        <f t="shared" si="306"/>
        <v>9406.9293269002173</v>
      </c>
      <c r="AB103" s="39">
        <f t="shared" si="307"/>
        <v>129.05477023666464</v>
      </c>
      <c r="AC103" s="29">
        <f t="shared" si="308"/>
        <v>22636.295015036121</v>
      </c>
      <c r="AD103" s="42">
        <f t="shared" si="309"/>
        <v>5.8004010773589556</v>
      </c>
      <c r="AE103" s="11"/>
      <c r="AF103" s="29">
        <f t="shared" si="310"/>
        <v>2.4317131278455446</v>
      </c>
      <c r="AG103" s="25">
        <v>9460</v>
      </c>
      <c r="AH103" s="28">
        <f t="shared" si="311"/>
        <v>9409.8871035670145</v>
      </c>
      <c r="AI103" s="39">
        <f t="shared" si="312"/>
        <v>121.86338308708065</v>
      </c>
      <c r="AJ103" s="29">
        <f t="shared" si="313"/>
        <v>22643.487538390964</v>
      </c>
      <c r="AK103" s="42">
        <f t="shared" si="314"/>
        <v>8.7484428106496264</v>
      </c>
      <c r="AL103" s="11"/>
      <c r="AM103" s="29">
        <f t="shared" si="315"/>
        <v>2.4317530323012462</v>
      </c>
      <c r="AN103" s="25">
        <v>9460</v>
      </c>
      <c r="AO103" s="28">
        <f t="shared" si="316"/>
        <v>9411.6536231512</v>
      </c>
      <c r="AP103" s="39">
        <f t="shared" si="317"/>
        <v>1552.6015810578663</v>
      </c>
      <c r="AQ103" s="29">
        <f t="shared" si="318"/>
        <v>22647.783298810831</v>
      </c>
      <c r="AR103" s="42">
        <f t="shared" si="386"/>
        <v>3.1205914413109705</v>
      </c>
      <c r="AS103" s="11"/>
      <c r="AT103" s="29">
        <f t="shared" si="319"/>
        <v>2.4317768830234137</v>
      </c>
      <c r="AU103" s="25">
        <v>10050</v>
      </c>
      <c r="AV103" s="28">
        <f t="shared" si="320"/>
        <v>9444.6103495203679</v>
      </c>
      <c r="AW103" s="39">
        <f t="shared" si="321"/>
        <v>37.431199447079571</v>
      </c>
      <c r="AX103" s="29">
        <f t="shared" si="322"/>
        <v>22727.934064244615</v>
      </c>
      <c r="AY103" s="42">
        <f t="shared" si="323"/>
        <v>1086.1458129722057</v>
      </c>
      <c r="AZ103" s="11"/>
      <c r="BA103" s="29">
        <f t="shared" si="324"/>
        <v>2.4322243179671381</v>
      </c>
      <c r="BB103" s="25">
        <v>9460</v>
      </c>
      <c r="BC103" s="28">
        <f t="shared" si="325"/>
        <v>9445.1688086979229</v>
      </c>
      <c r="BD103" s="39">
        <f t="shared" si="326"/>
        <v>-2152.3447934269489</v>
      </c>
      <c r="BE103" s="29">
        <f t="shared" si="327"/>
        <v>22729.292364365181</v>
      </c>
      <c r="BF103" s="42">
        <f t="shared" si="328"/>
        <v>0.31187665299546363</v>
      </c>
      <c r="BG103" s="11"/>
      <c r="BH103" s="29">
        <f t="shared" si="329"/>
        <v>2.4322319403302237</v>
      </c>
      <c r="BI103" s="25">
        <v>8560</v>
      </c>
      <c r="BJ103" s="28">
        <f t="shared" si="330"/>
        <v>9395.8664760832817</v>
      </c>
      <c r="BK103" s="39">
        <f t="shared" si="331"/>
        <v>155.94627263392522</v>
      </c>
      <c r="BL103" s="29">
        <f t="shared" si="332"/>
        <v>22609.394159695861</v>
      </c>
      <c r="BM103" s="42">
        <f t="shared" si="333"/>
        <v>2430.7200012447206</v>
      </c>
      <c r="BN103" s="11"/>
      <c r="BO103" s="29">
        <f t="shared" si="334"/>
        <v>2.4315642081797177</v>
      </c>
      <c r="BP103" s="25">
        <v>9460</v>
      </c>
      <c r="BQ103" s="28">
        <f t="shared" si="335"/>
        <v>9397.596498371493</v>
      </c>
      <c r="BR103" s="39">
        <f t="shared" si="336"/>
        <v>151.7411623199113</v>
      </c>
      <c r="BS103" s="29">
        <f t="shared" si="337"/>
        <v>22613.600840083978</v>
      </c>
      <c r="BT103" s="42">
        <f t="shared" si="286"/>
        <v>2.9929771177079671</v>
      </c>
      <c r="BU103" s="11"/>
      <c r="BV103" s="29">
        <f t="shared" si="338"/>
        <v>2.43158746175295</v>
      </c>
      <c r="BW103" s="25">
        <v>9460</v>
      </c>
      <c r="BX103" s="28">
        <f t="shared" si="339"/>
        <v>9399.4912441206488</v>
      </c>
      <c r="BY103" s="39">
        <f t="shared" si="340"/>
        <v>1581.976720774559</v>
      </c>
      <c r="BZ103" s="29">
        <f t="shared" si="341"/>
        <v>22618.208104229725</v>
      </c>
      <c r="CA103" s="42">
        <f t="shared" si="342"/>
        <v>3.5900614539441453</v>
      </c>
      <c r="CB103" s="11"/>
      <c r="CC103" s="29">
        <f t="shared" si="343"/>
        <v>2.4316129441459626</v>
      </c>
      <c r="CD103" s="25">
        <v>10050</v>
      </c>
      <c r="CE103" s="28">
        <f t="shared" si="344"/>
        <v>9421.2647037591632</v>
      </c>
      <c r="CF103" s="39">
        <f t="shared" si="345"/>
        <v>94.201614865808239</v>
      </c>
      <c r="CG103" s="29">
        <f t="shared" si="346"/>
        <v>22671.155926854724</v>
      </c>
      <c r="CH103" s="42">
        <f t="shared" si="347"/>
        <v>474.08354463001547</v>
      </c>
      <c r="CI103" s="11"/>
      <c r="CJ103" s="29">
        <f t="shared" si="348"/>
        <v>2.431906882845964</v>
      </c>
      <c r="CK103" s="25">
        <v>9460</v>
      </c>
      <c r="CL103" s="28">
        <f t="shared" si="349"/>
        <v>9423.1342799032464</v>
      </c>
      <c r="CM103" s="39">
        <f t="shared" si="350"/>
        <v>1524.6644333245283</v>
      </c>
      <c r="CN103" s="29">
        <f t="shared" si="351"/>
        <v>22675.702585627307</v>
      </c>
      <c r="CO103" s="42">
        <f t="shared" si="287"/>
        <v>3.495314958524677</v>
      </c>
      <c r="CP103" s="11"/>
      <c r="CQ103" s="29">
        <f t="shared" si="352"/>
        <v>2.4319322170691442</v>
      </c>
      <c r="CR103" s="25">
        <v>10050</v>
      </c>
      <c r="CS103" s="28">
        <f t="shared" si="353"/>
        <v>9443.0185093655764</v>
      </c>
      <c r="CT103" s="39">
        <f t="shared" si="354"/>
        <v>1476.5394904994905</v>
      </c>
      <c r="CU103" s="29">
        <f t="shared" si="355"/>
        <v>22724.06236919824</v>
      </c>
      <c r="CV103" s="42">
        <f t="shared" si="356"/>
        <v>395.38258131059399</v>
      </c>
      <c r="CW103" s="11"/>
      <c r="CX103" s="29">
        <f t="shared" si="357"/>
        <v>2.4322025984914339</v>
      </c>
      <c r="CY103" s="25">
        <v>10050</v>
      </c>
      <c r="CZ103" s="28">
        <f t="shared" si="358"/>
        <v>9471.5770807276422</v>
      </c>
      <c r="DA103" s="39">
        <f t="shared" si="359"/>
        <v>-2217.1761149579042</v>
      </c>
      <c r="DB103" s="29">
        <f t="shared" si="360"/>
        <v>22793.528180189478</v>
      </c>
      <c r="DC103" s="42">
        <f t="shared" si="361"/>
        <v>815.59199824220354</v>
      </c>
      <c r="DD103" s="11"/>
      <c r="DE103" s="29">
        <f t="shared" si="362"/>
        <v>2.4325939312518341</v>
      </c>
      <c r="DF103" s="25">
        <v>8560</v>
      </c>
      <c r="DG103" s="28">
        <f t="shared" si="363"/>
        <v>9445.9099440500358</v>
      </c>
      <c r="DH103" s="39">
        <f t="shared" si="364"/>
        <v>34.270514534118597</v>
      </c>
      <c r="DI103" s="29">
        <f t="shared" si="365"/>
        <v>22731.094981189879</v>
      </c>
      <c r="DJ103" s="42">
        <f t="shared" si="366"/>
        <v>658.80190522692374</v>
      </c>
      <c r="DK103" s="11"/>
      <c r="DL103" s="29">
        <f t="shared" si="367"/>
        <v>2.4322420581132889</v>
      </c>
      <c r="DM103" s="25">
        <v>9460</v>
      </c>
      <c r="DN103" s="28">
        <f t="shared" si="368"/>
        <v>9446.3665754370249</v>
      </c>
      <c r="DO103" s="39">
        <f t="shared" si="369"/>
        <v>1468.3151272070852</v>
      </c>
      <c r="DP103" s="29">
        <f t="shared" si="370"/>
        <v>22732.20562067788</v>
      </c>
      <c r="DQ103" s="42">
        <f t="shared" si="371"/>
        <v>0.20851222358359092</v>
      </c>
      <c r="DR103" s="11"/>
      <c r="DS103" s="29">
        <f t="shared" si="372"/>
        <v>2.4322482931095655</v>
      </c>
      <c r="DT103" s="25">
        <v>10050</v>
      </c>
      <c r="DU103" s="28">
        <f t="shared" si="373"/>
        <v>9461.9489451959089</v>
      </c>
      <c r="DV103" s="39">
        <f t="shared" si="374"/>
        <v>-2193.5886638286634</v>
      </c>
      <c r="DW103" s="29">
        <f t="shared" si="375"/>
        <v>22770.107473489465</v>
      </c>
      <c r="DX103" s="42">
        <f t="shared" si="376"/>
        <v>242.81024730258082</v>
      </c>
      <c r="DY103" s="11"/>
      <c r="DZ103" s="29">
        <f t="shared" si="377"/>
        <v>2.4324616024537269</v>
      </c>
      <c r="EA103" s="25">
        <v>8560</v>
      </c>
      <c r="EB103" s="28">
        <f t="shared" si="378"/>
        <v>9432.1160376598982</v>
      </c>
      <c r="EC103" s="39">
        <f t="shared" si="379"/>
        <v>67.815549409599299</v>
      </c>
      <c r="ED103" s="29">
        <f t="shared" si="380"/>
        <v>22697.546158949943</v>
      </c>
      <c r="EE103" s="42">
        <f t="shared" si="381"/>
        <v>890.00237205216285</v>
      </c>
      <c r="EF103" s="11"/>
      <c r="EG103" s="29">
        <f t="shared" si="382"/>
        <v>2.4320541373350157</v>
      </c>
      <c r="EH103" s="25">
        <v>9460</v>
      </c>
      <c r="EI103" s="28">
        <f t="shared" si="383"/>
        <v>9432.7582066632895</v>
      </c>
      <c r="EJ103" s="29">
        <f t="shared" si="288"/>
        <v>22699.107951534577</v>
      </c>
      <c r="EK103" s="42">
        <f t="shared" si="289"/>
        <v>0.41238102891650547</v>
      </c>
      <c r="EM103" s="11"/>
      <c r="EN103" s="11"/>
      <c r="EO103" s="78">
        <f t="shared" si="290"/>
        <v>8</v>
      </c>
      <c r="EP103" s="78" t="str">
        <f t="shared" si="291"/>
        <v xml:space="preserve"> ('4', '3'),</v>
      </c>
      <c r="EQ103" s="78">
        <f t="shared" si="292"/>
        <v>25820</v>
      </c>
      <c r="ER103" s="78">
        <f t="shared" si="293"/>
        <v>2.431906882845964</v>
      </c>
      <c r="ES103" s="106">
        <f t="shared" si="384"/>
        <v>2.4063864434138287</v>
      </c>
      <c r="ET103" s="78">
        <f t="shared" si="294"/>
        <v>9423.1342799032464</v>
      </c>
      <c r="EU103" s="78">
        <f t="shared" si="295"/>
        <v>22675.702585627303</v>
      </c>
      <c r="EV103" s="79">
        <f t="shared" si="296"/>
        <v>0.36495485204892514</v>
      </c>
      <c r="EW103" s="78" t="str">
        <f t="shared" si="385"/>
        <v>-</v>
      </c>
      <c r="EX103" s="3"/>
      <c r="EY103" s="78">
        <v>8</v>
      </c>
      <c r="EZ103" s="78">
        <v>9423.1342799032464</v>
      </c>
      <c r="FB103" s="2">
        <v>9942.7277012729992</v>
      </c>
    </row>
    <row r="104" spans="2:158" s="2" customFormat="1" x14ac:dyDescent="0.3">
      <c r="B104" s="86"/>
      <c r="C104" s="24">
        <v>9</v>
      </c>
      <c r="D104" s="25" t="s">
        <v>18</v>
      </c>
      <c r="E104" s="25">
        <v>28250</v>
      </c>
      <c r="F104" s="25">
        <v>1.2</v>
      </c>
      <c r="G104" s="25">
        <v>13890</v>
      </c>
      <c r="H104" s="25">
        <f t="shared" si="297"/>
        <v>3004.1189507699978</v>
      </c>
      <c r="I104" s="29">
        <f t="shared" si="298"/>
        <v>16814.120088026306</v>
      </c>
      <c r="J104" s="10"/>
      <c r="K104" s="40">
        <f t="shared" si="299"/>
        <v>1.2708791691998225</v>
      </c>
      <c r="L104" s="40">
        <f t="shared" si="285"/>
        <v>16270</v>
      </c>
      <c r="M104" s="40">
        <f t="shared" si="285"/>
        <v>15031.028435072692</v>
      </c>
      <c r="N104" s="40">
        <f t="shared" si="285"/>
        <v>-1005.509276188724</v>
      </c>
      <c r="O104" s="40">
        <f t="shared" si="285"/>
        <v>18254.075510016017</v>
      </c>
      <c r="P104" s="40">
        <f t="shared" si="285"/>
        <v>4310.9364405353763</v>
      </c>
      <c r="Q104" s="8"/>
      <c r="R104" s="29">
        <f t="shared" si="300"/>
        <v>1.2721312546461627</v>
      </c>
      <c r="S104" s="25">
        <v>14240</v>
      </c>
      <c r="T104" s="29">
        <f t="shared" si="301"/>
        <v>14979.212235416087</v>
      </c>
      <c r="U104" s="42">
        <f t="shared" si="302"/>
        <v>1642.15601673268</v>
      </c>
      <c r="V104" s="29">
        <f t="shared" si="303"/>
        <v>18188.184183157406</v>
      </c>
      <c r="W104" s="42">
        <f t="shared" si="304"/>
        <v>2684.9185468531546</v>
      </c>
      <c r="X104" s="11"/>
      <c r="Y104" s="29">
        <f t="shared" si="305"/>
        <v>1.2711417587615819</v>
      </c>
      <c r="Z104" s="25">
        <v>16270</v>
      </c>
      <c r="AA104" s="28">
        <f t="shared" si="306"/>
        <v>15035.246624142863</v>
      </c>
      <c r="AB104" s="39">
        <f t="shared" si="307"/>
        <v>-1011.0483573967315</v>
      </c>
      <c r="AC104" s="29">
        <f t="shared" si="308"/>
        <v>18259.441770990201</v>
      </c>
      <c r="AD104" s="42">
        <f t="shared" si="309"/>
        <v>3139.8527199833775</v>
      </c>
      <c r="AE104" s="11"/>
      <c r="AF104" s="29">
        <f t="shared" si="310"/>
        <v>1.2722122581182287</v>
      </c>
      <c r="AG104" s="25">
        <v>14240</v>
      </c>
      <c r="AH104" s="28">
        <f t="shared" si="311"/>
        <v>14990.925311224575</v>
      </c>
      <c r="AI104" s="39">
        <f t="shared" si="312"/>
        <v>1627.2733491814954</v>
      </c>
      <c r="AJ104" s="29">
        <f t="shared" si="313"/>
        <v>18203.074467149912</v>
      </c>
      <c r="AK104" s="42">
        <f t="shared" si="314"/>
        <v>1964.3787788007789</v>
      </c>
      <c r="AL104" s="11"/>
      <c r="AM104" s="29">
        <f t="shared" si="315"/>
        <v>1.2713645386253167</v>
      </c>
      <c r="AN104" s="25">
        <v>16270</v>
      </c>
      <c r="AO104" s="28">
        <f t="shared" si="316"/>
        <v>15036.01371457361</v>
      </c>
      <c r="AP104" s="39">
        <f t="shared" si="317"/>
        <v>-1012.0841365348814</v>
      </c>
      <c r="AQ104" s="29">
        <f t="shared" si="318"/>
        <v>18260.417678491849</v>
      </c>
      <c r="AR104" s="42">
        <f t="shared" si="386"/>
        <v>2032.9641165652442</v>
      </c>
      <c r="AS104" s="11"/>
      <c r="AT104" s="29">
        <f t="shared" si="319"/>
        <v>1.2722269961728603</v>
      </c>
      <c r="AU104" s="25">
        <v>14240</v>
      </c>
      <c r="AV104" s="28">
        <f t="shared" si="320"/>
        <v>14994.916894526143</v>
      </c>
      <c r="AW104" s="39">
        <f t="shared" si="321"/>
        <v>1622.3219616167689</v>
      </c>
      <c r="AX104" s="29">
        <f t="shared" si="322"/>
        <v>18208.149376348993</v>
      </c>
      <c r="AY104" s="42">
        <f t="shared" si="323"/>
        <v>1688.9486180139011</v>
      </c>
      <c r="AZ104" s="11"/>
      <c r="BA104" s="29">
        <f t="shared" si="324"/>
        <v>1.271440576971731</v>
      </c>
      <c r="BB104" s="25">
        <v>16270</v>
      </c>
      <c r="BC104" s="28">
        <f t="shared" si="325"/>
        <v>15041.187072223816</v>
      </c>
      <c r="BD104" s="39">
        <f t="shared" si="326"/>
        <v>-1018.6868814099049</v>
      </c>
      <c r="BE104" s="29">
        <f t="shared" si="327"/>
        <v>18266.999620967323</v>
      </c>
      <c r="BF104" s="42">
        <f t="shared" si="328"/>
        <v>2140.9293441743021</v>
      </c>
      <c r="BG104" s="11"/>
      <c r="BH104" s="29">
        <f t="shared" si="329"/>
        <v>1.2723264504503555</v>
      </c>
      <c r="BI104" s="25">
        <v>14240</v>
      </c>
      <c r="BJ104" s="28">
        <f t="shared" si="330"/>
        <v>14996.562373371815</v>
      </c>
      <c r="BK104" s="39">
        <f t="shared" si="331"/>
        <v>1619.9770025898708</v>
      </c>
      <c r="BL104" s="29">
        <f t="shared" si="332"/>
        <v>18210.24153072451</v>
      </c>
      <c r="BM104" s="42">
        <f t="shared" si="333"/>
        <v>1991.3637476318265</v>
      </c>
      <c r="BN104" s="11"/>
      <c r="BO104" s="29">
        <f t="shared" si="334"/>
        <v>1.2714719404824952</v>
      </c>
      <c r="BP104" s="25">
        <v>16270</v>
      </c>
      <c r="BQ104" s="28">
        <f t="shared" si="335"/>
        <v>15030.913760012807</v>
      </c>
      <c r="BR104" s="39">
        <f t="shared" si="336"/>
        <v>-1005.780672164973</v>
      </c>
      <c r="BS104" s="29">
        <f t="shared" si="337"/>
        <v>18253.929628414422</v>
      </c>
      <c r="BT104" s="42">
        <f t="shared" si="286"/>
        <v>1180.0177641589328</v>
      </c>
      <c r="BU104" s="11"/>
      <c r="BV104" s="29">
        <f t="shared" si="338"/>
        <v>1.2721290534497982</v>
      </c>
      <c r="BW104" s="25">
        <v>14240</v>
      </c>
      <c r="BX104" s="28">
        <f t="shared" si="339"/>
        <v>15006.89939470277</v>
      </c>
      <c r="BY104" s="39">
        <f t="shared" si="340"/>
        <v>-974.86725094880944</v>
      </c>
      <c r="BZ104" s="29">
        <f t="shared" si="341"/>
        <v>18223.385782505822</v>
      </c>
      <c r="CA104" s="42">
        <f t="shared" si="342"/>
        <v>576.68974124389581</v>
      </c>
      <c r="CB104" s="11"/>
      <c r="CC104" s="29">
        <f t="shared" si="343"/>
        <v>1.2716692046787588</v>
      </c>
      <c r="CD104" s="25">
        <v>14240</v>
      </c>
      <c r="CE104" s="28">
        <f t="shared" si="344"/>
        <v>14981.23017370237</v>
      </c>
      <c r="CF104" s="39">
        <f t="shared" si="345"/>
        <v>1639.7916296005076</v>
      </c>
      <c r="CG104" s="29">
        <f t="shared" si="346"/>
        <v>18190.749307464463</v>
      </c>
      <c r="CH104" s="42">
        <f t="shared" si="347"/>
        <v>658.90890676739093</v>
      </c>
      <c r="CI104" s="11"/>
      <c r="CJ104" s="29">
        <f t="shared" si="348"/>
        <v>1.271180102217504</v>
      </c>
      <c r="CK104" s="25">
        <v>16270</v>
      </c>
      <c r="CL104" s="28">
        <f t="shared" si="349"/>
        <v>15043.433217341932</v>
      </c>
      <c r="CM104" s="39">
        <f t="shared" si="350"/>
        <v>-1021.8710456015518</v>
      </c>
      <c r="CN104" s="29">
        <f t="shared" si="351"/>
        <v>18269.857499339883</v>
      </c>
      <c r="CO104" s="42">
        <f t="shared" si="287"/>
        <v>3869.2186380252119</v>
      </c>
      <c r="CP104" s="11"/>
      <c r="CQ104" s="29">
        <f t="shared" si="352"/>
        <v>1.2723696630229857</v>
      </c>
      <c r="CR104" s="25">
        <v>14240</v>
      </c>
      <c r="CS104" s="28">
        <f t="shared" si="353"/>
        <v>15017.94825311575</v>
      </c>
      <c r="CT104" s="39">
        <f t="shared" si="354"/>
        <v>-988.91404754420034</v>
      </c>
      <c r="CU104" s="29">
        <f t="shared" si="355"/>
        <v>18237.437442376409</v>
      </c>
      <c r="CV104" s="42">
        <f t="shared" si="356"/>
        <v>649.48340160975317</v>
      </c>
      <c r="CW104" s="11"/>
      <c r="CX104" s="29">
        <f t="shared" si="357"/>
        <v>1.2718805042468835</v>
      </c>
      <c r="CY104" s="25">
        <v>14240</v>
      </c>
      <c r="CZ104" s="28">
        <f t="shared" si="358"/>
        <v>14981.345669601416</v>
      </c>
      <c r="DA104" s="39">
        <f t="shared" si="359"/>
        <v>1639.0064707734375</v>
      </c>
      <c r="DB104" s="29">
        <f t="shared" si="360"/>
        <v>18190.896123679973</v>
      </c>
      <c r="DC104" s="42">
        <f t="shared" si="361"/>
        <v>1339.7491199237711</v>
      </c>
      <c r="DD104" s="11"/>
      <c r="DE104" s="29">
        <f t="shared" si="362"/>
        <v>1.2711822972588653</v>
      </c>
      <c r="DF104" s="25">
        <v>16270</v>
      </c>
      <c r="DG104" s="28">
        <f t="shared" si="363"/>
        <v>15017.630112823845</v>
      </c>
      <c r="DH104" s="39">
        <f t="shared" si="364"/>
        <v>-988.6736136120594</v>
      </c>
      <c r="DI104" s="29">
        <f t="shared" si="365"/>
        <v>18237.032806910378</v>
      </c>
      <c r="DJ104" s="42">
        <f t="shared" si="366"/>
        <v>1316.5608199616236</v>
      </c>
      <c r="DK104" s="11"/>
      <c r="DL104" s="29">
        <f t="shared" si="367"/>
        <v>1.271874413572559</v>
      </c>
      <c r="DM104" s="25">
        <v>14240</v>
      </c>
      <c r="DN104" s="28">
        <f t="shared" si="368"/>
        <v>14992.428629008276</v>
      </c>
      <c r="DO104" s="39">
        <f t="shared" si="369"/>
        <v>1625.100722056548</v>
      </c>
      <c r="DP104" s="29">
        <f t="shared" si="370"/>
        <v>18204.985753589746</v>
      </c>
      <c r="DQ104" s="42">
        <f t="shared" si="371"/>
        <v>635.11478650635001</v>
      </c>
      <c r="DR104" s="11"/>
      <c r="DS104" s="29">
        <f t="shared" si="372"/>
        <v>1.271393169204627</v>
      </c>
      <c r="DT104" s="25">
        <v>16270</v>
      </c>
      <c r="DU104" s="28">
        <f t="shared" si="373"/>
        <v>15025.408230014582</v>
      </c>
      <c r="DV104" s="39">
        <f t="shared" si="374"/>
        <v>-998.66747506849083</v>
      </c>
      <c r="DW104" s="29">
        <f t="shared" si="375"/>
        <v>18246.926174548797</v>
      </c>
      <c r="DX104" s="42">
        <f t="shared" si="376"/>
        <v>1087.6540825351087</v>
      </c>
      <c r="DY104" s="11"/>
      <c r="DZ104" s="29">
        <f t="shared" si="377"/>
        <v>1.2720234336458653</v>
      </c>
      <c r="EA104" s="25">
        <v>14240</v>
      </c>
      <c r="EB104" s="28">
        <f t="shared" si="378"/>
        <v>14999.430028888179</v>
      </c>
      <c r="EC104" s="39">
        <f t="shared" si="379"/>
        <v>1616.2747848651209</v>
      </c>
      <c r="ED104" s="29">
        <f t="shared" si="380"/>
        <v>18213.887752647595</v>
      </c>
      <c r="EE104" s="42">
        <f t="shared" si="381"/>
        <v>674.8669337638612</v>
      </c>
      <c r="EF104" s="11"/>
      <c r="EG104" s="29">
        <f t="shared" si="382"/>
        <v>1.2715266238678826</v>
      </c>
      <c r="EH104" s="25">
        <v>16270</v>
      </c>
      <c r="EI104" s="28">
        <f t="shared" si="383"/>
        <v>15028.691316869264</v>
      </c>
      <c r="EJ104" s="29">
        <f t="shared" si="288"/>
        <v>18251.102441318999</v>
      </c>
      <c r="EK104" s="42">
        <f t="shared" si="289"/>
        <v>856.22297431203879</v>
      </c>
      <c r="EM104" s="11"/>
      <c r="EN104" s="11"/>
      <c r="EO104" s="78">
        <f t="shared" si="290"/>
        <v>9</v>
      </c>
      <c r="EP104" s="78" t="str">
        <f t="shared" si="291"/>
        <v xml:space="preserve"> ('4', '5'),</v>
      </c>
      <c r="EQ104" s="78">
        <f t="shared" si="292"/>
        <v>28250</v>
      </c>
      <c r="ER104" s="78">
        <f t="shared" si="293"/>
        <v>1.271180102217504</v>
      </c>
      <c r="ES104" s="106">
        <f t="shared" si="384"/>
        <v>1.214473932604597</v>
      </c>
      <c r="ET104" s="78">
        <f t="shared" si="294"/>
        <v>15043.433217341932</v>
      </c>
      <c r="EU104" s="78">
        <f t="shared" si="295"/>
        <v>18269.85749933988</v>
      </c>
      <c r="EV104" s="79">
        <f t="shared" si="296"/>
        <v>0.53251091034838693</v>
      </c>
      <c r="EW104" s="78" t="str">
        <f t="shared" si="385"/>
        <v>-</v>
      </c>
      <c r="EX104" s="3"/>
      <c r="EY104" s="78">
        <v>9</v>
      </c>
      <c r="EZ104" s="78">
        <v>15043.433217341932</v>
      </c>
      <c r="FB104" s="2">
        <v>14862.0645565951</v>
      </c>
    </row>
    <row r="105" spans="2:158" s="2" customFormat="1" x14ac:dyDescent="0.3">
      <c r="B105" s="86"/>
      <c r="C105" s="24">
        <v>10</v>
      </c>
      <c r="D105" s="25" t="s">
        <v>19</v>
      </c>
      <c r="E105" s="25">
        <v>9040</v>
      </c>
      <c r="F105" s="25">
        <v>3.6</v>
      </c>
      <c r="G105" s="25">
        <v>10360</v>
      </c>
      <c r="H105" s="25">
        <f t="shared" si="297"/>
        <v>-38835.780661927878</v>
      </c>
      <c r="I105" s="29">
        <f t="shared" si="298"/>
        <v>46945.811168385917</v>
      </c>
      <c r="J105" s="10"/>
      <c r="K105" s="40">
        <f t="shared" si="299"/>
        <v>3.9328478462684151</v>
      </c>
      <c r="L105" s="40">
        <f t="shared" si="285"/>
        <v>3820</v>
      </c>
      <c r="M105" s="40">
        <f t="shared" si="285"/>
        <v>5279.2645574124926</v>
      </c>
      <c r="N105" s="40">
        <f t="shared" si="285"/>
        <v>2396.3224955736755</v>
      </c>
      <c r="O105" s="40">
        <f t="shared" si="285"/>
        <v>19336.931522153282</v>
      </c>
      <c r="P105" s="40">
        <f t="shared" si="285"/>
        <v>5980.2179236774737</v>
      </c>
      <c r="Q105" s="8"/>
      <c r="R105" s="29">
        <f t="shared" si="300"/>
        <v>3.9140391164927948</v>
      </c>
      <c r="S105" s="25">
        <v>5890</v>
      </c>
      <c r="T105" s="29">
        <f t="shared" si="301"/>
        <v>5319.2706914872697</v>
      </c>
      <c r="U105" s="42">
        <f t="shared" si="302"/>
        <v>2242.817516327259</v>
      </c>
      <c r="V105" s="29">
        <f t="shared" si="303"/>
        <v>19493.708955869559</v>
      </c>
      <c r="W105" s="42">
        <f t="shared" si="304"/>
        <v>1600.4907636090363</v>
      </c>
      <c r="X105" s="11"/>
      <c r="Y105" s="29">
        <f t="shared" si="305"/>
        <v>3.9236669897871952</v>
      </c>
      <c r="Z105" s="25">
        <v>5890</v>
      </c>
      <c r="AA105" s="28">
        <f t="shared" si="306"/>
        <v>5344.0466219759464</v>
      </c>
      <c r="AB105" s="39">
        <f t="shared" si="307"/>
        <v>-5957.9101272946818</v>
      </c>
      <c r="AC105" s="29">
        <f t="shared" si="308"/>
        <v>19590.996507921569</v>
      </c>
      <c r="AD105" s="42">
        <f t="shared" si="309"/>
        <v>613.84673157974214</v>
      </c>
      <c r="AE105" s="11"/>
      <c r="AF105" s="29">
        <f t="shared" si="310"/>
        <v>3.929739515518909</v>
      </c>
      <c r="AG105" s="25">
        <v>3820</v>
      </c>
      <c r="AH105" s="28">
        <f t="shared" si="311"/>
        <v>5259.10725199439</v>
      </c>
      <c r="AI105" s="39">
        <f t="shared" si="312"/>
        <v>2469.6516447844633</v>
      </c>
      <c r="AJ105" s="29">
        <f t="shared" si="313"/>
        <v>19258.083195891162</v>
      </c>
      <c r="AK105" s="42">
        <f t="shared" si="314"/>
        <v>7214.696572863726</v>
      </c>
      <c r="AL105" s="11"/>
      <c r="AM105" s="29">
        <f t="shared" si="315"/>
        <v>3.9092702555058145</v>
      </c>
      <c r="AN105" s="25">
        <v>5890</v>
      </c>
      <c r="AO105" s="28">
        <f t="shared" si="316"/>
        <v>5281.3467247489425</v>
      </c>
      <c r="AP105" s="39">
        <f t="shared" si="317"/>
        <v>2387.191573123951</v>
      </c>
      <c r="AQ105" s="29">
        <f t="shared" si="318"/>
        <v>19345.081722547107</v>
      </c>
      <c r="AR105" s="42">
        <f t="shared" si="386"/>
        <v>494.59414840048208</v>
      </c>
      <c r="AS105" s="11"/>
      <c r="AT105" s="29">
        <f t="shared" si="319"/>
        <v>3.9145348438249963</v>
      </c>
      <c r="AU105" s="25">
        <v>5890</v>
      </c>
      <c r="AV105" s="28">
        <f t="shared" si="320"/>
        <v>5312.7704473134372</v>
      </c>
      <c r="AW105" s="39">
        <f t="shared" si="321"/>
        <v>-5835.4653118747929</v>
      </c>
      <c r="AX105" s="29">
        <f t="shared" si="322"/>
        <v>19468.209298141715</v>
      </c>
      <c r="AY105" s="42">
        <f t="shared" si="323"/>
        <v>987.45033981033396</v>
      </c>
      <c r="AZ105" s="11"/>
      <c r="BA105" s="29">
        <f t="shared" si="324"/>
        <v>3.9220877800078897</v>
      </c>
      <c r="BB105" s="25">
        <v>3820</v>
      </c>
      <c r="BC105" s="28">
        <f t="shared" si="325"/>
        <v>5258.6008378483666</v>
      </c>
      <c r="BD105" s="39">
        <f t="shared" si="326"/>
        <v>2473.5090537343535</v>
      </c>
      <c r="BE105" s="29">
        <f t="shared" si="327"/>
        <v>19256.103516292769</v>
      </c>
      <c r="BF105" s="42">
        <f t="shared" si="328"/>
        <v>2934.3465895982672</v>
      </c>
      <c r="BG105" s="11"/>
      <c r="BH105" s="29">
        <f t="shared" si="329"/>
        <v>3.9091511507191021</v>
      </c>
      <c r="BI105" s="25">
        <v>5890</v>
      </c>
      <c r="BJ105" s="28">
        <f t="shared" si="330"/>
        <v>5293.7686512632981</v>
      </c>
      <c r="BK105" s="39">
        <f t="shared" si="331"/>
        <v>2338.0500924975572</v>
      </c>
      <c r="BL105" s="29">
        <f t="shared" si="332"/>
        <v>19393.726209422901</v>
      </c>
      <c r="BM105" s="42">
        <f t="shared" si="333"/>
        <v>1236.7751003874371</v>
      </c>
      <c r="BN105" s="11"/>
      <c r="BO105" s="29">
        <f t="shared" si="334"/>
        <v>3.9175044916203565</v>
      </c>
      <c r="BP105" s="25">
        <v>5890</v>
      </c>
      <c r="BQ105" s="28">
        <f t="shared" si="335"/>
        <v>5309.8521822974535</v>
      </c>
      <c r="BR105" s="39">
        <f t="shared" si="336"/>
        <v>2277.4668797247941</v>
      </c>
      <c r="BS105" s="29">
        <f t="shared" si="337"/>
        <v>19456.764638617915</v>
      </c>
      <c r="BT105" s="42">
        <f t="shared" si="286"/>
        <v>258.67997052663941</v>
      </c>
      <c r="BU105" s="11"/>
      <c r="BV105" s="29">
        <f t="shared" si="338"/>
        <v>3.921380681259766</v>
      </c>
      <c r="BW105" s="25">
        <v>5890</v>
      </c>
      <c r="BX105" s="28">
        <f t="shared" si="339"/>
        <v>5327.4671010566162</v>
      </c>
      <c r="BY105" s="39">
        <f t="shared" si="340"/>
        <v>2210.9202420736688</v>
      </c>
      <c r="BZ105" s="29">
        <f t="shared" si="341"/>
        <v>19525.877125814048</v>
      </c>
      <c r="CA105" s="42">
        <f t="shared" si="342"/>
        <v>310.28536289190271</v>
      </c>
      <c r="CB105" s="11"/>
      <c r="CC105" s="29">
        <f t="shared" si="343"/>
        <v>3.9256665460603299</v>
      </c>
      <c r="CD105" s="25">
        <v>5890</v>
      </c>
      <c r="CE105" s="28">
        <f t="shared" si="344"/>
        <v>5346.2958827752018</v>
      </c>
      <c r="CF105" s="39">
        <f t="shared" si="345"/>
        <v>-5971.576331184744</v>
      </c>
      <c r="CG105" s="29">
        <f t="shared" si="346"/>
        <v>19599.836141552445</v>
      </c>
      <c r="CH105" s="42">
        <f t="shared" si="347"/>
        <v>354.52302100614179</v>
      </c>
      <c r="CI105" s="11"/>
      <c r="CJ105" s="29">
        <f t="shared" si="348"/>
        <v>3.9302950035926467</v>
      </c>
      <c r="CK105" s="25">
        <v>3820</v>
      </c>
      <c r="CL105" s="28">
        <f t="shared" si="349"/>
        <v>5272.6285393397229</v>
      </c>
      <c r="CM105" s="39">
        <f t="shared" si="350"/>
        <v>2418.3249547456203</v>
      </c>
      <c r="CN105" s="29">
        <f t="shared" si="351"/>
        <v>19310.96312034224</v>
      </c>
      <c r="CO105" s="42">
        <f t="shared" si="287"/>
        <v>5426.8774888407916</v>
      </c>
      <c r="CP105" s="11"/>
      <c r="CQ105" s="29">
        <f t="shared" si="352"/>
        <v>3.9124631066467068</v>
      </c>
      <c r="CR105" s="25">
        <v>5890</v>
      </c>
      <c r="CS105" s="28">
        <f t="shared" si="353"/>
        <v>5292.2116101533065</v>
      </c>
      <c r="CT105" s="39">
        <f t="shared" si="354"/>
        <v>2345.677857237501</v>
      </c>
      <c r="CU105" s="29">
        <f t="shared" si="355"/>
        <v>19387.626784609187</v>
      </c>
      <c r="CV105" s="42">
        <f t="shared" si="356"/>
        <v>383.49666248983056</v>
      </c>
      <c r="CW105" s="11"/>
      <c r="CX105" s="29">
        <f t="shared" si="357"/>
        <v>3.9171311096227681</v>
      </c>
      <c r="CY105" s="25">
        <v>5890</v>
      </c>
      <c r="CZ105" s="28">
        <f t="shared" si="358"/>
        <v>5320.3376447264664</v>
      </c>
      <c r="DA105" s="39">
        <f t="shared" si="359"/>
        <v>2237.5487315368241</v>
      </c>
      <c r="DB105" s="29">
        <f t="shared" si="360"/>
        <v>19497.895463639052</v>
      </c>
      <c r="DC105" s="42">
        <f t="shared" si="361"/>
        <v>791.07382081058108</v>
      </c>
      <c r="DD105" s="11"/>
      <c r="DE105" s="29">
        <f t="shared" si="362"/>
        <v>3.9239267558191702</v>
      </c>
      <c r="DF105" s="25">
        <v>5890</v>
      </c>
      <c r="DG105" s="28">
        <f t="shared" si="363"/>
        <v>5336.3775406848217</v>
      </c>
      <c r="DH105" s="39">
        <f t="shared" si="364"/>
        <v>-5938.0432242186271</v>
      </c>
      <c r="DI105" s="29">
        <f t="shared" si="365"/>
        <v>19560.86626372371</v>
      </c>
      <c r="DJ105" s="42">
        <f t="shared" si="366"/>
        <v>257.27826235486503</v>
      </c>
      <c r="DK105" s="11"/>
      <c r="DL105" s="29">
        <f t="shared" si="367"/>
        <v>3.9278507888456566</v>
      </c>
      <c r="DM105" s="25">
        <v>3820</v>
      </c>
      <c r="DN105" s="28">
        <f t="shared" si="368"/>
        <v>5287.2346854639927</v>
      </c>
      <c r="DO105" s="39">
        <f t="shared" si="369"/>
        <v>2362.6444025748319</v>
      </c>
      <c r="DP105" s="29">
        <f t="shared" si="370"/>
        <v>19368.134483902311</v>
      </c>
      <c r="DQ105" s="42">
        <f t="shared" si="371"/>
        <v>2415.0202192553606</v>
      </c>
      <c r="DR105" s="11"/>
      <c r="DS105" s="29">
        <f t="shared" si="372"/>
        <v>3.9159398401119199</v>
      </c>
      <c r="DT105" s="25">
        <v>5890</v>
      </c>
      <c r="DU105" s="28">
        <f t="shared" si="373"/>
        <v>5302.7946455767542</v>
      </c>
      <c r="DV105" s="39">
        <f t="shared" si="374"/>
        <v>2304.4197162466303</v>
      </c>
      <c r="DW105" s="29">
        <f t="shared" si="375"/>
        <v>19429.095371848947</v>
      </c>
      <c r="DX105" s="42">
        <f t="shared" si="376"/>
        <v>242.11235871072805</v>
      </c>
      <c r="DY105" s="11"/>
      <c r="DZ105" s="29">
        <f t="shared" si="377"/>
        <v>3.9196754451498799</v>
      </c>
      <c r="EA105" s="25">
        <v>5890</v>
      </c>
      <c r="EB105" s="28">
        <f t="shared" si="378"/>
        <v>5322.2170786717379</v>
      </c>
      <c r="EC105" s="39">
        <f t="shared" si="379"/>
        <v>2230.0153345393974</v>
      </c>
      <c r="ED105" s="29">
        <f t="shared" si="380"/>
        <v>19505.270655056764</v>
      </c>
      <c r="EE105" s="42">
        <f t="shared" si="381"/>
        <v>377.23090732911874</v>
      </c>
      <c r="EF105" s="11"/>
      <c r="EG105" s="29">
        <f t="shared" si="382"/>
        <v>3.9243847129255758</v>
      </c>
      <c r="EH105" s="25">
        <v>5890</v>
      </c>
      <c r="EI105" s="28">
        <f t="shared" si="383"/>
        <v>5335.2931468533197</v>
      </c>
      <c r="EJ105" s="29">
        <f t="shared" si="288"/>
        <v>19556.60707101653</v>
      </c>
      <c r="EK105" s="42">
        <f t="shared" si="289"/>
        <v>170.9835590893768</v>
      </c>
      <c r="EM105" s="11"/>
      <c r="EN105" s="11"/>
      <c r="EO105" s="78">
        <f t="shared" si="290"/>
        <v>10</v>
      </c>
      <c r="EP105" s="78" t="str">
        <f t="shared" si="291"/>
        <v xml:space="preserve"> ('4', '11'),</v>
      </c>
      <c r="EQ105" s="78">
        <f t="shared" si="292"/>
        <v>9040</v>
      </c>
      <c r="ER105" s="78">
        <f t="shared" si="293"/>
        <v>3.9302950035926467</v>
      </c>
      <c r="ES105" s="106">
        <f t="shared" si="384"/>
        <v>3.6624926213293416</v>
      </c>
      <c r="ET105" s="78">
        <f t="shared" si="294"/>
        <v>5272.6285393397229</v>
      </c>
      <c r="EU105" s="78">
        <f t="shared" si="295"/>
        <v>19310.96312034224</v>
      </c>
      <c r="EV105" s="79">
        <f t="shared" si="296"/>
        <v>0.5832553693959871</v>
      </c>
      <c r="EW105" s="78" t="str">
        <f t="shared" si="385"/>
        <v>-</v>
      </c>
      <c r="EX105" s="3"/>
      <c r="EY105" s="78">
        <v>10</v>
      </c>
      <c r="EZ105" s="78">
        <v>5272.6285393397229</v>
      </c>
      <c r="FB105" s="2">
        <v>5267.9793595958899</v>
      </c>
    </row>
    <row r="106" spans="2:158" s="2" customFormat="1" x14ac:dyDescent="0.3">
      <c r="B106" s="86"/>
      <c r="C106" s="24">
        <v>35</v>
      </c>
      <c r="D106" s="25" t="s">
        <v>20</v>
      </c>
      <c r="E106" s="25">
        <v>46810</v>
      </c>
      <c r="F106" s="25">
        <v>2.4</v>
      </c>
      <c r="G106" s="25">
        <v>8730</v>
      </c>
      <c r="H106" s="25">
        <f t="shared" si="297"/>
        <v>6439.8504672758163</v>
      </c>
      <c r="I106" s="29">
        <f t="shared" si="298"/>
        <v>20955.802061651426</v>
      </c>
      <c r="J106" s="10"/>
      <c r="K106" s="40">
        <f t="shared" si="299"/>
        <v>2.4057263807371272</v>
      </c>
      <c r="L106" s="40">
        <f t="shared" si="285"/>
        <v>11410</v>
      </c>
      <c r="M106" s="40">
        <f t="shared" si="285"/>
        <v>11131.817790282596</v>
      </c>
      <c r="N106" s="40">
        <f t="shared" si="285"/>
        <v>-750.14463530028877</v>
      </c>
      <c r="O106" s="40">
        <f t="shared" si="285"/>
        <v>26729.179460496296</v>
      </c>
      <c r="P106" s="40">
        <f t="shared" si="285"/>
        <v>217.32397828792023</v>
      </c>
      <c r="Q106" s="8"/>
      <c r="R106" s="29">
        <f t="shared" si="300"/>
        <v>2.4057568153106379</v>
      </c>
      <c r="S106" s="25">
        <v>10820</v>
      </c>
      <c r="T106" s="29">
        <f t="shared" si="301"/>
        <v>11111.392212438128</v>
      </c>
      <c r="U106" s="42">
        <f t="shared" si="302"/>
        <v>718.37311494911103</v>
      </c>
      <c r="V106" s="29">
        <f t="shared" si="303"/>
        <v>26680.040918113271</v>
      </c>
      <c r="W106" s="42">
        <f t="shared" si="304"/>
        <v>417.2042302804067</v>
      </c>
      <c r="X106" s="11"/>
      <c r="Y106" s="29">
        <f t="shared" si="305"/>
        <v>2.4057146791414454</v>
      </c>
      <c r="Z106" s="25">
        <v>11410</v>
      </c>
      <c r="AA106" s="28">
        <f t="shared" si="306"/>
        <v>11124.355075353456</v>
      </c>
      <c r="AB106" s="39">
        <f t="shared" si="307"/>
        <v>687.19722707987478</v>
      </c>
      <c r="AC106" s="29">
        <f t="shared" si="308"/>
        <v>26711.226040758505</v>
      </c>
      <c r="AD106" s="42">
        <f t="shared" si="309"/>
        <v>168.03581496159927</v>
      </c>
      <c r="AE106" s="11"/>
      <c r="AF106" s="29">
        <f t="shared" si="310"/>
        <v>2.4057413934667151</v>
      </c>
      <c r="AG106" s="25">
        <v>11410</v>
      </c>
      <c r="AH106" s="28">
        <f t="shared" si="311"/>
        <v>11140.274863887516</v>
      </c>
      <c r="AI106" s="39">
        <f t="shared" si="312"/>
        <v>648.90313243584501</v>
      </c>
      <c r="AJ106" s="29">
        <f t="shared" si="313"/>
        <v>26749.525196990387</v>
      </c>
      <c r="AK106" s="42">
        <f t="shared" si="314"/>
        <v>253.43966696918793</v>
      </c>
      <c r="AL106" s="11"/>
      <c r="AM106" s="29">
        <f t="shared" si="315"/>
        <v>2.4057743295464156</v>
      </c>
      <c r="AN106" s="25">
        <v>11410</v>
      </c>
      <c r="AO106" s="28">
        <f t="shared" si="316"/>
        <v>11149.782890148326</v>
      </c>
      <c r="AP106" s="39">
        <f t="shared" si="317"/>
        <v>-793.37807618675538</v>
      </c>
      <c r="AQ106" s="29">
        <f t="shared" si="318"/>
        <v>26772.399456289888</v>
      </c>
      <c r="AR106" s="42">
        <f t="shared" si="386"/>
        <v>90.402563376249859</v>
      </c>
      <c r="AS106" s="11"/>
      <c r="AT106" s="29">
        <f t="shared" si="319"/>
        <v>2.4057940679478711</v>
      </c>
      <c r="AU106" s="25">
        <v>10820</v>
      </c>
      <c r="AV106" s="28">
        <f t="shared" si="320"/>
        <v>11132.75676629766</v>
      </c>
      <c r="AW106" s="39">
        <f t="shared" si="321"/>
        <v>666.98611664210273</v>
      </c>
      <c r="AX106" s="29">
        <f t="shared" si="322"/>
        <v>26731.438409355942</v>
      </c>
      <c r="AY106" s="42">
        <f t="shared" si="323"/>
        <v>289.88889337823156</v>
      </c>
      <c r="AZ106" s="11"/>
      <c r="BA106" s="29">
        <f t="shared" si="324"/>
        <v>2.4057587579207587</v>
      </c>
      <c r="BB106" s="25">
        <v>11410</v>
      </c>
      <c r="BC106" s="28">
        <f t="shared" si="325"/>
        <v>11142.817360492512</v>
      </c>
      <c r="BD106" s="39">
        <f t="shared" si="326"/>
        <v>-776.61540786403191</v>
      </c>
      <c r="BE106" s="29">
        <f t="shared" si="327"/>
        <v>26755.641876758429</v>
      </c>
      <c r="BF106" s="42">
        <f t="shared" si="328"/>
        <v>101.21555555349893</v>
      </c>
      <c r="BG106" s="11"/>
      <c r="BH106" s="29">
        <f t="shared" si="329"/>
        <v>2.4057796027520251</v>
      </c>
      <c r="BI106" s="25">
        <v>10820</v>
      </c>
      <c r="BJ106" s="28">
        <f t="shared" si="330"/>
        <v>11124.83700609639</v>
      </c>
      <c r="BK106" s="39">
        <f t="shared" si="331"/>
        <v>686.03323584975544</v>
      </c>
      <c r="BL106" s="29">
        <f t="shared" si="332"/>
        <v>26712.385441735318</v>
      </c>
      <c r="BM106" s="42">
        <f t="shared" si="333"/>
        <v>323.29314421016147</v>
      </c>
      <c r="BN106" s="11"/>
      <c r="BO106" s="29">
        <f t="shared" si="334"/>
        <v>2.405742388448918</v>
      </c>
      <c r="BP106" s="25">
        <v>11410</v>
      </c>
      <c r="BQ106" s="28">
        <f t="shared" si="335"/>
        <v>11132.529368921591</v>
      </c>
      <c r="BR106" s="39">
        <f t="shared" si="336"/>
        <v>667.53211227422901</v>
      </c>
      <c r="BS106" s="29">
        <f t="shared" si="337"/>
        <v>26730.891346180433</v>
      </c>
      <c r="BT106" s="42">
        <f t="shared" si="286"/>
        <v>59.172445834529533</v>
      </c>
      <c r="BU106" s="11"/>
      <c r="BV106" s="29">
        <f t="shared" si="338"/>
        <v>2.4057582874222665</v>
      </c>
      <c r="BW106" s="25">
        <v>11410</v>
      </c>
      <c r="BX106" s="28">
        <f t="shared" si="339"/>
        <v>11140.954157355434</v>
      </c>
      <c r="BY106" s="39">
        <f t="shared" si="340"/>
        <v>-772.13658514267274</v>
      </c>
      <c r="BZ106" s="29">
        <f t="shared" si="341"/>
        <v>26751.159424256115</v>
      </c>
      <c r="CA106" s="42">
        <f t="shared" si="342"/>
        <v>70.977060155028056</v>
      </c>
      <c r="CB106" s="11"/>
      <c r="CC106" s="29">
        <f t="shared" si="343"/>
        <v>2.4057757380657461</v>
      </c>
      <c r="CD106" s="25">
        <v>10820</v>
      </c>
      <c r="CE106" s="28">
        <f t="shared" si="344"/>
        <v>11130.211362077382</v>
      </c>
      <c r="CF106" s="39">
        <f t="shared" si="345"/>
        <v>673.11031960871185</v>
      </c>
      <c r="CG106" s="29">
        <f t="shared" si="346"/>
        <v>26725.314787562034</v>
      </c>
      <c r="CH106" s="42">
        <f t="shared" si="347"/>
        <v>115.40765038615039</v>
      </c>
      <c r="CI106" s="11"/>
      <c r="CJ106" s="29">
        <f t="shared" si="348"/>
        <v>2.4057534929749651</v>
      </c>
      <c r="CK106" s="25">
        <v>11410</v>
      </c>
      <c r="CL106" s="28">
        <f t="shared" si="349"/>
        <v>11143.715483992271</v>
      </c>
      <c r="CM106" s="39">
        <f t="shared" si="350"/>
        <v>-778.78182319162204</v>
      </c>
      <c r="CN106" s="29">
        <f t="shared" si="351"/>
        <v>26757.802564791742</v>
      </c>
      <c r="CO106" s="42">
        <f t="shared" si="287"/>
        <v>182.36130869220602</v>
      </c>
      <c r="CP106" s="11"/>
      <c r="CQ106" s="29">
        <f t="shared" si="352"/>
        <v>2.4057814663470185</v>
      </c>
      <c r="CR106" s="25">
        <v>10820</v>
      </c>
      <c r="CS106" s="28">
        <f t="shared" si="353"/>
        <v>11133.447203628786</v>
      </c>
      <c r="CT106" s="39">
        <f t="shared" si="354"/>
        <v>-754.06925551895131</v>
      </c>
      <c r="CU106" s="29">
        <f t="shared" si="355"/>
        <v>26733.099435505304</v>
      </c>
      <c r="CV106" s="42">
        <f t="shared" si="356"/>
        <v>105.43758162313669</v>
      </c>
      <c r="CW106" s="11"/>
      <c r="CX106" s="29">
        <f t="shared" si="357"/>
        <v>2.4057601866527185</v>
      </c>
      <c r="CY106" s="25">
        <v>10820</v>
      </c>
      <c r="CZ106" s="28">
        <f t="shared" si="358"/>
        <v>11118.69946507136</v>
      </c>
      <c r="DA106" s="39">
        <f t="shared" si="359"/>
        <v>700.79528673506536</v>
      </c>
      <c r="DB106" s="29">
        <f t="shared" si="360"/>
        <v>26697.620137997299</v>
      </c>
      <c r="DC106" s="42">
        <f t="shared" si="361"/>
        <v>217.49579255818043</v>
      </c>
      <c r="DD106" s="11"/>
      <c r="DE106" s="29">
        <f t="shared" si="362"/>
        <v>2.4057297266942332</v>
      </c>
      <c r="DF106" s="25">
        <v>11410</v>
      </c>
      <c r="DG106" s="28">
        <f t="shared" si="363"/>
        <v>11126.90156975603</v>
      </c>
      <c r="DH106" s="39">
        <f t="shared" si="364"/>
        <v>681.06847321549844</v>
      </c>
      <c r="DI106" s="29">
        <f t="shared" si="365"/>
        <v>26717.352254446112</v>
      </c>
      <c r="DJ106" s="42">
        <f t="shared" si="366"/>
        <v>67.274521258275612</v>
      </c>
      <c r="DK106" s="11"/>
      <c r="DL106" s="29">
        <f t="shared" si="367"/>
        <v>2.4057466523593596</v>
      </c>
      <c r="DM106" s="25">
        <v>11410</v>
      </c>
      <c r="DN106" s="28">
        <f t="shared" si="368"/>
        <v>11136.076240837245</v>
      </c>
      <c r="DO106" s="39">
        <f t="shared" si="369"/>
        <v>-760.4000213911778</v>
      </c>
      <c r="DP106" s="29">
        <f t="shared" si="370"/>
        <v>26739.424275704379</v>
      </c>
      <c r="DQ106" s="42">
        <f t="shared" si="371"/>
        <v>84.174589448481171</v>
      </c>
      <c r="DR106" s="11"/>
      <c r="DS106" s="29">
        <f t="shared" si="372"/>
        <v>2.4057656293910337</v>
      </c>
      <c r="DT106" s="25">
        <v>10820</v>
      </c>
      <c r="DU106" s="28">
        <f t="shared" si="373"/>
        <v>11127.916956317356</v>
      </c>
      <c r="DV106" s="39">
        <f t="shared" si="374"/>
        <v>-740.76436136649988</v>
      </c>
      <c r="DW106" s="29">
        <f t="shared" si="375"/>
        <v>26719.79501833193</v>
      </c>
      <c r="DX106" s="42">
        <f t="shared" si="376"/>
        <v>66.573923876490284</v>
      </c>
      <c r="DY106" s="11"/>
      <c r="DZ106" s="29">
        <f t="shared" si="377"/>
        <v>2.4057487502919463</v>
      </c>
      <c r="EA106" s="25">
        <v>10820</v>
      </c>
      <c r="EB106" s="28">
        <f t="shared" si="378"/>
        <v>11117.732279972301</v>
      </c>
      <c r="EC106" s="39">
        <f t="shared" si="379"/>
        <v>703.1206172967361</v>
      </c>
      <c r="ED106" s="29">
        <f t="shared" si="380"/>
        <v>26695.293353017307</v>
      </c>
      <c r="EE106" s="42">
        <f t="shared" si="381"/>
        <v>103.7276322535387</v>
      </c>
      <c r="EF106" s="11"/>
      <c r="EG106" s="29">
        <f t="shared" si="382"/>
        <v>2.4057277333016596</v>
      </c>
      <c r="EH106" s="25">
        <v>11410</v>
      </c>
      <c r="EI106" s="28">
        <f t="shared" si="383"/>
        <v>11124.46321972198</v>
      </c>
      <c r="EJ106" s="29">
        <f t="shared" si="288"/>
        <v>26711.486208154405</v>
      </c>
      <c r="EK106" s="42">
        <f t="shared" si="289"/>
        <v>45.305549913811994</v>
      </c>
      <c r="EM106" s="11"/>
      <c r="EN106" s="11"/>
      <c r="EO106" s="78">
        <f t="shared" si="290"/>
        <v>35</v>
      </c>
      <c r="EP106" s="78" t="str">
        <f t="shared" si="291"/>
        <v xml:space="preserve"> ('12', '3'),</v>
      </c>
      <c r="EQ106" s="78">
        <f t="shared" si="292"/>
        <v>46810</v>
      </c>
      <c r="ER106" s="78">
        <f t="shared" si="293"/>
        <v>2.4057534929749651</v>
      </c>
      <c r="ES106" s="106">
        <f t="shared" si="384"/>
        <v>2.4011562932694033</v>
      </c>
      <c r="ET106" s="78">
        <f t="shared" si="294"/>
        <v>11143.715483992271</v>
      </c>
      <c r="EU106" s="78">
        <f t="shared" si="295"/>
        <v>26757.802564791738</v>
      </c>
      <c r="EV106" s="79">
        <f t="shared" si="296"/>
        <v>0.23806271061722434</v>
      </c>
      <c r="EW106" s="78" t="str">
        <f t="shared" si="385"/>
        <v>-</v>
      </c>
      <c r="EX106" s="3"/>
      <c r="EY106" s="78">
        <v>35</v>
      </c>
      <c r="EZ106" s="78">
        <v>11143.715483992271</v>
      </c>
      <c r="FB106" s="2">
        <v>10918.1238452902</v>
      </c>
    </row>
    <row r="107" spans="2:158" s="2" customFormat="1" x14ac:dyDescent="0.3">
      <c r="B107" s="86"/>
      <c r="C107" s="24">
        <v>36</v>
      </c>
      <c r="D107" s="25" t="s">
        <v>21</v>
      </c>
      <c r="E107" s="25">
        <v>9820</v>
      </c>
      <c r="F107" s="25">
        <v>3.6</v>
      </c>
      <c r="G107" s="25">
        <v>1840</v>
      </c>
      <c r="H107" s="25">
        <f t="shared" si="297"/>
        <v>7542.9486962336487</v>
      </c>
      <c r="I107" s="29">
        <f t="shared" si="298"/>
        <v>6625.224720320577</v>
      </c>
      <c r="J107" s="10"/>
      <c r="K107" s="40">
        <f t="shared" si="299"/>
        <v>3.6712106558574784</v>
      </c>
      <c r="L107" s="40">
        <f t="shared" si="285"/>
        <v>3930</v>
      </c>
      <c r="M107" s="40">
        <f t="shared" si="285"/>
        <v>3955.993734519227</v>
      </c>
      <c r="N107" s="40">
        <f t="shared" si="285"/>
        <v>-95.422718876631649</v>
      </c>
      <c r="O107" s="40">
        <f t="shared" si="285"/>
        <v>14297.84081979425</v>
      </c>
      <c r="P107" s="40">
        <f t="shared" si="285"/>
        <v>1.8975197265196933</v>
      </c>
      <c r="Q107" s="8"/>
      <c r="R107" s="29">
        <f t="shared" si="300"/>
        <v>3.6711115579305527</v>
      </c>
      <c r="S107" s="25">
        <v>3930</v>
      </c>
      <c r="T107" s="29">
        <f t="shared" si="301"/>
        <v>3954.2910188165415</v>
      </c>
      <c r="U107" s="42">
        <f t="shared" si="302"/>
        <v>-89.170229249894646</v>
      </c>
      <c r="V107" s="29">
        <f t="shared" si="303"/>
        <v>14291.590064684871</v>
      </c>
      <c r="W107" s="42">
        <f t="shared" si="304"/>
        <v>2.8992407641718079</v>
      </c>
      <c r="X107" s="11"/>
      <c r="Y107" s="29">
        <f t="shared" si="305"/>
        <v>3.6709892072664458</v>
      </c>
      <c r="Z107" s="25">
        <v>3930</v>
      </c>
      <c r="AA107" s="28">
        <f t="shared" si="306"/>
        <v>3953.2365213784019</v>
      </c>
      <c r="AB107" s="39">
        <f t="shared" si="307"/>
        <v>-85.297102232391509</v>
      </c>
      <c r="AC107" s="29">
        <f t="shared" si="308"/>
        <v>14287.719055884711</v>
      </c>
      <c r="AD107" s="42">
        <f t="shared" si="309"/>
        <v>1.1119648470429921</v>
      </c>
      <c r="AE107" s="11"/>
      <c r="AF107" s="29">
        <f t="shared" si="310"/>
        <v>3.6709135143056324</v>
      </c>
      <c r="AG107" s="25">
        <v>3930</v>
      </c>
      <c r="AH107" s="28">
        <f t="shared" si="311"/>
        <v>3951.9414852174441</v>
      </c>
      <c r="AI107" s="39">
        <f t="shared" si="312"/>
        <v>-80.542040627841075</v>
      </c>
      <c r="AJ107" s="29">
        <f t="shared" si="313"/>
        <v>14282.965150288841</v>
      </c>
      <c r="AK107" s="42">
        <f t="shared" si="314"/>
        <v>1.6771186581883342</v>
      </c>
      <c r="AL107" s="11"/>
      <c r="AM107" s="29">
        <f t="shared" si="315"/>
        <v>3.6708206380527448</v>
      </c>
      <c r="AN107" s="25">
        <v>3930</v>
      </c>
      <c r="AO107" s="28">
        <f t="shared" si="316"/>
        <v>3951.1680303564867</v>
      </c>
      <c r="AP107" s="39">
        <f t="shared" si="317"/>
        <v>-77.701212812304306</v>
      </c>
      <c r="AQ107" s="29">
        <f t="shared" si="318"/>
        <v>14280.125957659649</v>
      </c>
      <c r="AR107" s="42">
        <f t="shared" si="386"/>
        <v>0.59823242193858783</v>
      </c>
      <c r="AS107" s="11"/>
      <c r="AT107" s="29">
        <f t="shared" si="319"/>
        <v>3.67076521163699</v>
      </c>
      <c r="AU107" s="25">
        <v>3930</v>
      </c>
      <c r="AV107" s="28">
        <f t="shared" si="320"/>
        <v>3950.0751613287389</v>
      </c>
      <c r="AW107" s="39">
        <f t="shared" si="321"/>
        <v>-73.688586195974338</v>
      </c>
      <c r="AX107" s="29">
        <f t="shared" si="322"/>
        <v>14276.114334821832</v>
      </c>
      <c r="AY107" s="42">
        <f t="shared" si="323"/>
        <v>1.1943627118105049</v>
      </c>
      <c r="AZ107" s="11"/>
      <c r="BA107" s="29">
        <f t="shared" si="324"/>
        <v>3.6706869512067555</v>
      </c>
      <c r="BB107" s="25">
        <v>3930</v>
      </c>
      <c r="BC107" s="28">
        <f t="shared" si="325"/>
        <v>3949.3466744732527</v>
      </c>
      <c r="BD107" s="39">
        <f t="shared" si="326"/>
        <v>-71.013086142210625</v>
      </c>
      <c r="BE107" s="29">
        <f t="shared" si="327"/>
        <v>14273.440306617375</v>
      </c>
      <c r="BF107" s="42">
        <f t="shared" si="328"/>
        <v>0.53069309861610348</v>
      </c>
      <c r="BG107" s="11"/>
      <c r="BH107" s="29">
        <f t="shared" si="329"/>
        <v>3.6706348202783494</v>
      </c>
      <c r="BI107" s="25">
        <v>3930</v>
      </c>
      <c r="BJ107" s="28">
        <f t="shared" si="330"/>
        <v>3948.2690990204183</v>
      </c>
      <c r="BK107" s="39">
        <f t="shared" si="331"/>
        <v>-67.057139746362495</v>
      </c>
      <c r="BL107" s="29">
        <f t="shared" si="332"/>
        <v>14269.484962162844</v>
      </c>
      <c r="BM107" s="42">
        <f t="shared" si="333"/>
        <v>1.1611688565514358</v>
      </c>
      <c r="BN107" s="11"/>
      <c r="BO107" s="29">
        <f t="shared" si="334"/>
        <v>3.6705577612518376</v>
      </c>
      <c r="BP107" s="25">
        <v>3930</v>
      </c>
      <c r="BQ107" s="28">
        <f t="shared" si="335"/>
        <v>3947.7762842402435</v>
      </c>
      <c r="BR107" s="39">
        <f t="shared" si="336"/>
        <v>-65.247566546173474</v>
      </c>
      <c r="BS107" s="29">
        <f t="shared" si="337"/>
        <v>14267.676065725846</v>
      </c>
      <c r="BT107" s="42">
        <f t="shared" si="286"/>
        <v>0.24286640755867731</v>
      </c>
      <c r="BU107" s="11"/>
      <c r="BV107" s="29">
        <f t="shared" si="338"/>
        <v>3.6705225403517074</v>
      </c>
      <c r="BW107" s="25">
        <v>3930</v>
      </c>
      <c r="BX107" s="28">
        <f t="shared" si="339"/>
        <v>3947.236546274889</v>
      </c>
      <c r="BY107" s="39">
        <f t="shared" si="340"/>
        <v>-63.265756862048981</v>
      </c>
      <c r="BZ107" s="29">
        <f t="shared" si="341"/>
        <v>14265.694955764802</v>
      </c>
      <c r="CA107" s="42">
        <f t="shared" si="342"/>
        <v>0.2913170712450816</v>
      </c>
      <c r="CB107" s="11"/>
      <c r="CC107" s="29">
        <f t="shared" si="343"/>
        <v>3.6704839810369543</v>
      </c>
      <c r="CD107" s="25">
        <v>3930</v>
      </c>
      <c r="CE107" s="28">
        <f t="shared" si="344"/>
        <v>3946.6596143869911</v>
      </c>
      <c r="CF107" s="39">
        <f t="shared" si="345"/>
        <v>-61.147205285116804</v>
      </c>
      <c r="CG107" s="29">
        <f t="shared" si="346"/>
        <v>14263.577348397499</v>
      </c>
      <c r="CH107" s="42">
        <f t="shared" si="347"/>
        <v>0.33285040327343424</v>
      </c>
      <c r="CI107" s="11"/>
      <c r="CJ107" s="29">
        <f t="shared" si="348"/>
        <v>3.6704427820448955</v>
      </c>
      <c r="CK107" s="25">
        <v>3930</v>
      </c>
      <c r="CL107" s="28">
        <f t="shared" si="349"/>
        <v>3945.8555307565498</v>
      </c>
      <c r="CM107" s="39">
        <f t="shared" si="350"/>
        <v>-58.195339602432561</v>
      </c>
      <c r="CN107" s="29">
        <f t="shared" si="351"/>
        <v>14260.626028515468</v>
      </c>
      <c r="CO107" s="42">
        <f t="shared" si="287"/>
        <v>0.64655048474358889</v>
      </c>
      <c r="CP107" s="11"/>
      <c r="CQ107" s="29">
        <f t="shared" si="352"/>
        <v>3.670385392165179</v>
      </c>
      <c r="CR107" s="25">
        <v>3930</v>
      </c>
      <c r="CS107" s="28">
        <f t="shared" si="353"/>
        <v>3945.3525920861093</v>
      </c>
      <c r="CT107" s="39">
        <f t="shared" si="354"/>
        <v>-56.348588145664827</v>
      </c>
      <c r="CU107" s="29">
        <f t="shared" si="355"/>
        <v>14258.780058789225</v>
      </c>
      <c r="CV107" s="42">
        <f t="shared" si="356"/>
        <v>0.25294730622442918</v>
      </c>
      <c r="CW107" s="11"/>
      <c r="CX107" s="29">
        <f t="shared" si="357"/>
        <v>3.6703495137425479</v>
      </c>
      <c r="CY107" s="25">
        <v>3930</v>
      </c>
      <c r="CZ107" s="28">
        <f t="shared" si="358"/>
        <v>3944.6302502957105</v>
      </c>
      <c r="DA107" s="39">
        <f t="shared" si="359"/>
        <v>-53.696948959070177</v>
      </c>
      <c r="DB107" s="29">
        <f t="shared" si="360"/>
        <v>14256.128830554289</v>
      </c>
      <c r="DC107" s="42">
        <f t="shared" si="361"/>
        <v>0.52177766215652444</v>
      </c>
      <c r="DD107" s="11"/>
      <c r="DE107" s="29">
        <f t="shared" si="362"/>
        <v>3.6702980076340159</v>
      </c>
      <c r="DF107" s="25">
        <v>3930</v>
      </c>
      <c r="DG107" s="28">
        <f t="shared" si="363"/>
        <v>3944.2183085719589</v>
      </c>
      <c r="DH107" s="39">
        <f t="shared" si="364"/>
        <v>-52.184545363174379</v>
      </c>
      <c r="DI107" s="29">
        <f t="shared" si="365"/>
        <v>14254.616887714081</v>
      </c>
      <c r="DJ107" s="42">
        <f t="shared" si="366"/>
        <v>0.16969598376745973</v>
      </c>
      <c r="DK107" s="11"/>
      <c r="DL107" s="29">
        <f t="shared" si="367"/>
        <v>3.6702686470657064</v>
      </c>
      <c r="DM107" s="25">
        <v>3930</v>
      </c>
      <c r="DN107" s="28">
        <f t="shared" si="368"/>
        <v>3943.7575207662248</v>
      </c>
      <c r="DO107" s="39">
        <f t="shared" si="369"/>
        <v>-50.492997446124114</v>
      </c>
      <c r="DP107" s="29">
        <f t="shared" si="370"/>
        <v>14252.925680242273</v>
      </c>
      <c r="DQ107" s="42">
        <f t="shared" si="371"/>
        <v>0.21232540191322022</v>
      </c>
      <c r="DR107" s="11"/>
      <c r="DS107" s="29">
        <f t="shared" si="372"/>
        <v>3.6702358159599782</v>
      </c>
      <c r="DT107" s="25">
        <v>3930</v>
      </c>
      <c r="DU107" s="28">
        <f t="shared" si="373"/>
        <v>3943.4023801016733</v>
      </c>
      <c r="DV107" s="39">
        <f t="shared" si="374"/>
        <v>-49.189133389437245</v>
      </c>
      <c r="DW107" s="29">
        <f t="shared" si="375"/>
        <v>14251.622234747536</v>
      </c>
      <c r="DX107" s="42">
        <f t="shared" si="376"/>
        <v>0.12612489161810034</v>
      </c>
      <c r="DY107" s="11"/>
      <c r="DZ107" s="29">
        <f t="shared" si="377"/>
        <v>3.6702105200586757</v>
      </c>
      <c r="EA107" s="25">
        <v>3930</v>
      </c>
      <c r="EB107" s="28">
        <f t="shared" si="378"/>
        <v>3942.9590823202798</v>
      </c>
      <c r="EC107" s="39">
        <f t="shared" si="379"/>
        <v>-47.561875881021152</v>
      </c>
      <c r="ED107" s="29">
        <f t="shared" si="380"/>
        <v>14249.99524556361</v>
      </c>
      <c r="EE107" s="42">
        <f t="shared" si="381"/>
        <v>0.19651292298843431</v>
      </c>
      <c r="EF107" s="11"/>
      <c r="EG107" s="29">
        <f t="shared" si="382"/>
        <v>3.6701789545049448</v>
      </c>
      <c r="EH107" s="25">
        <v>3930</v>
      </c>
      <c r="EI107" s="28">
        <f t="shared" si="383"/>
        <v>3942.6606340267062</v>
      </c>
      <c r="EJ107" s="29">
        <f t="shared" si="288"/>
        <v>14248.899890087972</v>
      </c>
      <c r="EK107" s="42">
        <f t="shared" si="289"/>
        <v>8.9071383936951146E-2</v>
      </c>
      <c r="EM107" s="11"/>
      <c r="EN107" s="11"/>
      <c r="EO107" s="78">
        <f t="shared" si="290"/>
        <v>36</v>
      </c>
      <c r="EP107" s="78" t="str">
        <f t="shared" si="291"/>
        <v xml:space="preserve"> ('12', '11'),</v>
      </c>
      <c r="EQ107" s="78">
        <f t="shared" si="292"/>
        <v>9820</v>
      </c>
      <c r="ER107" s="78">
        <f t="shared" si="293"/>
        <v>3.6704427820448955</v>
      </c>
      <c r="ES107" s="106">
        <f t="shared" si="384"/>
        <v>3.614077078433036</v>
      </c>
      <c r="ET107" s="78">
        <f t="shared" si="294"/>
        <v>3945.8555307565498</v>
      </c>
      <c r="EU107" s="78">
        <f t="shared" si="295"/>
        <v>14260.626028515468</v>
      </c>
      <c r="EV107" s="79">
        <f t="shared" si="296"/>
        <v>0.40181828215443482</v>
      </c>
      <c r="EW107" s="78" t="str">
        <f t="shared" si="385"/>
        <v>-</v>
      </c>
      <c r="EX107" s="3"/>
      <c r="EY107" s="78">
        <v>36</v>
      </c>
      <c r="EZ107" s="78">
        <v>3945.8555307565498</v>
      </c>
      <c r="FB107" s="2">
        <v>3930</v>
      </c>
    </row>
    <row r="108" spans="2:158" s="2" customFormat="1" x14ac:dyDescent="0.3">
      <c r="B108" s="86"/>
      <c r="C108" s="24">
        <v>37</v>
      </c>
      <c r="D108" s="25" t="s">
        <v>22</v>
      </c>
      <c r="E108" s="25">
        <v>51800</v>
      </c>
      <c r="F108" s="25">
        <v>1.8</v>
      </c>
      <c r="G108" s="25">
        <v>10570</v>
      </c>
      <c r="H108" s="25">
        <f t="shared" si="297"/>
        <v>0</v>
      </c>
      <c r="I108" s="29">
        <f t="shared" si="298"/>
        <v>19030.947885736252</v>
      </c>
      <c r="J108" s="10"/>
      <c r="K108" s="40">
        <f t="shared" si="299"/>
        <v>1.8023098612241204</v>
      </c>
      <c r="L108" s="40">
        <f t="shared" si="285"/>
        <v>10570</v>
      </c>
      <c r="M108" s="40">
        <f t="shared" si="285"/>
        <v>10536.951486566575</v>
      </c>
      <c r="N108" s="40">
        <f t="shared" si="285"/>
        <v>59.563775229496926</v>
      </c>
      <c r="O108" s="40">
        <f t="shared" si="285"/>
        <v>18971.383692623018</v>
      </c>
      <c r="P108" s="40">
        <f t="shared" si="285"/>
        <v>3.0672755982344926</v>
      </c>
      <c r="Q108" s="8"/>
      <c r="R108" s="29">
        <f t="shared" si="300"/>
        <v>1.8023113975656964</v>
      </c>
      <c r="S108" s="25">
        <v>10570</v>
      </c>
      <c r="T108" s="29">
        <f t="shared" si="301"/>
        <v>10539.116324509807</v>
      </c>
      <c r="U108" s="42">
        <f t="shared" si="302"/>
        <v>55.662095377436728</v>
      </c>
      <c r="V108" s="29">
        <f t="shared" si="303"/>
        <v>18975.28540677849</v>
      </c>
      <c r="W108" s="42">
        <f t="shared" si="304"/>
        <v>4.6865233204559154</v>
      </c>
      <c r="X108" s="11"/>
      <c r="Y108" s="29">
        <f t="shared" si="305"/>
        <v>1.8023132976763427</v>
      </c>
      <c r="Z108" s="25">
        <v>10570</v>
      </c>
      <c r="AA108" s="28">
        <f t="shared" si="306"/>
        <v>10540.457015772314</v>
      </c>
      <c r="AB108" s="39">
        <f t="shared" si="307"/>
        <v>53.24579084257882</v>
      </c>
      <c r="AC108" s="29">
        <f t="shared" si="308"/>
        <v>18977.701753258156</v>
      </c>
      <c r="AD108" s="42">
        <f t="shared" si="309"/>
        <v>1.7974530613622914</v>
      </c>
      <c r="AE108" s="11"/>
      <c r="AF108" s="29">
        <f t="shared" si="310"/>
        <v>1.8023144750083842</v>
      </c>
      <c r="AG108" s="25">
        <v>10570</v>
      </c>
      <c r="AH108" s="28">
        <f t="shared" si="311"/>
        <v>10542.10352870144</v>
      </c>
      <c r="AI108" s="39">
        <f t="shared" si="312"/>
        <v>50.278278484748355</v>
      </c>
      <c r="AJ108" s="29">
        <f t="shared" si="313"/>
        <v>18980.669288534358</v>
      </c>
      <c r="AK108" s="42">
        <f t="shared" si="314"/>
        <v>2.711004825780404</v>
      </c>
      <c r="AL108" s="11"/>
      <c r="AM108" s="29">
        <f t="shared" si="315"/>
        <v>1.8023159215134217</v>
      </c>
      <c r="AN108" s="25">
        <v>10570</v>
      </c>
      <c r="AO108" s="28">
        <f t="shared" si="316"/>
        <v>10543.086901573222</v>
      </c>
      <c r="AP108" s="39">
        <f t="shared" si="317"/>
        <v>48.505961927280602</v>
      </c>
      <c r="AQ108" s="29">
        <f t="shared" si="318"/>
        <v>18982.441637542877</v>
      </c>
      <c r="AR108" s="42">
        <f t="shared" si="386"/>
        <v>0.96702220495715963</v>
      </c>
      <c r="AS108" s="11"/>
      <c r="AT108" s="29">
        <f t="shared" si="319"/>
        <v>1.802316785755766</v>
      </c>
      <c r="AU108" s="25">
        <v>10570</v>
      </c>
      <c r="AV108" s="28">
        <f t="shared" si="320"/>
        <v>10544.476378591917</v>
      </c>
      <c r="AW108" s="39">
        <f t="shared" si="321"/>
        <v>46.001703265723393</v>
      </c>
      <c r="AX108" s="29">
        <f t="shared" si="322"/>
        <v>18984.945916145698</v>
      </c>
      <c r="AY108" s="42">
        <f t="shared" si="323"/>
        <v>1.930646385479819</v>
      </c>
      <c r="AZ108" s="11"/>
      <c r="BA108" s="29">
        <f t="shared" si="324"/>
        <v>1.8023180073171641</v>
      </c>
      <c r="BB108" s="25">
        <v>10570</v>
      </c>
      <c r="BC108" s="28">
        <f t="shared" si="325"/>
        <v>10545.402579004243</v>
      </c>
      <c r="BD108" s="39">
        <f t="shared" si="326"/>
        <v>44.332424475998316</v>
      </c>
      <c r="BE108" s="29">
        <f t="shared" si="327"/>
        <v>18986.615224204415</v>
      </c>
      <c r="BF108" s="42">
        <f t="shared" si="328"/>
        <v>0.85784720379392621</v>
      </c>
      <c r="BG108" s="11"/>
      <c r="BH108" s="29">
        <f t="shared" si="329"/>
        <v>1.8023188218563198</v>
      </c>
      <c r="BI108" s="25">
        <v>10570</v>
      </c>
      <c r="BJ108" s="28">
        <f t="shared" si="330"/>
        <v>10546.772611725097</v>
      </c>
      <c r="BK108" s="39">
        <f t="shared" si="331"/>
        <v>41.863199872170526</v>
      </c>
      <c r="BL108" s="29">
        <f t="shared" si="332"/>
        <v>18989.084460789338</v>
      </c>
      <c r="BM108" s="42">
        <f t="shared" si="333"/>
        <v>1.8769896562092094</v>
      </c>
      <c r="BN108" s="11"/>
      <c r="BO108" s="29">
        <f t="shared" si="334"/>
        <v>1.8023200271136601</v>
      </c>
      <c r="BP108" s="25">
        <v>10570</v>
      </c>
      <c r="BQ108" s="28">
        <f t="shared" si="335"/>
        <v>10547.399177941303</v>
      </c>
      <c r="BR108" s="39">
        <f t="shared" si="336"/>
        <v>40.733940337270603</v>
      </c>
      <c r="BS108" s="29">
        <f t="shared" si="337"/>
        <v>18990.213733801844</v>
      </c>
      <c r="BT108" s="42">
        <f t="shared" si="286"/>
        <v>0.3925852232905806</v>
      </c>
      <c r="BU108" s="11"/>
      <c r="BV108" s="29">
        <f t="shared" si="338"/>
        <v>1.8023205784785972</v>
      </c>
      <c r="BW108" s="25">
        <v>10570</v>
      </c>
      <c r="BX108" s="28">
        <f t="shared" si="339"/>
        <v>10548.085402438415</v>
      </c>
      <c r="BY108" s="39">
        <f t="shared" si="340"/>
        <v>39.497157541045809</v>
      </c>
      <c r="BZ108" s="29">
        <f t="shared" si="341"/>
        <v>18991.450530541671</v>
      </c>
      <c r="CA108" s="42">
        <f t="shared" si="342"/>
        <v>0.47090406043738853</v>
      </c>
      <c r="CB108" s="11"/>
      <c r="CC108" s="29">
        <f t="shared" si="343"/>
        <v>1.8023211824543026</v>
      </c>
      <c r="CD108" s="25">
        <v>10570</v>
      </c>
      <c r="CE108" s="28">
        <f t="shared" si="344"/>
        <v>10548.818915402213</v>
      </c>
      <c r="CF108" s="39">
        <f t="shared" si="345"/>
        <v>38.175150182124746</v>
      </c>
      <c r="CG108" s="29">
        <f t="shared" si="346"/>
        <v>18992.772556730746</v>
      </c>
      <c r="CH108" s="42">
        <f t="shared" si="347"/>
        <v>0.53804126805927621</v>
      </c>
      <c r="CI108" s="11"/>
      <c r="CJ108" s="29">
        <f t="shared" si="348"/>
        <v>1.8023218281809779</v>
      </c>
      <c r="CK108" s="25">
        <v>10570</v>
      </c>
      <c r="CL108" s="28">
        <f t="shared" si="349"/>
        <v>10549.841229785034</v>
      </c>
      <c r="CM108" s="39">
        <f t="shared" si="350"/>
        <v>36.332621087522675</v>
      </c>
      <c r="CN108" s="29">
        <f t="shared" si="351"/>
        <v>18994.61509671828</v>
      </c>
      <c r="CO108" s="42">
        <f t="shared" si="287"/>
        <v>1.0451266973220601</v>
      </c>
      <c r="CP108" s="11"/>
      <c r="CQ108" s="29">
        <f t="shared" si="352"/>
        <v>1.8023227283702554</v>
      </c>
      <c r="CR108" s="25">
        <v>10570</v>
      </c>
      <c r="CS108" s="28">
        <f t="shared" si="353"/>
        <v>10550.480667546235</v>
      </c>
      <c r="CT108" s="39">
        <f t="shared" si="354"/>
        <v>35.180163309082175</v>
      </c>
      <c r="CU108" s="29">
        <f t="shared" si="355"/>
        <v>18995.767570108728</v>
      </c>
      <c r="CV108" s="42">
        <f t="shared" si="356"/>
        <v>0.40888065045026739</v>
      </c>
      <c r="CW108" s="11"/>
      <c r="CX108" s="29">
        <f t="shared" si="357"/>
        <v>1.8023232915541876</v>
      </c>
      <c r="CY108" s="25">
        <v>10570</v>
      </c>
      <c r="CZ108" s="28">
        <f t="shared" si="358"/>
        <v>10551.399055104046</v>
      </c>
      <c r="DA108" s="39">
        <f t="shared" si="359"/>
        <v>33.524939863976712</v>
      </c>
      <c r="DB108" s="29">
        <f t="shared" si="360"/>
        <v>18997.422801766341</v>
      </c>
      <c r="DC108" s="42">
        <f t="shared" si="361"/>
        <v>0.84343570634205633</v>
      </c>
      <c r="DD108" s="11"/>
      <c r="DE108" s="29">
        <f t="shared" si="362"/>
        <v>1.8023241006019404</v>
      </c>
      <c r="DF108" s="25">
        <v>10570</v>
      </c>
      <c r="DG108" s="28">
        <f t="shared" si="363"/>
        <v>10551.922799069391</v>
      </c>
      <c r="DH108" s="39">
        <f t="shared" si="364"/>
        <v>32.580992583988717</v>
      </c>
      <c r="DI108" s="29">
        <f t="shared" si="365"/>
        <v>18998.366758258471</v>
      </c>
      <c r="DJ108" s="42">
        <f t="shared" si="366"/>
        <v>0.27430774123498264</v>
      </c>
      <c r="DK108" s="11"/>
      <c r="DL108" s="29">
        <f t="shared" si="367"/>
        <v>1.8023245620854997</v>
      </c>
      <c r="DM108" s="25">
        <v>10570</v>
      </c>
      <c r="DN108" s="28">
        <f t="shared" si="368"/>
        <v>10552.508646092507</v>
      </c>
      <c r="DO108" s="39">
        <f t="shared" si="369"/>
        <v>31.525112763220957</v>
      </c>
      <c r="DP108" s="29">
        <f t="shared" si="370"/>
        <v>18999.422644889088</v>
      </c>
      <c r="DQ108" s="42">
        <f t="shared" si="371"/>
        <v>0.34321673449388218</v>
      </c>
      <c r="DR108" s="11"/>
      <c r="DS108" s="29">
        <f t="shared" si="372"/>
        <v>1.8023250783710045</v>
      </c>
      <c r="DT108" s="25">
        <v>10570</v>
      </c>
      <c r="DU108" s="28">
        <f t="shared" si="373"/>
        <v>10552.960173017755</v>
      </c>
      <c r="DV108" s="39">
        <f t="shared" si="374"/>
        <v>30.71132274855513</v>
      </c>
      <c r="DW108" s="29">
        <f t="shared" si="375"/>
        <v>19000.236443279868</v>
      </c>
      <c r="DX108" s="42">
        <f t="shared" si="376"/>
        <v>0.20387656422381381</v>
      </c>
      <c r="DY108" s="11"/>
      <c r="DZ108" s="29">
        <f t="shared" si="377"/>
        <v>1.8023254763438112</v>
      </c>
      <c r="EA108" s="25">
        <v>10570</v>
      </c>
      <c r="EB108" s="28">
        <f t="shared" si="378"/>
        <v>10553.523783170524</v>
      </c>
      <c r="EC108" s="39">
        <f t="shared" si="379"/>
        <v>29.695519043362214</v>
      </c>
      <c r="ED108" s="29">
        <f t="shared" si="380"/>
        <v>19001.252252356935</v>
      </c>
      <c r="EE108" s="42">
        <f t="shared" si="381"/>
        <v>0.31765640430416919</v>
      </c>
      <c r="EF108" s="11"/>
      <c r="EG108" s="29">
        <f t="shared" si="382"/>
        <v>1.8023259731777077</v>
      </c>
      <c r="EH108" s="25">
        <v>10570</v>
      </c>
      <c r="EI108" s="28">
        <f t="shared" si="383"/>
        <v>10553.903231242213</v>
      </c>
      <c r="EJ108" s="29">
        <f t="shared" si="288"/>
        <v>19001.93614153548</v>
      </c>
      <c r="EK108" s="42">
        <f t="shared" si="289"/>
        <v>0.14398083910902729</v>
      </c>
      <c r="EM108" s="11"/>
      <c r="EN108" s="11"/>
      <c r="EO108" s="78">
        <f t="shared" si="290"/>
        <v>37</v>
      </c>
      <c r="EP108" s="78" t="str">
        <f t="shared" si="291"/>
        <v xml:space="preserve"> ('12', '13'),</v>
      </c>
      <c r="EQ108" s="78">
        <f t="shared" si="292"/>
        <v>51800</v>
      </c>
      <c r="ER108" s="78">
        <f t="shared" si="293"/>
        <v>1.8023218281809779</v>
      </c>
      <c r="ES108" s="106">
        <f t="shared" si="384"/>
        <v>1.8004645456740511</v>
      </c>
      <c r="ET108" s="78">
        <f t="shared" si="294"/>
        <v>10549.841229785034</v>
      </c>
      <c r="EU108" s="78">
        <f t="shared" si="295"/>
        <v>18994.615096718284</v>
      </c>
      <c r="EV108" s="79">
        <f t="shared" si="296"/>
        <v>0.20366488860588869</v>
      </c>
      <c r="EW108" s="78" t="str">
        <f t="shared" si="385"/>
        <v>-</v>
      </c>
      <c r="EX108" s="3"/>
      <c r="EY108" s="78">
        <v>37</v>
      </c>
      <c r="EZ108" s="78">
        <v>10549.841229785034</v>
      </c>
      <c r="FB108" s="2">
        <v>10262.788303413499</v>
      </c>
    </row>
    <row r="109" spans="2:158" s="2" customFormat="1" x14ac:dyDescent="0.3">
      <c r="B109" s="86"/>
      <c r="C109" s="24">
        <v>11</v>
      </c>
      <c r="D109" s="25" t="s">
        <v>23</v>
      </c>
      <c r="E109" s="25">
        <v>46850</v>
      </c>
      <c r="F109" s="25">
        <v>1.2</v>
      </c>
      <c r="G109" s="25">
        <v>13890</v>
      </c>
      <c r="H109" s="25">
        <f t="shared" si="297"/>
        <v>1461.1732705890211</v>
      </c>
      <c r="I109" s="29">
        <f t="shared" si="298"/>
        <v>16687.317252334975</v>
      </c>
      <c r="J109" s="10"/>
      <c r="K109" s="40">
        <f t="shared" si="299"/>
        <v>1.2140017399781822</v>
      </c>
      <c r="L109" s="40">
        <f t="shared" ref="L109:L168" si="387">EV23</f>
        <v>15100</v>
      </c>
      <c r="M109" s="40">
        <f t="shared" ref="M109:M168" si="388">EW23</f>
        <v>16473.280013306117</v>
      </c>
      <c r="N109" s="40">
        <f t="shared" ref="N109:N168" si="389">EX23</f>
        <v>-246.7235126086249</v>
      </c>
      <c r="O109" s="40">
        <f t="shared" ref="O109:O168" si="390">EY23</f>
        <v>19813.260673094421</v>
      </c>
      <c r="P109" s="40">
        <f t="shared" ref="P109:P168" si="391">EZ23</f>
        <v>5296.2336969302451</v>
      </c>
      <c r="Q109" s="8"/>
      <c r="R109" s="29">
        <f t="shared" si="300"/>
        <v>1.2137570226119119</v>
      </c>
      <c r="S109" s="25">
        <v>16270</v>
      </c>
      <c r="T109" s="29">
        <f t="shared" si="301"/>
        <v>16459.964186353955</v>
      </c>
      <c r="U109" s="42">
        <f t="shared" si="302"/>
        <v>861.85254636983143</v>
      </c>
      <c r="V109" s="29">
        <f t="shared" si="303"/>
        <v>19797.098790529319</v>
      </c>
      <c r="W109" s="42">
        <f t="shared" si="304"/>
        <v>177.31124741994395</v>
      </c>
      <c r="X109" s="11"/>
      <c r="Y109" s="29">
        <f t="shared" si="305"/>
        <v>1.2137125957242361</v>
      </c>
      <c r="Z109" s="25">
        <v>17170</v>
      </c>
      <c r="AA109" s="28">
        <f t="shared" si="306"/>
        <v>16490.78755165336</v>
      </c>
      <c r="AB109" s="39">
        <f t="shared" si="307"/>
        <v>-1687.8009033660778</v>
      </c>
      <c r="AC109" s="29">
        <f t="shared" si="308"/>
        <v>19834.511083202866</v>
      </c>
      <c r="AD109" s="42">
        <f t="shared" si="309"/>
        <v>950.07984838061668</v>
      </c>
      <c r="AE109" s="11"/>
      <c r="AF109" s="29">
        <f t="shared" si="310"/>
        <v>1.2138155988839558</v>
      </c>
      <c r="AG109" s="25">
        <v>15100</v>
      </c>
      <c r="AH109" s="28">
        <f t="shared" si="311"/>
        <v>16413.275081422977</v>
      </c>
      <c r="AI109" s="39">
        <f t="shared" si="312"/>
        <v>918.3961885123573</v>
      </c>
      <c r="AJ109" s="29">
        <f t="shared" si="313"/>
        <v>19740.435257554203</v>
      </c>
      <c r="AK109" s="42">
        <f t="shared" si="314"/>
        <v>6008.1830412161298</v>
      </c>
      <c r="AL109" s="11"/>
      <c r="AM109" s="29">
        <f t="shared" si="315"/>
        <v>1.213557671953297</v>
      </c>
      <c r="AN109" s="25">
        <v>17170</v>
      </c>
      <c r="AO109" s="28">
        <f t="shared" si="316"/>
        <v>16439.950238591267</v>
      </c>
      <c r="AP109" s="39">
        <f t="shared" si="317"/>
        <v>1602.3737057112673</v>
      </c>
      <c r="AQ109" s="29">
        <f t="shared" si="318"/>
        <v>19772.808276628726</v>
      </c>
      <c r="AR109" s="42">
        <f t="shared" si="386"/>
        <v>711.56400995301351</v>
      </c>
      <c r="AS109" s="11"/>
      <c r="AT109" s="29">
        <f t="shared" si="319"/>
        <v>1.2136460237616429</v>
      </c>
      <c r="AU109" s="25">
        <v>17760</v>
      </c>
      <c r="AV109" s="28">
        <f t="shared" si="320"/>
        <v>16508.102139124006</v>
      </c>
      <c r="AW109" s="39">
        <f t="shared" si="321"/>
        <v>-1709.0174205642388</v>
      </c>
      <c r="AX109" s="29">
        <f t="shared" si="322"/>
        <v>19855.528302413146</v>
      </c>
      <c r="AY109" s="42">
        <f t="shared" si="323"/>
        <v>4644.681546224363</v>
      </c>
      <c r="AZ109" s="11"/>
      <c r="BA109" s="29">
        <f t="shared" si="324"/>
        <v>1.2138737133676261</v>
      </c>
      <c r="BB109" s="25">
        <v>15100</v>
      </c>
      <c r="BC109" s="28">
        <f t="shared" si="325"/>
        <v>16457.004970700989</v>
      </c>
      <c r="BD109" s="39">
        <f t="shared" si="326"/>
        <v>-226.96196366991794</v>
      </c>
      <c r="BE109" s="29">
        <f t="shared" si="327"/>
        <v>19793.507167805856</v>
      </c>
      <c r="BF109" s="42">
        <f t="shared" si="328"/>
        <v>2610.9206208501796</v>
      </c>
      <c r="BG109" s="11"/>
      <c r="BH109" s="29">
        <f t="shared" si="329"/>
        <v>1.2137027372371116</v>
      </c>
      <c r="BI109" s="25">
        <v>16270</v>
      </c>
      <c r="BJ109" s="28">
        <f t="shared" si="330"/>
        <v>16446.589125524912</v>
      </c>
      <c r="BK109" s="39">
        <f t="shared" si="331"/>
        <v>878.02769798309077</v>
      </c>
      <c r="BL109" s="29">
        <f t="shared" si="332"/>
        <v>19780.865608556342</v>
      </c>
      <c r="BM109" s="42">
        <f t="shared" si="333"/>
        <v>108.4898307320213</v>
      </c>
      <c r="BN109" s="11"/>
      <c r="BO109" s="29">
        <f t="shared" si="334"/>
        <v>1.2136680796192181</v>
      </c>
      <c r="BP109" s="25">
        <v>17170</v>
      </c>
      <c r="BQ109" s="28">
        <f t="shared" si="335"/>
        <v>16466.10336487968</v>
      </c>
      <c r="BR109" s="39">
        <f t="shared" si="336"/>
        <v>854.39290583082095</v>
      </c>
      <c r="BS109" s="29">
        <f t="shared" si="337"/>
        <v>19804.550051654169</v>
      </c>
      <c r="BT109" s="42">
        <f t="shared" si="286"/>
        <v>380.80553759519597</v>
      </c>
      <c r="BU109" s="11"/>
      <c r="BV109" s="29">
        <f t="shared" si="338"/>
        <v>1.2137330650720357</v>
      </c>
      <c r="BW109" s="25">
        <v>17170</v>
      </c>
      <c r="BX109" s="28">
        <f t="shared" si="339"/>
        <v>16487.475645640116</v>
      </c>
      <c r="BY109" s="39">
        <f t="shared" si="340"/>
        <v>1544.7780205943207</v>
      </c>
      <c r="BZ109" s="29">
        <f t="shared" si="341"/>
        <v>19830.491058396943</v>
      </c>
      <c r="CA109" s="42">
        <f t="shared" si="342"/>
        <v>456.77438490287665</v>
      </c>
      <c r="CB109" s="11"/>
      <c r="CC109" s="29">
        <f t="shared" si="343"/>
        <v>1.2138045036751397</v>
      </c>
      <c r="CD109" s="25">
        <v>17760</v>
      </c>
      <c r="CE109" s="28">
        <f t="shared" si="344"/>
        <v>16530.068858134586</v>
      </c>
      <c r="CF109" s="39">
        <f t="shared" si="345"/>
        <v>-1735.6977415361528</v>
      </c>
      <c r="CG109" s="29">
        <f t="shared" si="346"/>
        <v>19882.193937334545</v>
      </c>
      <c r="CH109" s="42">
        <f t="shared" si="347"/>
        <v>1814.181750599093</v>
      </c>
      <c r="CI109" s="11"/>
      <c r="CJ109" s="29">
        <f t="shared" si="348"/>
        <v>1.2139477058349799</v>
      </c>
      <c r="CK109" s="25">
        <v>15100</v>
      </c>
      <c r="CL109" s="28">
        <f t="shared" si="349"/>
        <v>16461.045954451565</v>
      </c>
      <c r="CM109" s="39">
        <f t="shared" si="350"/>
        <v>1576.740625154559</v>
      </c>
      <c r="CN109" s="29">
        <f t="shared" si="351"/>
        <v>19798.411748044968</v>
      </c>
      <c r="CO109" s="42">
        <f t="shared" si="287"/>
        <v>4764.1612328355332</v>
      </c>
      <c r="CP109" s="11"/>
      <c r="CQ109" s="29">
        <f t="shared" si="352"/>
        <v>1.2137162009109381</v>
      </c>
      <c r="CR109" s="25">
        <v>17760</v>
      </c>
      <c r="CS109" s="28">
        <f t="shared" si="353"/>
        <v>16502.248877940059</v>
      </c>
      <c r="CT109" s="39">
        <f t="shared" si="354"/>
        <v>1526.9775821282501</v>
      </c>
      <c r="CU109" s="29">
        <f t="shared" si="355"/>
        <v>19848.423240090655</v>
      </c>
      <c r="CV109" s="42">
        <f t="shared" si="356"/>
        <v>1697.6809039986888</v>
      </c>
      <c r="CW109" s="11"/>
      <c r="CX109" s="29">
        <f t="shared" si="357"/>
        <v>1.2138540470758834</v>
      </c>
      <c r="CY109" s="25">
        <v>17760</v>
      </c>
      <c r="CZ109" s="28">
        <f t="shared" si="358"/>
        <v>16561.426259341795</v>
      </c>
      <c r="DA109" s="39">
        <f t="shared" si="359"/>
        <v>-353.79905881082806</v>
      </c>
      <c r="DB109" s="29">
        <f t="shared" si="360"/>
        <v>19920.261845092657</v>
      </c>
      <c r="DC109" s="42">
        <f t="shared" si="361"/>
        <v>3501.9624695665366</v>
      </c>
      <c r="DD109" s="11"/>
      <c r="DE109" s="29">
        <f t="shared" si="362"/>
        <v>1.2140538420887046</v>
      </c>
      <c r="DF109" s="25">
        <v>16270</v>
      </c>
      <c r="DG109" s="28">
        <f t="shared" si="363"/>
        <v>16553.220614654019</v>
      </c>
      <c r="DH109" s="39">
        <f t="shared" si="364"/>
        <v>-1764.0166445782413</v>
      </c>
      <c r="DI109" s="29">
        <f t="shared" si="365"/>
        <v>19910.299864851437</v>
      </c>
      <c r="DJ109" s="42">
        <f t="shared" si="366"/>
        <v>67.332604742025339</v>
      </c>
      <c r="DK109" s="11"/>
      <c r="DL109" s="29">
        <f t="shared" si="367"/>
        <v>1.2140260099069515</v>
      </c>
      <c r="DM109" s="25">
        <v>15100</v>
      </c>
      <c r="DN109" s="28">
        <f t="shared" si="368"/>
        <v>16506.124552918882</v>
      </c>
      <c r="DO109" s="39">
        <f t="shared" si="369"/>
        <v>1522.1748980715136</v>
      </c>
      <c r="DP109" s="29">
        <f t="shared" si="370"/>
        <v>19853.127769075538</v>
      </c>
      <c r="DQ109" s="42">
        <f t="shared" si="371"/>
        <v>2218.0390309598811</v>
      </c>
      <c r="DR109" s="11"/>
      <c r="DS109" s="29">
        <f t="shared" si="372"/>
        <v>1.2138670665625095</v>
      </c>
      <c r="DT109" s="25">
        <v>17760</v>
      </c>
      <c r="DU109" s="28">
        <f t="shared" si="373"/>
        <v>16538.492460415306</v>
      </c>
      <c r="DV109" s="39">
        <f t="shared" si="374"/>
        <v>-325.93539218143206</v>
      </c>
      <c r="DW109" s="29">
        <f t="shared" si="375"/>
        <v>19892.419869803147</v>
      </c>
      <c r="DX109" s="42">
        <f t="shared" si="376"/>
        <v>1047.6814356970524</v>
      </c>
      <c r="DY109" s="11"/>
      <c r="DZ109" s="29">
        <f t="shared" si="377"/>
        <v>1.2139761581702284</v>
      </c>
      <c r="EA109" s="25">
        <v>16270</v>
      </c>
      <c r="EB109" s="28">
        <f t="shared" si="378"/>
        <v>16529.611790629784</v>
      </c>
      <c r="EC109" s="39">
        <f t="shared" si="379"/>
        <v>777.42872621707158</v>
      </c>
      <c r="ED109" s="29">
        <f t="shared" si="380"/>
        <v>19881.639081638219</v>
      </c>
      <c r="EE109" s="42">
        <f t="shared" si="381"/>
        <v>78.866295839476336</v>
      </c>
      <c r="EF109" s="11"/>
      <c r="EG109" s="29">
        <f t="shared" si="382"/>
        <v>1.2139461632452297</v>
      </c>
      <c r="EH109" s="25">
        <v>17170</v>
      </c>
      <c r="EI109" s="28">
        <f t="shared" si="383"/>
        <v>16544.359962111972</v>
      </c>
      <c r="EJ109" s="29">
        <f t="shared" si="288"/>
        <v>19899.542935178888</v>
      </c>
      <c r="EK109" s="42">
        <f t="shared" si="289"/>
        <v>217.50856206802044</v>
      </c>
      <c r="EM109" s="11"/>
      <c r="EN109" s="11"/>
      <c r="EO109" s="78">
        <f t="shared" si="290"/>
        <v>11</v>
      </c>
      <c r="EP109" s="78" t="str">
        <f t="shared" si="291"/>
        <v xml:space="preserve"> ('5', '4'),</v>
      </c>
      <c r="EQ109" s="78">
        <f t="shared" si="292"/>
        <v>46850</v>
      </c>
      <c r="ER109" s="78">
        <f t="shared" si="293"/>
        <v>1.2139477058349799</v>
      </c>
      <c r="ES109" s="106">
        <f t="shared" si="384"/>
        <v>1.2027432401821876</v>
      </c>
      <c r="ET109" s="78">
        <f t="shared" si="294"/>
        <v>16461.045954451565</v>
      </c>
      <c r="EU109" s="78">
        <f t="shared" si="295"/>
        <v>19798.411748044968</v>
      </c>
      <c r="EV109" s="79">
        <f t="shared" si="296"/>
        <v>0.35135637042586054</v>
      </c>
      <c r="EW109" s="78" t="str">
        <f t="shared" si="385"/>
        <v>-</v>
      </c>
      <c r="EX109" s="3"/>
      <c r="EY109" s="78">
        <v>11</v>
      </c>
      <c r="EZ109" s="78">
        <v>16461.045954451565</v>
      </c>
      <c r="FB109" s="2">
        <v>17022.291368294002</v>
      </c>
    </row>
    <row r="110" spans="2:158" s="2" customFormat="1" x14ac:dyDescent="0.3">
      <c r="B110" s="86"/>
      <c r="C110" s="24">
        <v>12</v>
      </c>
      <c r="D110" s="25" t="s">
        <v>24</v>
      </c>
      <c r="E110" s="25">
        <v>13860</v>
      </c>
      <c r="F110" s="25">
        <v>2.4</v>
      </c>
      <c r="G110" s="25">
        <v>8570</v>
      </c>
      <c r="H110" s="25">
        <f t="shared" si="297"/>
        <v>0</v>
      </c>
      <c r="I110" s="29">
        <f t="shared" si="298"/>
        <v>21018.976268981318</v>
      </c>
      <c r="J110" s="10"/>
      <c r="K110" s="40">
        <f t="shared" si="299"/>
        <v>2.6580567128938308</v>
      </c>
      <c r="L110" s="40">
        <f t="shared" si="387"/>
        <v>8570</v>
      </c>
      <c r="M110" s="40">
        <f t="shared" si="388"/>
        <v>8530.6116926940831</v>
      </c>
      <c r="N110" s="40">
        <f t="shared" si="389"/>
        <v>104.71862389124449</v>
      </c>
      <c r="O110" s="40">
        <f t="shared" si="390"/>
        <v>20914.175568957693</v>
      </c>
      <c r="P110" s="40">
        <f t="shared" si="391"/>
        <v>4.3569600377863402</v>
      </c>
      <c r="Q110" s="8"/>
      <c r="R110" s="29">
        <f t="shared" si="300"/>
        <v>2.6583094403824119</v>
      </c>
      <c r="S110" s="25">
        <v>8570</v>
      </c>
      <c r="T110" s="29">
        <f t="shared" si="301"/>
        <v>8533.1918178893447</v>
      </c>
      <c r="U110" s="42">
        <f t="shared" si="302"/>
        <v>97.866178270336121</v>
      </c>
      <c r="V110" s="29">
        <f t="shared" si="303"/>
        <v>20921.034743398217</v>
      </c>
      <c r="W110" s="42">
        <f t="shared" si="304"/>
        <v>6.6570460232239368</v>
      </c>
      <c r="X110" s="11"/>
      <c r="Y110" s="29">
        <f t="shared" si="305"/>
        <v>2.6586220900006459</v>
      </c>
      <c r="Z110" s="25">
        <v>8570</v>
      </c>
      <c r="AA110" s="28">
        <f t="shared" si="306"/>
        <v>8534.7896979137022</v>
      </c>
      <c r="AB110" s="39">
        <f t="shared" si="307"/>
        <v>93.626093655802237</v>
      </c>
      <c r="AC110" s="29">
        <f t="shared" si="308"/>
        <v>20925.283057322016</v>
      </c>
      <c r="AD110" s="42">
        <f t="shared" si="309"/>
        <v>2.553220572240523</v>
      </c>
      <c r="AE110" s="11"/>
      <c r="AF110" s="29">
        <f t="shared" si="310"/>
        <v>2.6588158571951253</v>
      </c>
      <c r="AG110" s="25">
        <v>8570</v>
      </c>
      <c r="AH110" s="28">
        <f t="shared" si="311"/>
        <v>8536.7520662776005</v>
      </c>
      <c r="AI110" s="39">
        <f t="shared" si="312"/>
        <v>88.412781177695265</v>
      </c>
      <c r="AJ110" s="29">
        <f t="shared" si="313"/>
        <v>20930.500867054288</v>
      </c>
      <c r="AK110" s="42">
        <f t="shared" si="314"/>
        <v>3.8508895956290843</v>
      </c>
      <c r="AL110" s="11"/>
      <c r="AM110" s="29">
        <f t="shared" si="315"/>
        <v>2.6590539730767344</v>
      </c>
      <c r="AN110" s="25">
        <v>8570</v>
      </c>
      <c r="AO110" s="28">
        <f t="shared" si="316"/>
        <v>8537.9240824697372</v>
      </c>
      <c r="AP110" s="39">
        <f t="shared" si="317"/>
        <v>85.302612309054538</v>
      </c>
      <c r="AQ110" s="29">
        <f t="shared" si="318"/>
        <v>20933.617404745066</v>
      </c>
      <c r="AR110" s="42">
        <f t="shared" si="386"/>
        <v>1.3736219546304989</v>
      </c>
      <c r="AS110" s="11"/>
      <c r="AT110" s="29">
        <f t="shared" si="319"/>
        <v>2.65919626512401</v>
      </c>
      <c r="AU110" s="25">
        <v>8570</v>
      </c>
      <c r="AV110" s="28">
        <f t="shared" si="320"/>
        <v>8539.5801069658792</v>
      </c>
      <c r="AW110" s="39">
        <f t="shared" si="321"/>
        <v>80.90266589432234</v>
      </c>
      <c r="AX110" s="29">
        <f t="shared" si="322"/>
        <v>20938.021265442323</v>
      </c>
      <c r="AY110" s="42">
        <f t="shared" si="323"/>
        <v>2.742417131822303</v>
      </c>
      <c r="AZ110" s="11"/>
      <c r="BA110" s="29">
        <f t="shared" si="324"/>
        <v>2.659397419530515</v>
      </c>
      <c r="BB110" s="25">
        <v>8570</v>
      </c>
      <c r="BC110" s="28">
        <f t="shared" si="325"/>
        <v>8540.6839831369234</v>
      </c>
      <c r="BD110" s="39">
        <f t="shared" si="326"/>
        <v>77.972692506701677</v>
      </c>
      <c r="BE110" s="29">
        <f t="shared" si="327"/>
        <v>20940.9569849213</v>
      </c>
      <c r="BF110" s="42">
        <f t="shared" si="328"/>
        <v>1.2185426009993112</v>
      </c>
      <c r="BG110" s="11"/>
      <c r="BH110" s="29">
        <f t="shared" si="329"/>
        <v>2.6595315704620304</v>
      </c>
      <c r="BI110" s="25">
        <v>8570</v>
      </c>
      <c r="BJ110" s="28">
        <f t="shared" si="330"/>
        <v>8542.3168332781825</v>
      </c>
      <c r="BK110" s="39">
        <f t="shared" si="331"/>
        <v>73.632266392896639</v>
      </c>
      <c r="BL110" s="29">
        <f t="shared" si="332"/>
        <v>20945.299763492036</v>
      </c>
      <c r="BM110" s="42">
        <f t="shared" si="333"/>
        <v>2.666199583809671</v>
      </c>
      <c r="BN110" s="11"/>
      <c r="BO110" s="29">
        <f t="shared" si="334"/>
        <v>2.6597301014964279</v>
      </c>
      <c r="BP110" s="25">
        <v>8570</v>
      </c>
      <c r="BQ110" s="28">
        <f t="shared" si="335"/>
        <v>8543.0635955409143</v>
      </c>
      <c r="BR110" s="39">
        <f t="shared" si="336"/>
        <v>71.648692920685349</v>
      </c>
      <c r="BS110" s="29">
        <f t="shared" si="337"/>
        <v>20947.285983474907</v>
      </c>
      <c r="BT110" s="42">
        <f t="shared" si="286"/>
        <v>0.55765387704041247</v>
      </c>
      <c r="BU110" s="11"/>
      <c r="BV110" s="29">
        <f t="shared" si="338"/>
        <v>2.6598209349678874</v>
      </c>
      <c r="BW110" s="25">
        <v>8570</v>
      </c>
      <c r="BX110" s="28">
        <f t="shared" si="339"/>
        <v>8543.8814605086554</v>
      </c>
      <c r="BY110" s="39">
        <f t="shared" si="340"/>
        <v>69.476016142743106</v>
      </c>
      <c r="BZ110" s="29">
        <f t="shared" si="341"/>
        <v>20949.461398528791</v>
      </c>
      <c r="CA110" s="42">
        <f t="shared" si="342"/>
        <v>0.66890310545817644</v>
      </c>
      <c r="CB110" s="11"/>
      <c r="CC110" s="29">
        <f t="shared" si="343"/>
        <v>2.6599204444495994</v>
      </c>
      <c r="CD110" s="25">
        <v>8570</v>
      </c>
      <c r="CE110" s="28">
        <f t="shared" si="344"/>
        <v>8544.7556854292143</v>
      </c>
      <c r="CF110" s="39">
        <f t="shared" si="345"/>
        <v>67.154299241092474</v>
      </c>
      <c r="CG110" s="29">
        <f t="shared" si="346"/>
        <v>20951.78681377372</v>
      </c>
      <c r="CH110" s="42">
        <f t="shared" si="347"/>
        <v>0.76426921172611895</v>
      </c>
      <c r="CI110" s="11"/>
      <c r="CJ110" s="29">
        <f t="shared" si="348"/>
        <v>2.6600268428396161</v>
      </c>
      <c r="CK110" s="25">
        <v>8570</v>
      </c>
      <c r="CL110" s="28">
        <f t="shared" si="349"/>
        <v>8545.9741133973857</v>
      </c>
      <c r="CM110" s="39">
        <f t="shared" si="350"/>
        <v>63.915297447181729</v>
      </c>
      <c r="CN110" s="29">
        <f t="shared" si="351"/>
        <v>20955.027955242182</v>
      </c>
      <c r="CO110" s="42">
        <f t="shared" si="287"/>
        <v>1.4845667136224183</v>
      </c>
      <c r="CP110" s="11"/>
      <c r="CQ110" s="29">
        <f t="shared" si="352"/>
        <v>2.6601751872798944</v>
      </c>
      <c r="CR110" s="25">
        <v>8570</v>
      </c>
      <c r="CS110" s="28">
        <f t="shared" si="353"/>
        <v>8546.7362163915786</v>
      </c>
      <c r="CT110" s="39">
        <f t="shared" si="354"/>
        <v>61.891001547523615</v>
      </c>
      <c r="CU110" s="29">
        <f t="shared" si="355"/>
        <v>20957.055318084662</v>
      </c>
      <c r="CV110" s="42">
        <f t="shared" si="356"/>
        <v>0.58080097375778483</v>
      </c>
      <c r="CW110" s="11"/>
      <c r="CX110" s="29">
        <f t="shared" si="357"/>
        <v>2.660268006102513</v>
      </c>
      <c r="CY110" s="25">
        <v>8570</v>
      </c>
      <c r="CZ110" s="28">
        <f t="shared" si="358"/>
        <v>8547.8307809451671</v>
      </c>
      <c r="DA110" s="39">
        <f t="shared" si="359"/>
        <v>58.98070699492726</v>
      </c>
      <c r="DB110" s="29">
        <f t="shared" si="360"/>
        <v>20959.967226124667</v>
      </c>
      <c r="DC110" s="42">
        <f t="shared" si="361"/>
        <v>1.1980715619723874</v>
      </c>
      <c r="DD110" s="11"/>
      <c r="DE110" s="29">
        <f t="shared" si="362"/>
        <v>2.6604013598681946</v>
      </c>
      <c r="DF110" s="25">
        <v>8570</v>
      </c>
      <c r="DG110" s="28">
        <f t="shared" si="363"/>
        <v>8548.45499626118</v>
      </c>
      <c r="DH110" s="39">
        <f t="shared" si="364"/>
        <v>57.321829990889455</v>
      </c>
      <c r="DI110" s="29">
        <f t="shared" si="365"/>
        <v>20961.627913142271</v>
      </c>
      <c r="DJ110" s="42">
        <f t="shared" si="366"/>
        <v>0.38964476074502341</v>
      </c>
      <c r="DK110" s="11"/>
      <c r="DL110" s="29">
        <f t="shared" si="367"/>
        <v>2.6604774326531602</v>
      </c>
      <c r="DM110" s="25">
        <v>8570</v>
      </c>
      <c r="DN110" s="28">
        <f t="shared" si="368"/>
        <v>8549.1532280478314</v>
      </c>
      <c r="DO110" s="39">
        <f t="shared" si="369"/>
        <v>55.465508467420015</v>
      </c>
      <c r="DP110" s="29">
        <f t="shared" si="370"/>
        <v>20963.485572766462</v>
      </c>
      <c r="DQ110" s="42">
        <f t="shared" si="371"/>
        <v>0.48752762789037368</v>
      </c>
      <c r="DR110" s="11"/>
      <c r="DS110" s="29">
        <f t="shared" si="372"/>
        <v>2.6605625455337645</v>
      </c>
      <c r="DT110" s="25">
        <v>8570</v>
      </c>
      <c r="DU110" s="28">
        <f t="shared" si="373"/>
        <v>8549.6913727158026</v>
      </c>
      <c r="DV110" s="39">
        <f t="shared" si="374"/>
        <v>54.035369240885728</v>
      </c>
      <c r="DW110" s="29">
        <f t="shared" si="375"/>
        <v>20964.917357968196</v>
      </c>
      <c r="DX110" s="42">
        <f t="shared" si="376"/>
        <v>0.28959968366584371</v>
      </c>
      <c r="DY110" s="11"/>
      <c r="DZ110" s="29">
        <f t="shared" si="377"/>
        <v>2.6606281583873748</v>
      </c>
      <c r="EA110" s="25">
        <v>8570</v>
      </c>
      <c r="EB110" s="28">
        <f t="shared" si="378"/>
        <v>8550.3631018676351</v>
      </c>
      <c r="EC110" s="39">
        <f t="shared" si="379"/>
        <v>52.249175917590811</v>
      </c>
      <c r="ED110" s="29">
        <f t="shared" si="380"/>
        <v>20966.704606976447</v>
      </c>
      <c r="EE110" s="42">
        <f t="shared" si="381"/>
        <v>0.45122005342167837</v>
      </c>
      <c r="EF110" s="11"/>
      <c r="EG110" s="29">
        <f t="shared" si="382"/>
        <v>2.6607100758076245</v>
      </c>
      <c r="EH110" s="25">
        <v>8570</v>
      </c>
      <c r="EI110" s="28">
        <f t="shared" si="383"/>
        <v>8550.8153405828343</v>
      </c>
      <c r="EJ110" s="29">
        <f t="shared" si="288"/>
        <v>20967.907895555385</v>
      </c>
      <c r="EK110" s="42">
        <f t="shared" si="289"/>
        <v>0.20451985552502375</v>
      </c>
      <c r="EM110" s="11"/>
      <c r="EN110" s="11"/>
      <c r="EO110" s="78">
        <f t="shared" si="290"/>
        <v>12</v>
      </c>
      <c r="EP110" s="78" t="str">
        <f t="shared" si="291"/>
        <v xml:space="preserve"> ('5', '6'),</v>
      </c>
      <c r="EQ110" s="78">
        <f t="shared" si="292"/>
        <v>13860</v>
      </c>
      <c r="ER110" s="78">
        <f t="shared" si="293"/>
        <v>2.6600268428396161</v>
      </c>
      <c r="ES110" s="106">
        <f t="shared" si="384"/>
        <v>2.4520350374559787</v>
      </c>
      <c r="ET110" s="78">
        <f t="shared" si="294"/>
        <v>8545.9741133973857</v>
      </c>
      <c r="EU110" s="78">
        <f t="shared" si="295"/>
        <v>20955.027955242182</v>
      </c>
      <c r="EV110" s="79">
        <f t="shared" si="296"/>
        <v>0.61659264887427023</v>
      </c>
      <c r="EW110" s="78" t="str">
        <f t="shared" si="385"/>
        <v>-</v>
      </c>
      <c r="EX110" s="3"/>
      <c r="EY110" s="78">
        <v>12</v>
      </c>
      <c r="EZ110" s="78">
        <v>8545.9741133973857</v>
      </c>
      <c r="FB110" s="2">
        <v>8549.5402904156599</v>
      </c>
    </row>
    <row r="111" spans="2:158" s="2" customFormat="1" x14ac:dyDescent="0.3">
      <c r="B111" s="86"/>
      <c r="C111" s="24">
        <v>13</v>
      </c>
      <c r="D111" s="25" t="s">
        <v>25</v>
      </c>
      <c r="E111" s="25">
        <v>10520</v>
      </c>
      <c r="F111" s="25">
        <v>3</v>
      </c>
      <c r="G111" s="25">
        <v>5850</v>
      </c>
      <c r="H111" s="25">
        <f t="shared" si="297"/>
        <v>7895.1224399073726</v>
      </c>
      <c r="I111" s="29">
        <f t="shared" si="298"/>
        <v>17801.726469560555</v>
      </c>
      <c r="J111" s="10"/>
      <c r="K111" s="40">
        <f t="shared" si="299"/>
        <v>3.4357683763430522</v>
      </c>
      <c r="L111" s="40">
        <f t="shared" si="387"/>
        <v>8230</v>
      </c>
      <c r="M111" s="40">
        <f t="shared" si="388"/>
        <v>7041.8189392542736</v>
      </c>
      <c r="N111" s="40">
        <f t="shared" si="389"/>
        <v>-2893.9424810126593</v>
      </c>
      <c r="O111" s="40">
        <f t="shared" si="390"/>
        <v>21761.62775583411</v>
      </c>
      <c r="P111" s="40">
        <f t="shared" si="391"/>
        <v>3964.7352539310691</v>
      </c>
      <c r="Q111" s="8"/>
      <c r="R111" s="29">
        <f t="shared" si="300"/>
        <v>3.4517092412906183</v>
      </c>
      <c r="S111" s="25">
        <v>6200</v>
      </c>
      <c r="T111" s="29">
        <f t="shared" si="301"/>
        <v>6986.6757151967186</v>
      </c>
      <c r="U111" s="42">
        <f t="shared" si="302"/>
        <v>4291.2209948335521</v>
      </c>
      <c r="V111" s="29">
        <f t="shared" si="303"/>
        <v>21571.676448017686</v>
      </c>
      <c r="W111" s="42">
        <f t="shared" si="304"/>
        <v>3040.7751594617143</v>
      </c>
      <c r="X111" s="11"/>
      <c r="Y111" s="29">
        <f t="shared" si="305"/>
        <v>3.4377255560159554</v>
      </c>
      <c r="Z111" s="25">
        <v>8230</v>
      </c>
      <c r="AA111" s="28">
        <f t="shared" si="306"/>
        <v>7040.6496667630818</v>
      </c>
      <c r="AB111" s="39">
        <f t="shared" si="307"/>
        <v>-2891.4255855758497</v>
      </c>
      <c r="AC111" s="29">
        <f t="shared" si="308"/>
        <v>21757.591942543975</v>
      </c>
      <c r="AD111" s="42">
        <f t="shared" si="309"/>
        <v>2913.1874476881217</v>
      </c>
      <c r="AE111" s="11"/>
      <c r="AF111" s="29">
        <f t="shared" si="310"/>
        <v>3.4514092962581429</v>
      </c>
      <c r="AG111" s="25">
        <v>6200</v>
      </c>
      <c r="AH111" s="28">
        <f t="shared" si="311"/>
        <v>6993.7979156155443</v>
      </c>
      <c r="AI111" s="39">
        <f t="shared" si="312"/>
        <v>4265.6019142173927</v>
      </c>
      <c r="AJ111" s="29">
        <f t="shared" si="313"/>
        <v>21596.166980980197</v>
      </c>
      <c r="AK111" s="42">
        <f t="shared" si="314"/>
        <v>2195.0865855907787</v>
      </c>
      <c r="AL111" s="11"/>
      <c r="AM111" s="29">
        <f t="shared" si="315"/>
        <v>3.4395131526183462</v>
      </c>
      <c r="AN111" s="25">
        <v>8230</v>
      </c>
      <c r="AO111" s="28">
        <f t="shared" si="316"/>
        <v>7037.3750254518809</v>
      </c>
      <c r="AP111" s="39">
        <f t="shared" si="317"/>
        <v>-2880.2350133416689</v>
      </c>
      <c r="AQ111" s="29">
        <f t="shared" si="318"/>
        <v>21746.291189480879</v>
      </c>
      <c r="AR111" s="42">
        <f t="shared" si="386"/>
        <v>1898.9645016881443</v>
      </c>
      <c r="AS111" s="11"/>
      <c r="AT111" s="29">
        <f t="shared" si="319"/>
        <v>3.4505700711072422</v>
      </c>
      <c r="AU111" s="25">
        <v>6200</v>
      </c>
      <c r="AV111" s="28">
        <f t="shared" si="320"/>
        <v>6994.1427920076712</v>
      </c>
      <c r="AW111" s="39">
        <f t="shared" si="321"/>
        <v>4264.9230715851854</v>
      </c>
      <c r="AX111" s="29">
        <f t="shared" si="322"/>
        <v>21597.353202816805</v>
      </c>
      <c r="AY111" s="42">
        <f t="shared" si="323"/>
        <v>1869.0260085746411</v>
      </c>
      <c r="AZ111" s="11"/>
      <c r="BA111" s="29">
        <f t="shared" si="324"/>
        <v>3.4395998516762303</v>
      </c>
      <c r="BB111" s="25">
        <v>8230</v>
      </c>
      <c r="BC111" s="28">
        <f t="shared" si="325"/>
        <v>7038.9895415075835</v>
      </c>
      <c r="BD111" s="39">
        <f t="shared" si="326"/>
        <v>-2885.3911794510805</v>
      </c>
      <c r="BE111" s="29">
        <f t="shared" si="327"/>
        <v>21751.862524123258</v>
      </c>
      <c r="BF111" s="42">
        <f t="shared" si="328"/>
        <v>2011.2309407078769</v>
      </c>
      <c r="BG111" s="11"/>
      <c r="BH111" s="29">
        <f t="shared" si="329"/>
        <v>3.4509836929410524</v>
      </c>
      <c r="BI111" s="25">
        <v>6200</v>
      </c>
      <c r="BJ111" s="28">
        <f t="shared" si="330"/>
        <v>6992.2593121669688</v>
      </c>
      <c r="BK111" s="39">
        <f t="shared" si="331"/>
        <v>4267.2028663951442</v>
      </c>
      <c r="BL111" s="29">
        <f t="shared" si="332"/>
        <v>21590.875231654536</v>
      </c>
      <c r="BM111" s="42">
        <f t="shared" si="333"/>
        <v>2183.7143342264417</v>
      </c>
      <c r="BN111" s="11"/>
      <c r="BO111" s="29">
        <f t="shared" si="334"/>
        <v>3.4391265167219012</v>
      </c>
      <c r="BP111" s="25">
        <v>8230</v>
      </c>
      <c r="BQ111" s="28">
        <f t="shared" si="335"/>
        <v>7025.6477624844147</v>
      </c>
      <c r="BR111" s="39">
        <f t="shared" si="336"/>
        <v>-2841.2357243373799</v>
      </c>
      <c r="BS111" s="29">
        <f t="shared" si="337"/>
        <v>21705.843028180032</v>
      </c>
      <c r="BT111" s="42">
        <f t="shared" si="286"/>
        <v>1114.7886146005505</v>
      </c>
      <c r="BU111" s="11"/>
      <c r="BV111" s="29">
        <f t="shared" si="338"/>
        <v>3.4475742038228776</v>
      </c>
      <c r="BW111" s="25">
        <v>6200</v>
      </c>
      <c r="BX111" s="28">
        <f t="shared" si="339"/>
        <v>7000.5787752089946</v>
      </c>
      <c r="BY111" s="39">
        <f t="shared" si="340"/>
        <v>-2749.5904554642375</v>
      </c>
      <c r="BZ111" s="29">
        <f t="shared" si="341"/>
        <v>21619.4956214183</v>
      </c>
      <c r="CA111" s="42">
        <f t="shared" si="342"/>
        <v>628.45412301517558</v>
      </c>
      <c r="CB111" s="11"/>
      <c r="CC111" s="29">
        <f t="shared" si="343"/>
        <v>3.4412201588095663</v>
      </c>
      <c r="CD111" s="25">
        <v>6200</v>
      </c>
      <c r="CE111" s="28">
        <f t="shared" si="344"/>
        <v>6973.782257111553</v>
      </c>
      <c r="CF111" s="39">
        <f t="shared" si="345"/>
        <v>4333.7153810920709</v>
      </c>
      <c r="CG111" s="29">
        <f t="shared" si="346"/>
        <v>21527.373069768251</v>
      </c>
      <c r="CH111" s="42">
        <f t="shared" si="347"/>
        <v>718.05338214651249</v>
      </c>
      <c r="CI111" s="11"/>
      <c r="CJ111" s="29">
        <f t="shared" si="348"/>
        <v>3.4345033126146087</v>
      </c>
      <c r="CK111" s="25">
        <v>8230</v>
      </c>
      <c r="CL111" s="28">
        <f t="shared" si="349"/>
        <v>7034.4141600993535</v>
      </c>
      <c r="CM111" s="39">
        <f t="shared" si="350"/>
        <v>-2872.9551465416775</v>
      </c>
      <c r="CN111" s="29">
        <f t="shared" si="351"/>
        <v>21736.075638222941</v>
      </c>
      <c r="CO111" s="42">
        <f t="shared" si="287"/>
        <v>3676.2276599220463</v>
      </c>
      <c r="CP111" s="11"/>
      <c r="CQ111" s="29">
        <f t="shared" si="352"/>
        <v>3.4498122683154206</v>
      </c>
      <c r="CR111" s="25">
        <v>6200</v>
      </c>
      <c r="CS111" s="28">
        <f t="shared" si="353"/>
        <v>7007.946477956084</v>
      </c>
      <c r="CT111" s="39">
        <f t="shared" si="354"/>
        <v>-2774.1203147153324</v>
      </c>
      <c r="CU111" s="29">
        <f t="shared" si="355"/>
        <v>21644.856358353143</v>
      </c>
      <c r="CV111" s="42">
        <f t="shared" si="356"/>
        <v>700.53819803714634</v>
      </c>
      <c r="CW111" s="11"/>
      <c r="CX111" s="29">
        <f t="shared" si="357"/>
        <v>3.4430805275399394</v>
      </c>
      <c r="CY111" s="25">
        <v>6200</v>
      </c>
      <c r="CZ111" s="28">
        <f t="shared" si="358"/>
        <v>6969.9324734049369</v>
      </c>
      <c r="DA111" s="39">
        <f t="shared" si="359"/>
        <v>4337.7067325072367</v>
      </c>
      <c r="DB111" s="29">
        <f t="shared" si="360"/>
        <v>21514.152820687676</v>
      </c>
      <c r="DC111" s="42">
        <f t="shared" si="361"/>
        <v>1445.0645420146311</v>
      </c>
      <c r="DD111" s="11"/>
      <c r="DE111" s="29">
        <f t="shared" si="362"/>
        <v>3.4335446597071746</v>
      </c>
      <c r="DF111" s="25">
        <v>8230</v>
      </c>
      <c r="DG111" s="28">
        <f t="shared" si="363"/>
        <v>7005.412002357456</v>
      </c>
      <c r="DH111" s="39">
        <f t="shared" si="364"/>
        <v>-2767.3011021073398</v>
      </c>
      <c r="DI111" s="29">
        <f t="shared" si="365"/>
        <v>21636.130766743969</v>
      </c>
      <c r="DJ111" s="42">
        <f t="shared" si="366"/>
        <v>1258.7969746926412</v>
      </c>
      <c r="DK111" s="11"/>
      <c r="DL111" s="29">
        <f t="shared" si="367"/>
        <v>3.4424399017952059</v>
      </c>
      <c r="DM111" s="25">
        <v>6200</v>
      </c>
      <c r="DN111" s="28">
        <f t="shared" si="368"/>
        <v>6979.3101613824865</v>
      </c>
      <c r="DO111" s="39">
        <f t="shared" si="369"/>
        <v>4307.3810289504063</v>
      </c>
      <c r="DP111" s="29">
        <f t="shared" si="370"/>
        <v>21546.362486132166</v>
      </c>
      <c r="DQ111" s="42">
        <f t="shared" si="371"/>
        <v>681.30610228259627</v>
      </c>
      <c r="DR111" s="11"/>
      <c r="DS111" s="29">
        <f t="shared" si="372"/>
        <v>3.4358826215742972</v>
      </c>
      <c r="DT111" s="25">
        <v>8230</v>
      </c>
      <c r="DU111" s="28">
        <f t="shared" si="373"/>
        <v>7011.5958346503739</v>
      </c>
      <c r="DV111" s="39">
        <f t="shared" si="374"/>
        <v>-2789.6525261330958</v>
      </c>
      <c r="DW111" s="29">
        <f t="shared" si="375"/>
        <v>21657.423072250665</v>
      </c>
      <c r="DX111" s="42">
        <f t="shared" si="376"/>
        <v>1042.3646983607812</v>
      </c>
      <c r="DY111" s="11"/>
      <c r="DZ111" s="29">
        <f t="shared" si="377"/>
        <v>3.4440041774959136</v>
      </c>
      <c r="EA111" s="25">
        <v>6200</v>
      </c>
      <c r="EB111" s="28">
        <f t="shared" si="378"/>
        <v>6984.7514510289966</v>
      </c>
      <c r="EC111" s="39">
        <f t="shared" si="379"/>
        <v>4289.2198292828416</v>
      </c>
      <c r="ED111" s="29">
        <f t="shared" si="380"/>
        <v>21565.061819754868</v>
      </c>
      <c r="EE111" s="42">
        <f t="shared" si="381"/>
        <v>720.62093201167238</v>
      </c>
      <c r="EF111" s="11"/>
      <c r="EG111" s="29">
        <f t="shared" si="382"/>
        <v>3.4372435232308032</v>
      </c>
      <c r="EH111" s="25">
        <v>8230</v>
      </c>
      <c r="EI111" s="28">
        <f t="shared" si="383"/>
        <v>7013.4295854316106</v>
      </c>
      <c r="EJ111" s="29">
        <f t="shared" si="288"/>
        <v>21663.738943586803</v>
      </c>
      <c r="EK111" s="42">
        <f t="shared" si="289"/>
        <v>822.43539281439132</v>
      </c>
      <c r="EM111" s="11"/>
      <c r="EN111" s="11"/>
      <c r="EO111" s="78">
        <f t="shared" si="290"/>
        <v>13</v>
      </c>
      <c r="EP111" s="78" t="str">
        <f t="shared" si="291"/>
        <v xml:space="preserve"> ('5', '9'),</v>
      </c>
      <c r="EQ111" s="78">
        <f t="shared" si="292"/>
        <v>10520</v>
      </c>
      <c r="ER111" s="78">
        <f t="shared" si="293"/>
        <v>3.4345033126146087</v>
      </c>
      <c r="ES111" s="106">
        <f t="shared" si="384"/>
        <v>3.0899624536630839</v>
      </c>
      <c r="ET111" s="78">
        <f t="shared" si="294"/>
        <v>7034.4141600993535</v>
      </c>
      <c r="EU111" s="78">
        <f t="shared" si="295"/>
        <v>21736.075638222941</v>
      </c>
      <c r="EV111" s="79">
        <f t="shared" si="296"/>
        <v>0.6686705475379614</v>
      </c>
      <c r="EW111" s="78" t="str">
        <f t="shared" si="385"/>
        <v>-</v>
      </c>
      <c r="EX111" s="3"/>
      <c r="EY111" s="78">
        <v>13</v>
      </c>
      <c r="EZ111" s="78">
        <v>7034.4141600993535</v>
      </c>
      <c r="FB111" s="2">
        <v>6842.52426617946</v>
      </c>
    </row>
    <row r="112" spans="2:158" s="2" customFormat="1" x14ac:dyDescent="0.3">
      <c r="B112" s="86"/>
      <c r="C112" s="24">
        <v>31</v>
      </c>
      <c r="D112" s="25" t="s">
        <v>26</v>
      </c>
      <c r="E112" s="25">
        <v>9820</v>
      </c>
      <c r="F112" s="25">
        <v>3.6</v>
      </c>
      <c r="G112" s="25">
        <v>10360</v>
      </c>
      <c r="H112" s="25">
        <f t="shared" si="297"/>
        <v>-25550.47094327378</v>
      </c>
      <c r="I112" s="29">
        <f t="shared" si="298"/>
        <v>44226.213045789038</v>
      </c>
      <c r="J112" s="10"/>
      <c r="K112" s="40">
        <f t="shared" si="299"/>
        <v>3.9487378189403448</v>
      </c>
      <c r="L112" s="40">
        <f t="shared" si="387"/>
        <v>5890</v>
      </c>
      <c r="M112" s="40">
        <f t="shared" si="388"/>
        <v>5887.1673638912489</v>
      </c>
      <c r="N112" s="40">
        <f t="shared" si="389"/>
        <v>11.185562647766275</v>
      </c>
      <c r="O112" s="40">
        <f t="shared" si="390"/>
        <v>21604.459973692687</v>
      </c>
      <c r="P112" s="40">
        <f t="shared" si="391"/>
        <v>2.2533596604390187E-2</v>
      </c>
      <c r="Q112" s="8"/>
      <c r="R112" s="29">
        <f t="shared" si="300"/>
        <v>3.9487733899013522</v>
      </c>
      <c r="S112" s="25">
        <v>5890</v>
      </c>
      <c r="T112" s="29">
        <f t="shared" si="301"/>
        <v>5887.3529152970614</v>
      </c>
      <c r="U112" s="42">
        <f t="shared" si="302"/>
        <v>10.452926126721001</v>
      </c>
      <c r="V112" s="29">
        <f t="shared" si="303"/>
        <v>21605.19267822594</v>
      </c>
      <c r="W112" s="42">
        <f t="shared" si="304"/>
        <v>3.4429324198985936E-2</v>
      </c>
      <c r="X112" s="11"/>
      <c r="Y112" s="29">
        <f t="shared" si="305"/>
        <v>3.9488173624595713</v>
      </c>
      <c r="Z112" s="25">
        <v>5890</v>
      </c>
      <c r="AA112" s="28">
        <f t="shared" si="306"/>
        <v>5887.4678278933125</v>
      </c>
      <c r="AB112" s="39">
        <f t="shared" si="307"/>
        <v>9.9992388405099781</v>
      </c>
      <c r="AC112" s="29">
        <f t="shared" si="308"/>
        <v>21605.646448645955</v>
      </c>
      <c r="AD112" s="42">
        <f t="shared" si="309"/>
        <v>1.3204904777165556E-2</v>
      </c>
      <c r="AE112" s="11"/>
      <c r="AF112" s="29">
        <f t="shared" si="310"/>
        <v>3.9488445968943933</v>
      </c>
      <c r="AG112" s="25">
        <v>5890</v>
      </c>
      <c r="AH112" s="28">
        <f t="shared" si="311"/>
        <v>5887.608952908995</v>
      </c>
      <c r="AI112" s="39">
        <f t="shared" si="312"/>
        <v>9.442001133692413</v>
      </c>
      <c r="AJ112" s="29">
        <f t="shared" si="313"/>
        <v>21606.203731761838</v>
      </c>
      <c r="AK112" s="42">
        <f t="shared" si="314"/>
        <v>1.9916270051391235E-2</v>
      </c>
      <c r="AL112" s="11"/>
      <c r="AM112" s="29">
        <f t="shared" si="315"/>
        <v>3.9488780458886268</v>
      </c>
      <c r="AN112" s="25">
        <v>5890</v>
      </c>
      <c r="AO112" s="28">
        <f t="shared" si="316"/>
        <v>5887.6932392267618</v>
      </c>
      <c r="AP112" s="39">
        <f t="shared" si="317"/>
        <v>9.1092281807212689</v>
      </c>
      <c r="AQ112" s="29">
        <f t="shared" si="318"/>
        <v>21606.536568993582</v>
      </c>
      <c r="AR112" s="42">
        <f t="shared" si="386"/>
        <v>7.1041833626830026E-3</v>
      </c>
      <c r="AS112" s="11"/>
      <c r="AT112" s="29">
        <f t="shared" si="319"/>
        <v>3.9488980243060321</v>
      </c>
      <c r="AU112" s="25">
        <v>5890</v>
      </c>
      <c r="AV112" s="28">
        <f t="shared" si="320"/>
        <v>5887.8123333210651</v>
      </c>
      <c r="AW112" s="39">
        <f t="shared" si="321"/>
        <v>8.6389755542449844</v>
      </c>
      <c r="AX112" s="29">
        <f t="shared" si="322"/>
        <v>21607.006861108301</v>
      </c>
      <c r="AY112" s="42">
        <f t="shared" si="323"/>
        <v>1.4183403297938515E-2</v>
      </c>
      <c r="AZ112" s="11"/>
      <c r="BA112" s="29">
        <f t="shared" si="324"/>
        <v>3.9489262546864383</v>
      </c>
      <c r="BB112" s="25">
        <v>5890</v>
      </c>
      <c r="BC112" s="28">
        <f t="shared" si="325"/>
        <v>5887.8917193042553</v>
      </c>
      <c r="BD112" s="39">
        <f t="shared" si="326"/>
        <v>8.3255433576103783</v>
      </c>
      <c r="BE112" s="29">
        <f t="shared" si="327"/>
        <v>21607.320351248545</v>
      </c>
      <c r="BF112" s="42">
        <f t="shared" si="328"/>
        <v>6.3021343270667782E-3</v>
      </c>
      <c r="BG112" s="11"/>
      <c r="BH112" s="29">
        <f t="shared" si="329"/>
        <v>3.948945073502288</v>
      </c>
      <c r="BI112" s="25">
        <v>5890</v>
      </c>
      <c r="BJ112" s="28">
        <f t="shared" si="330"/>
        <v>5888.0091467995371</v>
      </c>
      <c r="BK112" s="39">
        <f t="shared" si="331"/>
        <v>7.8618507071098884</v>
      </c>
      <c r="BL112" s="29">
        <f t="shared" si="332"/>
        <v>21607.784067611996</v>
      </c>
      <c r="BM112" s="42">
        <f t="shared" si="333"/>
        <v>1.378921664816774E-2</v>
      </c>
      <c r="BN112" s="11"/>
      <c r="BO112" s="29">
        <f t="shared" si="334"/>
        <v>3.9489729116309533</v>
      </c>
      <c r="BP112" s="25">
        <v>5890</v>
      </c>
      <c r="BQ112" s="28">
        <f t="shared" si="335"/>
        <v>5888.0628507003839</v>
      </c>
      <c r="BR112" s="39">
        <f t="shared" si="336"/>
        <v>7.6498017864731782</v>
      </c>
      <c r="BS112" s="29">
        <f t="shared" si="337"/>
        <v>21607.996143203567</v>
      </c>
      <c r="BT112" s="42">
        <f t="shared" si="286"/>
        <v>2.8841089661642959E-3</v>
      </c>
      <c r="BU112" s="11"/>
      <c r="BV112" s="29">
        <f t="shared" si="338"/>
        <v>3.9489856435833559</v>
      </c>
      <c r="BW112" s="25">
        <v>5890</v>
      </c>
      <c r="BX112" s="28">
        <f t="shared" si="339"/>
        <v>5888.1216679991758</v>
      </c>
      <c r="BY112" s="39">
        <f t="shared" si="340"/>
        <v>7.4175602962217919</v>
      </c>
      <c r="BZ112" s="29">
        <f t="shared" si="341"/>
        <v>21608.22841228218</v>
      </c>
      <c r="CA112" s="42">
        <f t="shared" si="342"/>
        <v>3.4594746371682241E-3</v>
      </c>
      <c r="CB112" s="11"/>
      <c r="CC112" s="29">
        <f t="shared" si="343"/>
        <v>3.9489995882038254</v>
      </c>
      <c r="CD112" s="25">
        <v>5890</v>
      </c>
      <c r="CE112" s="28">
        <f t="shared" si="344"/>
        <v>5888.1845384611615</v>
      </c>
      <c r="CF112" s="39">
        <f t="shared" si="345"/>
        <v>7.1693216480135087</v>
      </c>
      <c r="CG112" s="29">
        <f t="shared" si="346"/>
        <v>21608.476688179246</v>
      </c>
      <c r="CH112" s="42">
        <f t="shared" si="347"/>
        <v>3.9526949903037961E-3</v>
      </c>
      <c r="CI112" s="11"/>
      <c r="CJ112" s="29">
        <f t="shared" si="348"/>
        <v>3.9490144942251395</v>
      </c>
      <c r="CK112" s="25">
        <v>5890</v>
      </c>
      <c r="CL112" s="28">
        <f t="shared" si="349"/>
        <v>5888.272162512425</v>
      </c>
      <c r="CM112" s="39">
        <f t="shared" si="350"/>
        <v>6.823313632762666</v>
      </c>
      <c r="CN112" s="29">
        <f t="shared" si="351"/>
        <v>21608.822717737945</v>
      </c>
      <c r="CO112" s="42">
        <f t="shared" si="287"/>
        <v>7.677974359819143E-3</v>
      </c>
      <c r="CP112" s="11"/>
      <c r="CQ112" s="29">
        <f t="shared" si="352"/>
        <v>3.949035269896414</v>
      </c>
      <c r="CR112" s="25">
        <v>5890</v>
      </c>
      <c r="CS112" s="28">
        <f t="shared" si="353"/>
        <v>5888.3269696520965</v>
      </c>
      <c r="CT112" s="39">
        <f t="shared" si="354"/>
        <v>6.6069088199733894</v>
      </c>
      <c r="CU112" s="29">
        <f t="shared" si="355"/>
        <v>21609.039153421665</v>
      </c>
      <c r="CV112" s="42">
        <f t="shared" si="356"/>
        <v>3.0038225589755409E-3</v>
      </c>
      <c r="CW112" s="11"/>
      <c r="CX112" s="29">
        <f t="shared" si="357"/>
        <v>3.9490482651461889</v>
      </c>
      <c r="CY112" s="25">
        <v>5890</v>
      </c>
      <c r="CZ112" s="28">
        <f t="shared" si="358"/>
        <v>5888.4056859841739</v>
      </c>
      <c r="DA112" s="39">
        <f t="shared" si="359"/>
        <v>6.2960697271172297</v>
      </c>
      <c r="DB112" s="29">
        <f t="shared" si="360"/>
        <v>21609.350008750906</v>
      </c>
      <c r="DC112" s="42">
        <f t="shared" si="361"/>
        <v>6.1962609357226282E-3</v>
      </c>
      <c r="DD112" s="11"/>
      <c r="DE112" s="29">
        <f t="shared" si="362"/>
        <v>3.9490669301084096</v>
      </c>
      <c r="DF112" s="25">
        <v>5890</v>
      </c>
      <c r="DG112" s="28">
        <f t="shared" si="363"/>
        <v>5888.4505768404888</v>
      </c>
      <c r="DH112" s="39">
        <f t="shared" si="364"/>
        <v>6.1188107024170293</v>
      </c>
      <c r="DI112" s="29">
        <f t="shared" si="365"/>
        <v>21609.527285985969</v>
      </c>
      <c r="DJ112" s="42">
        <f t="shared" si="366"/>
        <v>2.0151889806805691E-3</v>
      </c>
      <c r="DK112" s="11"/>
      <c r="DL112" s="29">
        <f t="shared" si="367"/>
        <v>3.9490775748183236</v>
      </c>
      <c r="DM112" s="25">
        <v>5890</v>
      </c>
      <c r="DN112" s="28">
        <f t="shared" si="368"/>
        <v>5888.500790640127</v>
      </c>
      <c r="DO112" s="39">
        <f t="shared" si="369"/>
        <v>5.9205256732308467</v>
      </c>
      <c r="DP112" s="29">
        <f t="shared" si="370"/>
        <v>21609.725584475014</v>
      </c>
      <c r="DQ112" s="42">
        <f t="shared" si="371"/>
        <v>2.5214256741039058E-3</v>
      </c>
      <c r="DR112" s="11"/>
      <c r="DS112" s="29">
        <f t="shared" si="372"/>
        <v>3.9490894820155633</v>
      </c>
      <c r="DT112" s="25">
        <v>5890</v>
      </c>
      <c r="DU112" s="28">
        <f t="shared" si="373"/>
        <v>5888.5394916689984</v>
      </c>
      <c r="DV112" s="39">
        <f t="shared" si="374"/>
        <v>5.7677082232182242</v>
      </c>
      <c r="DW112" s="29">
        <f t="shared" si="375"/>
        <v>21609.87841847866</v>
      </c>
      <c r="DX112" s="42">
        <f t="shared" si="376"/>
        <v>1.4977696357050077E-3</v>
      </c>
      <c r="DY112" s="11"/>
      <c r="DZ112" s="29">
        <f t="shared" si="377"/>
        <v>3.9490986593975776</v>
      </c>
      <c r="EA112" s="25">
        <v>5890</v>
      </c>
      <c r="EB112" s="28">
        <f t="shared" si="378"/>
        <v>5888.5877995141664</v>
      </c>
      <c r="EC112" s="39">
        <f t="shared" si="379"/>
        <v>5.5769461150938318</v>
      </c>
      <c r="ED112" s="29">
        <f t="shared" si="380"/>
        <v>21610.069191201954</v>
      </c>
      <c r="EE112" s="42">
        <f t="shared" si="381"/>
        <v>2.3336479047738217E-3</v>
      </c>
      <c r="EF112" s="11"/>
      <c r="EG112" s="29">
        <f t="shared" si="382"/>
        <v>3.9491101151492352</v>
      </c>
      <c r="EH112" s="25">
        <v>5890</v>
      </c>
      <c r="EI112" s="28">
        <f t="shared" si="383"/>
        <v>5888.6203225597619</v>
      </c>
      <c r="EJ112" s="29">
        <f t="shared" si="288"/>
        <v>21610.19762841571</v>
      </c>
      <c r="EK112" s="42">
        <f t="shared" si="289"/>
        <v>1.0577484948104462E-3</v>
      </c>
      <c r="EM112" s="11"/>
      <c r="EN112" s="11"/>
      <c r="EO112" s="78">
        <f t="shared" si="290"/>
        <v>31</v>
      </c>
      <c r="EP112" s="78" t="str">
        <f t="shared" si="291"/>
        <v xml:space="preserve"> ('11', '4'),</v>
      </c>
      <c r="EQ112" s="78">
        <f t="shared" si="292"/>
        <v>9820</v>
      </c>
      <c r="ER112" s="78">
        <f t="shared" si="293"/>
        <v>3.9490144942251395</v>
      </c>
      <c r="ES112" s="106">
        <f t="shared" si="384"/>
        <v>3.6698070539792833</v>
      </c>
      <c r="ET112" s="78">
        <f t="shared" si="294"/>
        <v>5888.272162512425</v>
      </c>
      <c r="EU112" s="78">
        <f t="shared" si="295"/>
        <v>21608.822717737945</v>
      </c>
      <c r="EV112" s="79">
        <f t="shared" si="296"/>
        <v>0.59962038314790478</v>
      </c>
      <c r="EW112" s="78" t="str">
        <f t="shared" si="385"/>
        <v>-</v>
      </c>
      <c r="EX112" s="3"/>
      <c r="EY112" s="78">
        <v>31</v>
      </c>
      <c r="EZ112" s="78">
        <v>5888.272162512425</v>
      </c>
      <c r="FB112" s="2">
        <v>5877.2434943254302</v>
      </c>
    </row>
    <row r="113" spans="2:158" s="2" customFormat="1" x14ac:dyDescent="0.3">
      <c r="B113" s="86"/>
      <c r="C113" s="24">
        <v>32</v>
      </c>
      <c r="D113" s="25" t="s">
        <v>27</v>
      </c>
      <c r="E113" s="25">
        <v>20000</v>
      </c>
      <c r="F113" s="25">
        <v>3</v>
      </c>
      <c r="G113" s="25">
        <v>3810</v>
      </c>
      <c r="H113" s="25">
        <f t="shared" si="297"/>
        <v>3304.3105871304087</v>
      </c>
      <c r="I113" s="29">
        <f t="shared" si="298"/>
        <v>11432.25796605916</v>
      </c>
      <c r="J113" s="10"/>
      <c r="K113" s="40">
        <f t="shared" si="299"/>
        <v>3.0146825742606245</v>
      </c>
      <c r="L113" s="40">
        <f t="shared" si="387"/>
        <v>4910</v>
      </c>
      <c r="M113" s="40">
        <f t="shared" si="388"/>
        <v>5645.4305485820423</v>
      </c>
      <c r="N113" s="40">
        <f t="shared" si="389"/>
        <v>1129.1523391625665</v>
      </c>
      <c r="O113" s="40">
        <f t="shared" si="390"/>
        <v>16952.419547753518</v>
      </c>
      <c r="P113" s="40">
        <f t="shared" si="391"/>
        <v>1518.9108099482653</v>
      </c>
      <c r="Q113" s="8"/>
      <c r="R113" s="29">
        <f t="shared" si="300"/>
        <v>3.014284031898542</v>
      </c>
      <c r="S113" s="25">
        <v>6020</v>
      </c>
      <c r="T113" s="29">
        <f t="shared" si="301"/>
        <v>5669.9666646296964</v>
      </c>
      <c r="U113" s="42">
        <f t="shared" si="302"/>
        <v>1055.2421391447554</v>
      </c>
      <c r="V113" s="29">
        <f t="shared" si="303"/>
        <v>17026.381430289301</v>
      </c>
      <c r="W113" s="42">
        <f t="shared" si="304"/>
        <v>602.02099070394922</v>
      </c>
      <c r="X113" s="11"/>
      <c r="Y113" s="29">
        <f t="shared" si="305"/>
        <v>3.0145339799817759</v>
      </c>
      <c r="Z113" s="25">
        <v>6020</v>
      </c>
      <c r="AA113" s="28">
        <f t="shared" si="306"/>
        <v>5685.1619620439014</v>
      </c>
      <c r="AB113" s="39">
        <f t="shared" si="307"/>
        <v>1009.4979254183316</v>
      </c>
      <c r="AC113" s="29">
        <f t="shared" si="308"/>
        <v>17072.18935758642</v>
      </c>
      <c r="AD113" s="42">
        <f t="shared" si="309"/>
        <v>230.89706350614563</v>
      </c>
      <c r="AE113" s="11"/>
      <c r="AF113" s="29">
        <f t="shared" si="310"/>
        <v>3.0146904094960121</v>
      </c>
      <c r="AG113" s="25">
        <v>6020</v>
      </c>
      <c r="AH113" s="28">
        <f t="shared" si="311"/>
        <v>5703.8234200201523</v>
      </c>
      <c r="AI113" s="39">
        <f t="shared" si="312"/>
        <v>-2031.3335903014481</v>
      </c>
      <c r="AJ113" s="29">
        <f t="shared" si="313"/>
        <v>17128.449681642058</v>
      </c>
      <c r="AK113" s="42">
        <f t="shared" si="314"/>
        <v>348.2500137993768</v>
      </c>
      <c r="AL113" s="11"/>
      <c r="AM113" s="29">
        <f t="shared" si="315"/>
        <v>3.0148842454712068</v>
      </c>
      <c r="AN113" s="25">
        <v>5030</v>
      </c>
      <c r="AO113" s="28">
        <f t="shared" si="316"/>
        <v>5680.0706068228383</v>
      </c>
      <c r="AP113" s="39">
        <f t="shared" si="317"/>
        <v>1024.8257989417966</v>
      </c>
      <c r="AQ113" s="29">
        <f t="shared" si="318"/>
        <v>17056.840631674146</v>
      </c>
      <c r="AR113" s="42">
        <f t="shared" si="386"/>
        <v>564.19613478649535</v>
      </c>
      <c r="AS113" s="11"/>
      <c r="AT113" s="29">
        <f t="shared" si="319"/>
        <v>3.0146378560731781</v>
      </c>
      <c r="AU113" s="25">
        <v>6020</v>
      </c>
      <c r="AV113" s="28">
        <f t="shared" si="320"/>
        <v>5697.6205771870164</v>
      </c>
      <c r="AW113" s="39">
        <f t="shared" si="321"/>
        <v>971.95516264359117</v>
      </c>
      <c r="AX113" s="29">
        <f t="shared" si="322"/>
        <v>17109.749029093022</v>
      </c>
      <c r="AY113" s="42">
        <f t="shared" si="323"/>
        <v>308.0014597835289</v>
      </c>
      <c r="AZ113" s="11"/>
      <c r="BA113" s="29">
        <f t="shared" si="324"/>
        <v>3.0148196052222112</v>
      </c>
      <c r="BB113" s="25">
        <v>6020</v>
      </c>
      <c r="BC113" s="28">
        <f t="shared" si="325"/>
        <v>5709.3190720659732</v>
      </c>
      <c r="BD113" s="39">
        <f t="shared" si="326"/>
        <v>936.74141802958911</v>
      </c>
      <c r="BE113" s="29">
        <f t="shared" si="327"/>
        <v>17145.018594192032</v>
      </c>
      <c r="BF113" s="42">
        <f t="shared" si="328"/>
        <v>136.85478243297865</v>
      </c>
      <c r="BG113" s="11"/>
      <c r="BH113" s="29">
        <f t="shared" si="329"/>
        <v>3.0149416925019894</v>
      </c>
      <c r="BI113" s="25">
        <v>6020</v>
      </c>
      <c r="BJ113" s="28">
        <f t="shared" si="330"/>
        <v>5726.6234486950598</v>
      </c>
      <c r="BK113" s="39">
        <f t="shared" si="331"/>
        <v>884.59115995108891</v>
      </c>
      <c r="BL113" s="29">
        <f t="shared" si="332"/>
        <v>17197.19185283039</v>
      </c>
      <c r="BM113" s="42">
        <f t="shared" si="333"/>
        <v>299.44145052127919</v>
      </c>
      <c r="BN113" s="11"/>
      <c r="BO113" s="29">
        <f t="shared" si="334"/>
        <v>3.0151236648440367</v>
      </c>
      <c r="BP113" s="25">
        <v>6020</v>
      </c>
      <c r="BQ113" s="28">
        <f t="shared" si="335"/>
        <v>5734.5373748540987</v>
      </c>
      <c r="BR113" s="39">
        <f t="shared" si="336"/>
        <v>-2485.9336883715396</v>
      </c>
      <c r="BS113" s="29">
        <f t="shared" si="337"/>
        <v>17221.05365013707</v>
      </c>
      <c r="BT113" s="42">
        <f t="shared" si="286"/>
        <v>62.630227250721227</v>
      </c>
      <c r="BU113" s="11"/>
      <c r="BV113" s="29">
        <f t="shared" si="338"/>
        <v>3.0152074390963532</v>
      </c>
      <c r="BW113" s="25">
        <v>4910</v>
      </c>
      <c r="BX113" s="28">
        <f t="shared" si="339"/>
        <v>5709.5021020688528</v>
      </c>
      <c r="BY113" s="39">
        <f t="shared" si="340"/>
        <v>936.16752903609506</v>
      </c>
      <c r="BZ113" s="29">
        <f t="shared" si="341"/>
        <v>17145.570419154043</v>
      </c>
      <c r="CA113" s="42">
        <f t="shared" si="342"/>
        <v>626.76488343167796</v>
      </c>
      <c r="CB113" s="11"/>
      <c r="CC113" s="29">
        <f t="shared" si="343"/>
        <v>3.0149436086040655</v>
      </c>
      <c r="CD113" s="25">
        <v>6020</v>
      </c>
      <c r="CE113" s="28">
        <f t="shared" si="344"/>
        <v>5719.8949113697954</v>
      </c>
      <c r="CF113" s="39">
        <f t="shared" si="345"/>
        <v>904.87859355898513</v>
      </c>
      <c r="CG113" s="29">
        <f t="shared" si="346"/>
        <v>17176.904719558021</v>
      </c>
      <c r="CH113" s="42">
        <f t="shared" si="347"/>
        <v>108.01048516575995</v>
      </c>
      <c r="CI113" s="11"/>
      <c r="CJ113" s="29">
        <f t="shared" si="348"/>
        <v>3.015052711383218</v>
      </c>
      <c r="CK113" s="25">
        <v>6020</v>
      </c>
      <c r="CL113" s="28">
        <f t="shared" si="349"/>
        <v>5734.3796157317429</v>
      </c>
      <c r="CM113" s="39">
        <f t="shared" si="350"/>
        <v>861.23174154216213</v>
      </c>
      <c r="CN113" s="29">
        <f t="shared" si="351"/>
        <v>17220.57797378975</v>
      </c>
      <c r="CO113" s="42">
        <f t="shared" si="287"/>
        <v>209.80666045302033</v>
      </c>
      <c r="CP113" s="11"/>
      <c r="CQ113" s="29">
        <f t="shared" si="352"/>
        <v>3.0152057657176039</v>
      </c>
      <c r="CR113" s="25">
        <v>6020</v>
      </c>
      <c r="CS113" s="28">
        <f t="shared" si="353"/>
        <v>5743.4395165651022</v>
      </c>
      <c r="CT113" s="39">
        <f t="shared" si="354"/>
        <v>833.95188544459643</v>
      </c>
      <c r="CU113" s="29">
        <f t="shared" si="355"/>
        <v>17247.895875017723</v>
      </c>
      <c r="CV113" s="42">
        <f t="shared" si="356"/>
        <v>82.081803110304165</v>
      </c>
      <c r="CW113" s="11"/>
      <c r="CX113" s="29">
        <f t="shared" si="357"/>
        <v>3.0153020896900902</v>
      </c>
      <c r="CY113" s="25">
        <v>6020</v>
      </c>
      <c r="CZ113" s="28">
        <f t="shared" si="358"/>
        <v>5756.451729332658</v>
      </c>
      <c r="DA113" s="39">
        <f t="shared" si="359"/>
        <v>794.73534728638072</v>
      </c>
      <c r="DB113" s="29">
        <f t="shared" si="360"/>
        <v>17287.132531630574</v>
      </c>
      <c r="DC113" s="42">
        <f t="shared" si="361"/>
        <v>169.31768110814389</v>
      </c>
      <c r="DD113" s="11"/>
      <c r="DE113" s="29">
        <f t="shared" si="362"/>
        <v>3.015441234000114</v>
      </c>
      <c r="DF113" s="25">
        <v>6020</v>
      </c>
      <c r="DG113" s="28">
        <f t="shared" si="363"/>
        <v>5763.8724177498852</v>
      </c>
      <c r="DH113" s="39">
        <f t="shared" si="364"/>
        <v>772.38105475392842</v>
      </c>
      <c r="DI113" s="29">
        <f t="shared" si="365"/>
        <v>17309.509477273456</v>
      </c>
      <c r="DJ113" s="42">
        <f t="shared" si="366"/>
        <v>55.066616585570095</v>
      </c>
      <c r="DK113" s="11"/>
      <c r="DL113" s="29">
        <f t="shared" si="367"/>
        <v>3.0155210097717475</v>
      </c>
      <c r="DM113" s="25">
        <v>6020</v>
      </c>
      <c r="DN113" s="28">
        <f t="shared" si="368"/>
        <v>5772.1730159550616</v>
      </c>
      <c r="DO113" s="39">
        <f t="shared" si="369"/>
        <v>747.36686260153454</v>
      </c>
      <c r="DP113" s="29">
        <f t="shared" si="370"/>
        <v>17334.540477158364</v>
      </c>
      <c r="DQ113" s="42">
        <f t="shared" si="371"/>
        <v>68.899930563776948</v>
      </c>
      <c r="DR113" s="11"/>
      <c r="DS113" s="29">
        <f t="shared" si="372"/>
        <v>3.0156106108075456</v>
      </c>
      <c r="DT113" s="25">
        <v>6020</v>
      </c>
      <c r="DU113" s="28">
        <f t="shared" si="373"/>
        <v>5778.5704942000957</v>
      </c>
      <c r="DV113" s="39">
        <f t="shared" si="374"/>
        <v>-2619.0617859613717</v>
      </c>
      <c r="DW113" s="29">
        <f t="shared" si="375"/>
        <v>17353.833002056796</v>
      </c>
      <c r="DX113" s="42">
        <f t="shared" si="376"/>
        <v>40.92772789568469</v>
      </c>
      <c r="DY113" s="11"/>
      <c r="DZ113" s="29">
        <f t="shared" si="377"/>
        <v>3.0156799328438533</v>
      </c>
      <c r="EA113" s="25">
        <v>4910</v>
      </c>
      <c r="EB113" s="28">
        <f t="shared" si="378"/>
        <v>5749.8416139458477</v>
      </c>
      <c r="EC113" s="39">
        <f t="shared" si="379"/>
        <v>814.64561140285582</v>
      </c>
      <c r="ED113" s="29">
        <f t="shared" si="380"/>
        <v>17267.200351272171</v>
      </c>
      <c r="EE113" s="42">
        <f t="shared" si="381"/>
        <v>825.34856066292048</v>
      </c>
      <c r="EF113" s="11"/>
      <c r="EG113" s="29">
        <f t="shared" si="382"/>
        <v>3.0153704315887215</v>
      </c>
      <c r="EH113" s="25">
        <v>6020</v>
      </c>
      <c r="EI113" s="28">
        <f t="shared" si="383"/>
        <v>5756.0633746631411</v>
      </c>
      <c r="EJ113" s="29">
        <f t="shared" si="288"/>
        <v>17285.961471755763</v>
      </c>
      <c r="EK113" s="42">
        <f t="shared" si="289"/>
        <v>38.710306423254835</v>
      </c>
      <c r="EM113" s="11"/>
      <c r="EN113" s="11"/>
      <c r="EO113" s="78">
        <f t="shared" si="290"/>
        <v>32</v>
      </c>
      <c r="EP113" s="78" t="str">
        <f t="shared" si="291"/>
        <v xml:space="preserve"> ('11', '10'),</v>
      </c>
      <c r="EQ113" s="78">
        <f t="shared" si="292"/>
        <v>20000</v>
      </c>
      <c r="ER113" s="78">
        <f t="shared" si="293"/>
        <v>3.015052711383218</v>
      </c>
      <c r="ES113" s="106">
        <f t="shared" si="384"/>
        <v>3.0030411531435206</v>
      </c>
      <c r="ET113" s="78">
        <f t="shared" si="294"/>
        <v>5734.3796157317429</v>
      </c>
      <c r="EU113" s="78">
        <f t="shared" si="295"/>
        <v>17220.57797378975</v>
      </c>
      <c r="EV113" s="79">
        <f t="shared" si="296"/>
        <v>0.28671898078658714</v>
      </c>
      <c r="EW113" s="78" t="str">
        <f t="shared" si="385"/>
        <v>-</v>
      </c>
      <c r="EX113" s="3"/>
      <c r="EY113" s="78">
        <v>32</v>
      </c>
      <c r="EZ113" s="78">
        <v>5734.3796157317429</v>
      </c>
      <c r="FB113" s="2">
        <v>5896.1689338283604</v>
      </c>
    </row>
    <row r="114" spans="2:158" s="2" customFormat="1" x14ac:dyDescent="0.3">
      <c r="B114" s="86"/>
      <c r="C114" s="24">
        <v>33</v>
      </c>
      <c r="D114" s="25" t="s">
        <v>28</v>
      </c>
      <c r="E114" s="25">
        <v>9820</v>
      </c>
      <c r="F114" s="25">
        <v>3.6</v>
      </c>
      <c r="G114" s="25">
        <v>1840</v>
      </c>
      <c r="H114" s="25">
        <f t="shared" si="297"/>
        <v>7542.9486962336487</v>
      </c>
      <c r="I114" s="29">
        <f t="shared" si="298"/>
        <v>6625.224720320577</v>
      </c>
      <c r="J114" s="10"/>
      <c r="K114" s="40">
        <f t="shared" si="299"/>
        <v>3.670376850895039</v>
      </c>
      <c r="L114" s="40">
        <f t="shared" si="387"/>
        <v>3930</v>
      </c>
      <c r="M114" s="40">
        <f t="shared" si="388"/>
        <v>3944.9438856679299</v>
      </c>
      <c r="N114" s="40">
        <f t="shared" si="389"/>
        <v>-54.847805288424659</v>
      </c>
      <c r="O114" s="40">
        <f t="shared" si="390"/>
        <v>14257.279969342388</v>
      </c>
      <c r="P114" s="40">
        <f t="shared" si="391"/>
        <v>0.62715662425255492</v>
      </c>
      <c r="Q114" s="8"/>
      <c r="R114" s="29">
        <f t="shared" si="300"/>
        <v>3.6703203677236167</v>
      </c>
      <c r="S114" s="25">
        <v>3930</v>
      </c>
      <c r="T114" s="29">
        <f t="shared" si="301"/>
        <v>3943.9649886661505</v>
      </c>
      <c r="U114" s="42">
        <f t="shared" si="302"/>
        <v>-51.254404927410029</v>
      </c>
      <c r="V114" s="29">
        <f t="shared" si="303"/>
        <v>14253.687137892457</v>
      </c>
      <c r="W114" s="42">
        <f t="shared" si="304"/>
        <v>0.95823934009267364</v>
      </c>
      <c r="X114" s="11"/>
      <c r="Y114" s="29">
        <f t="shared" si="305"/>
        <v>3.6702505966122381</v>
      </c>
      <c r="Z114" s="25">
        <v>3930</v>
      </c>
      <c r="AA114" s="28">
        <f t="shared" si="306"/>
        <v>3943.3587545314967</v>
      </c>
      <c r="AB114" s="39">
        <f t="shared" si="307"/>
        <v>-49.028691809342057</v>
      </c>
      <c r="AC114" s="29">
        <f t="shared" si="308"/>
        <v>14251.462119788701</v>
      </c>
      <c r="AD114" s="42">
        <f t="shared" si="309"/>
        <v>0.36751982601935967</v>
      </c>
      <c r="AE114" s="11"/>
      <c r="AF114" s="29">
        <f t="shared" si="310"/>
        <v>3.6702074131749782</v>
      </c>
      <c r="AG114" s="25">
        <v>3930</v>
      </c>
      <c r="AH114" s="28">
        <f t="shared" si="311"/>
        <v>3942.6142338736099</v>
      </c>
      <c r="AI114" s="39">
        <f t="shared" si="312"/>
        <v>-46.29578687524436</v>
      </c>
      <c r="AJ114" s="29">
        <f t="shared" si="313"/>
        <v>14248.729594285001</v>
      </c>
      <c r="AK114" s="42">
        <f t="shared" si="314"/>
        <v>0.55431101002022887</v>
      </c>
      <c r="AL114" s="11"/>
      <c r="AM114" s="29">
        <f t="shared" si="315"/>
        <v>3.6701544065162768</v>
      </c>
      <c r="AN114" s="25">
        <v>3930</v>
      </c>
      <c r="AO114" s="28">
        <f t="shared" si="316"/>
        <v>3942.1695720647072</v>
      </c>
      <c r="AP114" s="39">
        <f t="shared" si="317"/>
        <v>-44.663279549747941</v>
      </c>
      <c r="AQ114" s="29">
        <f t="shared" si="318"/>
        <v>14247.097623823414</v>
      </c>
      <c r="AR114" s="42">
        <f t="shared" si="386"/>
        <v>0.19772412429667927</v>
      </c>
      <c r="AS114" s="11"/>
      <c r="AT114" s="29">
        <f t="shared" si="319"/>
        <v>3.6701227628337536</v>
      </c>
      <c r="AU114" s="25">
        <v>3930</v>
      </c>
      <c r="AV114" s="28">
        <f t="shared" si="320"/>
        <v>3941.5412779737367</v>
      </c>
      <c r="AW114" s="39">
        <f t="shared" si="321"/>
        <v>-42.357047487053975</v>
      </c>
      <c r="AX114" s="29">
        <f t="shared" si="322"/>
        <v>14244.79172141979</v>
      </c>
      <c r="AY114" s="42">
        <f t="shared" si="323"/>
        <v>0.39475346474842787</v>
      </c>
      <c r="AZ114" s="11"/>
      <c r="BA114" s="29">
        <f t="shared" si="324"/>
        <v>3.6700780694890205</v>
      </c>
      <c r="BB114" s="25">
        <v>3930</v>
      </c>
      <c r="BC114" s="28">
        <f t="shared" si="325"/>
        <v>3941.1224684228841</v>
      </c>
      <c r="BD114" s="39">
        <f t="shared" si="326"/>
        <v>-40.819506456238273</v>
      </c>
      <c r="BE114" s="29">
        <f t="shared" si="327"/>
        <v>14243.254663908299</v>
      </c>
      <c r="BF114" s="42">
        <f t="shared" si="328"/>
        <v>0.17540143988529738</v>
      </c>
      <c r="BG114" s="11"/>
      <c r="BH114" s="29">
        <f t="shared" si="329"/>
        <v>3.6700482895777804</v>
      </c>
      <c r="BI114" s="25">
        <v>3930</v>
      </c>
      <c r="BJ114" s="28">
        <f t="shared" si="330"/>
        <v>3940.5029666597261</v>
      </c>
      <c r="BK114" s="39">
        <f t="shared" si="331"/>
        <v>-38.545720913637261</v>
      </c>
      <c r="BL114" s="29">
        <f t="shared" si="332"/>
        <v>14240.981076162347</v>
      </c>
      <c r="BM114" s="42">
        <f t="shared" si="333"/>
        <v>0.38378243455592187</v>
      </c>
      <c r="BN114" s="11"/>
      <c r="BO114" s="29">
        <f t="shared" si="334"/>
        <v>3.6700042566318629</v>
      </c>
      <c r="BP114" s="25">
        <v>3930</v>
      </c>
      <c r="BQ114" s="28">
        <f t="shared" si="335"/>
        <v>3940.2196457800369</v>
      </c>
      <c r="BR114" s="39">
        <f t="shared" si="336"/>
        <v>-37.505712513688856</v>
      </c>
      <c r="BS114" s="29">
        <f t="shared" si="337"/>
        <v>14239.941290179759</v>
      </c>
      <c r="BT114" s="42">
        <f t="shared" si="286"/>
        <v>8.0270720867861856E-2</v>
      </c>
      <c r="BU114" s="11"/>
      <c r="BV114" s="29">
        <f t="shared" si="338"/>
        <v>3.6699841256701156</v>
      </c>
      <c r="BW114" s="25">
        <v>3930</v>
      </c>
      <c r="BX114" s="28">
        <f t="shared" si="339"/>
        <v>3939.9093486028869</v>
      </c>
      <c r="BY114" s="39">
        <f t="shared" si="340"/>
        <v>-36.366700214758517</v>
      </c>
      <c r="BZ114" s="29">
        <f t="shared" si="341"/>
        <v>14238.802507885413</v>
      </c>
      <c r="CA114" s="42">
        <f t="shared" si="342"/>
        <v>9.6284338147261686E-2</v>
      </c>
      <c r="CB114" s="11"/>
      <c r="CC114" s="29">
        <f t="shared" si="343"/>
        <v>3.669962082927833</v>
      </c>
      <c r="CD114" s="25">
        <v>3930</v>
      </c>
      <c r="CE114" s="28">
        <f t="shared" si="344"/>
        <v>3939.5776685141886</v>
      </c>
      <c r="CF114" s="39">
        <f t="shared" si="345"/>
        <v>-35.149140333847342</v>
      </c>
      <c r="CG114" s="29">
        <f t="shared" si="346"/>
        <v>14237.585258442918</v>
      </c>
      <c r="CH114" s="42">
        <f t="shared" si="347"/>
        <v>0.11001168123887843</v>
      </c>
      <c r="CI114" s="11"/>
      <c r="CJ114" s="29">
        <f t="shared" si="348"/>
        <v>3.6699385269546161</v>
      </c>
      <c r="CK114" s="25">
        <v>3930</v>
      </c>
      <c r="CL114" s="28">
        <f t="shared" si="349"/>
        <v>3939.1153981223802</v>
      </c>
      <c r="CM114" s="39">
        <f t="shared" si="350"/>
        <v>-33.452464511846038</v>
      </c>
      <c r="CN114" s="29">
        <f t="shared" si="351"/>
        <v>14235.888762108589</v>
      </c>
      <c r="CO114" s="42">
        <f t="shared" si="287"/>
        <v>0.21369391514277306</v>
      </c>
      <c r="CP114" s="11"/>
      <c r="CQ114" s="29">
        <f t="shared" si="352"/>
        <v>3.6699057063602019</v>
      </c>
      <c r="CR114" s="25">
        <v>3930</v>
      </c>
      <c r="CS114" s="28">
        <f t="shared" si="353"/>
        <v>3938.8262569840231</v>
      </c>
      <c r="CT114" s="39">
        <f t="shared" si="354"/>
        <v>-32.391089642159493</v>
      </c>
      <c r="CU114" s="29">
        <f t="shared" si="355"/>
        <v>14234.827644362085</v>
      </c>
      <c r="CV114" s="42">
        <f t="shared" si="356"/>
        <v>8.3602597890428787E-2</v>
      </c>
      <c r="CW114" s="11"/>
      <c r="CX114" s="29">
        <f t="shared" si="357"/>
        <v>3.6698851835898898</v>
      </c>
      <c r="CY114" s="25">
        <v>3930</v>
      </c>
      <c r="CZ114" s="28">
        <f t="shared" si="358"/>
        <v>3938.4109802518205</v>
      </c>
      <c r="DA114" s="39">
        <f t="shared" si="359"/>
        <v>-30.866942640855893</v>
      </c>
      <c r="DB114" s="29">
        <f t="shared" si="360"/>
        <v>14233.303632554447</v>
      </c>
      <c r="DC114" s="42">
        <f t="shared" si="361"/>
        <v>0.17245476430881046</v>
      </c>
      <c r="DD114" s="11"/>
      <c r="DE114" s="29">
        <f t="shared" si="362"/>
        <v>3.6698557158252361</v>
      </c>
      <c r="DF114" s="25">
        <v>3930</v>
      </c>
      <c r="DG114" s="28">
        <f t="shared" si="363"/>
        <v>3938.1741535651031</v>
      </c>
      <c r="DH114" s="39">
        <f t="shared" si="364"/>
        <v>-29.997673261818122</v>
      </c>
      <c r="DI114" s="29">
        <f t="shared" si="365"/>
        <v>14232.434514774046</v>
      </c>
      <c r="DJ114" s="42">
        <f t="shared" si="366"/>
        <v>5.6086879541565104E-2</v>
      </c>
      <c r="DK114" s="11"/>
      <c r="DL114" s="29">
        <f t="shared" si="367"/>
        <v>3.6698389149320354</v>
      </c>
      <c r="DM114" s="25">
        <v>3930</v>
      </c>
      <c r="DN114" s="28">
        <f t="shared" si="368"/>
        <v>3937.9092451010665</v>
      </c>
      <c r="DO114" s="39">
        <f t="shared" si="369"/>
        <v>-29.025392331704456</v>
      </c>
      <c r="DP114" s="29">
        <f t="shared" si="370"/>
        <v>14231.462345872658</v>
      </c>
      <c r="DQ114" s="42">
        <f t="shared" si="371"/>
        <v>7.0176494318219984E-2</v>
      </c>
      <c r="DR114" s="11"/>
      <c r="DS114" s="29">
        <f t="shared" si="372"/>
        <v>3.6698201254602649</v>
      </c>
      <c r="DT114" s="25">
        <v>3930</v>
      </c>
      <c r="DU114" s="28">
        <f t="shared" si="373"/>
        <v>3937.7050735349085</v>
      </c>
      <c r="DV114" s="39">
        <f t="shared" si="374"/>
        <v>-28.275983135491817</v>
      </c>
      <c r="DW114" s="29">
        <f t="shared" si="375"/>
        <v>14230.713074428255</v>
      </c>
      <c r="DX114" s="42">
        <f t="shared" si="376"/>
        <v>4.1686028427426226E-2</v>
      </c>
      <c r="DY114" s="11"/>
      <c r="DZ114" s="29">
        <f t="shared" si="377"/>
        <v>3.6698056465326312</v>
      </c>
      <c r="EA114" s="25">
        <v>3930</v>
      </c>
      <c r="EB114" s="28">
        <f t="shared" si="378"/>
        <v>3937.4502201448695</v>
      </c>
      <c r="EC114" s="39">
        <f t="shared" si="379"/>
        <v>-27.340634710100822</v>
      </c>
      <c r="ED114" s="29">
        <f t="shared" si="380"/>
        <v>14229.777814321114</v>
      </c>
      <c r="EE114" s="42">
        <f t="shared" si="381"/>
        <v>6.4950250414364766E-2</v>
      </c>
      <c r="EF114" s="11"/>
      <c r="EG114" s="29">
        <f t="shared" si="382"/>
        <v>3.6697875766383175</v>
      </c>
      <c r="EH114" s="25">
        <v>3930</v>
      </c>
      <c r="EI114" s="28">
        <f t="shared" si="383"/>
        <v>3937.2786412140445</v>
      </c>
      <c r="EJ114" s="29">
        <f t="shared" si="288"/>
        <v>14229.148157135884</v>
      </c>
      <c r="EK114" s="42">
        <f t="shared" si="289"/>
        <v>2.9439329503062165E-2</v>
      </c>
      <c r="EM114" s="11"/>
      <c r="EN114" s="11"/>
      <c r="EO114" s="78">
        <f t="shared" si="290"/>
        <v>33</v>
      </c>
      <c r="EP114" s="78" t="str">
        <f t="shared" si="291"/>
        <v xml:space="preserve"> ('11', '12'),</v>
      </c>
      <c r="EQ114" s="78">
        <f t="shared" si="292"/>
        <v>9820</v>
      </c>
      <c r="ER114" s="78">
        <f t="shared" si="293"/>
        <v>3.6699385269546161</v>
      </c>
      <c r="ES114" s="106">
        <f t="shared" si="384"/>
        <v>3.6139811412720406</v>
      </c>
      <c r="ET114" s="78">
        <f t="shared" si="294"/>
        <v>3939.1153981223802</v>
      </c>
      <c r="EU114" s="78">
        <f t="shared" si="295"/>
        <v>14235.888762108589</v>
      </c>
      <c r="EV114" s="79">
        <f t="shared" si="296"/>
        <v>0.40113191426908146</v>
      </c>
      <c r="EW114" s="78" t="str">
        <f t="shared" si="385"/>
        <v>-</v>
      </c>
      <c r="EX114" s="3"/>
      <c r="EY114" s="78">
        <v>33</v>
      </c>
      <c r="EZ114" s="78">
        <v>3939.1153981223802</v>
      </c>
      <c r="FB114" s="2">
        <v>3942.7565056745598</v>
      </c>
    </row>
    <row r="115" spans="2:158" s="2" customFormat="1" x14ac:dyDescent="0.3">
      <c r="B115" s="86"/>
      <c r="C115" s="24">
        <v>34</v>
      </c>
      <c r="D115" s="25" t="s">
        <v>29</v>
      </c>
      <c r="E115" s="25">
        <v>9750</v>
      </c>
      <c r="F115" s="25">
        <v>2.4</v>
      </c>
      <c r="G115" s="25">
        <v>14560</v>
      </c>
      <c r="H115" s="25">
        <f t="shared" si="297"/>
        <v>-41038.267270161152</v>
      </c>
      <c r="I115" s="29">
        <f t="shared" si="298"/>
        <v>61010.99165195378</v>
      </c>
      <c r="J115" s="10"/>
      <c r="K115" s="40">
        <f t="shared" si="299"/>
        <v>3.6368409353997952</v>
      </c>
      <c r="L115" s="40">
        <f t="shared" si="387"/>
        <v>9900</v>
      </c>
      <c r="M115" s="40">
        <f t="shared" si="388"/>
        <v>8928.4596315312992</v>
      </c>
      <c r="N115" s="40">
        <f t="shared" si="389"/>
        <v>-506.85229080830413</v>
      </c>
      <c r="O115" s="40">
        <f t="shared" si="390"/>
        <v>23688.606497747292</v>
      </c>
      <c r="P115" s="40">
        <f t="shared" si="391"/>
        <v>2650.7614298828667</v>
      </c>
      <c r="Q115" s="8"/>
      <c r="R115" s="29">
        <f t="shared" si="300"/>
        <v>3.6657857432035659</v>
      </c>
      <c r="S115" s="25">
        <v>8790</v>
      </c>
      <c r="T115" s="29">
        <f t="shared" si="301"/>
        <v>8919.3898540192604</v>
      </c>
      <c r="U115" s="42">
        <f t="shared" si="302"/>
        <v>-473.24051060049038</v>
      </c>
      <c r="V115" s="29">
        <f t="shared" si="303"/>
        <v>23655.381937177237</v>
      </c>
      <c r="W115" s="42">
        <f t="shared" si="304"/>
        <v>82.260864117885703</v>
      </c>
      <c r="X115" s="11"/>
      <c r="Y115" s="29">
        <f t="shared" si="305"/>
        <v>3.6606502935386525</v>
      </c>
      <c r="Z115" s="25">
        <v>8790</v>
      </c>
      <c r="AA115" s="28">
        <f t="shared" si="306"/>
        <v>8913.7729109583288</v>
      </c>
      <c r="AB115" s="39">
        <f t="shared" si="307"/>
        <v>-452.21543212398245</v>
      </c>
      <c r="AC115" s="29">
        <f t="shared" si="308"/>
        <v>23634.829185750717</v>
      </c>
      <c r="AD115" s="42">
        <f t="shared" si="309"/>
        <v>31.550049349747535</v>
      </c>
      <c r="AE115" s="11"/>
      <c r="AF115" s="29">
        <f t="shared" si="310"/>
        <v>3.6574777380152694</v>
      </c>
      <c r="AG115" s="25">
        <v>8790</v>
      </c>
      <c r="AH115" s="28">
        <f t="shared" si="311"/>
        <v>8906.8747013327247</v>
      </c>
      <c r="AI115" s="39">
        <f t="shared" si="312"/>
        <v>-426.7413109413796</v>
      </c>
      <c r="AJ115" s="29">
        <f t="shared" si="313"/>
        <v>23609.612553068255</v>
      </c>
      <c r="AK115" s="42">
        <f t="shared" si="314"/>
        <v>47.585296038776612</v>
      </c>
      <c r="AL115" s="11"/>
      <c r="AM115" s="29">
        <f t="shared" si="315"/>
        <v>3.6535896960218697</v>
      </c>
      <c r="AN115" s="25">
        <v>8790</v>
      </c>
      <c r="AO115" s="28">
        <f t="shared" si="316"/>
        <v>8902.7547748567868</v>
      </c>
      <c r="AP115" s="39">
        <f t="shared" si="317"/>
        <v>-411.32968533642907</v>
      </c>
      <c r="AQ115" s="29">
        <f t="shared" si="318"/>
        <v>23594.56480785922</v>
      </c>
      <c r="AR115" s="42">
        <f t="shared" si="386"/>
        <v>16.973794167134685</v>
      </c>
      <c r="AS115" s="11"/>
      <c r="AT115" s="29">
        <f t="shared" si="319"/>
        <v>3.6512718841223912</v>
      </c>
      <c r="AU115" s="25">
        <v>8790</v>
      </c>
      <c r="AV115" s="28">
        <f t="shared" si="320"/>
        <v>8896.9334396122504</v>
      </c>
      <c r="AW115" s="39">
        <f t="shared" si="321"/>
        <v>-389.86077044687528</v>
      </c>
      <c r="AX115" s="29">
        <f t="shared" si="322"/>
        <v>23573.319049748741</v>
      </c>
      <c r="AY115" s="42">
        <f t="shared" si="323"/>
        <v>33.887944029281499</v>
      </c>
      <c r="AZ115" s="11"/>
      <c r="BA115" s="29">
        <f t="shared" si="324"/>
        <v>3.6480023649452655</v>
      </c>
      <c r="BB115" s="25">
        <v>8790</v>
      </c>
      <c r="BC115" s="28">
        <f t="shared" si="325"/>
        <v>8893.0530421452604</v>
      </c>
      <c r="BD115" s="39">
        <f t="shared" si="326"/>
        <v>-375.38237630495325</v>
      </c>
      <c r="BE115" s="29">
        <f t="shared" si="327"/>
        <v>23559.167573096791</v>
      </c>
      <c r="BF115" s="42">
        <f t="shared" si="328"/>
        <v>15.057484501822112</v>
      </c>
      <c r="BG115" s="11"/>
      <c r="BH115" s="29">
        <f t="shared" si="329"/>
        <v>3.645826524055928</v>
      </c>
      <c r="BI115" s="25">
        <v>8790</v>
      </c>
      <c r="BJ115" s="28">
        <f t="shared" si="330"/>
        <v>8887.3131704836396</v>
      </c>
      <c r="BK115" s="39">
        <f t="shared" si="331"/>
        <v>-354.33143893079244</v>
      </c>
      <c r="BL115" s="29">
        <f t="shared" si="332"/>
        <v>23538.250221628528</v>
      </c>
      <c r="BM115" s="42">
        <f t="shared" si="333"/>
        <v>32.946126691877318</v>
      </c>
      <c r="BN115" s="11"/>
      <c r="BO115" s="29">
        <f t="shared" si="334"/>
        <v>3.6426132454763032</v>
      </c>
      <c r="BP115" s="25">
        <v>8790</v>
      </c>
      <c r="BQ115" s="28">
        <f t="shared" si="335"/>
        <v>8884.688116633617</v>
      </c>
      <c r="BR115" s="39">
        <f t="shared" si="336"/>
        <v>3714.4794719797137</v>
      </c>
      <c r="BS115" s="29">
        <f t="shared" si="337"/>
        <v>23528.690092091823</v>
      </c>
      <c r="BT115" s="42">
        <f t="shared" si="286"/>
        <v>6.8909077155184528</v>
      </c>
      <c r="BU115" s="11"/>
      <c r="BV115" s="29">
        <f t="shared" si="338"/>
        <v>3.6411457685510609</v>
      </c>
      <c r="BW115" s="25">
        <v>9900</v>
      </c>
      <c r="BX115" s="28">
        <f t="shared" si="339"/>
        <v>8915.5158398361909</v>
      </c>
      <c r="BY115" s="39">
        <f t="shared" si="340"/>
        <v>-458.8973510063966</v>
      </c>
      <c r="BZ115" s="29">
        <f t="shared" si="341"/>
        <v>23641.204766581282</v>
      </c>
      <c r="CA115" s="42">
        <f t="shared" si="342"/>
        <v>950.3485178545136</v>
      </c>
      <c r="CB115" s="11"/>
      <c r="CC115" s="29">
        <f t="shared" si="343"/>
        <v>3.658461535645511</v>
      </c>
      <c r="CD115" s="25">
        <v>8790</v>
      </c>
      <c r="CE115" s="28">
        <f t="shared" si="344"/>
        <v>8911.3146449284086</v>
      </c>
      <c r="CF115" s="39">
        <f t="shared" si="345"/>
        <v>-443.13729443048572</v>
      </c>
      <c r="CG115" s="29">
        <f t="shared" si="346"/>
        <v>23625.83983701031</v>
      </c>
      <c r="CH115" s="42">
        <f t="shared" si="347"/>
        <v>17.650038653176242</v>
      </c>
      <c r="CI115" s="11"/>
      <c r="CJ115" s="29">
        <f t="shared" si="348"/>
        <v>3.6560911483785432</v>
      </c>
      <c r="CK115" s="25">
        <v>8790</v>
      </c>
      <c r="CL115" s="28">
        <f t="shared" si="349"/>
        <v>8905.4593401264028</v>
      </c>
      <c r="CM115" s="39">
        <f t="shared" si="350"/>
        <v>-421.51128001239471</v>
      </c>
      <c r="CN115" s="29">
        <f t="shared" si="351"/>
        <v>23604.441967749412</v>
      </c>
      <c r="CO115" s="42">
        <f t="shared" si="287"/>
        <v>34.284594324391897</v>
      </c>
      <c r="CP115" s="11"/>
      <c r="CQ115" s="29">
        <f t="shared" si="352"/>
        <v>3.6527930712074728</v>
      </c>
      <c r="CR115" s="25">
        <v>8790</v>
      </c>
      <c r="CS115" s="28">
        <f t="shared" si="353"/>
        <v>8901.7969608655167</v>
      </c>
      <c r="CT115" s="39">
        <f t="shared" si="354"/>
        <v>-407.81070475386633</v>
      </c>
      <c r="CU115" s="29">
        <f t="shared" si="355"/>
        <v>23591.0678264161</v>
      </c>
      <c r="CV115" s="42">
        <f t="shared" si="356"/>
        <v>13.413021850569018</v>
      </c>
      <c r="CW115" s="11"/>
      <c r="CX115" s="29">
        <f t="shared" si="357"/>
        <v>3.6507334924219355</v>
      </c>
      <c r="CY115" s="25">
        <v>8790</v>
      </c>
      <c r="CZ115" s="28">
        <f t="shared" si="358"/>
        <v>8896.5368968698203</v>
      </c>
      <c r="DA115" s="39">
        <f t="shared" si="359"/>
        <v>-388.44394771408838</v>
      </c>
      <c r="DB115" s="29">
        <f t="shared" si="360"/>
        <v>23571.872504999465</v>
      </c>
      <c r="DC115" s="42">
        <f t="shared" si="361"/>
        <v>27.668273238820817</v>
      </c>
      <c r="DD115" s="11"/>
      <c r="DE115" s="29">
        <f t="shared" si="362"/>
        <v>3.6477798823568373</v>
      </c>
      <c r="DF115" s="25">
        <v>8790</v>
      </c>
      <c r="DG115" s="28">
        <f t="shared" si="363"/>
        <v>8893.5371537312767</v>
      </c>
      <c r="DH115" s="39">
        <f t="shared" si="364"/>
        <v>-377.31199326810867</v>
      </c>
      <c r="DI115" s="29">
        <f t="shared" si="365"/>
        <v>23560.932625625315</v>
      </c>
      <c r="DJ115" s="42">
        <f t="shared" si="366"/>
        <v>8.9984588972396224</v>
      </c>
      <c r="DK115" s="11"/>
      <c r="DL115" s="29">
        <f t="shared" si="367"/>
        <v>3.6460978226983296</v>
      </c>
      <c r="DM115" s="25">
        <v>8790</v>
      </c>
      <c r="DN115" s="28">
        <f t="shared" si="368"/>
        <v>8890.1817153794964</v>
      </c>
      <c r="DO115" s="39">
        <f t="shared" si="369"/>
        <v>-364.93906816839109</v>
      </c>
      <c r="DP115" s="29">
        <f t="shared" si="370"/>
        <v>23548.701523015752</v>
      </c>
      <c r="DQ115" s="42">
        <f t="shared" si="371"/>
        <v>11.258966532598242</v>
      </c>
      <c r="DR115" s="11"/>
      <c r="DS115" s="29">
        <f t="shared" si="372"/>
        <v>3.6442183281123892</v>
      </c>
      <c r="DT115" s="25">
        <v>8790</v>
      </c>
      <c r="DU115" s="28">
        <f t="shared" si="373"/>
        <v>8887.5955952797813</v>
      </c>
      <c r="DV115" s="39">
        <f t="shared" si="374"/>
        <v>3707.02724470161</v>
      </c>
      <c r="DW115" s="29">
        <f t="shared" si="375"/>
        <v>23539.279008237456</v>
      </c>
      <c r="DX115" s="42">
        <f t="shared" si="376"/>
        <v>6.6880171701505278</v>
      </c>
      <c r="DY115" s="11"/>
      <c r="DZ115" s="29">
        <f t="shared" si="377"/>
        <v>3.6427712061624478</v>
      </c>
      <c r="EA115" s="25">
        <v>9900</v>
      </c>
      <c r="EB115" s="28">
        <f t="shared" si="378"/>
        <v>8921.0819330109134</v>
      </c>
      <c r="EC115" s="39">
        <f t="shared" si="379"/>
        <v>-479.74681675468116</v>
      </c>
      <c r="ED115" s="29">
        <f t="shared" si="380"/>
        <v>23661.576856127791</v>
      </c>
      <c r="EE115" s="42">
        <f t="shared" si="381"/>
        <v>1121.3348146434448</v>
      </c>
      <c r="EF115" s="11"/>
      <c r="EG115" s="29">
        <f t="shared" si="382"/>
        <v>3.6616071872248122</v>
      </c>
      <c r="EH115" s="25">
        <v>8790</v>
      </c>
      <c r="EI115" s="28">
        <f t="shared" si="383"/>
        <v>8918.0631097440655</v>
      </c>
      <c r="EJ115" s="29">
        <f t="shared" si="288"/>
        <v>23650.525687863937</v>
      </c>
      <c r="EK115" s="42">
        <f t="shared" si="289"/>
        <v>9.1132939164622471</v>
      </c>
      <c r="EM115" s="11"/>
      <c r="EN115" s="11"/>
      <c r="EO115" s="78">
        <f t="shared" si="290"/>
        <v>34</v>
      </c>
      <c r="EP115" s="78" t="str">
        <f t="shared" si="291"/>
        <v xml:space="preserve"> ('11', '14'),</v>
      </c>
      <c r="EQ115" s="78">
        <f t="shared" si="292"/>
        <v>9750</v>
      </c>
      <c r="ER115" s="78">
        <f t="shared" si="293"/>
        <v>3.6560911483785432</v>
      </c>
      <c r="ES115" s="106">
        <f t="shared" si="384"/>
        <v>2.6505586142414943</v>
      </c>
      <c r="ET115" s="78">
        <f t="shared" si="294"/>
        <v>8905.4593401264028</v>
      </c>
      <c r="EU115" s="78">
        <f t="shared" si="295"/>
        <v>23604.441967749412</v>
      </c>
      <c r="EV115" s="79">
        <f t="shared" si="296"/>
        <v>0.91338044514116956</v>
      </c>
      <c r="EW115" s="78" t="str">
        <f t="shared" si="385"/>
        <v>V</v>
      </c>
      <c r="EX115" s="3"/>
      <c r="EY115" s="78">
        <v>34</v>
      </c>
      <c r="EZ115" s="78">
        <v>8905.4593401264028</v>
      </c>
      <c r="FB115" s="2">
        <v>8248.6195665703599</v>
      </c>
    </row>
    <row r="116" spans="2:158" s="2" customFormat="1" x14ac:dyDescent="0.3">
      <c r="B116" s="86"/>
      <c r="C116" s="24">
        <v>23</v>
      </c>
      <c r="D116" s="25" t="s">
        <v>30</v>
      </c>
      <c r="E116" s="25">
        <v>20000</v>
      </c>
      <c r="F116" s="25">
        <v>3</v>
      </c>
      <c r="G116" s="25">
        <v>5850</v>
      </c>
      <c r="H116" s="25">
        <f t="shared" si="297"/>
        <v>14597.63803343082</v>
      </c>
      <c r="I116" s="29">
        <f t="shared" si="298"/>
        <v>17569.26956281377</v>
      </c>
      <c r="J116" s="10"/>
      <c r="K116" s="40">
        <f t="shared" si="299"/>
        <v>3.1066079343827178</v>
      </c>
      <c r="L116" s="40">
        <f t="shared" si="387"/>
        <v>10660</v>
      </c>
      <c r="M116" s="40">
        <f t="shared" si="388"/>
        <v>9397.9568358743309</v>
      </c>
      <c r="N116" s="40">
        <f t="shared" si="389"/>
        <v>1126.2470872427989</v>
      </c>
      <c r="O116" s="40">
        <f t="shared" si="390"/>
        <v>28400.056786663125</v>
      </c>
      <c r="P116" s="40">
        <f t="shared" si="391"/>
        <v>4472.9841472364178</v>
      </c>
      <c r="Q116" s="8"/>
      <c r="R116" s="29">
        <f t="shared" si="300"/>
        <v>3.1096973962750409</v>
      </c>
      <c r="S116" s="25">
        <v>9760</v>
      </c>
      <c r="T116" s="29">
        <f t="shared" si="301"/>
        <v>9421.6724193412138</v>
      </c>
      <c r="U116" s="42">
        <f t="shared" si="302"/>
        <v>-3704.1887862707649</v>
      </c>
      <c r="V116" s="29">
        <f t="shared" si="303"/>
        <v>28473.818237868203</v>
      </c>
      <c r="W116" s="42">
        <f t="shared" si="304"/>
        <v>562.42889917468904</v>
      </c>
      <c r="X116" s="11"/>
      <c r="Y116" s="29">
        <f t="shared" si="305"/>
        <v>3.1108088726455456</v>
      </c>
      <c r="Z116" s="25">
        <v>8230</v>
      </c>
      <c r="AA116" s="28">
        <f t="shared" si="306"/>
        <v>9369.9407269495787</v>
      </c>
      <c r="AB116" s="39">
        <f t="shared" si="307"/>
        <v>4014.3556952394783</v>
      </c>
      <c r="AC116" s="29">
        <f t="shared" si="308"/>
        <v>28312.953434646515</v>
      </c>
      <c r="AD116" s="42">
        <f t="shared" si="309"/>
        <v>2676.1679977027547</v>
      </c>
      <c r="AE116" s="11"/>
      <c r="AF116" s="29">
        <f t="shared" si="310"/>
        <v>3.1083951647706445</v>
      </c>
      <c r="AG116" s="25">
        <v>10660</v>
      </c>
      <c r="AH116" s="28">
        <f t="shared" si="311"/>
        <v>9441.8393292047385</v>
      </c>
      <c r="AI116" s="39">
        <f t="shared" si="312"/>
        <v>-3768.5194895986706</v>
      </c>
      <c r="AJ116" s="29">
        <f t="shared" si="313"/>
        <v>28536.563227052251</v>
      </c>
      <c r="AK116" s="42">
        <f t="shared" si="314"/>
        <v>5169.409006245678</v>
      </c>
      <c r="AL116" s="11"/>
      <c r="AM116" s="29">
        <f t="shared" si="315"/>
        <v>3.1117606602271053</v>
      </c>
      <c r="AN116" s="25">
        <v>8230</v>
      </c>
      <c r="AO116" s="28">
        <f t="shared" si="316"/>
        <v>9399.121025927454</v>
      </c>
      <c r="AP116" s="39">
        <f t="shared" si="317"/>
        <v>-3632.4117570907561</v>
      </c>
      <c r="AQ116" s="29">
        <f t="shared" si="318"/>
        <v>28403.67709708431</v>
      </c>
      <c r="AR116" s="42">
        <f t="shared" si="386"/>
        <v>1824.8534348900621</v>
      </c>
      <c r="AS116" s="11"/>
      <c r="AT116" s="29">
        <f t="shared" si="319"/>
        <v>3.1097517622833193</v>
      </c>
      <c r="AU116" s="25">
        <v>8230</v>
      </c>
      <c r="AV116" s="28">
        <f t="shared" si="320"/>
        <v>9338.7613166202009</v>
      </c>
      <c r="AW116" s="39">
        <f t="shared" si="321"/>
        <v>4107.9597155703732</v>
      </c>
      <c r="AX116" s="29">
        <f t="shared" si="322"/>
        <v>28216.0579241749</v>
      </c>
      <c r="AY116" s="42">
        <f t="shared" si="323"/>
        <v>3643.2945076560927</v>
      </c>
      <c r="AZ116" s="11"/>
      <c r="BA116" s="29">
        <f t="shared" si="324"/>
        <v>3.1069595675171384</v>
      </c>
      <c r="BB116" s="25">
        <v>10660</v>
      </c>
      <c r="BC116" s="28">
        <f t="shared" si="325"/>
        <v>9386.7063865521759</v>
      </c>
      <c r="BD116" s="39">
        <f t="shared" si="326"/>
        <v>1160.9967276365232</v>
      </c>
      <c r="BE116" s="29">
        <f t="shared" si="327"/>
        <v>28365.074244994648</v>
      </c>
      <c r="BF116" s="42">
        <f t="shared" si="328"/>
        <v>2298.7297307819745</v>
      </c>
      <c r="BG116" s="11"/>
      <c r="BH116" s="29">
        <f t="shared" si="329"/>
        <v>3.109173056500278</v>
      </c>
      <c r="BI116" s="25">
        <v>9760</v>
      </c>
      <c r="BJ116" s="28">
        <f t="shared" si="330"/>
        <v>9407.4981787078432</v>
      </c>
      <c r="BK116" s="39">
        <f t="shared" si="331"/>
        <v>-3660.4456395416996</v>
      </c>
      <c r="BL116" s="29">
        <f t="shared" si="332"/>
        <v>28429.729603047272</v>
      </c>
      <c r="BM116" s="42">
        <f t="shared" si="333"/>
        <v>432.2986210444675</v>
      </c>
      <c r="BN116" s="11"/>
      <c r="BO116" s="29">
        <f t="shared" si="334"/>
        <v>3.1101435594177333</v>
      </c>
      <c r="BP116" s="25">
        <v>8230</v>
      </c>
      <c r="BQ116" s="28">
        <f t="shared" si="335"/>
        <v>9375.7347893120404</v>
      </c>
      <c r="BR116" s="39">
        <f t="shared" si="336"/>
        <v>3994.6845545747356</v>
      </c>
      <c r="BS116" s="29">
        <f t="shared" si="337"/>
        <v>28330.964447287588</v>
      </c>
      <c r="BT116" s="42">
        <f t="shared" si="286"/>
        <v>1008.9129059093935</v>
      </c>
      <c r="BU116" s="11"/>
      <c r="BV116" s="29">
        <f t="shared" si="338"/>
        <v>3.1086635255424175</v>
      </c>
      <c r="BW116" s="25">
        <v>10660</v>
      </c>
      <c r="BX116" s="28">
        <f t="shared" si="339"/>
        <v>9414.7286916610556</v>
      </c>
      <c r="BY116" s="39">
        <f t="shared" si="340"/>
        <v>-3682.8865893784118</v>
      </c>
      <c r="BZ116" s="29">
        <f t="shared" si="341"/>
        <v>28452.218761483527</v>
      </c>
      <c r="CA116" s="42">
        <f t="shared" si="342"/>
        <v>1520.5244204045266</v>
      </c>
      <c r="CB116" s="11"/>
      <c r="CC116" s="29">
        <f t="shared" si="343"/>
        <v>3.1104825711465387</v>
      </c>
      <c r="CD116" s="25">
        <v>8230</v>
      </c>
      <c r="CE116" s="28">
        <f t="shared" si="344"/>
        <v>9375.0741257273457</v>
      </c>
      <c r="CF116" s="39">
        <f t="shared" si="345"/>
        <v>3998.0931676953251</v>
      </c>
      <c r="CG116" s="29">
        <f t="shared" si="346"/>
        <v>28328.910676615887</v>
      </c>
      <c r="CH116" s="42">
        <f t="shared" si="347"/>
        <v>1572.4845993909394</v>
      </c>
      <c r="CI116" s="11"/>
      <c r="CJ116" s="29">
        <f t="shared" si="348"/>
        <v>3.1086329007654907</v>
      </c>
      <c r="CK116" s="25">
        <v>10660</v>
      </c>
      <c r="CL116" s="28">
        <f t="shared" si="349"/>
        <v>9437.0916393283551</v>
      </c>
      <c r="CM116" s="39">
        <f t="shared" si="350"/>
        <v>-3753.7374006377345</v>
      </c>
      <c r="CN116" s="29">
        <f t="shared" si="351"/>
        <v>28521.790085813485</v>
      </c>
      <c r="CO116" s="42">
        <f t="shared" si="287"/>
        <v>3846.1719932513788</v>
      </c>
      <c r="CP116" s="11"/>
      <c r="CQ116" s="29">
        <f t="shared" si="352"/>
        <v>3.1115360409085753</v>
      </c>
      <c r="CR116" s="25">
        <v>8230</v>
      </c>
      <c r="CS116" s="28">
        <f t="shared" si="353"/>
        <v>9398.8025985194872</v>
      </c>
      <c r="CT116" s="39">
        <f t="shared" si="354"/>
        <v>3925.520486603089</v>
      </c>
      <c r="CU116" s="29">
        <f t="shared" si="355"/>
        <v>28402.686869259109</v>
      </c>
      <c r="CV116" s="42">
        <f t="shared" si="356"/>
        <v>1466.0506460631489</v>
      </c>
      <c r="CW116" s="11"/>
      <c r="CX116" s="29">
        <f t="shared" si="357"/>
        <v>3.1097368901721278</v>
      </c>
      <c r="CY116" s="25">
        <v>10660</v>
      </c>
      <c r="CZ116" s="28">
        <f t="shared" si="358"/>
        <v>9458.1421278916059</v>
      </c>
      <c r="DA116" s="39">
        <f t="shared" si="359"/>
        <v>-3820.6246076136745</v>
      </c>
      <c r="DB116" s="29">
        <f t="shared" si="360"/>
        <v>28587.299937501622</v>
      </c>
      <c r="DC116" s="42">
        <f t="shared" si="361"/>
        <v>3521.1797461045385</v>
      </c>
      <c r="DD116" s="11"/>
      <c r="DE116" s="29">
        <f t="shared" si="362"/>
        <v>3.1125345500989314</v>
      </c>
      <c r="DF116" s="25">
        <v>8230</v>
      </c>
      <c r="DG116" s="28">
        <f t="shared" si="363"/>
        <v>9423.56151751584</v>
      </c>
      <c r="DH116" s="39">
        <f t="shared" si="364"/>
        <v>3848.7808362745482</v>
      </c>
      <c r="DI116" s="29">
        <f t="shared" si="365"/>
        <v>28479.694945191179</v>
      </c>
      <c r="DJ116" s="42">
        <f t="shared" si="366"/>
        <v>1195.8186139605282</v>
      </c>
      <c r="DK116" s="11"/>
      <c r="DL116" s="29">
        <f t="shared" si="367"/>
        <v>3.1108977705802445</v>
      </c>
      <c r="DM116" s="25">
        <v>10660</v>
      </c>
      <c r="DN116" s="28">
        <f t="shared" si="368"/>
        <v>9463.632090776071</v>
      </c>
      <c r="DO116" s="39">
        <f t="shared" si="369"/>
        <v>-3838.1815876753244</v>
      </c>
      <c r="DP116" s="29">
        <f t="shared" si="370"/>
        <v>28604.388354288873</v>
      </c>
      <c r="DQ116" s="42">
        <f t="shared" si="371"/>
        <v>1605.6508414035363</v>
      </c>
      <c r="DR116" s="11"/>
      <c r="DS116" s="29">
        <f t="shared" si="372"/>
        <v>3.1127960596485678</v>
      </c>
      <c r="DT116" s="25">
        <v>8230</v>
      </c>
      <c r="DU116" s="28">
        <f t="shared" si="373"/>
        <v>9431.7867511996319</v>
      </c>
      <c r="DV116" s="39">
        <f t="shared" si="374"/>
        <v>-3736.8612412033644</v>
      </c>
      <c r="DW116" s="29">
        <f t="shared" si="375"/>
        <v>28505.284400045275</v>
      </c>
      <c r="DX116" s="42">
        <f t="shared" si="376"/>
        <v>1014.1256527387168</v>
      </c>
      <c r="DY116" s="11"/>
      <c r="DZ116" s="29">
        <f t="shared" si="377"/>
        <v>3.1112854605304125</v>
      </c>
      <c r="EA116" s="25">
        <v>8230</v>
      </c>
      <c r="EB116" s="28">
        <f t="shared" si="378"/>
        <v>9392.0363936904778</v>
      </c>
      <c r="EC116" s="39">
        <f t="shared" si="379"/>
        <v>3944.3665047472541</v>
      </c>
      <c r="ED116" s="29">
        <f t="shared" si="380"/>
        <v>28381.6468207824</v>
      </c>
      <c r="EE116" s="42">
        <f t="shared" si="381"/>
        <v>1580.0909221055661</v>
      </c>
      <c r="EF116" s="11"/>
      <c r="EG116" s="29">
        <f t="shared" si="382"/>
        <v>3.109421232571588</v>
      </c>
      <c r="EH116" s="25">
        <v>10660</v>
      </c>
      <c r="EI116" s="28">
        <f t="shared" si="383"/>
        <v>9421.2376569639146</v>
      </c>
      <c r="EJ116" s="29">
        <f t="shared" si="288"/>
        <v>28472.465779653321</v>
      </c>
      <c r="EK116" s="42">
        <f t="shared" si="289"/>
        <v>852.71377676456768</v>
      </c>
      <c r="EM116" s="11"/>
      <c r="EN116" s="11"/>
      <c r="EO116" s="78">
        <f t="shared" si="290"/>
        <v>23</v>
      </c>
      <c r="EP116" s="78" t="str">
        <f t="shared" si="291"/>
        <v xml:space="preserve"> ('9', '5'),</v>
      </c>
      <c r="EQ116" s="78">
        <f t="shared" si="292"/>
        <v>20000</v>
      </c>
      <c r="ER116" s="78">
        <f t="shared" si="293"/>
        <v>3.1086329007654907</v>
      </c>
      <c r="ES116" s="106">
        <f t="shared" si="384"/>
        <v>3.0223072081817151</v>
      </c>
      <c r="ET116" s="78">
        <f t="shared" si="294"/>
        <v>9437.0916393283551</v>
      </c>
      <c r="EU116" s="78">
        <f t="shared" si="295"/>
        <v>28521.790085813485</v>
      </c>
      <c r="EV116" s="79">
        <f t="shared" si="296"/>
        <v>0.47185458196641777</v>
      </c>
      <c r="EW116" s="78" t="str">
        <f t="shared" si="385"/>
        <v>-</v>
      </c>
      <c r="EX116" s="3"/>
      <c r="EY116" s="78">
        <v>23</v>
      </c>
      <c r="EZ116" s="78">
        <v>9437.0916393283551</v>
      </c>
      <c r="FB116" s="2">
        <v>10518.933811938001</v>
      </c>
    </row>
    <row r="117" spans="2:158" s="2" customFormat="1" x14ac:dyDescent="0.3">
      <c r="B117" s="86"/>
      <c r="C117" s="24">
        <v>24</v>
      </c>
      <c r="D117" s="25" t="s">
        <v>31</v>
      </c>
      <c r="E117" s="25">
        <v>10100</v>
      </c>
      <c r="F117" s="25">
        <v>2</v>
      </c>
      <c r="G117" s="25">
        <v>2040</v>
      </c>
      <c r="H117" s="25">
        <f t="shared" si="297"/>
        <v>0</v>
      </c>
      <c r="I117" s="29">
        <f t="shared" si="298"/>
        <v>4081.0185599525721</v>
      </c>
      <c r="J117" s="10"/>
      <c r="K117" s="40">
        <f t="shared" si="299"/>
        <v>2.0025659185656428</v>
      </c>
      <c r="L117" s="40">
        <f t="shared" si="387"/>
        <v>2040</v>
      </c>
      <c r="M117" s="40">
        <f t="shared" si="388"/>
        <v>2053.3351176472056</v>
      </c>
      <c r="N117" s="40">
        <f t="shared" si="389"/>
        <v>-26.704346948574276</v>
      </c>
      <c r="O117" s="40">
        <f t="shared" si="390"/>
        <v>4107.7225240599137</v>
      </c>
      <c r="P117" s="40">
        <f t="shared" si="391"/>
        <v>0.49939322298347361</v>
      </c>
      <c r="Q117" s="8"/>
      <c r="R117" s="29">
        <f t="shared" si="300"/>
        <v>2.0025623892477631</v>
      </c>
      <c r="S117" s="25">
        <v>2040</v>
      </c>
      <c r="T117" s="29">
        <f t="shared" si="301"/>
        <v>2052.461602754674</v>
      </c>
      <c r="U117" s="42">
        <f t="shared" si="302"/>
        <v>-24.955049090301518</v>
      </c>
      <c r="V117" s="29">
        <f t="shared" si="303"/>
        <v>4105.9732578932626</v>
      </c>
      <c r="W117" s="42">
        <f t="shared" si="304"/>
        <v>0.76302826747449715</v>
      </c>
      <c r="X117" s="11"/>
      <c r="Y117" s="29">
        <f t="shared" si="305"/>
        <v>2.0025580317373661</v>
      </c>
      <c r="Z117" s="25">
        <v>2040</v>
      </c>
      <c r="AA117" s="28">
        <f t="shared" si="306"/>
        <v>2051.9206321070797</v>
      </c>
      <c r="AB117" s="39">
        <f t="shared" si="307"/>
        <v>-23.871686001661409</v>
      </c>
      <c r="AC117" s="29">
        <f t="shared" si="308"/>
        <v>4104.8899335072674</v>
      </c>
      <c r="AD117" s="42">
        <f t="shared" si="309"/>
        <v>0.2926492415586498</v>
      </c>
      <c r="AE117" s="11"/>
      <c r="AF117" s="29">
        <f t="shared" si="310"/>
        <v>2.0025553359050519</v>
      </c>
      <c r="AG117" s="25">
        <v>2040</v>
      </c>
      <c r="AH117" s="28">
        <f t="shared" si="311"/>
        <v>2051.256262023936</v>
      </c>
      <c r="AI117" s="39">
        <f t="shared" si="312"/>
        <v>-22.541228123632671</v>
      </c>
      <c r="AJ117" s="29">
        <f t="shared" si="313"/>
        <v>4103.5594967512507</v>
      </c>
      <c r="AK117" s="42">
        <f t="shared" si="314"/>
        <v>0.44138760737635957</v>
      </c>
      <c r="AL117" s="11"/>
      <c r="AM117" s="29">
        <f t="shared" si="315"/>
        <v>2.0025520280492537</v>
      </c>
      <c r="AN117" s="25">
        <v>2040</v>
      </c>
      <c r="AO117" s="28">
        <f t="shared" si="316"/>
        <v>2050.8594698062557</v>
      </c>
      <c r="AP117" s="39">
        <f t="shared" si="317"/>
        <v>-21.746601577544659</v>
      </c>
      <c r="AQ117" s="29">
        <f t="shared" si="318"/>
        <v>4102.7649000827059</v>
      </c>
      <c r="AR117" s="42">
        <f t="shared" si="386"/>
        <v>0.15744406401163932</v>
      </c>
      <c r="AS117" s="11"/>
      <c r="AT117" s="29">
        <f t="shared" si="319"/>
        <v>2.0025500539788172</v>
      </c>
      <c r="AU117" s="25">
        <v>2040</v>
      </c>
      <c r="AV117" s="28">
        <f t="shared" si="320"/>
        <v>2050.2988140433363</v>
      </c>
      <c r="AW117" s="39">
        <f t="shared" si="321"/>
        <v>-20.623842789890595</v>
      </c>
      <c r="AX117" s="29">
        <f t="shared" si="322"/>
        <v>4101.6421596358878</v>
      </c>
      <c r="AY117" s="42">
        <f t="shared" si="323"/>
        <v>0.31433488449472974</v>
      </c>
      <c r="AZ117" s="11"/>
      <c r="BA117" s="29">
        <f t="shared" si="324"/>
        <v>2.0025472666278215</v>
      </c>
      <c r="BB117" s="25">
        <v>2040</v>
      </c>
      <c r="BC117" s="28">
        <f t="shared" si="325"/>
        <v>2049.9250909865295</v>
      </c>
      <c r="BD117" s="39">
        <f t="shared" si="326"/>
        <v>-19.875418157450547</v>
      </c>
      <c r="BE117" s="29">
        <f t="shared" si="327"/>
        <v>4100.8937618969858</v>
      </c>
      <c r="BF117" s="42">
        <f t="shared" si="328"/>
        <v>0.13966892318897298</v>
      </c>
      <c r="BG117" s="11"/>
      <c r="BH117" s="29">
        <f t="shared" si="329"/>
        <v>2.0025454098994047</v>
      </c>
      <c r="BI117" s="25">
        <v>2040</v>
      </c>
      <c r="BJ117" s="28">
        <f t="shared" si="330"/>
        <v>2049.37228102278</v>
      </c>
      <c r="BK117" s="39">
        <f t="shared" si="331"/>
        <v>-18.768380862008534</v>
      </c>
      <c r="BL117" s="29">
        <f t="shared" si="332"/>
        <v>4099.786735600258</v>
      </c>
      <c r="BM117" s="42">
        <f t="shared" si="333"/>
        <v>0.30559885602071918</v>
      </c>
      <c r="BN117" s="11"/>
      <c r="BO117" s="29">
        <f t="shared" si="334"/>
        <v>2.0025426652940226</v>
      </c>
      <c r="BP117" s="25">
        <v>2040</v>
      </c>
      <c r="BQ117" s="28">
        <f t="shared" si="335"/>
        <v>2049.1194607492234</v>
      </c>
      <c r="BR117" s="39">
        <f t="shared" si="336"/>
        <v>-18.262085270230788</v>
      </c>
      <c r="BS117" s="29">
        <f t="shared" si="337"/>
        <v>4099.2804523743971</v>
      </c>
      <c r="BT117" s="42">
        <f t="shared" si="286"/>
        <v>6.391809072123826E-2</v>
      </c>
      <c r="BU117" s="11"/>
      <c r="BV117" s="29">
        <f t="shared" si="338"/>
        <v>2.002541410825236</v>
      </c>
      <c r="BW117" s="25">
        <v>2040</v>
      </c>
      <c r="BX117" s="28">
        <f t="shared" si="339"/>
        <v>2048.8425682826428</v>
      </c>
      <c r="BY117" s="39">
        <f t="shared" si="340"/>
        <v>-17.707584044203092</v>
      </c>
      <c r="BZ117" s="29">
        <f t="shared" si="341"/>
        <v>4098.7259639338754</v>
      </c>
      <c r="CA117" s="42">
        <f t="shared" si="342"/>
        <v>7.6669438049115288E-2</v>
      </c>
      <c r="CB117" s="11"/>
      <c r="CC117" s="29">
        <f t="shared" si="343"/>
        <v>2.0025400374452937</v>
      </c>
      <c r="CD117" s="25">
        <v>2040</v>
      </c>
      <c r="CE117" s="28">
        <f t="shared" si="344"/>
        <v>2048.5465948589758</v>
      </c>
      <c r="CF117" s="39">
        <f t="shared" si="345"/>
        <v>-17.11486837753403</v>
      </c>
      <c r="CG117" s="29">
        <f t="shared" si="346"/>
        <v>4098.133265520135</v>
      </c>
      <c r="CH117" s="42">
        <f t="shared" si="347"/>
        <v>8.7600267517144559E-2</v>
      </c>
      <c r="CI117" s="11"/>
      <c r="CJ117" s="29">
        <f t="shared" si="348"/>
        <v>2.0025385700398357</v>
      </c>
      <c r="CK117" s="25">
        <v>2040</v>
      </c>
      <c r="CL117" s="28">
        <f t="shared" si="349"/>
        <v>2048.1340896915403</v>
      </c>
      <c r="CM117" s="39">
        <f t="shared" si="350"/>
        <v>-16.288801317927149</v>
      </c>
      <c r="CN117" s="29">
        <f t="shared" si="351"/>
        <v>4097.3072084336472</v>
      </c>
      <c r="CO117" s="42">
        <f t="shared" si="287"/>
        <v>0.17016051316097636</v>
      </c>
      <c r="CP117" s="11"/>
      <c r="CQ117" s="29">
        <f t="shared" si="352"/>
        <v>2.0025365259427992</v>
      </c>
      <c r="CR117" s="25">
        <v>2040</v>
      </c>
      <c r="CS117" s="28">
        <f t="shared" si="353"/>
        <v>2047.8760757330344</v>
      </c>
      <c r="CT117" s="39">
        <f t="shared" si="354"/>
        <v>-15.772104822472883</v>
      </c>
      <c r="CU117" s="29">
        <f t="shared" si="355"/>
        <v>4096.7905262224067</v>
      </c>
      <c r="CV117" s="42">
        <f t="shared" si="356"/>
        <v>6.6571202783883621E-2</v>
      </c>
      <c r="CW117" s="11"/>
      <c r="CX117" s="29">
        <f t="shared" si="357"/>
        <v>2.0025352480275598</v>
      </c>
      <c r="CY117" s="25">
        <v>2040</v>
      </c>
      <c r="CZ117" s="28">
        <f t="shared" si="358"/>
        <v>2047.505505173066</v>
      </c>
      <c r="DA117" s="39">
        <f t="shared" si="359"/>
        <v>-15.030017045025675</v>
      </c>
      <c r="DB117" s="29">
        <f t="shared" si="360"/>
        <v>4096.0484459541349</v>
      </c>
      <c r="DC117" s="42">
        <f t="shared" si="361"/>
        <v>0.13732253991531423</v>
      </c>
      <c r="DD117" s="11"/>
      <c r="DE117" s="29">
        <f t="shared" si="362"/>
        <v>2.0025334134764998</v>
      </c>
      <c r="DF117" s="25">
        <v>2040</v>
      </c>
      <c r="DG117" s="28">
        <f t="shared" si="363"/>
        <v>2047.2941738098884</v>
      </c>
      <c r="DH117" s="39">
        <f t="shared" si="364"/>
        <v>-14.606810620197047</v>
      </c>
      <c r="DI117" s="29">
        <f t="shared" si="365"/>
        <v>4095.6252479485638</v>
      </c>
      <c r="DJ117" s="42">
        <f t="shared" si="366"/>
        <v>4.4660945062493441E-2</v>
      </c>
      <c r="DK117" s="11"/>
      <c r="DL117" s="29">
        <f t="shared" si="367"/>
        <v>2.0025323677028242</v>
      </c>
      <c r="DM117" s="25">
        <v>2040</v>
      </c>
      <c r="DN117" s="28">
        <f t="shared" si="368"/>
        <v>2047.0577837830795</v>
      </c>
      <c r="DO117" s="39">
        <f t="shared" si="369"/>
        <v>-14.133425857452234</v>
      </c>
      <c r="DP117" s="29">
        <f t="shared" si="370"/>
        <v>4095.1518694067013</v>
      </c>
      <c r="DQ117" s="42">
        <f t="shared" si="371"/>
        <v>5.5880244774748615E-2</v>
      </c>
      <c r="DR117" s="11"/>
      <c r="DS117" s="29">
        <f t="shared" si="372"/>
        <v>2.0025311983099647</v>
      </c>
      <c r="DT117" s="25">
        <v>2040</v>
      </c>
      <c r="DU117" s="28">
        <f t="shared" si="373"/>
        <v>2046.8755920884003</v>
      </c>
      <c r="DV117" s="39">
        <f t="shared" si="374"/>
        <v>-13.768573738546971</v>
      </c>
      <c r="DW117" s="29">
        <f t="shared" si="375"/>
        <v>4094.7870249361144</v>
      </c>
      <c r="DX117" s="42">
        <f t="shared" si="376"/>
        <v>3.3193813610080426E-2</v>
      </c>
      <c r="DY117" s="11"/>
      <c r="DZ117" s="29">
        <f t="shared" si="377"/>
        <v>2.0025302973060937</v>
      </c>
      <c r="EA117" s="25">
        <v>2040</v>
      </c>
      <c r="EB117" s="28">
        <f t="shared" si="378"/>
        <v>2046.6481746673576</v>
      </c>
      <c r="EC117" s="39">
        <f t="shared" si="379"/>
        <v>-13.313158687557609</v>
      </c>
      <c r="ED117" s="29">
        <f t="shared" si="380"/>
        <v>4094.3316147881937</v>
      </c>
      <c r="EE117" s="42">
        <f t="shared" si="381"/>
        <v>5.1718683393700678E-2</v>
      </c>
      <c r="EF117" s="11"/>
      <c r="EG117" s="29">
        <f t="shared" si="382"/>
        <v>2.0025291729821788</v>
      </c>
      <c r="EH117" s="25">
        <v>2040</v>
      </c>
      <c r="EI117" s="28">
        <f t="shared" si="383"/>
        <v>2046.495066882731</v>
      </c>
      <c r="EJ117" s="29">
        <f t="shared" si="288"/>
        <v>4094.0250120408018</v>
      </c>
      <c r="EK117" s="42">
        <f t="shared" si="289"/>
        <v>2.3441993713273632E-2</v>
      </c>
      <c r="EM117" s="11"/>
      <c r="EN117" s="11"/>
      <c r="EO117" s="78">
        <f t="shared" si="290"/>
        <v>24</v>
      </c>
      <c r="EP117" s="78" t="str">
        <f t="shared" si="291"/>
        <v xml:space="preserve"> ('9', '8'),</v>
      </c>
      <c r="EQ117" s="78">
        <f t="shared" si="292"/>
        <v>10100</v>
      </c>
      <c r="ER117" s="78">
        <f t="shared" si="293"/>
        <v>2.0025385700398357</v>
      </c>
      <c r="ES117" s="106">
        <f t="shared" si="384"/>
        <v>2.00050730518856</v>
      </c>
      <c r="ET117" s="78">
        <f t="shared" si="294"/>
        <v>2048.1340896915403</v>
      </c>
      <c r="EU117" s="78">
        <f t="shared" si="295"/>
        <v>4097.3072084336482</v>
      </c>
      <c r="EV117" s="79">
        <f t="shared" si="296"/>
        <v>0.20278555343480598</v>
      </c>
      <c r="EW117" s="78" t="str">
        <f t="shared" si="385"/>
        <v>-</v>
      </c>
      <c r="EX117" s="3"/>
      <c r="EY117" s="78">
        <v>24</v>
      </c>
      <c r="EZ117" s="78">
        <v>2048.1340896915403</v>
      </c>
      <c r="FB117" s="2">
        <v>2040</v>
      </c>
    </row>
    <row r="118" spans="2:158" s="2" customFormat="1" x14ac:dyDescent="0.3">
      <c r="B118" s="86"/>
      <c r="C118" s="24">
        <v>25</v>
      </c>
      <c r="D118" s="25" t="s">
        <v>32</v>
      </c>
      <c r="E118" s="25">
        <v>27830</v>
      </c>
      <c r="F118" s="25">
        <v>1.8</v>
      </c>
      <c r="G118" s="25">
        <v>7890</v>
      </c>
      <c r="H118" s="25">
        <f t="shared" si="297"/>
        <v>8075.8670073219237</v>
      </c>
      <c r="I118" s="29">
        <f t="shared" si="298"/>
        <v>14215.762456360384</v>
      </c>
      <c r="J118" s="10"/>
      <c r="K118" s="40">
        <f t="shared" si="299"/>
        <v>1.8308165005718393</v>
      </c>
      <c r="L118" s="40">
        <f t="shared" si="387"/>
        <v>12340</v>
      </c>
      <c r="M118" s="40">
        <f t="shared" si="388"/>
        <v>10894.091462344511</v>
      </c>
      <c r="N118" s="40">
        <f t="shared" si="389"/>
        <v>-1142.8523993289746</v>
      </c>
      <c r="O118" s="40">
        <f t="shared" si="390"/>
        <v>19678.430905765439</v>
      </c>
      <c r="P118" s="40">
        <f t="shared" si="391"/>
        <v>5871.2501676220163</v>
      </c>
      <c r="Q118" s="8"/>
      <c r="R118" s="29">
        <f t="shared" si="300"/>
        <v>1.8316989598371036</v>
      </c>
      <c r="S118" s="25">
        <v>10270</v>
      </c>
      <c r="T118" s="29">
        <f t="shared" si="301"/>
        <v>10853.210444187618</v>
      </c>
      <c r="U118" s="42">
        <f t="shared" si="302"/>
        <v>-1067.8206886346497</v>
      </c>
      <c r="V118" s="29">
        <f t="shared" si="303"/>
        <v>19603.558876747917</v>
      </c>
      <c r="W118" s="42">
        <f t="shared" si="304"/>
        <v>1671.2576455442425</v>
      </c>
      <c r="X118" s="11"/>
      <c r="Y118" s="29">
        <f t="shared" si="305"/>
        <v>1.8312258191061361</v>
      </c>
      <c r="Z118" s="25">
        <v>10270</v>
      </c>
      <c r="AA118" s="28">
        <f t="shared" si="306"/>
        <v>10827.89269510773</v>
      </c>
      <c r="AB118" s="39">
        <f t="shared" si="307"/>
        <v>2770.0442817082317</v>
      </c>
      <c r="AC118" s="29">
        <f t="shared" si="308"/>
        <v>19557.200040738313</v>
      </c>
      <c r="AD118" s="42">
        <f t="shared" si="309"/>
        <v>640.98841847217057</v>
      </c>
      <c r="AE118" s="11"/>
      <c r="AF118" s="29">
        <f t="shared" si="310"/>
        <v>1.8309354698235361</v>
      </c>
      <c r="AG118" s="25">
        <v>12340</v>
      </c>
      <c r="AH118" s="28">
        <f t="shared" si="311"/>
        <v>10912.16665364027</v>
      </c>
      <c r="AI118" s="39">
        <f t="shared" si="312"/>
        <v>-1176.2219181322307</v>
      </c>
      <c r="AJ118" s="29">
        <f t="shared" si="313"/>
        <v>19711.541119314199</v>
      </c>
      <c r="AK118" s="42">
        <f t="shared" si="314"/>
        <v>7102.1000867442435</v>
      </c>
      <c r="AL118" s="11"/>
      <c r="AM118" s="29">
        <f t="shared" si="315"/>
        <v>1.8319098603293786</v>
      </c>
      <c r="AN118" s="25">
        <v>10270</v>
      </c>
      <c r="AO118" s="28">
        <f t="shared" si="316"/>
        <v>10889.529766716681</v>
      </c>
      <c r="AP118" s="39">
        <f t="shared" si="317"/>
        <v>-1134.5298240817256</v>
      </c>
      <c r="AQ118" s="29">
        <f t="shared" si="318"/>
        <v>19670.075373676049</v>
      </c>
      <c r="AR118" s="42">
        <f t="shared" si="386"/>
        <v>512.42864959133033</v>
      </c>
      <c r="AS118" s="11"/>
      <c r="AT118" s="29">
        <f t="shared" si="319"/>
        <v>1.8316458998058294</v>
      </c>
      <c r="AU118" s="25">
        <v>10270</v>
      </c>
      <c r="AV118" s="28">
        <f t="shared" si="320"/>
        <v>10857.544509590249</v>
      </c>
      <c r="AW118" s="39">
        <f t="shared" si="321"/>
        <v>2715.7104943316967</v>
      </c>
      <c r="AX118" s="29">
        <f t="shared" si="322"/>
        <v>19611.495637345848</v>
      </c>
      <c r="AY118" s="42">
        <f t="shared" si="323"/>
        <v>1023.0566734440183</v>
      </c>
      <c r="AZ118" s="11"/>
      <c r="BA118" s="29">
        <f t="shared" si="324"/>
        <v>1.8312757272251616</v>
      </c>
      <c r="BB118" s="25">
        <v>12340</v>
      </c>
      <c r="BC118" s="28">
        <f t="shared" si="325"/>
        <v>10911.339810206877</v>
      </c>
      <c r="BD118" s="39">
        <f t="shared" si="326"/>
        <v>-1174.603920367744</v>
      </c>
      <c r="BE118" s="29">
        <f t="shared" si="327"/>
        <v>19710.026420673756</v>
      </c>
      <c r="BF118" s="42">
        <f t="shared" si="328"/>
        <v>2893.9343684333858</v>
      </c>
      <c r="BG118" s="11"/>
      <c r="BH118" s="29">
        <f t="shared" si="329"/>
        <v>1.8319001898539788</v>
      </c>
      <c r="BI118" s="25">
        <v>10270</v>
      </c>
      <c r="BJ118" s="28">
        <f t="shared" si="330"/>
        <v>10875.618320327061</v>
      </c>
      <c r="BK118" s="39">
        <f t="shared" si="331"/>
        <v>-1109.0662542205102</v>
      </c>
      <c r="BL118" s="29">
        <f t="shared" si="332"/>
        <v>19644.595653319724</v>
      </c>
      <c r="BM118" s="42">
        <f t="shared" si="333"/>
        <v>1276.0248392337708</v>
      </c>
      <c r="BN118" s="11"/>
      <c r="BO118" s="29">
        <f t="shared" si="334"/>
        <v>1.8314844980367775</v>
      </c>
      <c r="BP118" s="25">
        <v>10270</v>
      </c>
      <c r="BQ118" s="28">
        <f t="shared" si="335"/>
        <v>10859.281572736598</v>
      </c>
      <c r="BR118" s="39">
        <f t="shared" si="336"/>
        <v>-1079.0275943513277</v>
      </c>
      <c r="BS118" s="29">
        <f t="shared" si="337"/>
        <v>19614.676696308688</v>
      </c>
      <c r="BT118" s="42">
        <f t="shared" si="286"/>
        <v>266.88932183450999</v>
      </c>
      <c r="BU118" s="11"/>
      <c r="BV118" s="29">
        <f t="shared" si="338"/>
        <v>1.8312957468353408</v>
      </c>
      <c r="BW118" s="25">
        <v>10270</v>
      </c>
      <c r="BX118" s="28">
        <f t="shared" si="339"/>
        <v>10841.389327496181</v>
      </c>
      <c r="BY118" s="39">
        <f t="shared" si="340"/>
        <v>-1046.140261470593</v>
      </c>
      <c r="BZ118" s="29">
        <f t="shared" si="341"/>
        <v>19581.912545862793</v>
      </c>
      <c r="CA118" s="42">
        <f t="shared" si="342"/>
        <v>320.13243974321557</v>
      </c>
      <c r="CB118" s="11"/>
      <c r="CC118" s="29">
        <f t="shared" si="343"/>
        <v>1.8310899988614455</v>
      </c>
      <c r="CD118" s="25">
        <v>10270</v>
      </c>
      <c r="CE118" s="28">
        <f t="shared" si="344"/>
        <v>10822.264108430838</v>
      </c>
      <c r="CF118" s="39">
        <f t="shared" si="345"/>
        <v>2780.0604637358288</v>
      </c>
      <c r="CG118" s="29">
        <f t="shared" si="346"/>
        <v>19546.894642678759</v>
      </c>
      <c r="CH118" s="42">
        <f t="shared" si="347"/>
        <v>365.77400429736383</v>
      </c>
      <c r="CI118" s="11"/>
      <c r="CJ118" s="29">
        <f t="shared" si="348"/>
        <v>1.8308711960980495</v>
      </c>
      <c r="CK118" s="25">
        <v>12340</v>
      </c>
      <c r="CL118" s="28">
        <f t="shared" si="349"/>
        <v>10895.518300118287</v>
      </c>
      <c r="CM118" s="39">
        <f t="shared" si="350"/>
        <v>-1145.6274935795063</v>
      </c>
      <c r="CN118" s="29">
        <f t="shared" si="351"/>
        <v>19681.04445488075</v>
      </c>
      <c r="CO118" s="42">
        <f t="shared" si="287"/>
        <v>5366.1765997814982</v>
      </c>
      <c r="CP118" s="11"/>
      <c r="CQ118" s="29">
        <f t="shared" si="352"/>
        <v>1.8317155700005028</v>
      </c>
      <c r="CR118" s="25">
        <v>10270</v>
      </c>
      <c r="CS118" s="28">
        <f t="shared" si="353"/>
        <v>10875.676810922612</v>
      </c>
      <c r="CT118" s="39">
        <f t="shared" si="354"/>
        <v>-1109.0890121092223</v>
      </c>
      <c r="CU118" s="29">
        <f t="shared" si="355"/>
        <v>19644.702777958566</v>
      </c>
      <c r="CV118" s="42">
        <f t="shared" si="356"/>
        <v>393.6846935020684</v>
      </c>
      <c r="CW118" s="11"/>
      <c r="CX118" s="29">
        <f t="shared" si="357"/>
        <v>1.8314851753543671</v>
      </c>
      <c r="CY118" s="25">
        <v>10270</v>
      </c>
      <c r="CZ118" s="28">
        <f t="shared" si="358"/>
        <v>10847.179624939226</v>
      </c>
      <c r="DA118" s="39">
        <f t="shared" si="359"/>
        <v>-1056.7986776332816</v>
      </c>
      <c r="DB118" s="29">
        <f t="shared" si="360"/>
        <v>19592.515293998706</v>
      </c>
      <c r="DC118" s="42">
        <f t="shared" si="361"/>
        <v>812.08960897168356</v>
      </c>
      <c r="DD118" s="11"/>
      <c r="DE118" s="29">
        <f t="shared" si="362"/>
        <v>1.8311564717489759</v>
      </c>
      <c r="DF118" s="25">
        <v>10270</v>
      </c>
      <c r="DG118" s="28">
        <f t="shared" si="363"/>
        <v>10830.92806636667</v>
      </c>
      <c r="DH118" s="39">
        <f t="shared" si="364"/>
        <v>2763.9155667838063</v>
      </c>
      <c r="DI118" s="29">
        <f t="shared" si="365"/>
        <v>19562.757662301272</v>
      </c>
      <c r="DJ118" s="42">
        <f t="shared" si="366"/>
        <v>264.11315603721681</v>
      </c>
      <c r="DK118" s="11"/>
      <c r="DL118" s="29">
        <f t="shared" si="367"/>
        <v>1.8309701728375398</v>
      </c>
      <c r="DM118" s="25">
        <v>12340</v>
      </c>
      <c r="DN118" s="28">
        <f t="shared" si="368"/>
        <v>10879.834161031504</v>
      </c>
      <c r="DO118" s="39">
        <f t="shared" si="369"/>
        <v>-1116.8205432572668</v>
      </c>
      <c r="DP118" s="29">
        <f t="shared" si="370"/>
        <v>19652.317003162123</v>
      </c>
      <c r="DQ118" s="42">
        <f t="shared" si="371"/>
        <v>2391.8060953656354</v>
      </c>
      <c r="DR118" s="11"/>
      <c r="DS118" s="29">
        <f t="shared" si="372"/>
        <v>1.8315333452191653</v>
      </c>
      <c r="DT118" s="25">
        <v>10270</v>
      </c>
      <c r="DU118" s="28">
        <f t="shared" si="373"/>
        <v>10864.091723647969</v>
      </c>
      <c r="DV118" s="39">
        <f t="shared" si="374"/>
        <v>-1087.8562222376145</v>
      </c>
      <c r="DW118" s="29">
        <f t="shared" si="375"/>
        <v>19623.485638635255</v>
      </c>
      <c r="DX118" s="42">
        <f t="shared" si="376"/>
        <v>247.82433477451107</v>
      </c>
      <c r="DY118" s="11"/>
      <c r="DZ118" s="29">
        <f t="shared" si="377"/>
        <v>1.8313512338636799</v>
      </c>
      <c r="EA118" s="25">
        <v>10270</v>
      </c>
      <c r="EB118" s="28">
        <f t="shared" si="378"/>
        <v>10844.441516666853</v>
      </c>
      <c r="EC118" s="39">
        <f t="shared" si="379"/>
        <v>-1051.7871493146886</v>
      </c>
      <c r="ED118" s="29">
        <f t="shared" si="380"/>
        <v>19587.501432373319</v>
      </c>
      <c r="EE118" s="42">
        <f t="shared" si="381"/>
        <v>386.13063440069385</v>
      </c>
      <c r="EF118" s="11"/>
      <c r="EG118" s="29">
        <f t="shared" si="382"/>
        <v>1.8311250248660713</v>
      </c>
      <c r="EH118" s="25">
        <v>10270</v>
      </c>
      <c r="EI118" s="28">
        <f t="shared" si="383"/>
        <v>10831.212100712082</v>
      </c>
      <c r="EJ118" s="29">
        <f t="shared" si="288"/>
        <v>19563.277721177168</v>
      </c>
      <c r="EK118" s="42">
        <f t="shared" si="289"/>
        <v>175.01744650434836</v>
      </c>
      <c r="EM118" s="11"/>
      <c r="EN118" s="11"/>
      <c r="EO118" s="78">
        <f t="shared" si="290"/>
        <v>25</v>
      </c>
      <c r="EP118" s="78" t="str">
        <f t="shared" si="291"/>
        <v xml:space="preserve"> ('9', '10'),</v>
      </c>
      <c r="EQ118" s="78">
        <f t="shared" si="292"/>
        <v>27830</v>
      </c>
      <c r="ER118" s="78">
        <f t="shared" si="293"/>
        <v>1.8308711960980495</v>
      </c>
      <c r="ES118" s="106">
        <f t="shared" si="384"/>
        <v>1.8063431140001005</v>
      </c>
      <c r="ET118" s="78">
        <f t="shared" si="294"/>
        <v>10895.518300118287</v>
      </c>
      <c r="EU118" s="78">
        <f t="shared" si="295"/>
        <v>19681.044454880746</v>
      </c>
      <c r="EV118" s="79">
        <f t="shared" si="296"/>
        <v>0.39150263385261541</v>
      </c>
      <c r="EW118" s="78" t="str">
        <f t="shared" si="385"/>
        <v>-</v>
      </c>
      <c r="EX118" s="3"/>
      <c r="EY118" s="78">
        <v>25</v>
      </c>
      <c r="EZ118" s="78">
        <v>10895.518300118287</v>
      </c>
      <c r="FB118" s="2">
        <v>10895.964680805901</v>
      </c>
    </row>
    <row r="119" spans="2:158" s="2" customFormat="1" x14ac:dyDescent="0.3">
      <c r="B119" s="86"/>
      <c r="C119" s="24">
        <v>19</v>
      </c>
      <c r="D119" s="25" t="s">
        <v>33</v>
      </c>
      <c r="E119" s="25">
        <v>9800</v>
      </c>
      <c r="F119" s="25">
        <v>1.2</v>
      </c>
      <c r="G119" s="25">
        <v>10720</v>
      </c>
      <c r="H119" s="25">
        <f t="shared" si="297"/>
        <v>-6527.3678728892646</v>
      </c>
      <c r="I119" s="29">
        <f t="shared" si="298"/>
        <v>15626.753444953842</v>
      </c>
      <c r="J119" s="10"/>
      <c r="K119" s="40">
        <f t="shared" si="299"/>
        <v>1.9377376945838551</v>
      </c>
      <c r="L119" s="40">
        <f t="shared" si="387"/>
        <v>7700</v>
      </c>
      <c r="M119" s="40">
        <f t="shared" si="388"/>
        <v>9243.0580099518265</v>
      </c>
      <c r="N119" s="40">
        <f t="shared" si="389"/>
        <v>-101.40063188339431</v>
      </c>
      <c r="O119" s="40">
        <f t="shared" si="390"/>
        <v>12408.247618248064</v>
      </c>
      <c r="P119" s="40">
        <f t="shared" si="391"/>
        <v>6686.7247739012582</v>
      </c>
      <c r="Q119" s="8"/>
      <c r="R119" s="29">
        <f t="shared" si="300"/>
        <v>1.9121982816121781</v>
      </c>
      <c r="S119" s="25">
        <v>9190</v>
      </c>
      <c r="T119" s="29">
        <f t="shared" si="301"/>
        <v>9239.5824529235979</v>
      </c>
      <c r="U119" s="42">
        <f t="shared" si="302"/>
        <v>1712.3643187543223</v>
      </c>
      <c r="V119" s="29">
        <f t="shared" si="303"/>
        <v>12401.603524875654</v>
      </c>
      <c r="W119" s="42">
        <f t="shared" si="304"/>
        <v>12.079496656469564</v>
      </c>
      <c r="X119" s="11"/>
      <c r="Y119" s="29">
        <f t="shared" si="305"/>
        <v>1.9111276878921764</v>
      </c>
      <c r="Z119" s="25">
        <v>10130</v>
      </c>
      <c r="AA119" s="28">
        <f t="shared" si="306"/>
        <v>9278.2363698036552</v>
      </c>
      <c r="AB119" s="39">
        <f t="shared" si="307"/>
        <v>-2992.4457950161345</v>
      </c>
      <c r="AC119" s="29">
        <f t="shared" si="308"/>
        <v>12475.707051607238</v>
      </c>
      <c r="AD119" s="42">
        <f t="shared" si="309"/>
        <v>1494.1252901703783</v>
      </c>
      <c r="AE119" s="11"/>
      <c r="AF119" s="29">
        <f t="shared" si="310"/>
        <v>1.9231026212103535</v>
      </c>
      <c r="AG119" s="25">
        <v>7700</v>
      </c>
      <c r="AH119" s="28">
        <f t="shared" si="311"/>
        <v>9190.2768539987519</v>
      </c>
      <c r="AI119" s="39">
        <f t="shared" si="312"/>
        <v>1791.2623708363585</v>
      </c>
      <c r="AJ119" s="29">
        <f t="shared" si="313"/>
        <v>12307.746450005345</v>
      </c>
      <c r="AK119" s="42">
        <f t="shared" si="314"/>
        <v>7736.8764206330288</v>
      </c>
      <c r="AL119" s="11"/>
      <c r="AM119" s="29">
        <f t="shared" si="315"/>
        <v>1.8960694685983051</v>
      </c>
      <c r="AN119" s="25">
        <v>10130</v>
      </c>
      <c r="AO119" s="28">
        <f t="shared" si="316"/>
        <v>9223.4028446974608</v>
      </c>
      <c r="AP119" s="39">
        <f t="shared" si="317"/>
        <v>2888.6141771979915</v>
      </c>
      <c r="AQ119" s="29">
        <f t="shared" si="318"/>
        <v>12370.72245304959</v>
      </c>
      <c r="AR119" s="42">
        <f t="shared" si="386"/>
        <v>1097.3312597709451</v>
      </c>
      <c r="AS119" s="11"/>
      <c r="AT119" s="29">
        <f t="shared" si="319"/>
        <v>1.9061596795381899</v>
      </c>
      <c r="AU119" s="25">
        <v>10720</v>
      </c>
      <c r="AV119" s="28">
        <f t="shared" si="320"/>
        <v>9300.6695837610769</v>
      </c>
      <c r="AW119" s="39">
        <f t="shared" si="321"/>
        <v>-3060.564060324954</v>
      </c>
      <c r="AX119" s="29">
        <f t="shared" si="322"/>
        <v>12518.927055849483</v>
      </c>
      <c r="AY119" s="42">
        <f t="shared" si="323"/>
        <v>5970.1489655249406</v>
      </c>
      <c r="AZ119" s="11"/>
      <c r="BA119" s="29">
        <f t="shared" si="324"/>
        <v>1.9301213870168383</v>
      </c>
      <c r="BB119" s="25">
        <v>7700</v>
      </c>
      <c r="BC119" s="28">
        <f t="shared" si="325"/>
        <v>9242.5845336510592</v>
      </c>
      <c r="BD119" s="39">
        <f t="shared" si="326"/>
        <v>-100.49694349635683</v>
      </c>
      <c r="BE119" s="29">
        <f t="shared" si="327"/>
        <v>12407.342272224696</v>
      </c>
      <c r="BF119" s="42">
        <f t="shared" si="328"/>
        <v>3373.8730462832577</v>
      </c>
      <c r="BG119" s="11"/>
      <c r="BH119" s="29">
        <f t="shared" si="329"/>
        <v>1.912052363195144</v>
      </c>
      <c r="BI119" s="25">
        <v>9190</v>
      </c>
      <c r="BJ119" s="28">
        <f t="shared" si="330"/>
        <v>9239.6556683962335</v>
      </c>
      <c r="BK119" s="39">
        <f t="shared" si="331"/>
        <v>1708.1908544065059</v>
      </c>
      <c r="BL119" s="29">
        <f t="shared" si="332"/>
        <v>12401.743449817743</v>
      </c>
      <c r="BM119" s="42">
        <f t="shared" si="333"/>
        <v>8.578251680925348</v>
      </c>
      <c r="BN119" s="11"/>
      <c r="BO119" s="29">
        <f t="shared" si="334"/>
        <v>1.9111502283777022</v>
      </c>
      <c r="BP119" s="25">
        <v>10130</v>
      </c>
      <c r="BQ119" s="28">
        <f t="shared" si="335"/>
        <v>9263.6729910659888</v>
      </c>
      <c r="BR119" s="39">
        <f t="shared" si="336"/>
        <v>-2977.1630613495317</v>
      </c>
      <c r="BS119" s="29">
        <f t="shared" si="337"/>
        <v>12447.733186863212</v>
      </c>
      <c r="BT119" s="42">
        <f t="shared" si="286"/>
        <v>576.83178822313857</v>
      </c>
      <c r="BU119" s="11"/>
      <c r="BV119" s="29">
        <f t="shared" si="338"/>
        <v>1.9185732909980597</v>
      </c>
      <c r="BW119" s="25">
        <v>7700</v>
      </c>
      <c r="BX119" s="28">
        <f t="shared" si="339"/>
        <v>9216.195482984338</v>
      </c>
      <c r="BY119" s="39">
        <f t="shared" si="340"/>
        <v>2886.4928492591462</v>
      </c>
      <c r="BZ119" s="29">
        <f t="shared" si="341"/>
        <v>12356.992018703959</v>
      </c>
      <c r="CA119" s="42">
        <f t="shared" si="342"/>
        <v>2254.1137736432115</v>
      </c>
      <c r="CB119" s="11"/>
      <c r="CC119" s="29">
        <f t="shared" si="343"/>
        <v>1.903955033027678</v>
      </c>
      <c r="CD119" s="25">
        <v>10720</v>
      </c>
      <c r="CE119" s="28">
        <f t="shared" si="344"/>
        <v>9266.5299737341138</v>
      </c>
      <c r="CF119" s="39">
        <f t="shared" si="345"/>
        <v>-2970.5552594423243</v>
      </c>
      <c r="CG119" s="29">
        <f t="shared" si="346"/>
        <v>12453.215784183378</v>
      </c>
      <c r="CH119" s="42">
        <f t="shared" si="347"/>
        <v>2533.5609590392651</v>
      </c>
      <c r="CI119" s="11"/>
      <c r="CJ119" s="29">
        <f t="shared" si="348"/>
        <v>1.9194601536291862</v>
      </c>
      <c r="CK119" s="25">
        <v>7700</v>
      </c>
      <c r="CL119" s="28">
        <f t="shared" si="349"/>
        <v>9190.9207141669503</v>
      </c>
      <c r="CM119" s="39">
        <f t="shared" si="350"/>
        <v>2922.1908079150035</v>
      </c>
      <c r="CN119" s="29">
        <f t="shared" si="351"/>
        <v>12308.967316413453</v>
      </c>
      <c r="CO119" s="42">
        <f t="shared" si="287"/>
        <v>5716.7601322946994</v>
      </c>
      <c r="CP119" s="11"/>
      <c r="CQ119" s="29">
        <f t="shared" si="352"/>
        <v>1.8962645523860975</v>
      </c>
      <c r="CR119" s="25">
        <v>10720</v>
      </c>
      <c r="CS119" s="28">
        <f t="shared" si="353"/>
        <v>9239.4232281996319</v>
      </c>
      <c r="CT119" s="39">
        <f t="shared" si="354"/>
        <v>-1801.4607588335498</v>
      </c>
      <c r="CU119" s="29">
        <f t="shared" si="355"/>
        <v>12401.299229999548</v>
      </c>
      <c r="CV119" s="42">
        <f t="shared" si="356"/>
        <v>2352.4938674904729</v>
      </c>
      <c r="CW119" s="11"/>
      <c r="CX119" s="29">
        <f t="shared" si="357"/>
        <v>1.911078670013491</v>
      </c>
      <c r="CY119" s="25">
        <v>8290</v>
      </c>
      <c r="CZ119" s="28">
        <f t="shared" si="358"/>
        <v>9194.7527210528606</v>
      </c>
      <c r="DA119" s="39">
        <f t="shared" si="359"/>
        <v>1782.0674168673393</v>
      </c>
      <c r="DB119" s="29">
        <f t="shared" si="360"/>
        <v>12316.236040998583</v>
      </c>
      <c r="DC119" s="42">
        <f t="shared" si="361"/>
        <v>1995.4542087497496</v>
      </c>
      <c r="DD119" s="11"/>
      <c r="DE119" s="29">
        <f t="shared" si="362"/>
        <v>1.8974264641171839</v>
      </c>
      <c r="DF119" s="25">
        <v>10130</v>
      </c>
      <c r="DG119" s="28">
        <f t="shared" si="363"/>
        <v>9221.0863358876413</v>
      </c>
      <c r="DH119" s="39">
        <f t="shared" si="364"/>
        <v>-2875.5921936089367</v>
      </c>
      <c r="DI119" s="29">
        <f t="shared" si="365"/>
        <v>12366.307638845783</v>
      </c>
      <c r="DJ119" s="42">
        <f t="shared" si="366"/>
        <v>693.45927026658455</v>
      </c>
      <c r="DK119" s="11"/>
      <c r="DL119" s="29">
        <f t="shared" si="367"/>
        <v>1.9054505230675602</v>
      </c>
      <c r="DM119" s="25">
        <v>7700</v>
      </c>
      <c r="DN119" s="28">
        <f t="shared" si="368"/>
        <v>9171.7908777465582</v>
      </c>
      <c r="DO119" s="39">
        <f t="shared" si="369"/>
        <v>2945.6224651786292</v>
      </c>
      <c r="DP119" s="29">
        <f t="shared" si="370"/>
        <v>12272.747416120448</v>
      </c>
      <c r="DQ119" s="42">
        <f t="shared" si="371"/>
        <v>2430.0421933392804</v>
      </c>
      <c r="DR119" s="11"/>
      <c r="DS119" s="29">
        <f t="shared" si="372"/>
        <v>1.8904858493327159</v>
      </c>
      <c r="DT119" s="25">
        <v>10720</v>
      </c>
      <c r="DU119" s="28">
        <f t="shared" si="373"/>
        <v>9211.7568008140152</v>
      </c>
      <c r="DV119" s="39">
        <f t="shared" si="374"/>
        <v>2892.7256993139908</v>
      </c>
      <c r="DW119" s="29">
        <f t="shared" si="375"/>
        <v>12348.543975752869</v>
      </c>
      <c r="DX119" s="42">
        <f t="shared" si="376"/>
        <v>1597.2750066338892</v>
      </c>
      <c r="DY119" s="11"/>
      <c r="DZ119" s="29">
        <f t="shared" si="377"/>
        <v>1.9025998638292678</v>
      </c>
      <c r="EA119" s="25">
        <v>10720</v>
      </c>
      <c r="EB119" s="28">
        <f t="shared" si="378"/>
        <v>9261.6435268230562</v>
      </c>
      <c r="EC119" s="39">
        <f t="shared" si="379"/>
        <v>-2977.8308002117956</v>
      </c>
      <c r="ED119" s="29">
        <f t="shared" si="380"/>
        <v>12443.840149801996</v>
      </c>
      <c r="EE119" s="42">
        <f t="shared" si="381"/>
        <v>2488.685431901129</v>
      </c>
      <c r="EF119" s="11"/>
      <c r="EG119" s="29">
        <f t="shared" si="382"/>
        <v>1.9179438043382038</v>
      </c>
      <c r="EH119" s="25">
        <v>7700</v>
      </c>
      <c r="EI119" s="28">
        <f t="shared" si="383"/>
        <v>9225.6788007543437</v>
      </c>
      <c r="EJ119" s="29">
        <f t="shared" si="288"/>
        <v>12375.061582089213</v>
      </c>
      <c r="EK119" s="42">
        <f t="shared" si="289"/>
        <v>1293.461521197527</v>
      </c>
      <c r="EM119" s="11"/>
      <c r="EN119" s="11"/>
      <c r="EO119" s="78">
        <f t="shared" si="290"/>
        <v>19</v>
      </c>
      <c r="EP119" s="78" t="str">
        <f t="shared" si="291"/>
        <v xml:space="preserve"> ('8', '6'),</v>
      </c>
      <c r="EQ119" s="78">
        <f t="shared" si="292"/>
        <v>9800</v>
      </c>
      <c r="ER119" s="78">
        <f t="shared" si="293"/>
        <v>1.9194601536291862</v>
      </c>
      <c r="ES119" s="106">
        <f t="shared" si="384"/>
        <v>1.3392529104772193</v>
      </c>
      <c r="ET119" s="78">
        <f t="shared" si="294"/>
        <v>9190.9207141669503</v>
      </c>
      <c r="EU119" s="78">
        <f t="shared" si="295"/>
        <v>12308.967316413451</v>
      </c>
      <c r="EV119" s="79">
        <f t="shared" si="296"/>
        <v>0.93784905246601535</v>
      </c>
      <c r="EW119" s="78" t="str">
        <f t="shared" si="385"/>
        <v>V</v>
      </c>
      <c r="EX119" s="3"/>
      <c r="EY119" s="78">
        <v>19</v>
      </c>
      <c r="EZ119" s="78">
        <v>9190.9207141669503</v>
      </c>
      <c r="FB119" s="2">
        <v>8345.6988484462599</v>
      </c>
    </row>
    <row r="120" spans="2:158" s="2" customFormat="1" x14ac:dyDescent="0.3">
      <c r="B120" s="86"/>
      <c r="C120" s="24">
        <v>20</v>
      </c>
      <c r="D120" s="25" t="s">
        <v>34</v>
      </c>
      <c r="E120" s="25">
        <v>15680</v>
      </c>
      <c r="F120" s="25">
        <v>1.8</v>
      </c>
      <c r="G120" s="25">
        <v>4950</v>
      </c>
      <c r="H120" s="25">
        <f t="shared" si="297"/>
        <v>0</v>
      </c>
      <c r="I120" s="29">
        <f t="shared" si="298"/>
        <v>8923.2741134598491</v>
      </c>
      <c r="J120" s="10"/>
      <c r="K120" s="40">
        <f t="shared" si="299"/>
        <v>1.8136558603630255</v>
      </c>
      <c r="L120" s="40">
        <f t="shared" si="387"/>
        <v>4950</v>
      </c>
      <c r="M120" s="40">
        <f t="shared" si="388"/>
        <v>4971.5589289118616</v>
      </c>
      <c r="N120" s="40">
        <f t="shared" si="389"/>
        <v>-39.099873231878064</v>
      </c>
      <c r="O120" s="40">
        <f t="shared" si="390"/>
        <v>8962.3717807872927</v>
      </c>
      <c r="P120" s="40">
        <f t="shared" si="391"/>
        <v>1.3052788540044529</v>
      </c>
      <c r="Q120" s="8"/>
      <c r="R120" s="29">
        <f t="shared" si="300"/>
        <v>1.8136433148434092</v>
      </c>
      <c r="S120" s="25">
        <v>4950</v>
      </c>
      <c r="T120" s="29">
        <f t="shared" si="301"/>
        <v>4970.1467144890303</v>
      </c>
      <c r="U120" s="42">
        <f t="shared" si="302"/>
        <v>-36.538448665989499</v>
      </c>
      <c r="V120" s="29">
        <f t="shared" si="303"/>
        <v>8959.8105384831688</v>
      </c>
      <c r="W120" s="42">
        <f t="shared" si="304"/>
        <v>1.9943495760527752</v>
      </c>
      <c r="X120" s="11"/>
      <c r="Y120" s="29">
        <f t="shared" si="305"/>
        <v>1.8136278194398405</v>
      </c>
      <c r="Z120" s="25">
        <v>4950</v>
      </c>
      <c r="AA120" s="28">
        <f t="shared" si="306"/>
        <v>4969.2721254495145</v>
      </c>
      <c r="AB120" s="39">
        <f t="shared" si="307"/>
        <v>-34.952051201765201</v>
      </c>
      <c r="AC120" s="29">
        <f t="shared" si="308"/>
        <v>8958.2243636644343</v>
      </c>
      <c r="AD120" s="42">
        <f t="shared" si="309"/>
        <v>0.76490598804106513</v>
      </c>
      <c r="AE120" s="11"/>
      <c r="AF120" s="29">
        <f t="shared" si="310"/>
        <v>1.8136182297061088</v>
      </c>
      <c r="AG120" s="25">
        <v>4950</v>
      </c>
      <c r="AH120" s="28">
        <f t="shared" si="311"/>
        <v>4968.1980361334245</v>
      </c>
      <c r="AI120" s="39">
        <f t="shared" si="312"/>
        <v>-33.003948018531545</v>
      </c>
      <c r="AJ120" s="29">
        <f t="shared" si="313"/>
        <v>8956.276382022299</v>
      </c>
      <c r="AK120" s="42">
        <f t="shared" si="314"/>
        <v>1.1536678589388276</v>
      </c>
      <c r="AL120" s="11"/>
      <c r="AM120" s="29">
        <f t="shared" si="315"/>
        <v>1.8136064594082251</v>
      </c>
      <c r="AN120" s="25">
        <v>4950</v>
      </c>
      <c r="AO120" s="28">
        <f t="shared" si="316"/>
        <v>4967.5565408395651</v>
      </c>
      <c r="AP120" s="39">
        <f t="shared" si="317"/>
        <v>-31.840358302476101</v>
      </c>
      <c r="AQ120" s="29">
        <f t="shared" si="318"/>
        <v>8955.1129642674314</v>
      </c>
      <c r="AR120" s="42">
        <f t="shared" si="386"/>
        <v>0.41151621204376687</v>
      </c>
      <c r="AS120" s="11"/>
      <c r="AT120" s="29">
        <f t="shared" si="319"/>
        <v>1.8135994332879111</v>
      </c>
      <c r="AU120" s="25">
        <v>4950</v>
      </c>
      <c r="AV120" s="28">
        <f t="shared" si="320"/>
        <v>4966.6501268088396</v>
      </c>
      <c r="AW120" s="39">
        <f t="shared" si="321"/>
        <v>-30.196385241814241</v>
      </c>
      <c r="AX120" s="29">
        <f t="shared" si="322"/>
        <v>8953.4690967925962</v>
      </c>
      <c r="AY120" s="42">
        <f t="shared" si="323"/>
        <v>0.82158639509604803</v>
      </c>
      <c r="AZ120" s="11"/>
      <c r="BA120" s="29">
        <f t="shared" si="324"/>
        <v>1.8135895102252333</v>
      </c>
      <c r="BB120" s="25">
        <v>4950</v>
      </c>
      <c r="BC120" s="28">
        <f t="shared" si="325"/>
        <v>4966.0459275038484</v>
      </c>
      <c r="BD120" s="39">
        <f t="shared" si="326"/>
        <v>-29.100462860907825</v>
      </c>
      <c r="BE120" s="29">
        <f t="shared" si="327"/>
        <v>8952.3733292684392</v>
      </c>
      <c r="BF120" s="42">
        <f t="shared" si="328"/>
        <v>0.36505680015184672</v>
      </c>
      <c r="BG120" s="11"/>
      <c r="BH120" s="29">
        <f t="shared" si="329"/>
        <v>1.8135828987069915</v>
      </c>
      <c r="BI120" s="25">
        <v>4950</v>
      </c>
      <c r="BJ120" s="28">
        <f t="shared" si="330"/>
        <v>4965.1521978026531</v>
      </c>
      <c r="BK120" s="39">
        <f t="shared" si="331"/>
        <v>-27.479550982335105</v>
      </c>
      <c r="BL120" s="29">
        <f t="shared" si="332"/>
        <v>8950.75248073492</v>
      </c>
      <c r="BM120" s="42">
        <f t="shared" si="333"/>
        <v>0.79875277879863638</v>
      </c>
      <c r="BN120" s="11"/>
      <c r="BO120" s="29">
        <f t="shared" si="334"/>
        <v>1.8135731233939913</v>
      </c>
      <c r="BP120" s="25">
        <v>4950</v>
      </c>
      <c r="BQ120" s="28">
        <f t="shared" si="335"/>
        <v>4964.7434624281868</v>
      </c>
      <c r="BR120" s="39">
        <f t="shared" si="336"/>
        <v>-26.738209178196058</v>
      </c>
      <c r="BS120" s="29">
        <f t="shared" si="337"/>
        <v>8950.0112101585346</v>
      </c>
      <c r="BT120" s="42">
        <f t="shared" si="286"/>
        <v>0.16706460634005116</v>
      </c>
      <c r="BU120" s="11"/>
      <c r="BV120" s="29">
        <f t="shared" si="338"/>
        <v>1.8135686545435403</v>
      </c>
      <c r="BW120" s="25">
        <v>4950</v>
      </c>
      <c r="BX120" s="28">
        <f t="shared" si="339"/>
        <v>4964.2958094594487</v>
      </c>
      <c r="BY120" s="39">
        <f t="shared" si="340"/>
        <v>-25.926287226333063</v>
      </c>
      <c r="BZ120" s="29">
        <f t="shared" si="341"/>
        <v>8949.1993618615688</v>
      </c>
      <c r="CA120" s="42">
        <f t="shared" si="342"/>
        <v>0.20039318042004478</v>
      </c>
      <c r="CB120" s="11"/>
      <c r="CC120" s="29">
        <f t="shared" si="343"/>
        <v>1.8135637614592786</v>
      </c>
      <c r="CD120" s="25">
        <v>4950</v>
      </c>
      <c r="CE120" s="28">
        <f t="shared" si="344"/>
        <v>4963.8173082441281</v>
      </c>
      <c r="CF120" s="39">
        <f t="shared" si="345"/>
        <v>-25.058396605421454</v>
      </c>
      <c r="CG120" s="29">
        <f t="shared" si="346"/>
        <v>8948.3315706487047</v>
      </c>
      <c r="CH120" s="42">
        <f t="shared" si="347"/>
        <v>0.22896341306333717</v>
      </c>
      <c r="CI120" s="11"/>
      <c r="CJ120" s="29">
        <f t="shared" si="348"/>
        <v>1.8135585326507873</v>
      </c>
      <c r="CK120" s="25">
        <v>4950</v>
      </c>
      <c r="CL120" s="28">
        <f t="shared" si="349"/>
        <v>4963.1504097723036</v>
      </c>
      <c r="CM120" s="39">
        <f t="shared" si="350"/>
        <v>-23.848882147978621</v>
      </c>
      <c r="CN120" s="29">
        <f t="shared" si="351"/>
        <v>8947.1221136640543</v>
      </c>
      <c r="CO120" s="42">
        <f t="shared" si="287"/>
        <v>0.44475357172175289</v>
      </c>
      <c r="CP120" s="11"/>
      <c r="CQ120" s="29">
        <f t="shared" si="352"/>
        <v>1.8135512476585658</v>
      </c>
      <c r="CR120" s="25">
        <v>4950</v>
      </c>
      <c r="CS120" s="28">
        <f t="shared" si="353"/>
        <v>4962.7332777501606</v>
      </c>
      <c r="CT120" s="39">
        <f t="shared" si="354"/>
        <v>-23.092310469941502</v>
      </c>
      <c r="CU120" s="29">
        <f t="shared" si="355"/>
        <v>8946.3656243149435</v>
      </c>
      <c r="CV120" s="42">
        <f t="shared" si="356"/>
        <v>0.17399912389715042</v>
      </c>
      <c r="CW120" s="11"/>
      <c r="CX120" s="29">
        <f t="shared" si="357"/>
        <v>1.8135466925302397</v>
      </c>
      <c r="CY120" s="25">
        <v>4950</v>
      </c>
      <c r="CZ120" s="28">
        <f t="shared" si="358"/>
        <v>4962.1341750972597</v>
      </c>
      <c r="DA120" s="39">
        <f t="shared" si="359"/>
        <v>-22.005768508143003</v>
      </c>
      <c r="DB120" s="29">
        <f t="shared" si="360"/>
        <v>8945.2791256395503</v>
      </c>
      <c r="DC120" s="42">
        <f t="shared" si="361"/>
        <v>0.35892398871290881</v>
      </c>
      <c r="DD120" s="11"/>
      <c r="DE120" s="29">
        <f t="shared" si="362"/>
        <v>1.8135401522714962</v>
      </c>
      <c r="DF120" s="25">
        <v>4950</v>
      </c>
      <c r="DG120" s="28">
        <f t="shared" si="363"/>
        <v>4961.7925149817565</v>
      </c>
      <c r="DH120" s="39">
        <f t="shared" si="364"/>
        <v>-21.386106269591135</v>
      </c>
      <c r="DI120" s="29">
        <f t="shared" si="365"/>
        <v>8944.659511938662</v>
      </c>
      <c r="DJ120" s="42">
        <f t="shared" si="366"/>
        <v>0.11673163452562292</v>
      </c>
      <c r="DK120" s="11"/>
      <c r="DL120" s="29">
        <f t="shared" si="367"/>
        <v>1.8135364235112006</v>
      </c>
      <c r="DM120" s="25">
        <v>4950</v>
      </c>
      <c r="DN120" s="28">
        <f t="shared" si="368"/>
        <v>4961.4103424416808</v>
      </c>
      <c r="DO120" s="39">
        <f t="shared" si="369"/>
        <v>-20.692987377411715</v>
      </c>
      <c r="DP120" s="29">
        <f t="shared" si="370"/>
        <v>8943.9664289140255</v>
      </c>
      <c r="DQ120" s="42">
        <f t="shared" si="371"/>
        <v>0.14605585038796709</v>
      </c>
      <c r="DR120" s="11"/>
      <c r="DS120" s="29">
        <f t="shared" si="372"/>
        <v>1.8135322535249043</v>
      </c>
      <c r="DT120" s="25">
        <v>4950</v>
      </c>
      <c r="DU120" s="28">
        <f t="shared" si="373"/>
        <v>4961.115792524849</v>
      </c>
      <c r="DV120" s="39">
        <f t="shared" si="374"/>
        <v>-20.158767974173845</v>
      </c>
      <c r="DW120" s="29">
        <f t="shared" si="375"/>
        <v>8943.4322536128257</v>
      </c>
      <c r="DX120" s="42">
        <f t="shared" si="376"/>
        <v>8.675965350561074E-2</v>
      </c>
      <c r="DY120" s="11"/>
      <c r="DZ120" s="29">
        <f t="shared" si="377"/>
        <v>1.813529040269855</v>
      </c>
      <c r="EA120" s="25">
        <v>4950</v>
      </c>
      <c r="EB120" s="28">
        <f t="shared" si="378"/>
        <v>4960.748126026263</v>
      </c>
      <c r="EC120" s="39">
        <f t="shared" si="379"/>
        <v>-19.491966564144612</v>
      </c>
      <c r="ED120" s="29">
        <f t="shared" si="380"/>
        <v>8942.7654804777176</v>
      </c>
      <c r="EE120" s="42">
        <f t="shared" si="381"/>
        <v>0.13517865418249231</v>
      </c>
      <c r="EF120" s="11"/>
      <c r="EG120" s="29">
        <f t="shared" si="382"/>
        <v>1.8135250301865196</v>
      </c>
      <c r="EH120" s="25">
        <v>4950</v>
      </c>
      <c r="EI120" s="28">
        <f t="shared" si="383"/>
        <v>4960.5005961632396</v>
      </c>
      <c r="EJ120" s="29">
        <f t="shared" si="288"/>
        <v>8942.3165792094915</v>
      </c>
      <c r="EK120" s="42">
        <f t="shared" si="289"/>
        <v>6.1271033088370175E-2</v>
      </c>
      <c r="EM120" s="11"/>
      <c r="EN120" s="11"/>
      <c r="EO120" s="78">
        <f t="shared" si="290"/>
        <v>20</v>
      </c>
      <c r="EP120" s="78" t="str">
        <f t="shared" si="291"/>
        <v xml:space="preserve"> ('8', '7'),</v>
      </c>
      <c r="EQ120" s="78">
        <f t="shared" si="292"/>
        <v>15680</v>
      </c>
      <c r="ER120" s="78">
        <f t="shared" si="293"/>
        <v>1.8135585326507873</v>
      </c>
      <c r="ES120" s="106">
        <f t="shared" si="384"/>
        <v>1.8027102495317131</v>
      </c>
      <c r="ET120" s="78">
        <f t="shared" si="294"/>
        <v>4963.1504097723036</v>
      </c>
      <c r="EU120" s="78">
        <f t="shared" si="295"/>
        <v>8947.1221136640543</v>
      </c>
      <c r="EV120" s="79">
        <f t="shared" si="296"/>
        <v>0.31652744960282547</v>
      </c>
      <c r="EW120" s="78" t="str">
        <f t="shared" si="385"/>
        <v>-</v>
      </c>
      <c r="EX120" s="3"/>
      <c r="EY120" s="78">
        <v>20</v>
      </c>
      <c r="EZ120" s="78">
        <v>4963.1504097723036</v>
      </c>
      <c r="FB120" s="2">
        <v>5253.2676561846602</v>
      </c>
    </row>
    <row r="121" spans="2:158" s="2" customFormat="1" x14ac:dyDescent="0.3">
      <c r="B121" s="86"/>
      <c r="C121" s="24">
        <v>21</v>
      </c>
      <c r="D121" s="25" t="s">
        <v>35</v>
      </c>
      <c r="E121" s="25">
        <v>10100</v>
      </c>
      <c r="F121" s="25">
        <v>2</v>
      </c>
      <c r="G121" s="25">
        <v>2040</v>
      </c>
      <c r="H121" s="25">
        <f t="shared" si="297"/>
        <v>4152.7932003956712</v>
      </c>
      <c r="I121" s="29">
        <f t="shared" si="298"/>
        <v>4081.0185599525721</v>
      </c>
      <c r="J121" s="10"/>
      <c r="K121" s="40">
        <f t="shared" si="299"/>
        <v>2.0368614519132491</v>
      </c>
      <c r="L121" s="40">
        <f t="shared" si="387"/>
        <v>4110</v>
      </c>
      <c r="M121" s="40">
        <f t="shared" si="388"/>
        <v>4004.501131965606</v>
      </c>
      <c r="N121" s="40">
        <f t="shared" si="389"/>
        <v>133.43607171869684</v>
      </c>
      <c r="O121" s="40">
        <f t="shared" si="390"/>
        <v>8038.6900535266832</v>
      </c>
      <c r="P121" s="40">
        <f t="shared" si="391"/>
        <v>31.256801954524406</v>
      </c>
      <c r="Q121" s="8"/>
      <c r="R121" s="29">
        <f t="shared" si="300"/>
        <v>2.0370680249763087</v>
      </c>
      <c r="S121" s="25">
        <v>4070</v>
      </c>
      <c r="T121" s="29">
        <f t="shared" si="301"/>
        <v>4008.791625546965</v>
      </c>
      <c r="U121" s="42">
        <f t="shared" si="302"/>
        <v>-4004.822429629367</v>
      </c>
      <c r="V121" s="29">
        <f t="shared" si="303"/>
        <v>8047.4304219747883</v>
      </c>
      <c r="W121" s="42">
        <f t="shared" si="304"/>
        <v>18.408335171682669</v>
      </c>
      <c r="X121" s="11"/>
      <c r="Y121" s="29">
        <f t="shared" si="305"/>
        <v>2.0372271418282888</v>
      </c>
      <c r="Z121" s="25">
        <v>2040</v>
      </c>
      <c r="AA121" s="28">
        <f t="shared" si="306"/>
        <v>3923.3244106454667</v>
      </c>
      <c r="AB121" s="39">
        <f t="shared" si="307"/>
        <v>4519.0516415827442</v>
      </c>
      <c r="AC121" s="29">
        <f t="shared" si="308"/>
        <v>7873.4470976627708</v>
      </c>
      <c r="AD121" s="42">
        <f t="shared" si="309"/>
        <v>7304.644823018878</v>
      </c>
      <c r="AE121" s="11"/>
      <c r="AF121" s="29">
        <f t="shared" si="310"/>
        <v>2.0341525114506505</v>
      </c>
      <c r="AG121" s="25">
        <v>6140</v>
      </c>
      <c r="AH121" s="28">
        <f t="shared" si="311"/>
        <v>4046.8659252542247</v>
      </c>
      <c r="AI121" s="39">
        <f t="shared" si="312"/>
        <v>-4086.0359730411965</v>
      </c>
      <c r="AJ121" s="29">
        <f t="shared" si="313"/>
        <v>8125.0235997068958</v>
      </c>
      <c r="AK121" s="42">
        <f t="shared" si="314"/>
        <v>15262.505831825969</v>
      </c>
      <c r="AL121" s="11"/>
      <c r="AM121" s="29">
        <f t="shared" si="315"/>
        <v>2.0386617073266153</v>
      </c>
      <c r="AN121" s="25">
        <v>2040</v>
      </c>
      <c r="AO121" s="28">
        <f t="shared" si="316"/>
        <v>3976.1223001169556</v>
      </c>
      <c r="AP121" s="39">
        <f t="shared" si="317"/>
        <v>191.15418252497864</v>
      </c>
      <c r="AQ121" s="29">
        <f t="shared" si="318"/>
        <v>7980.8952470334898</v>
      </c>
      <c r="AR121" s="42">
        <f t="shared" si="386"/>
        <v>5004.660497562465</v>
      </c>
      <c r="AS121" s="11"/>
      <c r="AT121" s="29">
        <f t="shared" si="319"/>
        <v>2.0360283771939511</v>
      </c>
      <c r="AU121" s="25">
        <v>4070</v>
      </c>
      <c r="AV121" s="28">
        <f t="shared" si="320"/>
        <v>3980.9690444229004</v>
      </c>
      <c r="AW121" s="39">
        <f t="shared" si="321"/>
        <v>262.75541183137352</v>
      </c>
      <c r="AX121" s="29">
        <f t="shared" si="322"/>
        <v>7990.7637822079414</v>
      </c>
      <c r="AY121" s="42">
        <f t="shared" si="323"/>
        <v>23.490930367208989</v>
      </c>
      <c r="AZ121" s="11"/>
      <c r="BA121" s="29">
        <f t="shared" si="324"/>
        <v>2.0362043676306945</v>
      </c>
      <c r="BB121" s="25">
        <v>4110</v>
      </c>
      <c r="BC121" s="28">
        <f t="shared" si="325"/>
        <v>3985.651315890088</v>
      </c>
      <c r="BD121" s="39">
        <f t="shared" si="326"/>
        <v>171.78004342514299</v>
      </c>
      <c r="BE121" s="29">
        <f t="shared" si="327"/>
        <v>8000.2982430525935</v>
      </c>
      <c r="BF121" s="42">
        <f t="shared" si="328"/>
        <v>21.923666092438626</v>
      </c>
      <c r="BG121" s="11"/>
      <c r="BH121" s="29">
        <f t="shared" si="329"/>
        <v>2.0363749974274188</v>
      </c>
      <c r="BI121" s="25">
        <v>4070</v>
      </c>
      <c r="BJ121" s="28">
        <f t="shared" si="330"/>
        <v>3990.3493879851853</v>
      </c>
      <c r="BK121" s="39">
        <f t="shared" si="331"/>
        <v>-3968.2923622127068</v>
      </c>
      <c r="BL121" s="29">
        <f t="shared" si="332"/>
        <v>8009.8656829558367</v>
      </c>
      <c r="BM121" s="42">
        <f t="shared" si="333"/>
        <v>22.071881410732491</v>
      </c>
      <c r="BN121" s="11"/>
      <c r="BO121" s="29">
        <f t="shared" si="334"/>
        <v>2.0365468084991343</v>
      </c>
      <c r="BP121" s="25">
        <v>2040</v>
      </c>
      <c r="BQ121" s="28">
        <f t="shared" si="335"/>
        <v>3937.7380904149236</v>
      </c>
      <c r="BR121" s="39">
        <f t="shared" si="336"/>
        <v>269.12636997905111</v>
      </c>
      <c r="BS121" s="29">
        <f t="shared" si="337"/>
        <v>7902.7703508748518</v>
      </c>
      <c r="BT121" s="42">
        <f t="shared" si="286"/>
        <v>2767.9486320266287</v>
      </c>
      <c r="BU121" s="11"/>
      <c r="BV121" s="29">
        <f t="shared" si="338"/>
        <v>2.0346571679201357</v>
      </c>
      <c r="BW121" s="25">
        <v>4070</v>
      </c>
      <c r="BX121" s="28">
        <f t="shared" si="339"/>
        <v>3941.7539338278989</v>
      </c>
      <c r="BY121" s="39">
        <f t="shared" si="340"/>
        <v>260.9744085683642</v>
      </c>
      <c r="BZ121" s="29">
        <f t="shared" si="341"/>
        <v>7910.9414996266833</v>
      </c>
      <c r="CA121" s="42">
        <f t="shared" si="342"/>
        <v>16.126998317537108</v>
      </c>
      <c r="CB121" s="11"/>
      <c r="CC121" s="29">
        <f t="shared" si="343"/>
        <v>2.0347987627226698</v>
      </c>
      <c r="CD121" s="25">
        <v>4070</v>
      </c>
      <c r="CE121" s="28">
        <f t="shared" si="344"/>
        <v>3946.04651332104</v>
      </c>
      <c r="CF121" s="39">
        <f t="shared" si="345"/>
        <v>333.68334888314632</v>
      </c>
      <c r="CG121" s="29">
        <f t="shared" si="346"/>
        <v>7919.6763607653438</v>
      </c>
      <c r="CH121" s="42">
        <f t="shared" si="347"/>
        <v>18.426238704935908</v>
      </c>
      <c r="CI121" s="11"/>
      <c r="CJ121" s="29">
        <f t="shared" si="348"/>
        <v>2.0349505942595307</v>
      </c>
      <c r="CK121" s="25">
        <v>4110</v>
      </c>
      <c r="CL121" s="28">
        <f t="shared" si="349"/>
        <v>3953.9598006114848</v>
      </c>
      <c r="CM121" s="39">
        <f t="shared" si="350"/>
        <v>236.18394795969135</v>
      </c>
      <c r="CN121" s="29">
        <f t="shared" si="351"/>
        <v>7935.7806209336441</v>
      </c>
      <c r="CO121" s="42">
        <f t="shared" si="287"/>
        <v>62.620115741113842</v>
      </c>
      <c r="CP121" s="11"/>
      <c r="CQ121" s="29">
        <f t="shared" si="352"/>
        <v>2.035231794347486</v>
      </c>
      <c r="CR121" s="25">
        <v>4070</v>
      </c>
      <c r="CS121" s="28">
        <f t="shared" si="353"/>
        <v>3957.6406047734026</v>
      </c>
      <c r="CT121" s="39">
        <f t="shared" si="354"/>
        <v>228.7134475390362</v>
      </c>
      <c r="CU121" s="29">
        <f t="shared" si="355"/>
        <v>7943.2721522624561</v>
      </c>
      <c r="CV121" s="42">
        <f t="shared" si="356"/>
        <v>13.548319278391961</v>
      </c>
      <c r="CW121" s="11"/>
      <c r="CX121" s="29">
        <f t="shared" si="357"/>
        <v>2.0353631690076792</v>
      </c>
      <c r="CY121" s="25">
        <v>4070</v>
      </c>
      <c r="CZ121" s="28">
        <f t="shared" si="358"/>
        <v>3962.9271313912463</v>
      </c>
      <c r="DA121" s="39">
        <f t="shared" si="359"/>
        <v>-3910.5588521973341</v>
      </c>
      <c r="DB121" s="29">
        <f t="shared" si="360"/>
        <v>7954.0326539426796</v>
      </c>
      <c r="DC121" s="42">
        <f t="shared" si="361"/>
        <v>27.947363681170156</v>
      </c>
      <c r="DD121" s="11"/>
      <c r="DE121" s="29">
        <f t="shared" si="362"/>
        <v>2.0355524972147219</v>
      </c>
      <c r="DF121" s="25">
        <v>2040</v>
      </c>
      <c r="DG121" s="28">
        <f t="shared" si="363"/>
        <v>3908.7835657554147</v>
      </c>
      <c r="DH121" s="39">
        <f t="shared" si="364"/>
        <v>4543.2227069888659</v>
      </c>
      <c r="DI121" s="29">
        <f t="shared" si="365"/>
        <v>7843.8724689939709</v>
      </c>
      <c r="DJ121" s="42">
        <f t="shared" si="366"/>
        <v>2931.5256997616143</v>
      </c>
      <c r="DK121" s="11"/>
      <c r="DL121" s="29">
        <f t="shared" si="367"/>
        <v>2.0336490074733242</v>
      </c>
      <c r="DM121" s="25">
        <v>6140</v>
      </c>
      <c r="DN121" s="28">
        <f t="shared" si="368"/>
        <v>3981.0929631531749</v>
      </c>
      <c r="DO121" s="39">
        <f t="shared" si="369"/>
        <v>-3948.9984159473051</v>
      </c>
      <c r="DP121" s="29">
        <f t="shared" si="370"/>
        <v>7991.0161063470696</v>
      </c>
      <c r="DQ121" s="42">
        <f t="shared" si="371"/>
        <v>5228.6489520272125</v>
      </c>
      <c r="DR121" s="11"/>
      <c r="DS121" s="29">
        <f t="shared" si="372"/>
        <v>2.0362088756876013</v>
      </c>
      <c r="DT121" s="25">
        <v>2040</v>
      </c>
      <c r="DU121" s="28">
        <f t="shared" si="373"/>
        <v>3930.985021714846</v>
      </c>
      <c r="DV121" s="39">
        <f t="shared" si="374"/>
        <v>282.83728399485364</v>
      </c>
      <c r="DW121" s="29">
        <f t="shared" si="375"/>
        <v>7889.0309726100677</v>
      </c>
      <c r="DX121" s="42">
        <f t="shared" si="376"/>
        <v>2510.8057951869991</v>
      </c>
      <c r="DY121" s="11"/>
      <c r="DZ121" s="29">
        <f t="shared" si="377"/>
        <v>2.0344200359844811</v>
      </c>
      <c r="EA121" s="25">
        <v>4070</v>
      </c>
      <c r="EB121" s="28">
        <f t="shared" si="378"/>
        <v>3935.5830879528421</v>
      </c>
      <c r="EC121" s="39">
        <f t="shared" si="379"/>
        <v>-3853.8575302869076</v>
      </c>
      <c r="ED121" s="29">
        <f t="shared" si="380"/>
        <v>7898.3857413707592</v>
      </c>
      <c r="EE121" s="42">
        <f t="shared" si="381"/>
        <v>21.142213128999938</v>
      </c>
      <c r="EF121" s="11"/>
      <c r="EG121" s="29">
        <f t="shared" si="382"/>
        <v>2.0345813629858256</v>
      </c>
      <c r="EH121" s="25">
        <v>2040</v>
      </c>
      <c r="EI121" s="28">
        <f t="shared" si="383"/>
        <v>3891.9277176152859</v>
      </c>
      <c r="EJ121" s="29">
        <f t="shared" si="288"/>
        <v>7809.5984608274739</v>
      </c>
      <c r="EK121" s="42">
        <f t="shared" si="289"/>
        <v>1905.7913593091798</v>
      </c>
      <c r="EM121" s="11"/>
      <c r="EN121" s="11"/>
      <c r="EO121" s="78">
        <f t="shared" si="290"/>
        <v>21</v>
      </c>
      <c r="EP121" s="78" t="str">
        <f t="shared" si="291"/>
        <v xml:space="preserve"> ('8', '9'),</v>
      </c>
      <c r="EQ121" s="78">
        <f t="shared" si="292"/>
        <v>10100</v>
      </c>
      <c r="ER121" s="78">
        <f t="shared" si="293"/>
        <v>2.0349505942595307</v>
      </c>
      <c r="ES121" s="106">
        <f t="shared" si="384"/>
        <v>2.0070463588694971</v>
      </c>
      <c r="ET121" s="78">
        <f t="shared" si="294"/>
        <v>3953.9598006114848</v>
      </c>
      <c r="EU121" s="78">
        <f t="shared" si="295"/>
        <v>7935.7806209336431</v>
      </c>
      <c r="EV121" s="79">
        <f t="shared" si="296"/>
        <v>0.39148116837737473</v>
      </c>
      <c r="EW121" s="78" t="str">
        <f t="shared" si="385"/>
        <v>-</v>
      </c>
      <c r="EX121" s="3"/>
      <c r="EY121" s="78">
        <v>21</v>
      </c>
      <c r="EZ121" s="78">
        <v>3953.9598006114848</v>
      </c>
      <c r="FB121" s="2">
        <v>4071.98972964114</v>
      </c>
    </row>
    <row r="122" spans="2:158" s="2" customFormat="1" x14ac:dyDescent="0.3">
      <c r="B122" s="86"/>
      <c r="C122" s="24">
        <v>22</v>
      </c>
      <c r="D122" s="25" t="s">
        <v>36</v>
      </c>
      <c r="E122" s="25">
        <v>10090</v>
      </c>
      <c r="F122" s="25">
        <v>3</v>
      </c>
      <c r="G122" s="25">
        <v>3730</v>
      </c>
      <c r="H122" s="25">
        <f t="shared" si="297"/>
        <v>0</v>
      </c>
      <c r="I122" s="29">
        <f t="shared" si="298"/>
        <v>11221.346713015166</v>
      </c>
      <c r="J122" s="10"/>
      <c r="K122" s="40">
        <f t="shared" si="299"/>
        <v>3.0420197225404375</v>
      </c>
      <c r="L122" s="40">
        <f t="shared" si="387"/>
        <v>3730</v>
      </c>
      <c r="M122" s="40">
        <f t="shared" si="388"/>
        <v>3730</v>
      </c>
      <c r="N122" s="40">
        <f t="shared" si="389"/>
        <v>0</v>
      </c>
      <c r="O122" s="40">
        <f t="shared" si="390"/>
        <v>11221.346713015166</v>
      </c>
      <c r="P122" s="40">
        <f t="shared" si="391"/>
        <v>0</v>
      </c>
      <c r="Q122" s="8"/>
      <c r="R122" s="29">
        <f t="shared" si="300"/>
        <v>3.0420197225404375</v>
      </c>
      <c r="S122" s="25">
        <v>3730</v>
      </c>
      <c r="T122" s="29">
        <f t="shared" si="301"/>
        <v>3730</v>
      </c>
      <c r="U122" s="42">
        <f t="shared" si="302"/>
        <v>0</v>
      </c>
      <c r="V122" s="29">
        <f t="shared" si="303"/>
        <v>11221.346713015166</v>
      </c>
      <c r="W122" s="42">
        <f t="shared" si="304"/>
        <v>0</v>
      </c>
      <c r="X122" s="11"/>
      <c r="Y122" s="29">
        <f t="shared" si="305"/>
        <v>3.0420197225404375</v>
      </c>
      <c r="Z122" s="25">
        <v>3730</v>
      </c>
      <c r="AA122" s="28">
        <f t="shared" si="306"/>
        <v>3730</v>
      </c>
      <c r="AB122" s="39">
        <f t="shared" si="307"/>
        <v>0</v>
      </c>
      <c r="AC122" s="29">
        <f t="shared" si="308"/>
        <v>11221.346713015166</v>
      </c>
      <c r="AD122" s="42">
        <f t="shared" si="309"/>
        <v>0</v>
      </c>
      <c r="AE122" s="11"/>
      <c r="AF122" s="29">
        <f t="shared" si="310"/>
        <v>3.0420197225404375</v>
      </c>
      <c r="AG122" s="25">
        <v>3730</v>
      </c>
      <c r="AH122" s="28">
        <f t="shared" si="311"/>
        <v>3730</v>
      </c>
      <c r="AI122" s="39">
        <f t="shared" si="312"/>
        <v>0</v>
      </c>
      <c r="AJ122" s="29">
        <f t="shared" si="313"/>
        <v>11221.346713015166</v>
      </c>
      <c r="AK122" s="42">
        <f t="shared" si="314"/>
        <v>0</v>
      </c>
      <c r="AL122" s="11"/>
      <c r="AM122" s="29">
        <f t="shared" si="315"/>
        <v>3.0420197225404375</v>
      </c>
      <c r="AN122" s="25">
        <v>3730</v>
      </c>
      <c r="AO122" s="28">
        <f t="shared" si="316"/>
        <v>3730</v>
      </c>
      <c r="AP122" s="39">
        <f t="shared" si="317"/>
        <v>0</v>
      </c>
      <c r="AQ122" s="29">
        <f t="shared" si="318"/>
        <v>11221.346713015166</v>
      </c>
      <c r="AR122" s="42">
        <f t="shared" si="386"/>
        <v>0</v>
      </c>
      <c r="AS122" s="11"/>
      <c r="AT122" s="29">
        <f t="shared" si="319"/>
        <v>3.0420197225404375</v>
      </c>
      <c r="AU122" s="25">
        <v>3730</v>
      </c>
      <c r="AV122" s="28">
        <f t="shared" si="320"/>
        <v>3730</v>
      </c>
      <c r="AW122" s="39">
        <f t="shared" si="321"/>
        <v>0</v>
      </c>
      <c r="AX122" s="29">
        <f t="shared" si="322"/>
        <v>11221.346713015166</v>
      </c>
      <c r="AY122" s="42">
        <f t="shared" si="323"/>
        <v>0</v>
      </c>
      <c r="AZ122" s="11"/>
      <c r="BA122" s="29">
        <f t="shared" si="324"/>
        <v>3.0420197225404375</v>
      </c>
      <c r="BB122" s="25">
        <v>3730</v>
      </c>
      <c r="BC122" s="28">
        <f t="shared" si="325"/>
        <v>3730</v>
      </c>
      <c r="BD122" s="39">
        <f t="shared" si="326"/>
        <v>0</v>
      </c>
      <c r="BE122" s="29">
        <f t="shared" si="327"/>
        <v>11221.346713015166</v>
      </c>
      <c r="BF122" s="42">
        <f t="shared" si="328"/>
        <v>0</v>
      </c>
      <c r="BG122" s="11"/>
      <c r="BH122" s="29">
        <f t="shared" si="329"/>
        <v>3.0420197225404375</v>
      </c>
      <c r="BI122" s="25">
        <v>3730</v>
      </c>
      <c r="BJ122" s="28">
        <f t="shared" si="330"/>
        <v>3730</v>
      </c>
      <c r="BK122" s="39">
        <f t="shared" si="331"/>
        <v>0</v>
      </c>
      <c r="BL122" s="29">
        <f t="shared" si="332"/>
        <v>11221.346713015166</v>
      </c>
      <c r="BM122" s="42">
        <f t="shared" si="333"/>
        <v>0</v>
      </c>
      <c r="BN122" s="11"/>
      <c r="BO122" s="29">
        <f t="shared" si="334"/>
        <v>3.0420197225404375</v>
      </c>
      <c r="BP122" s="25">
        <v>3730</v>
      </c>
      <c r="BQ122" s="28">
        <f t="shared" si="335"/>
        <v>3730</v>
      </c>
      <c r="BR122" s="39">
        <f t="shared" si="336"/>
        <v>0</v>
      </c>
      <c r="BS122" s="29">
        <f t="shared" si="337"/>
        <v>11221.346713015166</v>
      </c>
      <c r="BT122" s="42">
        <f t="shared" si="286"/>
        <v>0</v>
      </c>
      <c r="BU122" s="11"/>
      <c r="BV122" s="29">
        <f t="shared" si="338"/>
        <v>3.0420197225404375</v>
      </c>
      <c r="BW122" s="25">
        <v>3730</v>
      </c>
      <c r="BX122" s="28">
        <f t="shared" si="339"/>
        <v>3730</v>
      </c>
      <c r="BY122" s="39">
        <f t="shared" si="340"/>
        <v>0</v>
      </c>
      <c r="BZ122" s="29">
        <f t="shared" si="341"/>
        <v>11221.346713015166</v>
      </c>
      <c r="CA122" s="42">
        <f t="shared" si="342"/>
        <v>0</v>
      </c>
      <c r="CB122" s="11"/>
      <c r="CC122" s="29">
        <f t="shared" si="343"/>
        <v>3.0420197225404375</v>
      </c>
      <c r="CD122" s="25">
        <v>3730</v>
      </c>
      <c r="CE122" s="28">
        <f t="shared" si="344"/>
        <v>3730</v>
      </c>
      <c r="CF122" s="39">
        <f t="shared" si="345"/>
        <v>0</v>
      </c>
      <c r="CG122" s="29">
        <f t="shared" si="346"/>
        <v>11221.346713015166</v>
      </c>
      <c r="CH122" s="42">
        <f t="shared" si="347"/>
        <v>0</v>
      </c>
      <c r="CI122" s="11"/>
      <c r="CJ122" s="29">
        <f t="shared" si="348"/>
        <v>3.0420197225404375</v>
      </c>
      <c r="CK122" s="25">
        <v>3730</v>
      </c>
      <c r="CL122" s="28">
        <f t="shared" si="349"/>
        <v>3730</v>
      </c>
      <c r="CM122" s="39">
        <f t="shared" si="350"/>
        <v>0</v>
      </c>
      <c r="CN122" s="29">
        <f t="shared" si="351"/>
        <v>11221.346713015166</v>
      </c>
      <c r="CO122" s="42">
        <f t="shared" si="287"/>
        <v>0</v>
      </c>
      <c r="CP122" s="11"/>
      <c r="CQ122" s="29">
        <f t="shared" si="352"/>
        <v>3.0420197225404375</v>
      </c>
      <c r="CR122" s="25">
        <v>3730</v>
      </c>
      <c r="CS122" s="28">
        <f t="shared" si="353"/>
        <v>3730</v>
      </c>
      <c r="CT122" s="39">
        <f t="shared" si="354"/>
        <v>0</v>
      </c>
      <c r="CU122" s="29">
        <f t="shared" si="355"/>
        <v>11221.346713015166</v>
      </c>
      <c r="CV122" s="42">
        <f t="shared" si="356"/>
        <v>0</v>
      </c>
      <c r="CW122" s="11"/>
      <c r="CX122" s="29">
        <f t="shared" si="357"/>
        <v>3.0420197225404375</v>
      </c>
      <c r="CY122" s="25">
        <v>3730</v>
      </c>
      <c r="CZ122" s="28">
        <f t="shared" si="358"/>
        <v>3730</v>
      </c>
      <c r="DA122" s="39">
        <f t="shared" si="359"/>
        <v>0</v>
      </c>
      <c r="DB122" s="29">
        <f t="shared" si="360"/>
        <v>11221.346713015166</v>
      </c>
      <c r="DC122" s="42">
        <f t="shared" si="361"/>
        <v>0</v>
      </c>
      <c r="DD122" s="11"/>
      <c r="DE122" s="29">
        <f t="shared" si="362"/>
        <v>3.0420197225404375</v>
      </c>
      <c r="DF122" s="25">
        <v>3730</v>
      </c>
      <c r="DG122" s="28">
        <f t="shared" si="363"/>
        <v>3730</v>
      </c>
      <c r="DH122" s="39">
        <f t="shared" si="364"/>
        <v>0</v>
      </c>
      <c r="DI122" s="29">
        <f t="shared" si="365"/>
        <v>11221.346713015166</v>
      </c>
      <c r="DJ122" s="42">
        <f t="shared" si="366"/>
        <v>0</v>
      </c>
      <c r="DK122" s="11"/>
      <c r="DL122" s="29">
        <f t="shared" si="367"/>
        <v>3.0420197225404375</v>
      </c>
      <c r="DM122" s="25">
        <v>3730</v>
      </c>
      <c r="DN122" s="28">
        <f t="shared" si="368"/>
        <v>3730</v>
      </c>
      <c r="DO122" s="39">
        <f t="shared" si="369"/>
        <v>0</v>
      </c>
      <c r="DP122" s="29">
        <f t="shared" si="370"/>
        <v>11221.346713015166</v>
      </c>
      <c r="DQ122" s="42">
        <f t="shared" si="371"/>
        <v>0</v>
      </c>
      <c r="DR122" s="11"/>
      <c r="DS122" s="29">
        <f t="shared" si="372"/>
        <v>3.0420197225404375</v>
      </c>
      <c r="DT122" s="25">
        <v>3730</v>
      </c>
      <c r="DU122" s="28">
        <f t="shared" si="373"/>
        <v>3730</v>
      </c>
      <c r="DV122" s="39">
        <f t="shared" si="374"/>
        <v>0</v>
      </c>
      <c r="DW122" s="29">
        <f t="shared" si="375"/>
        <v>11221.346713015166</v>
      </c>
      <c r="DX122" s="42">
        <f t="shared" si="376"/>
        <v>0</v>
      </c>
      <c r="DY122" s="11"/>
      <c r="DZ122" s="29">
        <f t="shared" si="377"/>
        <v>3.0420197225404375</v>
      </c>
      <c r="EA122" s="25">
        <v>3730</v>
      </c>
      <c r="EB122" s="28">
        <f t="shared" si="378"/>
        <v>3730</v>
      </c>
      <c r="EC122" s="39">
        <f t="shared" si="379"/>
        <v>0</v>
      </c>
      <c r="ED122" s="29">
        <f t="shared" si="380"/>
        <v>11221.346713015166</v>
      </c>
      <c r="EE122" s="42">
        <f t="shared" si="381"/>
        <v>0</v>
      </c>
      <c r="EF122" s="11"/>
      <c r="EG122" s="29">
        <f t="shared" si="382"/>
        <v>3.0420197225404375</v>
      </c>
      <c r="EH122" s="25">
        <v>3730</v>
      </c>
      <c r="EI122" s="28">
        <f t="shared" si="383"/>
        <v>3730</v>
      </c>
      <c r="EJ122" s="29">
        <f t="shared" si="288"/>
        <v>11221.346713015166</v>
      </c>
      <c r="EK122" s="42">
        <f t="shared" si="289"/>
        <v>0</v>
      </c>
      <c r="EM122" s="11"/>
      <c r="EN122" s="11"/>
      <c r="EO122" s="78">
        <f t="shared" si="290"/>
        <v>22</v>
      </c>
      <c r="EP122" s="78" t="str">
        <f t="shared" si="291"/>
        <v xml:space="preserve"> ('8', '16'),</v>
      </c>
      <c r="EQ122" s="78">
        <f t="shared" si="292"/>
        <v>10090</v>
      </c>
      <c r="ER122" s="78">
        <f t="shared" si="293"/>
        <v>3.0420197225404375</v>
      </c>
      <c r="ES122" s="106">
        <f t="shared" si="384"/>
        <v>3.0084039445080872</v>
      </c>
      <c r="ET122" s="78">
        <f t="shared" si="294"/>
        <v>3730</v>
      </c>
      <c r="EU122" s="78">
        <f t="shared" si="295"/>
        <v>11221.346713015166</v>
      </c>
      <c r="EV122" s="79">
        <f t="shared" si="296"/>
        <v>0.36967294350842417</v>
      </c>
      <c r="EW122" s="78" t="str">
        <f t="shared" si="385"/>
        <v>-</v>
      </c>
      <c r="EX122" s="3"/>
      <c r="EY122" s="78">
        <v>22</v>
      </c>
      <c r="EZ122" s="78">
        <v>3730</v>
      </c>
      <c r="FB122" s="2">
        <v>3730</v>
      </c>
    </row>
    <row r="123" spans="2:158" s="2" customFormat="1" x14ac:dyDescent="0.3">
      <c r="B123" s="86"/>
      <c r="C123" s="24">
        <v>17</v>
      </c>
      <c r="D123" s="25" t="s">
        <v>37</v>
      </c>
      <c r="E123" s="25">
        <v>15680</v>
      </c>
      <c r="F123" s="25">
        <v>1.8</v>
      </c>
      <c r="G123" s="25">
        <v>4950</v>
      </c>
      <c r="H123" s="25">
        <f t="shared" si="297"/>
        <v>-1069.0069374170603</v>
      </c>
      <c r="I123" s="29">
        <f t="shared" si="298"/>
        <v>8923.2741134598491</v>
      </c>
      <c r="J123" s="10"/>
      <c r="K123" s="40">
        <f t="shared" si="299"/>
        <v>1.8103920744968054</v>
      </c>
      <c r="L123" s="40">
        <f t="shared" si="387"/>
        <v>4360</v>
      </c>
      <c r="M123" s="40">
        <f t="shared" si="388"/>
        <v>4630.1740416470684</v>
      </c>
      <c r="N123" s="40">
        <f t="shared" si="389"/>
        <v>579.02940647115372</v>
      </c>
      <c r="O123" s="40">
        <f t="shared" si="390"/>
        <v>8343.818581128271</v>
      </c>
      <c r="P123" s="40">
        <f t="shared" si="391"/>
        <v>204.99165447715171</v>
      </c>
      <c r="Q123" s="8"/>
      <c r="R123" s="29">
        <f t="shared" si="300"/>
        <v>1.810264523620549</v>
      </c>
      <c r="S123" s="25">
        <v>4950</v>
      </c>
      <c r="T123" s="29">
        <f t="shared" si="301"/>
        <v>4651.1241933465553</v>
      </c>
      <c r="U123" s="42">
        <f t="shared" si="302"/>
        <v>-527.03331525161491</v>
      </c>
      <c r="V123" s="29">
        <f t="shared" si="303"/>
        <v>8381.7458523527675</v>
      </c>
      <c r="W123" s="42">
        <f t="shared" si="304"/>
        <v>438.90885623151485</v>
      </c>
      <c r="X123" s="11"/>
      <c r="Y123" s="29">
        <f t="shared" si="305"/>
        <v>1.8104515638852183</v>
      </c>
      <c r="Z123" s="25">
        <v>4360</v>
      </c>
      <c r="AA123" s="28">
        <f t="shared" si="306"/>
        <v>4638.4862007459606</v>
      </c>
      <c r="AB123" s="39">
        <f t="shared" si="307"/>
        <v>-504.11592944614762</v>
      </c>
      <c r="AC123" s="29">
        <f t="shared" si="308"/>
        <v>8358.8660947469198</v>
      </c>
      <c r="AD123" s="42">
        <f t="shared" si="309"/>
        <v>159.71885697268817</v>
      </c>
      <c r="AE123" s="11"/>
      <c r="AF123" s="29">
        <f t="shared" si="310"/>
        <v>1.8103384304588952</v>
      </c>
      <c r="AG123" s="25">
        <v>4360</v>
      </c>
      <c r="AH123" s="28">
        <f t="shared" si="311"/>
        <v>4622.9653878660692</v>
      </c>
      <c r="AI123" s="39">
        <f t="shared" si="312"/>
        <v>-475.99869214170229</v>
      </c>
      <c r="AJ123" s="29">
        <f t="shared" si="313"/>
        <v>8330.7692409656283</v>
      </c>
      <c r="AK123" s="42">
        <f t="shared" si="314"/>
        <v>240.89563245259995</v>
      </c>
      <c r="AL123" s="11"/>
      <c r="AM123" s="29">
        <f t="shared" si="315"/>
        <v>1.8102007499682544</v>
      </c>
      <c r="AN123" s="25">
        <v>4360</v>
      </c>
      <c r="AO123" s="28">
        <f t="shared" si="316"/>
        <v>4613.6956481245279</v>
      </c>
      <c r="AP123" s="39">
        <f t="shared" si="317"/>
        <v>608.80247560198086</v>
      </c>
      <c r="AQ123" s="29">
        <f t="shared" si="318"/>
        <v>8313.989529581042</v>
      </c>
      <c r="AR123" s="42">
        <f t="shared" si="386"/>
        <v>85.928074875910966</v>
      </c>
      <c r="AS123" s="11"/>
      <c r="AT123" s="29">
        <f t="shared" si="319"/>
        <v>1.810119179578618</v>
      </c>
      <c r="AU123" s="25">
        <v>4950</v>
      </c>
      <c r="AV123" s="28">
        <f t="shared" si="320"/>
        <v>4631.0584638363271</v>
      </c>
      <c r="AW123" s="39">
        <f t="shared" si="321"/>
        <v>-490.66606671594241</v>
      </c>
      <c r="AX123" s="29">
        <f t="shared" si="322"/>
        <v>8345.4196227101438</v>
      </c>
      <c r="AY123" s="42">
        <f t="shared" si="323"/>
        <v>301.46736944189968</v>
      </c>
      <c r="AZ123" s="11"/>
      <c r="BA123" s="29">
        <f t="shared" si="324"/>
        <v>1.8102723684866566</v>
      </c>
      <c r="BB123" s="25">
        <v>4360</v>
      </c>
      <c r="BC123" s="28">
        <f t="shared" si="325"/>
        <v>4621.2223023858905</v>
      </c>
      <c r="BD123" s="39">
        <f t="shared" si="326"/>
        <v>595.20197525327217</v>
      </c>
      <c r="BE123" s="29">
        <f t="shared" si="327"/>
        <v>8327.6139197255525</v>
      </c>
      <c r="BF123" s="42">
        <f t="shared" si="328"/>
        <v>96.750072079053481</v>
      </c>
      <c r="BG123" s="11"/>
      <c r="BH123" s="29">
        <f t="shared" si="329"/>
        <v>1.8101853739281157</v>
      </c>
      <c r="BI123" s="25">
        <v>4950</v>
      </c>
      <c r="BJ123" s="28">
        <f t="shared" si="330"/>
        <v>4639.5346369877971</v>
      </c>
      <c r="BK123" s="39">
        <f t="shared" si="331"/>
        <v>-506.03615064027576</v>
      </c>
      <c r="BL123" s="29">
        <f t="shared" si="332"/>
        <v>8360.7641240684698</v>
      </c>
      <c r="BM123" s="42">
        <f t="shared" si="333"/>
        <v>335.34159857218259</v>
      </c>
      <c r="BN123" s="11"/>
      <c r="BO123" s="29">
        <f t="shared" si="334"/>
        <v>1.8103477808031496</v>
      </c>
      <c r="BP123" s="25">
        <v>4360</v>
      </c>
      <c r="BQ123" s="28">
        <f t="shared" si="335"/>
        <v>4631.994100887774</v>
      </c>
      <c r="BR123" s="39">
        <f t="shared" si="336"/>
        <v>-492.36577488351173</v>
      </c>
      <c r="BS123" s="29">
        <f t="shared" si="337"/>
        <v>8347.1133844957021</v>
      </c>
      <c r="BT123" s="42">
        <f t="shared" si="286"/>
        <v>56.859684675750358</v>
      </c>
      <c r="BU123" s="11"/>
      <c r="BV123" s="29">
        <f t="shared" si="338"/>
        <v>1.8102806725249097</v>
      </c>
      <c r="BW123" s="25">
        <v>4360</v>
      </c>
      <c r="BX123" s="28">
        <f t="shared" si="339"/>
        <v>4623.7355953071046</v>
      </c>
      <c r="BY123" s="39">
        <f t="shared" si="340"/>
        <v>590.63786334354313</v>
      </c>
      <c r="BZ123" s="29">
        <f t="shared" si="341"/>
        <v>8332.1634736713804</v>
      </c>
      <c r="CA123" s="42">
        <f t="shared" si="342"/>
        <v>68.202914425947739</v>
      </c>
      <c r="CB123" s="11"/>
      <c r="CC123" s="29">
        <f t="shared" si="343"/>
        <v>1.8102075496360268</v>
      </c>
      <c r="CD123" s="25">
        <v>4950</v>
      </c>
      <c r="CE123" s="28">
        <f t="shared" si="344"/>
        <v>4634.6561321682293</v>
      </c>
      <c r="CF123" s="39">
        <f t="shared" si="345"/>
        <v>-497.17894296843974</v>
      </c>
      <c r="CG123" s="29">
        <f t="shared" si="346"/>
        <v>8351.9324397469099</v>
      </c>
      <c r="CH123" s="42">
        <f t="shared" si="347"/>
        <v>119.25812533518275</v>
      </c>
      <c r="CI123" s="11"/>
      <c r="CJ123" s="29">
        <f t="shared" si="348"/>
        <v>1.8103043263315715</v>
      </c>
      <c r="CK123" s="25">
        <v>4360</v>
      </c>
      <c r="CL123" s="28">
        <f t="shared" si="349"/>
        <v>4621.3997329055201</v>
      </c>
      <c r="CM123" s="39">
        <f t="shared" si="350"/>
        <v>594.85821326262146</v>
      </c>
      <c r="CN123" s="29">
        <f t="shared" si="351"/>
        <v>8327.935101995854</v>
      </c>
      <c r="CO123" s="42">
        <f t="shared" si="287"/>
        <v>175.73212141235803</v>
      </c>
      <c r="CP123" s="11"/>
      <c r="CQ123" s="29">
        <f t="shared" si="352"/>
        <v>1.8101869382763798</v>
      </c>
      <c r="CR123" s="25">
        <v>4950</v>
      </c>
      <c r="CS123" s="28">
        <f t="shared" si="353"/>
        <v>4631.8229589694383</v>
      </c>
      <c r="CT123" s="39">
        <f t="shared" si="354"/>
        <v>576.03175267610095</v>
      </c>
      <c r="CU123" s="29">
        <f t="shared" si="355"/>
        <v>8346.8035697186915</v>
      </c>
      <c r="CV123" s="42">
        <f t="shared" si="356"/>
        <v>108.64364157954503</v>
      </c>
      <c r="CW123" s="11"/>
      <c r="CX123" s="29">
        <f t="shared" si="357"/>
        <v>1.8102791532168367</v>
      </c>
      <c r="CY123" s="25">
        <v>4950</v>
      </c>
      <c r="CZ123" s="28">
        <f t="shared" si="358"/>
        <v>4646.7932370952922</v>
      </c>
      <c r="DA123" s="39">
        <f t="shared" si="359"/>
        <v>-519.19341154415292</v>
      </c>
      <c r="DB123" s="29">
        <f t="shared" si="360"/>
        <v>8373.9049500548026</v>
      </c>
      <c r="DC123" s="42">
        <f t="shared" si="361"/>
        <v>224.10922716541791</v>
      </c>
      <c r="DD123" s="11"/>
      <c r="DE123" s="29">
        <f t="shared" si="362"/>
        <v>1.8104126897728352</v>
      </c>
      <c r="DF123" s="25">
        <v>4360</v>
      </c>
      <c r="DG123" s="28">
        <f t="shared" si="363"/>
        <v>4638.7180437075185</v>
      </c>
      <c r="DH123" s="39">
        <f t="shared" si="364"/>
        <v>-504.55217894657</v>
      </c>
      <c r="DI123" s="29">
        <f t="shared" si="365"/>
        <v>8359.2858092096776</v>
      </c>
      <c r="DJ123" s="42">
        <f t="shared" si="366"/>
        <v>65.208748249943312</v>
      </c>
      <c r="DK123" s="11"/>
      <c r="DL123" s="29">
        <f t="shared" si="367"/>
        <v>1.8103404975747097</v>
      </c>
      <c r="DM123" s="25">
        <v>4360</v>
      </c>
      <c r="DN123" s="28">
        <f t="shared" si="368"/>
        <v>4629.6853324586</v>
      </c>
      <c r="DO123" s="39">
        <f t="shared" si="369"/>
        <v>579.87643301940352</v>
      </c>
      <c r="DP123" s="29">
        <f t="shared" si="370"/>
        <v>8342.9338892808519</v>
      </c>
      <c r="DQ123" s="42">
        <f t="shared" si="371"/>
        <v>81.589872506339375</v>
      </c>
      <c r="DR123" s="11"/>
      <c r="DS123" s="29">
        <f t="shared" si="372"/>
        <v>1.8102601906751241</v>
      </c>
      <c r="DT123" s="25">
        <v>4950</v>
      </c>
      <c r="DU123" s="28">
        <f t="shared" si="373"/>
        <v>4637.9540289649894</v>
      </c>
      <c r="DV123" s="39">
        <f t="shared" si="374"/>
        <v>564.93613296167882</v>
      </c>
      <c r="DW123" s="29">
        <f t="shared" si="375"/>
        <v>8357.9026849825223</v>
      </c>
      <c r="DX123" s="42">
        <f t="shared" si="376"/>
        <v>68.371341914777261</v>
      </c>
      <c r="DY123" s="11"/>
      <c r="DZ123" s="29">
        <f t="shared" si="377"/>
        <v>1.8103336867783484</v>
      </c>
      <c r="EA123" s="25">
        <v>4950</v>
      </c>
      <c r="EB123" s="28">
        <f t="shared" si="378"/>
        <v>4648.2752768033024</v>
      </c>
      <c r="EC123" s="39">
        <f t="shared" si="379"/>
        <v>-521.88391634606</v>
      </c>
      <c r="ED123" s="29">
        <f t="shared" si="380"/>
        <v>8376.5880633957913</v>
      </c>
      <c r="EE123" s="42">
        <f t="shared" si="381"/>
        <v>106.52815693987988</v>
      </c>
      <c r="EF123" s="11"/>
      <c r="EG123" s="29">
        <f t="shared" si="382"/>
        <v>1.8104259801460303</v>
      </c>
      <c r="EH123" s="25">
        <v>4360</v>
      </c>
      <c r="EI123" s="28">
        <f t="shared" si="383"/>
        <v>4641.6362832144741</v>
      </c>
      <c r="EJ123" s="29">
        <f t="shared" si="288"/>
        <v>8364.5688543624256</v>
      </c>
      <c r="EK123" s="42">
        <f t="shared" si="289"/>
        <v>44.076235872502885</v>
      </c>
      <c r="EM123" s="11"/>
      <c r="EN123" s="11"/>
      <c r="EO123" s="78">
        <f t="shared" si="290"/>
        <v>17</v>
      </c>
      <c r="EP123" s="78" t="str">
        <f t="shared" si="291"/>
        <v xml:space="preserve"> ('7', '8'),</v>
      </c>
      <c r="EQ123" s="78">
        <f t="shared" si="292"/>
        <v>15680</v>
      </c>
      <c r="ER123" s="78">
        <f t="shared" si="293"/>
        <v>1.8103043263315715</v>
      </c>
      <c r="ES123" s="106">
        <f t="shared" si="384"/>
        <v>1.802037387655276</v>
      </c>
      <c r="ET123" s="78">
        <f t="shared" si="294"/>
        <v>4621.3997329055201</v>
      </c>
      <c r="EU123" s="78">
        <f t="shared" si="295"/>
        <v>8327.935101995854</v>
      </c>
      <c r="EV123" s="79">
        <f t="shared" si="296"/>
        <v>0.29473212582305613</v>
      </c>
      <c r="EW123" s="78" t="str">
        <f t="shared" si="385"/>
        <v>-</v>
      </c>
      <c r="EX123" s="3"/>
      <c r="EY123" s="78">
        <v>17</v>
      </c>
      <c r="EZ123" s="78">
        <v>4621.3997329055201</v>
      </c>
      <c r="FB123" s="2">
        <v>4860.6886199824903</v>
      </c>
    </row>
    <row r="124" spans="2:158" s="2" customFormat="1" x14ac:dyDescent="0.3">
      <c r="B124" s="86"/>
      <c r="C124" s="24">
        <v>18</v>
      </c>
      <c r="D124" s="25" t="s">
        <v>38</v>
      </c>
      <c r="E124" s="25">
        <v>46810</v>
      </c>
      <c r="F124" s="25">
        <v>1.2</v>
      </c>
      <c r="G124" s="25">
        <v>4950</v>
      </c>
      <c r="H124" s="25">
        <f t="shared" si="297"/>
        <v>0</v>
      </c>
      <c r="I124" s="29">
        <f t="shared" si="298"/>
        <v>5940.111415069433</v>
      </c>
      <c r="J124" s="10"/>
      <c r="K124" s="40">
        <f t="shared" si="299"/>
        <v>1.2001146192274994</v>
      </c>
      <c r="L124" s="40">
        <f t="shared" si="387"/>
        <v>4950</v>
      </c>
      <c r="M124" s="40">
        <f t="shared" si="388"/>
        <v>4971.5589289118616</v>
      </c>
      <c r="N124" s="40">
        <f t="shared" si="389"/>
        <v>-25.873180687924627</v>
      </c>
      <c r="O124" s="40">
        <f t="shared" si="390"/>
        <v>5965.9845772422987</v>
      </c>
      <c r="P124" s="40">
        <f t="shared" si="391"/>
        <v>1.3052788540044529</v>
      </c>
      <c r="Q124" s="8"/>
      <c r="R124" s="29">
        <f t="shared" si="300"/>
        <v>1.2001145139278164</v>
      </c>
      <c r="S124" s="25">
        <v>4950</v>
      </c>
      <c r="T124" s="29">
        <f t="shared" si="301"/>
        <v>4970.1467144890303</v>
      </c>
      <c r="U124" s="42">
        <f t="shared" si="302"/>
        <v>-24.178360224357782</v>
      </c>
      <c r="V124" s="29">
        <f t="shared" si="303"/>
        <v>5964.2897583085278</v>
      </c>
      <c r="W124" s="42">
        <f t="shared" si="304"/>
        <v>1.9943495760527752</v>
      </c>
      <c r="X124" s="11"/>
      <c r="Y124" s="29">
        <f t="shared" si="305"/>
        <v>1.2001143838685497</v>
      </c>
      <c r="Z124" s="25">
        <v>4950</v>
      </c>
      <c r="AA124" s="28">
        <f t="shared" si="306"/>
        <v>4969.2721254495145</v>
      </c>
      <c r="AB124" s="39">
        <f t="shared" si="307"/>
        <v>-23.128751504507591</v>
      </c>
      <c r="AC124" s="29">
        <f t="shared" si="308"/>
        <v>5963.2401514574331</v>
      </c>
      <c r="AD124" s="42">
        <f t="shared" si="309"/>
        <v>0.76490598804106513</v>
      </c>
      <c r="AE124" s="11"/>
      <c r="AF124" s="29">
        <f t="shared" si="310"/>
        <v>1.2001143033779877</v>
      </c>
      <c r="AG124" s="25">
        <v>4950</v>
      </c>
      <c r="AH124" s="28">
        <f t="shared" si="311"/>
        <v>4968.1980361334245</v>
      </c>
      <c r="AI124" s="39">
        <f t="shared" si="312"/>
        <v>-21.839720586080162</v>
      </c>
      <c r="AJ124" s="29">
        <f t="shared" si="313"/>
        <v>5961.9511215591501</v>
      </c>
      <c r="AK124" s="42">
        <f t="shared" si="314"/>
        <v>1.1536678589388276</v>
      </c>
      <c r="AL124" s="11"/>
      <c r="AM124" s="29">
        <f t="shared" si="315"/>
        <v>1.2001142045850581</v>
      </c>
      <c r="AN124" s="25">
        <v>4950</v>
      </c>
      <c r="AO124" s="28">
        <f t="shared" si="316"/>
        <v>4967.5565408395651</v>
      </c>
      <c r="AP124" s="39">
        <f t="shared" si="317"/>
        <v>-21.069851547321058</v>
      </c>
      <c r="AQ124" s="29">
        <f t="shared" si="318"/>
        <v>5961.1812539637313</v>
      </c>
      <c r="AR124" s="42">
        <f t="shared" si="386"/>
        <v>0.41151621204376687</v>
      </c>
      <c r="AS124" s="11"/>
      <c r="AT124" s="29">
        <f t="shared" si="319"/>
        <v>1.2001141456119535</v>
      </c>
      <c r="AU124" s="25">
        <v>4950</v>
      </c>
      <c r="AV124" s="28">
        <f t="shared" si="320"/>
        <v>4966.6501268088396</v>
      </c>
      <c r="AW124" s="39">
        <f t="shared" si="321"/>
        <v>-19.982050398791465</v>
      </c>
      <c r="AX124" s="29">
        <f t="shared" si="322"/>
        <v>5960.0934537014264</v>
      </c>
      <c r="AY124" s="42">
        <f t="shared" si="323"/>
        <v>0.82158639509604803</v>
      </c>
      <c r="AZ124" s="11"/>
      <c r="BA124" s="29">
        <f t="shared" si="324"/>
        <v>1.2001140623236253</v>
      </c>
      <c r="BB124" s="25">
        <v>4950</v>
      </c>
      <c r="BC124" s="28">
        <f t="shared" si="325"/>
        <v>4966.0459275038484</v>
      </c>
      <c r="BD124" s="39">
        <f t="shared" si="326"/>
        <v>-19.256941033414765</v>
      </c>
      <c r="BE124" s="29">
        <f t="shared" si="327"/>
        <v>5959.3683456358267</v>
      </c>
      <c r="BF124" s="42">
        <f t="shared" si="328"/>
        <v>0.36505680015184672</v>
      </c>
      <c r="BG124" s="11"/>
      <c r="BH124" s="29">
        <f t="shared" si="329"/>
        <v>1.2001140068304457</v>
      </c>
      <c r="BI124" s="25">
        <v>4950</v>
      </c>
      <c r="BJ124" s="28">
        <f t="shared" si="330"/>
        <v>4965.1521978026531</v>
      </c>
      <c r="BK124" s="39">
        <f t="shared" si="331"/>
        <v>-18.184363005676673</v>
      </c>
      <c r="BL124" s="29">
        <f t="shared" si="332"/>
        <v>5958.2957681397693</v>
      </c>
      <c r="BM124" s="42">
        <f t="shared" si="333"/>
        <v>0.79875277879863638</v>
      </c>
      <c r="BN124" s="11"/>
      <c r="BO124" s="29">
        <f t="shared" si="334"/>
        <v>1.2001139247822412</v>
      </c>
      <c r="BP124" s="25">
        <v>4950</v>
      </c>
      <c r="BQ124" s="28">
        <f t="shared" si="335"/>
        <v>4964.7434624281868</v>
      </c>
      <c r="BR124" s="39">
        <f t="shared" si="336"/>
        <v>-17.693833401050888</v>
      </c>
      <c r="BS124" s="29">
        <f t="shared" si="337"/>
        <v>5957.8052391329866</v>
      </c>
      <c r="BT124" s="42">
        <f t="shared" si="286"/>
        <v>0.16706460634005116</v>
      </c>
      <c r="BU124" s="11"/>
      <c r="BV124" s="29">
        <f t="shared" si="338"/>
        <v>1.2001138872733494</v>
      </c>
      <c r="BW124" s="25">
        <v>4950</v>
      </c>
      <c r="BX124" s="28">
        <f t="shared" si="339"/>
        <v>4964.2958094594487</v>
      </c>
      <c r="BY124" s="39">
        <f t="shared" si="340"/>
        <v>-17.156598247566318</v>
      </c>
      <c r="BZ124" s="29">
        <f t="shared" si="341"/>
        <v>5957.2680045977186</v>
      </c>
      <c r="CA124" s="42">
        <f t="shared" si="342"/>
        <v>0.20039318042004478</v>
      </c>
      <c r="CB124" s="11"/>
      <c r="CC124" s="29">
        <f t="shared" si="343"/>
        <v>1.2001138462036898</v>
      </c>
      <c r="CD124" s="25">
        <v>4950</v>
      </c>
      <c r="CE124" s="28">
        <f t="shared" si="344"/>
        <v>4963.8173082441281</v>
      </c>
      <c r="CF124" s="39">
        <f t="shared" si="345"/>
        <v>-16.582341489762893</v>
      </c>
      <c r="CG124" s="29">
        <f t="shared" si="346"/>
        <v>5956.6937486742872</v>
      </c>
      <c r="CH124" s="42">
        <f t="shared" si="347"/>
        <v>0.22896341306333717</v>
      </c>
      <c r="CI124" s="11"/>
      <c r="CJ124" s="29">
        <f t="shared" si="348"/>
        <v>1.2001138023161591</v>
      </c>
      <c r="CK124" s="25">
        <v>4950</v>
      </c>
      <c r="CL124" s="28">
        <f t="shared" si="349"/>
        <v>4963.1504097723036</v>
      </c>
      <c r="CM124" s="39">
        <f t="shared" si="350"/>
        <v>-15.7819869669806</v>
      </c>
      <c r="CN124" s="29">
        <f t="shared" si="351"/>
        <v>5955.8933946338975</v>
      </c>
      <c r="CO124" s="42">
        <f t="shared" si="287"/>
        <v>0.44475357172175289</v>
      </c>
      <c r="CP124" s="11"/>
      <c r="CQ124" s="29">
        <f t="shared" si="352"/>
        <v>1.2001137411702367</v>
      </c>
      <c r="CR124" s="25">
        <v>4950</v>
      </c>
      <c r="CS124" s="28">
        <f t="shared" si="353"/>
        <v>4962.7332777501606</v>
      </c>
      <c r="CT124" s="39">
        <f t="shared" si="354"/>
        <v>-15.281380412278661</v>
      </c>
      <c r="CU124" s="29">
        <f t="shared" si="355"/>
        <v>5955.3927887702166</v>
      </c>
      <c r="CV124" s="42">
        <f t="shared" si="356"/>
        <v>0.17399912389715042</v>
      </c>
      <c r="CW124" s="11"/>
      <c r="CX124" s="29">
        <f t="shared" si="357"/>
        <v>1.2001137029371793</v>
      </c>
      <c r="CY124" s="25">
        <v>4950</v>
      </c>
      <c r="CZ124" s="28">
        <f t="shared" si="358"/>
        <v>4962.1341750972597</v>
      </c>
      <c r="DA124" s="39">
        <f t="shared" si="359"/>
        <v>-14.562388762190622</v>
      </c>
      <c r="DB124" s="29">
        <f t="shared" si="360"/>
        <v>5954.6737974834496</v>
      </c>
      <c r="DC124" s="42">
        <f t="shared" si="361"/>
        <v>0.35892398871290881</v>
      </c>
      <c r="DD124" s="11"/>
      <c r="DE124" s="29">
        <f t="shared" si="362"/>
        <v>1.20011364804211</v>
      </c>
      <c r="DF124" s="25">
        <v>4950</v>
      </c>
      <c r="DG124" s="28">
        <f t="shared" si="363"/>
        <v>4961.7925149817565</v>
      </c>
      <c r="DH124" s="39">
        <f t="shared" si="364"/>
        <v>-14.152357392533824</v>
      </c>
      <c r="DI124" s="29">
        <f t="shared" si="365"/>
        <v>5954.2637665211887</v>
      </c>
      <c r="DJ124" s="42">
        <f t="shared" si="366"/>
        <v>0.11673163452562292</v>
      </c>
      <c r="DK124" s="11"/>
      <c r="DL124" s="29">
        <f t="shared" si="367"/>
        <v>1.2001136167450979</v>
      </c>
      <c r="DM124" s="25">
        <v>4950</v>
      </c>
      <c r="DN124" s="28">
        <f t="shared" si="368"/>
        <v>4961.4103424416808</v>
      </c>
      <c r="DO124" s="39">
        <f t="shared" si="369"/>
        <v>-13.6937066288802</v>
      </c>
      <c r="DP124" s="29">
        <f t="shared" si="370"/>
        <v>5953.8051160585856</v>
      </c>
      <c r="DQ124" s="42">
        <f t="shared" si="371"/>
        <v>0.14605585038796709</v>
      </c>
      <c r="DR124" s="11"/>
      <c r="DS124" s="29">
        <f t="shared" si="372"/>
        <v>1.2001135817446953</v>
      </c>
      <c r="DT124" s="25">
        <v>4950</v>
      </c>
      <c r="DU124" s="28">
        <f t="shared" si="373"/>
        <v>4961.115792524849</v>
      </c>
      <c r="DV124" s="39">
        <f t="shared" si="374"/>
        <v>-13.340212906994305</v>
      </c>
      <c r="DW124" s="29">
        <f t="shared" si="375"/>
        <v>5953.4516227068661</v>
      </c>
      <c r="DX124" s="42">
        <f t="shared" si="376"/>
        <v>8.675965350561074E-2</v>
      </c>
      <c r="DY124" s="11"/>
      <c r="DZ124" s="29">
        <f t="shared" si="377"/>
        <v>1.2001135547745301</v>
      </c>
      <c r="EA124" s="25">
        <v>4950</v>
      </c>
      <c r="EB124" s="28">
        <f t="shared" si="378"/>
        <v>4960.748126026263</v>
      </c>
      <c r="EC124" s="39">
        <f t="shared" si="379"/>
        <v>-12.898971127269482</v>
      </c>
      <c r="ED124" s="29">
        <f t="shared" si="380"/>
        <v>5953.0103811644649</v>
      </c>
      <c r="EE124" s="42">
        <f t="shared" si="381"/>
        <v>0.13517865418249231</v>
      </c>
      <c r="EF124" s="11"/>
      <c r="EG124" s="29">
        <f t="shared" si="382"/>
        <v>1.2001135211162588</v>
      </c>
      <c r="EH124" s="25">
        <v>4950</v>
      </c>
      <c r="EI124" s="28">
        <f t="shared" si="383"/>
        <v>4960.5005961632396</v>
      </c>
      <c r="EJ124" s="29">
        <f t="shared" si="288"/>
        <v>5952.7133172317745</v>
      </c>
      <c r="EK124" s="42">
        <f t="shared" si="289"/>
        <v>6.1271033088370175E-2</v>
      </c>
      <c r="EM124" s="11"/>
      <c r="EN124" s="11"/>
      <c r="EO124" s="78">
        <f t="shared" si="290"/>
        <v>18</v>
      </c>
      <c r="EP124" s="78" t="str">
        <f t="shared" si="291"/>
        <v xml:space="preserve"> ('7', '18'),</v>
      </c>
      <c r="EQ124" s="78">
        <f t="shared" si="292"/>
        <v>46810</v>
      </c>
      <c r="ER124" s="78">
        <f t="shared" si="293"/>
        <v>1.2001138023161591</v>
      </c>
      <c r="ES124" s="106">
        <f t="shared" si="384"/>
        <v>1.2000227482340473</v>
      </c>
      <c r="ET124" s="78">
        <f t="shared" si="294"/>
        <v>4963.1504097723036</v>
      </c>
      <c r="EU124" s="78">
        <f t="shared" si="295"/>
        <v>5955.8933946338975</v>
      </c>
      <c r="EV124" s="79">
        <f t="shared" si="296"/>
        <v>0.10602756696800478</v>
      </c>
      <c r="EW124" s="78" t="str">
        <f t="shared" si="385"/>
        <v>-</v>
      </c>
      <c r="EX124" s="3"/>
      <c r="EY124" s="78">
        <v>18</v>
      </c>
      <c r="EZ124" s="78">
        <v>4963.1504097723036</v>
      </c>
      <c r="FB124" s="2">
        <v>5253.2676561846602</v>
      </c>
    </row>
    <row r="125" spans="2:158" s="2" customFormat="1" x14ac:dyDescent="0.3">
      <c r="B125" s="86"/>
      <c r="C125" s="24">
        <v>54</v>
      </c>
      <c r="D125" s="25" t="s">
        <v>39</v>
      </c>
      <c r="E125" s="25">
        <v>46810</v>
      </c>
      <c r="F125" s="25">
        <v>1.2</v>
      </c>
      <c r="G125" s="25">
        <v>4950</v>
      </c>
      <c r="H125" s="25">
        <f t="shared" si="297"/>
        <v>-708.05881209477332</v>
      </c>
      <c r="I125" s="29">
        <f t="shared" si="298"/>
        <v>5940.111415069433</v>
      </c>
      <c r="J125" s="10"/>
      <c r="K125" s="40">
        <f t="shared" si="299"/>
        <v>1.2000872249363479</v>
      </c>
      <c r="L125" s="40">
        <f t="shared" si="387"/>
        <v>4360</v>
      </c>
      <c r="M125" s="40">
        <f t="shared" si="388"/>
        <v>4630.1740416470684</v>
      </c>
      <c r="N125" s="40">
        <f t="shared" si="389"/>
        <v>383.81920651748987</v>
      </c>
      <c r="O125" s="40">
        <f t="shared" si="390"/>
        <v>5556.2886319031168</v>
      </c>
      <c r="P125" s="40">
        <f t="shared" si="391"/>
        <v>204.99165447715171</v>
      </c>
      <c r="Q125" s="8"/>
      <c r="R125" s="29">
        <f t="shared" si="300"/>
        <v>1.2000861543496171</v>
      </c>
      <c r="S125" s="25">
        <v>4950</v>
      </c>
      <c r="T125" s="29">
        <f t="shared" si="301"/>
        <v>4651.1241933465553</v>
      </c>
      <c r="U125" s="42">
        <f t="shared" si="302"/>
        <v>-349.37429422457637</v>
      </c>
      <c r="V125" s="29">
        <f t="shared" si="303"/>
        <v>5581.4306352969534</v>
      </c>
      <c r="W125" s="42">
        <f t="shared" si="304"/>
        <v>438.90885623151485</v>
      </c>
      <c r="X125" s="11"/>
      <c r="Y125" s="29">
        <f t="shared" si="305"/>
        <v>1.2000877242551431</v>
      </c>
      <c r="Z125" s="25">
        <v>4360</v>
      </c>
      <c r="AA125" s="28">
        <f t="shared" si="306"/>
        <v>4638.4862007459606</v>
      </c>
      <c r="AB125" s="39">
        <f t="shared" si="307"/>
        <v>-334.20728462501393</v>
      </c>
      <c r="AC125" s="29">
        <f t="shared" si="308"/>
        <v>5566.2639415262784</v>
      </c>
      <c r="AD125" s="42">
        <f t="shared" si="309"/>
        <v>159.71885697268817</v>
      </c>
      <c r="AE125" s="11"/>
      <c r="AF125" s="29">
        <f t="shared" si="310"/>
        <v>1.2000867746799726</v>
      </c>
      <c r="AG125" s="25">
        <v>4360</v>
      </c>
      <c r="AH125" s="28">
        <f t="shared" si="311"/>
        <v>4622.9653878660692</v>
      </c>
      <c r="AI125" s="39">
        <f t="shared" si="312"/>
        <v>-315.58080025134024</v>
      </c>
      <c r="AJ125" s="29">
        <f t="shared" si="313"/>
        <v>5547.6376282398605</v>
      </c>
      <c r="AK125" s="42">
        <f t="shared" si="314"/>
        <v>240.89563245259995</v>
      </c>
      <c r="AL125" s="11"/>
      <c r="AM125" s="29">
        <f t="shared" si="315"/>
        <v>1.2000856190712408</v>
      </c>
      <c r="AN125" s="25">
        <v>4360</v>
      </c>
      <c r="AO125" s="28">
        <f t="shared" si="316"/>
        <v>4613.6956481245279</v>
      </c>
      <c r="AP125" s="39">
        <f t="shared" si="317"/>
        <v>403.59421847729402</v>
      </c>
      <c r="AQ125" s="29">
        <f t="shared" si="318"/>
        <v>5536.5131500599682</v>
      </c>
      <c r="AR125" s="42">
        <f t="shared" si="386"/>
        <v>85.928074875910966</v>
      </c>
      <c r="AS125" s="11"/>
      <c r="AT125" s="29">
        <f t="shared" si="319"/>
        <v>1.2000849344175613</v>
      </c>
      <c r="AU125" s="25">
        <v>4950</v>
      </c>
      <c r="AV125" s="28">
        <f t="shared" si="320"/>
        <v>4631.0584638363271</v>
      </c>
      <c r="AW125" s="39">
        <f t="shared" si="321"/>
        <v>-325.29332939541735</v>
      </c>
      <c r="AX125" s="29">
        <f t="shared" si="322"/>
        <v>5557.3500147561599</v>
      </c>
      <c r="AY125" s="42">
        <f t="shared" si="323"/>
        <v>301.46736944189968</v>
      </c>
      <c r="AZ125" s="11"/>
      <c r="BA125" s="29">
        <f t="shared" si="324"/>
        <v>1.2000862201947904</v>
      </c>
      <c r="BB125" s="25">
        <v>4360</v>
      </c>
      <c r="BC125" s="28">
        <f t="shared" si="325"/>
        <v>4621.2223023858905</v>
      </c>
      <c r="BD125" s="39">
        <f t="shared" si="326"/>
        <v>394.56179251931457</v>
      </c>
      <c r="BE125" s="29">
        <f t="shared" si="327"/>
        <v>5545.5457765347865</v>
      </c>
      <c r="BF125" s="42">
        <f t="shared" si="328"/>
        <v>96.750072079053481</v>
      </c>
      <c r="BG125" s="11"/>
      <c r="BH125" s="29">
        <f t="shared" si="329"/>
        <v>1.20008549001384</v>
      </c>
      <c r="BI125" s="25">
        <v>4950</v>
      </c>
      <c r="BJ125" s="28">
        <f t="shared" si="330"/>
        <v>4639.5346369877971</v>
      </c>
      <c r="BK125" s="39">
        <f t="shared" si="331"/>
        <v>-335.46568539954683</v>
      </c>
      <c r="BL125" s="29">
        <f t="shared" si="332"/>
        <v>5567.5221560353384</v>
      </c>
      <c r="BM125" s="42">
        <f t="shared" si="333"/>
        <v>335.34159857218259</v>
      </c>
      <c r="BN125" s="11"/>
      <c r="BO125" s="29">
        <f t="shared" si="334"/>
        <v>1.2000868531612405</v>
      </c>
      <c r="BP125" s="25">
        <v>4360</v>
      </c>
      <c r="BQ125" s="28">
        <f t="shared" si="335"/>
        <v>4631.994100887774</v>
      </c>
      <c r="BR125" s="39">
        <f t="shared" si="336"/>
        <v>-326.41622447098479</v>
      </c>
      <c r="BS125" s="29">
        <f t="shared" si="337"/>
        <v>5558.4728599213086</v>
      </c>
      <c r="BT125" s="42">
        <f t="shared" ref="BT125:BT156" si="392">(BQ125-BJ125)^2</f>
        <v>56.859684675750358</v>
      </c>
      <c r="BU125" s="11"/>
      <c r="BV125" s="29">
        <f t="shared" si="338"/>
        <v>1.2000862898939835</v>
      </c>
      <c r="BW125" s="25">
        <v>4360</v>
      </c>
      <c r="BX125" s="28">
        <f t="shared" si="339"/>
        <v>4623.7355953071046</v>
      </c>
      <c r="BY125" s="39">
        <f t="shared" si="340"/>
        <v>391.54550372762338</v>
      </c>
      <c r="BZ125" s="29">
        <f t="shared" si="341"/>
        <v>5548.5619431355253</v>
      </c>
      <c r="CA125" s="42">
        <f t="shared" si="342"/>
        <v>68.202914425947739</v>
      </c>
      <c r="CB125" s="11"/>
      <c r="CC125" s="29">
        <f t="shared" si="343"/>
        <v>1.2000856761436367</v>
      </c>
      <c r="CD125" s="25">
        <v>4950</v>
      </c>
      <c r="CE125" s="28">
        <f t="shared" si="344"/>
        <v>4634.6561321682293</v>
      </c>
      <c r="CF125" s="39">
        <f t="shared" si="345"/>
        <v>-329.61084256470969</v>
      </c>
      <c r="CG125" s="29">
        <f t="shared" si="346"/>
        <v>5561.6675274284298</v>
      </c>
      <c r="CH125" s="42">
        <f t="shared" si="347"/>
        <v>119.25812533518275</v>
      </c>
      <c r="CI125" s="11"/>
      <c r="CJ125" s="29">
        <f t="shared" si="348"/>
        <v>1.2000864884300682</v>
      </c>
      <c r="CK125" s="25">
        <v>4360</v>
      </c>
      <c r="CL125" s="28">
        <f t="shared" si="349"/>
        <v>4621.3997329055201</v>
      </c>
      <c r="CM125" s="39">
        <f t="shared" si="350"/>
        <v>394.34867120521841</v>
      </c>
      <c r="CN125" s="29">
        <f t="shared" si="351"/>
        <v>5545.7587083280441</v>
      </c>
      <c r="CO125" s="42">
        <f t="shared" ref="CO125:CO156" si="393">(CL125-CE125)^2</f>
        <v>175.73212141235803</v>
      </c>
      <c r="CP125" s="11"/>
      <c r="CQ125" s="29">
        <f t="shared" si="352"/>
        <v>1.2000855031440556</v>
      </c>
      <c r="CR125" s="25">
        <v>4950</v>
      </c>
      <c r="CS125" s="28">
        <f t="shared" si="353"/>
        <v>4631.8229589694383</v>
      </c>
      <c r="CT125" s="39">
        <f t="shared" si="354"/>
        <v>381.84025726377905</v>
      </c>
      <c r="CU125" s="29">
        <f t="shared" si="355"/>
        <v>5558.2674748525778</v>
      </c>
      <c r="CV125" s="42">
        <f t="shared" si="356"/>
        <v>108.64364157954503</v>
      </c>
      <c r="CW125" s="11"/>
      <c r="CX125" s="29">
        <f t="shared" si="357"/>
        <v>1.2000862771418086</v>
      </c>
      <c r="CY125" s="25">
        <v>4950</v>
      </c>
      <c r="CZ125" s="28">
        <f t="shared" si="358"/>
        <v>4646.7932370952922</v>
      </c>
      <c r="DA125" s="39">
        <f t="shared" si="359"/>
        <v>-344.17677588162343</v>
      </c>
      <c r="DB125" s="29">
        <f t="shared" si="360"/>
        <v>5576.2331085724218</v>
      </c>
      <c r="DC125" s="42">
        <f t="shared" si="361"/>
        <v>224.10922716541791</v>
      </c>
      <c r="DD125" s="11"/>
      <c r="DE125" s="29">
        <f t="shared" si="362"/>
        <v>1.2000873979688007</v>
      </c>
      <c r="DF125" s="25">
        <v>4360</v>
      </c>
      <c r="DG125" s="28">
        <f t="shared" si="363"/>
        <v>4638.7180437075185</v>
      </c>
      <c r="DH125" s="39">
        <f t="shared" si="364"/>
        <v>-334.48565508433495</v>
      </c>
      <c r="DI125" s="29">
        <f t="shared" si="365"/>
        <v>5566.5421732002578</v>
      </c>
      <c r="DJ125" s="42">
        <f t="shared" si="366"/>
        <v>65.208748249943312</v>
      </c>
      <c r="DK125" s="11"/>
      <c r="DL125" s="29">
        <f t="shared" si="367"/>
        <v>1.2000867920301224</v>
      </c>
      <c r="DM125" s="25">
        <v>4360</v>
      </c>
      <c r="DN125" s="28">
        <f t="shared" si="368"/>
        <v>4629.6853324586</v>
      </c>
      <c r="DO125" s="39">
        <f t="shared" si="369"/>
        <v>384.4053834989088</v>
      </c>
      <c r="DP125" s="29">
        <f t="shared" si="370"/>
        <v>5555.7021387814193</v>
      </c>
      <c r="DQ125" s="42">
        <f t="shared" si="371"/>
        <v>81.589872506339375</v>
      </c>
      <c r="DR125" s="11"/>
      <c r="DS125" s="29">
        <f t="shared" si="372"/>
        <v>1.2000861179814317</v>
      </c>
      <c r="DT125" s="25">
        <v>4950</v>
      </c>
      <c r="DU125" s="28">
        <f t="shared" si="373"/>
        <v>4637.9540289649894</v>
      </c>
      <c r="DV125" s="39">
        <f t="shared" si="374"/>
        <v>374.4824722352634</v>
      </c>
      <c r="DW125" s="29">
        <f t="shared" si="375"/>
        <v>5565.6252892206721</v>
      </c>
      <c r="DX125" s="42">
        <f t="shared" si="376"/>
        <v>68.371341914777261</v>
      </c>
      <c r="DY125" s="11"/>
      <c r="DZ125" s="29">
        <f t="shared" si="377"/>
        <v>1.2000867348643196</v>
      </c>
      <c r="EA125" s="25">
        <v>4950</v>
      </c>
      <c r="EB125" s="28">
        <f t="shared" si="378"/>
        <v>4648.2752768033024</v>
      </c>
      <c r="EC125" s="39">
        <f t="shared" si="379"/>
        <v>-345.95541518070257</v>
      </c>
      <c r="ED125" s="29">
        <f t="shared" si="380"/>
        <v>5578.0116858319434</v>
      </c>
      <c r="EE125" s="42">
        <f t="shared" si="381"/>
        <v>106.52815693987988</v>
      </c>
      <c r="EF125" s="11"/>
      <c r="EG125" s="29">
        <f t="shared" si="382"/>
        <v>1.2000875095203447</v>
      </c>
      <c r="EH125" s="25">
        <v>4360</v>
      </c>
      <c r="EI125" s="28">
        <f t="shared" si="383"/>
        <v>4641.6362832144741</v>
      </c>
      <c r="EJ125" s="29">
        <f t="shared" ref="EJ125:EJ156" si="394">$F125*(EI125+0.15/($E125)^4*EI125^5)</f>
        <v>5570.0443142074155</v>
      </c>
      <c r="EK125" s="42">
        <f t="shared" ref="EK125:EK156" si="395">(EI125-EB125)^2</f>
        <v>44.076235872502885</v>
      </c>
      <c r="EM125" s="11"/>
      <c r="EN125" s="11"/>
      <c r="EO125" s="78">
        <f t="shared" ref="EO125:EO156" si="396">C125</f>
        <v>54</v>
      </c>
      <c r="EP125" s="78" t="str">
        <f t="shared" ref="EP125:EP156" si="397">D125</f>
        <v xml:space="preserve"> ('18', '7'),</v>
      </c>
      <c r="EQ125" s="78">
        <f t="shared" ref="EQ125:EQ156" si="398">E125</f>
        <v>46810</v>
      </c>
      <c r="ER125" s="78">
        <f t="shared" ref="ER125:ER156" si="399">CJ125</f>
        <v>1.2000864884300682</v>
      </c>
      <c r="ES125" s="106">
        <f t="shared" ref="ES125:ES156" si="400">F125*(1+0.15*(ET125/EQ125)^4)</f>
        <v>1.2000171006288112</v>
      </c>
      <c r="ET125" s="78">
        <f t="shared" ref="ET125:ET156" si="401">CL125</f>
        <v>4621.3997329055201</v>
      </c>
      <c r="EU125" s="78">
        <f t="shared" ref="EU125:EU156" si="402">ET125*ES125</f>
        <v>5545.7587083280441</v>
      </c>
      <c r="EV125" s="79">
        <f t="shared" ref="EV125:EV156" si="403">ET125/EQ125</f>
        <v>9.8726762078733599E-2</v>
      </c>
      <c r="EW125" s="78" t="str">
        <f t="shared" si="385"/>
        <v>-</v>
      </c>
      <c r="EX125" s="3"/>
      <c r="EY125" s="78">
        <v>54</v>
      </c>
      <c r="EZ125" s="78">
        <v>4621.3997329055201</v>
      </c>
      <c r="FB125" s="2">
        <v>4860.6886199824903</v>
      </c>
    </row>
    <row r="126" spans="2:158" s="2" customFormat="1" x14ac:dyDescent="0.3">
      <c r="B126" s="86"/>
      <c r="C126" s="24">
        <v>55</v>
      </c>
      <c r="D126" s="25" t="s">
        <v>40</v>
      </c>
      <c r="E126" s="25">
        <v>39360</v>
      </c>
      <c r="F126" s="25">
        <v>1.8</v>
      </c>
      <c r="G126" s="25">
        <v>1690</v>
      </c>
      <c r="H126" s="25">
        <f t="shared" si="297"/>
        <v>0</v>
      </c>
      <c r="I126" s="29">
        <f t="shared" si="298"/>
        <v>3042.0015508754745</v>
      </c>
      <c r="J126" s="10"/>
      <c r="K126" s="40">
        <f t="shared" si="299"/>
        <v>1.8000045883889788</v>
      </c>
      <c r="L126" s="40">
        <f t="shared" si="387"/>
        <v>1690</v>
      </c>
      <c r="M126" s="40">
        <f t="shared" si="388"/>
        <v>1690</v>
      </c>
      <c r="N126" s="40">
        <f t="shared" si="389"/>
        <v>0</v>
      </c>
      <c r="O126" s="40">
        <f t="shared" si="390"/>
        <v>3042.0015508754745</v>
      </c>
      <c r="P126" s="40">
        <f t="shared" si="391"/>
        <v>0</v>
      </c>
      <c r="Q126" s="8"/>
      <c r="R126" s="29">
        <f t="shared" si="300"/>
        <v>1.8000045883889788</v>
      </c>
      <c r="S126" s="25">
        <v>1690</v>
      </c>
      <c r="T126" s="29">
        <f t="shared" si="301"/>
        <v>1690</v>
      </c>
      <c r="U126" s="42">
        <f t="shared" si="302"/>
        <v>0</v>
      </c>
      <c r="V126" s="29">
        <f t="shared" si="303"/>
        <v>3042.0015508754745</v>
      </c>
      <c r="W126" s="42">
        <f t="shared" si="304"/>
        <v>0</v>
      </c>
      <c r="X126" s="11"/>
      <c r="Y126" s="29">
        <f t="shared" si="305"/>
        <v>1.8000045883889788</v>
      </c>
      <c r="Z126" s="25">
        <v>1690</v>
      </c>
      <c r="AA126" s="28">
        <f t="shared" si="306"/>
        <v>1690</v>
      </c>
      <c r="AB126" s="39">
        <f t="shared" si="307"/>
        <v>0</v>
      </c>
      <c r="AC126" s="29">
        <f t="shared" si="308"/>
        <v>3042.0015508754745</v>
      </c>
      <c r="AD126" s="42">
        <f t="shared" si="309"/>
        <v>0</v>
      </c>
      <c r="AE126" s="11"/>
      <c r="AF126" s="29">
        <f t="shared" si="310"/>
        <v>1.8000045883889788</v>
      </c>
      <c r="AG126" s="25">
        <v>1690</v>
      </c>
      <c r="AH126" s="28">
        <f t="shared" si="311"/>
        <v>1690</v>
      </c>
      <c r="AI126" s="39">
        <f t="shared" si="312"/>
        <v>0</v>
      </c>
      <c r="AJ126" s="29">
        <f t="shared" si="313"/>
        <v>3042.0015508754745</v>
      </c>
      <c r="AK126" s="42">
        <f t="shared" si="314"/>
        <v>0</v>
      </c>
      <c r="AL126" s="11"/>
      <c r="AM126" s="29">
        <f t="shared" si="315"/>
        <v>1.8000045883889788</v>
      </c>
      <c r="AN126" s="25">
        <v>1690</v>
      </c>
      <c r="AO126" s="28">
        <f t="shared" si="316"/>
        <v>1690</v>
      </c>
      <c r="AP126" s="39">
        <f t="shared" si="317"/>
        <v>0</v>
      </c>
      <c r="AQ126" s="29">
        <f t="shared" si="318"/>
        <v>3042.0015508754745</v>
      </c>
      <c r="AR126" s="42">
        <f t="shared" si="386"/>
        <v>0</v>
      </c>
      <c r="AS126" s="11"/>
      <c r="AT126" s="29">
        <f t="shared" si="319"/>
        <v>1.8000045883889788</v>
      </c>
      <c r="AU126" s="25">
        <v>1690</v>
      </c>
      <c r="AV126" s="28">
        <f t="shared" si="320"/>
        <v>1690</v>
      </c>
      <c r="AW126" s="39">
        <f t="shared" si="321"/>
        <v>0</v>
      </c>
      <c r="AX126" s="29">
        <f t="shared" si="322"/>
        <v>3042.0015508754745</v>
      </c>
      <c r="AY126" s="42">
        <f t="shared" si="323"/>
        <v>0</v>
      </c>
      <c r="AZ126" s="11"/>
      <c r="BA126" s="29">
        <f t="shared" si="324"/>
        <v>1.8000045883889788</v>
      </c>
      <c r="BB126" s="25">
        <v>1690</v>
      </c>
      <c r="BC126" s="28">
        <f t="shared" si="325"/>
        <v>1690</v>
      </c>
      <c r="BD126" s="39">
        <f t="shared" si="326"/>
        <v>0</v>
      </c>
      <c r="BE126" s="29">
        <f t="shared" si="327"/>
        <v>3042.0015508754745</v>
      </c>
      <c r="BF126" s="42">
        <f t="shared" si="328"/>
        <v>0</v>
      </c>
      <c r="BG126" s="11"/>
      <c r="BH126" s="29">
        <f t="shared" si="329"/>
        <v>1.8000045883889788</v>
      </c>
      <c r="BI126" s="25">
        <v>1690</v>
      </c>
      <c r="BJ126" s="28">
        <f t="shared" si="330"/>
        <v>1690</v>
      </c>
      <c r="BK126" s="39">
        <f t="shared" si="331"/>
        <v>0</v>
      </c>
      <c r="BL126" s="29">
        <f t="shared" si="332"/>
        <v>3042.0015508754745</v>
      </c>
      <c r="BM126" s="42">
        <f t="shared" si="333"/>
        <v>0</v>
      </c>
      <c r="BN126" s="11"/>
      <c r="BO126" s="29">
        <f t="shared" si="334"/>
        <v>1.8000045883889788</v>
      </c>
      <c r="BP126" s="25">
        <v>1690</v>
      </c>
      <c r="BQ126" s="28">
        <f t="shared" si="335"/>
        <v>1690</v>
      </c>
      <c r="BR126" s="39">
        <f t="shared" si="336"/>
        <v>0</v>
      </c>
      <c r="BS126" s="29">
        <f t="shared" si="337"/>
        <v>3042.0015508754745</v>
      </c>
      <c r="BT126" s="42">
        <f t="shared" si="392"/>
        <v>0</v>
      </c>
      <c r="BU126" s="11"/>
      <c r="BV126" s="29">
        <f t="shared" si="338"/>
        <v>1.8000045883889788</v>
      </c>
      <c r="BW126" s="25">
        <v>1690</v>
      </c>
      <c r="BX126" s="28">
        <f t="shared" si="339"/>
        <v>1690</v>
      </c>
      <c r="BY126" s="39">
        <f t="shared" si="340"/>
        <v>0</v>
      </c>
      <c r="BZ126" s="29">
        <f t="shared" si="341"/>
        <v>3042.0015508754745</v>
      </c>
      <c r="CA126" s="42">
        <f t="shared" si="342"/>
        <v>0</v>
      </c>
      <c r="CB126" s="11"/>
      <c r="CC126" s="29">
        <f t="shared" si="343"/>
        <v>1.8000045883889788</v>
      </c>
      <c r="CD126" s="25">
        <v>1690</v>
      </c>
      <c r="CE126" s="28">
        <f t="shared" si="344"/>
        <v>1690</v>
      </c>
      <c r="CF126" s="39">
        <f t="shared" si="345"/>
        <v>0</v>
      </c>
      <c r="CG126" s="29">
        <f t="shared" si="346"/>
        <v>3042.0015508754745</v>
      </c>
      <c r="CH126" s="42">
        <f t="shared" si="347"/>
        <v>0</v>
      </c>
      <c r="CI126" s="11"/>
      <c r="CJ126" s="29">
        <f t="shared" si="348"/>
        <v>1.8000045883889788</v>
      </c>
      <c r="CK126" s="25">
        <v>1690</v>
      </c>
      <c r="CL126" s="28">
        <f t="shared" si="349"/>
        <v>1690</v>
      </c>
      <c r="CM126" s="39">
        <f t="shared" si="350"/>
        <v>0</v>
      </c>
      <c r="CN126" s="29">
        <f t="shared" si="351"/>
        <v>3042.0015508754745</v>
      </c>
      <c r="CO126" s="42">
        <f t="shared" si="393"/>
        <v>0</v>
      </c>
      <c r="CP126" s="11"/>
      <c r="CQ126" s="29">
        <f t="shared" si="352"/>
        <v>1.8000045883889788</v>
      </c>
      <c r="CR126" s="25">
        <v>1690</v>
      </c>
      <c r="CS126" s="28">
        <f t="shared" si="353"/>
        <v>1690</v>
      </c>
      <c r="CT126" s="39">
        <f t="shared" si="354"/>
        <v>0</v>
      </c>
      <c r="CU126" s="29">
        <f t="shared" si="355"/>
        <v>3042.0015508754745</v>
      </c>
      <c r="CV126" s="42">
        <f t="shared" si="356"/>
        <v>0</v>
      </c>
      <c r="CW126" s="11"/>
      <c r="CX126" s="29">
        <f t="shared" si="357"/>
        <v>1.8000045883889788</v>
      </c>
      <c r="CY126" s="25">
        <v>1690</v>
      </c>
      <c r="CZ126" s="28">
        <f t="shared" si="358"/>
        <v>1690</v>
      </c>
      <c r="DA126" s="39">
        <f t="shared" si="359"/>
        <v>0</v>
      </c>
      <c r="DB126" s="29">
        <f t="shared" si="360"/>
        <v>3042.0015508754745</v>
      </c>
      <c r="DC126" s="42">
        <f t="shared" si="361"/>
        <v>0</v>
      </c>
      <c r="DD126" s="11"/>
      <c r="DE126" s="29">
        <f t="shared" si="362"/>
        <v>1.8000045883889788</v>
      </c>
      <c r="DF126" s="25">
        <v>1690</v>
      </c>
      <c r="DG126" s="28">
        <f t="shared" si="363"/>
        <v>1690</v>
      </c>
      <c r="DH126" s="39">
        <f t="shared" si="364"/>
        <v>0</v>
      </c>
      <c r="DI126" s="29">
        <f t="shared" si="365"/>
        <v>3042.0015508754745</v>
      </c>
      <c r="DJ126" s="42">
        <f t="shared" si="366"/>
        <v>0</v>
      </c>
      <c r="DK126" s="11"/>
      <c r="DL126" s="29">
        <f t="shared" si="367"/>
        <v>1.8000045883889788</v>
      </c>
      <c r="DM126" s="25">
        <v>1690</v>
      </c>
      <c r="DN126" s="28">
        <f t="shared" si="368"/>
        <v>1690</v>
      </c>
      <c r="DO126" s="39">
        <f t="shared" si="369"/>
        <v>0</v>
      </c>
      <c r="DP126" s="29">
        <f t="shared" si="370"/>
        <v>3042.0015508754745</v>
      </c>
      <c r="DQ126" s="42">
        <f t="shared" si="371"/>
        <v>0</v>
      </c>
      <c r="DR126" s="11"/>
      <c r="DS126" s="29">
        <f t="shared" si="372"/>
        <v>1.8000045883889788</v>
      </c>
      <c r="DT126" s="25">
        <v>1690</v>
      </c>
      <c r="DU126" s="28">
        <f t="shared" si="373"/>
        <v>1690</v>
      </c>
      <c r="DV126" s="39">
        <f t="shared" si="374"/>
        <v>0</v>
      </c>
      <c r="DW126" s="29">
        <f t="shared" si="375"/>
        <v>3042.0015508754745</v>
      </c>
      <c r="DX126" s="42">
        <f t="shared" si="376"/>
        <v>0</v>
      </c>
      <c r="DY126" s="11"/>
      <c r="DZ126" s="29">
        <f t="shared" si="377"/>
        <v>1.8000045883889788</v>
      </c>
      <c r="EA126" s="25">
        <v>1690</v>
      </c>
      <c r="EB126" s="28">
        <f t="shared" si="378"/>
        <v>1690</v>
      </c>
      <c r="EC126" s="39">
        <f t="shared" si="379"/>
        <v>0</v>
      </c>
      <c r="ED126" s="29">
        <f t="shared" si="380"/>
        <v>3042.0015508754745</v>
      </c>
      <c r="EE126" s="42">
        <f t="shared" si="381"/>
        <v>0</v>
      </c>
      <c r="EF126" s="11"/>
      <c r="EG126" s="29">
        <f t="shared" si="382"/>
        <v>1.8000045883889788</v>
      </c>
      <c r="EH126" s="25">
        <v>1690</v>
      </c>
      <c r="EI126" s="28">
        <f t="shared" si="383"/>
        <v>1690</v>
      </c>
      <c r="EJ126" s="29">
        <f t="shared" si="394"/>
        <v>3042.0015508754745</v>
      </c>
      <c r="EK126" s="42">
        <f t="shared" si="395"/>
        <v>0</v>
      </c>
      <c r="EM126" s="11"/>
      <c r="EN126" s="11"/>
      <c r="EO126" s="78">
        <f t="shared" si="396"/>
        <v>55</v>
      </c>
      <c r="EP126" s="78" t="str">
        <f t="shared" si="397"/>
        <v xml:space="preserve"> ('18', '16'),</v>
      </c>
      <c r="EQ126" s="78">
        <f t="shared" si="398"/>
        <v>39360</v>
      </c>
      <c r="ER126" s="78">
        <f t="shared" si="399"/>
        <v>1.8000045883889788</v>
      </c>
      <c r="ES126" s="106">
        <f t="shared" si="400"/>
        <v>1.8000009176777958</v>
      </c>
      <c r="ET126" s="78">
        <f t="shared" si="401"/>
        <v>1690</v>
      </c>
      <c r="EU126" s="78">
        <f t="shared" si="402"/>
        <v>3042.001550875475</v>
      </c>
      <c r="EV126" s="79">
        <f t="shared" si="403"/>
        <v>4.29369918699187E-2</v>
      </c>
      <c r="EW126" s="78" t="str">
        <f t="shared" si="385"/>
        <v>-</v>
      </c>
      <c r="EX126" s="3"/>
      <c r="EY126" s="78">
        <v>55</v>
      </c>
      <c r="EZ126" s="78">
        <v>1690</v>
      </c>
      <c r="FB126" s="2">
        <v>1690</v>
      </c>
    </row>
    <row r="127" spans="2:158" s="2" customFormat="1" x14ac:dyDescent="0.3">
      <c r="B127" s="86"/>
      <c r="C127" s="24">
        <v>56</v>
      </c>
      <c r="D127" s="25" t="s">
        <v>41</v>
      </c>
      <c r="E127" s="25">
        <v>8110</v>
      </c>
      <c r="F127" s="25">
        <v>2.4</v>
      </c>
      <c r="G127" s="25">
        <v>5900</v>
      </c>
      <c r="H127" s="25">
        <f t="shared" si="297"/>
        <v>2198.2838623635103</v>
      </c>
      <c r="I127" s="29">
        <f t="shared" si="298"/>
        <v>14754.948182488875</v>
      </c>
      <c r="J127" s="10"/>
      <c r="K127" s="40">
        <f t="shared" si="299"/>
        <v>3.2164280029703036</v>
      </c>
      <c r="L127" s="40">
        <f t="shared" si="387"/>
        <v>6640</v>
      </c>
      <c r="M127" s="40">
        <f t="shared" si="388"/>
        <v>6654.7419589457322</v>
      </c>
      <c r="N127" s="40">
        <f t="shared" si="389"/>
        <v>-47.403818266501261</v>
      </c>
      <c r="O127" s="40">
        <f t="shared" si="390"/>
        <v>17057.49413342568</v>
      </c>
      <c r="P127" s="40">
        <f t="shared" si="391"/>
        <v>0.61032243726587254</v>
      </c>
      <c r="Q127" s="8"/>
      <c r="R127" s="29">
        <f t="shared" si="300"/>
        <v>3.2160447382155044</v>
      </c>
      <c r="S127" s="25">
        <v>6640</v>
      </c>
      <c r="T127" s="29">
        <f t="shared" si="301"/>
        <v>6653.7762891237726</v>
      </c>
      <c r="U127" s="42">
        <f t="shared" si="302"/>
        <v>-44.294599355621777</v>
      </c>
      <c r="V127" s="29">
        <f t="shared" si="303"/>
        <v>17054.388724744778</v>
      </c>
      <c r="W127" s="42">
        <f t="shared" si="304"/>
        <v>0.93251820504355598</v>
      </c>
      <c r="X127" s="11"/>
      <c r="Y127" s="29">
        <f t="shared" si="305"/>
        <v>3.215571176191927</v>
      </c>
      <c r="Z127" s="25">
        <v>6640</v>
      </c>
      <c r="AA127" s="28">
        <f t="shared" si="306"/>
        <v>6653.1782466251107</v>
      </c>
      <c r="AB127" s="39">
        <f t="shared" si="307"/>
        <v>-42.366983055757764</v>
      </c>
      <c r="AC127" s="29">
        <f t="shared" si="308"/>
        <v>17052.465764193483</v>
      </c>
      <c r="AD127" s="42">
        <f t="shared" si="309"/>
        <v>0.35765483020579913</v>
      </c>
      <c r="AE127" s="11"/>
      <c r="AF127" s="29">
        <f t="shared" si="310"/>
        <v>3.2152780010392132</v>
      </c>
      <c r="AG127" s="25">
        <v>6640</v>
      </c>
      <c r="AH127" s="28">
        <f t="shared" si="311"/>
        <v>6652.4437861764227</v>
      </c>
      <c r="AI127" s="39">
        <f t="shared" si="312"/>
        <v>-40.003078511754971</v>
      </c>
      <c r="AJ127" s="29">
        <f t="shared" si="313"/>
        <v>17050.104401859222</v>
      </c>
      <c r="AK127" s="42">
        <f t="shared" si="314"/>
        <v>0.53943215068693262</v>
      </c>
      <c r="AL127" s="11"/>
      <c r="AM127" s="29">
        <f t="shared" si="315"/>
        <v>3.2149180586003796</v>
      </c>
      <c r="AN127" s="25">
        <v>6640</v>
      </c>
      <c r="AO127" s="28">
        <f t="shared" si="316"/>
        <v>6652.005132784846</v>
      </c>
      <c r="AP127" s="39">
        <f t="shared" si="317"/>
        <v>-38.589293326158263</v>
      </c>
      <c r="AQ127" s="29">
        <f t="shared" si="318"/>
        <v>17048.694214287818</v>
      </c>
      <c r="AR127" s="42">
        <f t="shared" si="386"/>
        <v>0.19241679794177319</v>
      </c>
      <c r="AS127" s="11"/>
      <c r="AT127" s="29">
        <f t="shared" si="319"/>
        <v>3.2147031413597431</v>
      </c>
      <c r="AU127" s="25">
        <v>6640</v>
      </c>
      <c r="AV127" s="28">
        <f t="shared" si="320"/>
        <v>6651.3853284112884</v>
      </c>
      <c r="AW127" s="39">
        <f t="shared" si="321"/>
        <v>-36.594690875800545</v>
      </c>
      <c r="AX127" s="29">
        <f t="shared" si="322"/>
        <v>17046.701821311581</v>
      </c>
      <c r="AY127" s="42">
        <f t="shared" si="323"/>
        <v>0.38415746148112812</v>
      </c>
      <c r="AZ127" s="11"/>
      <c r="BA127" s="29">
        <f t="shared" si="324"/>
        <v>3.2143995420749887</v>
      </c>
      <c r="BB127" s="25">
        <v>6640</v>
      </c>
      <c r="BC127" s="28">
        <f t="shared" si="325"/>
        <v>6650.9721779535066</v>
      </c>
      <c r="BD127" s="39">
        <f t="shared" si="326"/>
        <v>-35.263460818952126</v>
      </c>
      <c r="BE127" s="29">
        <f t="shared" si="327"/>
        <v>17045.373832466263</v>
      </c>
      <c r="BF127" s="42">
        <f t="shared" si="328"/>
        <v>0.17069330076526093</v>
      </c>
      <c r="BG127" s="11"/>
      <c r="BH127" s="29">
        <f t="shared" si="329"/>
        <v>3.2141972153844542</v>
      </c>
      <c r="BI127" s="25">
        <v>6640</v>
      </c>
      <c r="BJ127" s="28">
        <f t="shared" si="330"/>
        <v>6650.3610471029215</v>
      </c>
      <c r="BK127" s="39">
        <f t="shared" si="331"/>
        <v>-33.297931071620624</v>
      </c>
      <c r="BL127" s="29">
        <f t="shared" si="332"/>
        <v>17043.409628821079</v>
      </c>
      <c r="BM127" s="42">
        <f t="shared" si="333"/>
        <v>0.37348091653691812</v>
      </c>
      <c r="BN127" s="11"/>
      <c r="BO127" s="29">
        <f t="shared" si="334"/>
        <v>3.2138980035118938</v>
      </c>
      <c r="BP127" s="25">
        <v>6640</v>
      </c>
      <c r="BQ127" s="28">
        <f t="shared" si="335"/>
        <v>6650.0815545485975</v>
      </c>
      <c r="BR127" s="39">
        <f t="shared" si="336"/>
        <v>-32.398198330057149</v>
      </c>
      <c r="BS127" s="29">
        <f t="shared" si="337"/>
        <v>17042.511387378261</v>
      </c>
      <c r="BT127" s="42">
        <f t="shared" si="392"/>
        <v>7.8116087922526972E-2</v>
      </c>
      <c r="BU127" s="11"/>
      <c r="BV127" s="29">
        <f t="shared" si="338"/>
        <v>3.2137611904333201</v>
      </c>
      <c r="BW127" s="25">
        <v>6640</v>
      </c>
      <c r="BX127" s="28">
        <f t="shared" si="339"/>
        <v>6649.7754502094604</v>
      </c>
      <c r="BY127" s="39">
        <f t="shared" si="340"/>
        <v>-31.412932687723885</v>
      </c>
      <c r="BZ127" s="29">
        <f t="shared" si="341"/>
        <v>17041.527664063706</v>
      </c>
      <c r="CA127" s="42">
        <f t="shared" si="342"/>
        <v>9.3699866438599955E-2</v>
      </c>
      <c r="CB127" s="11"/>
      <c r="CC127" s="29">
        <f t="shared" si="343"/>
        <v>3.2136113705365177</v>
      </c>
      <c r="CD127" s="25">
        <v>6640</v>
      </c>
      <c r="CE127" s="28">
        <f t="shared" si="344"/>
        <v>6649.448251891743</v>
      </c>
      <c r="CF127" s="39">
        <f t="shared" si="345"/>
        <v>-30.359388700100212</v>
      </c>
      <c r="CG127" s="29">
        <f t="shared" si="346"/>
        <v>17040.47620202582</v>
      </c>
      <c r="CH127" s="42">
        <f t="shared" si="347"/>
        <v>0.10705873911708039</v>
      </c>
      <c r="CI127" s="11"/>
      <c r="CJ127" s="29">
        <f t="shared" si="348"/>
        <v>3.213451249265582</v>
      </c>
      <c r="CK127" s="25">
        <v>6640</v>
      </c>
      <c r="CL127" s="28">
        <f t="shared" si="349"/>
        <v>6648.9922278502518</v>
      </c>
      <c r="CM127" s="39">
        <f t="shared" si="350"/>
        <v>-28.89282467407493</v>
      </c>
      <c r="CN127" s="29">
        <f t="shared" si="351"/>
        <v>17039.010841877007</v>
      </c>
      <c r="CO127" s="42">
        <f t="shared" si="393"/>
        <v>0.20795792641798472</v>
      </c>
      <c r="CP127" s="11"/>
      <c r="CQ127" s="29">
        <f t="shared" si="352"/>
        <v>3.2132281238852118</v>
      </c>
      <c r="CR127" s="25">
        <v>6640</v>
      </c>
      <c r="CS127" s="28">
        <f t="shared" si="353"/>
        <v>6648.7069936825192</v>
      </c>
      <c r="CT127" s="39">
        <f t="shared" si="354"/>
        <v>-27.974597336259567</v>
      </c>
      <c r="CU127" s="29">
        <f t="shared" si="355"/>
        <v>17038.094339328178</v>
      </c>
      <c r="CV127" s="42">
        <f t="shared" si="356"/>
        <v>8.1358530442107099E-2</v>
      </c>
      <c r="CW127" s="11"/>
      <c r="CX127" s="29">
        <f t="shared" si="357"/>
        <v>3.2130885866360686</v>
      </c>
      <c r="CY127" s="25">
        <v>6640</v>
      </c>
      <c r="CZ127" s="28">
        <f t="shared" si="358"/>
        <v>6648.297328306774</v>
      </c>
      <c r="DA127" s="39">
        <f t="shared" si="359"/>
        <v>-26.657440259761408</v>
      </c>
      <c r="DB127" s="29">
        <f t="shared" si="360"/>
        <v>17036.778089230236</v>
      </c>
      <c r="DC127" s="42">
        <f t="shared" si="361"/>
        <v>0.16782572008440261</v>
      </c>
      <c r="DD127" s="11"/>
      <c r="DE127" s="29">
        <f t="shared" si="362"/>
        <v>3.2128882087537884</v>
      </c>
      <c r="DF127" s="25">
        <v>6640</v>
      </c>
      <c r="DG127" s="28">
        <f t="shared" si="363"/>
        <v>6648.0637017005201</v>
      </c>
      <c r="DH127" s="39">
        <f t="shared" si="364"/>
        <v>-25.905820325041265</v>
      </c>
      <c r="DI127" s="29">
        <f t="shared" si="365"/>
        <v>17036.027486408631</v>
      </c>
      <c r="DJ127" s="42">
        <f t="shared" si="366"/>
        <v>5.458139114971134E-2</v>
      </c>
      <c r="DK127" s="11"/>
      <c r="DL127" s="29">
        <f t="shared" si="367"/>
        <v>3.2127739525502403</v>
      </c>
      <c r="DM127" s="25">
        <v>6640</v>
      </c>
      <c r="DN127" s="28">
        <f t="shared" si="368"/>
        <v>6647.8023727672035</v>
      </c>
      <c r="DO127" s="39">
        <f t="shared" si="369"/>
        <v>-25.065494548092015</v>
      </c>
      <c r="DP127" s="29">
        <f t="shared" si="370"/>
        <v>17035.187912316549</v>
      </c>
      <c r="DQ127" s="42">
        <f t="shared" si="371"/>
        <v>6.8292811388439206E-2</v>
      </c>
      <c r="DR127" s="11"/>
      <c r="DS127" s="29">
        <f t="shared" si="372"/>
        <v>3.2126461626637597</v>
      </c>
      <c r="DT127" s="25">
        <v>6640</v>
      </c>
      <c r="DU127" s="28">
        <f t="shared" si="373"/>
        <v>6647.600960034727</v>
      </c>
      <c r="DV127" s="39">
        <f t="shared" si="374"/>
        <v>-24.417512276847052</v>
      </c>
      <c r="DW127" s="29">
        <f t="shared" si="375"/>
        <v>17034.540854392217</v>
      </c>
      <c r="DX127" s="42">
        <f t="shared" si="376"/>
        <v>4.0567088803632377E-2</v>
      </c>
      <c r="DY127" s="11"/>
      <c r="DZ127" s="29">
        <f t="shared" si="377"/>
        <v>3.2125476820913375</v>
      </c>
      <c r="EA127" s="25">
        <v>6640</v>
      </c>
      <c r="EB127" s="28">
        <f t="shared" si="378"/>
        <v>6647.3495503079248</v>
      </c>
      <c r="EC127" s="39">
        <f t="shared" si="379"/>
        <v>-23.609269316329673</v>
      </c>
      <c r="ED127" s="29">
        <f t="shared" si="380"/>
        <v>17033.733204108303</v>
      </c>
      <c r="EE127" s="42">
        <f t="shared" si="381"/>
        <v>6.3206850730753925E-2</v>
      </c>
      <c r="EF127" s="11"/>
      <c r="EG127" s="29">
        <f t="shared" si="382"/>
        <v>3.2124247680936615</v>
      </c>
      <c r="EH127" s="25">
        <v>6640</v>
      </c>
      <c r="EI127" s="28">
        <f t="shared" si="383"/>
        <v>6647.1802898083215</v>
      </c>
      <c r="EJ127" s="29">
        <f t="shared" si="394"/>
        <v>17033.189474489805</v>
      </c>
      <c r="EK127" s="42">
        <f t="shared" si="395"/>
        <v>2.8649116725957678E-2</v>
      </c>
      <c r="EM127" s="11"/>
      <c r="EN127" s="11"/>
      <c r="EO127" s="78">
        <f t="shared" si="396"/>
        <v>56</v>
      </c>
      <c r="EP127" s="78" t="str">
        <f t="shared" si="397"/>
        <v xml:space="preserve"> ('18', '20'),</v>
      </c>
      <c r="EQ127" s="78">
        <f t="shared" si="398"/>
        <v>8110</v>
      </c>
      <c r="ER127" s="78">
        <f t="shared" si="399"/>
        <v>3.213451249265582</v>
      </c>
      <c r="ES127" s="106">
        <f t="shared" si="400"/>
        <v>2.5626456247770419</v>
      </c>
      <c r="ET127" s="78">
        <f t="shared" si="401"/>
        <v>6648.9922278502518</v>
      </c>
      <c r="EU127" s="78">
        <f t="shared" si="402"/>
        <v>17039.010841877003</v>
      </c>
      <c r="EV127" s="79">
        <f t="shared" si="403"/>
        <v>0.81985107618375486</v>
      </c>
      <c r="EW127" s="78" t="str">
        <f t="shared" si="385"/>
        <v>-</v>
      </c>
      <c r="EX127" s="3"/>
      <c r="EY127" s="78">
        <v>56</v>
      </c>
      <c r="EZ127" s="78">
        <v>6648.9922278502518</v>
      </c>
      <c r="FB127" s="2">
        <v>6943.2676561846602</v>
      </c>
    </row>
    <row r="128" spans="2:158" s="2" customFormat="1" x14ac:dyDescent="0.3">
      <c r="B128" s="86"/>
      <c r="C128" s="24">
        <v>47</v>
      </c>
      <c r="D128" s="25" t="s">
        <v>42</v>
      </c>
      <c r="E128" s="25">
        <v>10090</v>
      </c>
      <c r="F128" s="25">
        <v>3</v>
      </c>
      <c r="G128" s="25">
        <v>3730</v>
      </c>
      <c r="H128" s="25">
        <f t="shared" si="297"/>
        <v>-7340.0413619461215</v>
      </c>
      <c r="I128" s="29">
        <f t="shared" si="298"/>
        <v>11221.346713015166</v>
      </c>
      <c r="J128" s="10"/>
      <c r="K128" s="40">
        <f t="shared" si="299"/>
        <v>3.0130891637809958</v>
      </c>
      <c r="L128" s="40">
        <f t="shared" si="387"/>
        <v>1300</v>
      </c>
      <c r="M128" s="40">
        <f t="shared" si="388"/>
        <v>2711.7774595329211</v>
      </c>
      <c r="N128" s="40">
        <f t="shared" si="389"/>
        <v>-1541.048556892403</v>
      </c>
      <c r="O128" s="40">
        <f t="shared" si="390"/>
        <v>8141.6991327695114</v>
      </c>
      <c r="P128" s="40">
        <f t="shared" si="391"/>
        <v>5597.3366564381067</v>
      </c>
      <c r="Q128" s="8"/>
      <c r="R128" s="29">
        <f t="shared" si="300"/>
        <v>3.0117390793783008</v>
      </c>
      <c r="S128" s="25">
        <v>2200</v>
      </c>
      <c r="T128" s="29">
        <f t="shared" si="301"/>
        <v>2678.2535533784339</v>
      </c>
      <c r="U128" s="42">
        <f t="shared" si="302"/>
        <v>3167.8083335803576</v>
      </c>
      <c r="V128" s="29">
        <f t="shared" si="303"/>
        <v>8040.7434851079597</v>
      </c>
      <c r="W128" s="42">
        <f t="shared" si="304"/>
        <v>1123.8522838548595</v>
      </c>
      <c r="X128" s="11"/>
      <c r="Y128" s="29">
        <f t="shared" si="305"/>
        <v>3.0111692654437272</v>
      </c>
      <c r="Z128" s="25">
        <v>3730</v>
      </c>
      <c r="AA128" s="28">
        <f t="shared" si="306"/>
        <v>2723.910919251432</v>
      </c>
      <c r="AB128" s="39">
        <f t="shared" si="307"/>
        <v>-4286.8512810917027</v>
      </c>
      <c r="AC128" s="29">
        <f t="shared" si="308"/>
        <v>8178.2432279034583</v>
      </c>
      <c r="AD128" s="42">
        <f t="shared" si="309"/>
        <v>2084.595058460809</v>
      </c>
      <c r="AE128" s="11"/>
      <c r="AF128" s="29">
        <f t="shared" si="310"/>
        <v>3.0119505929932391</v>
      </c>
      <c r="AG128" s="25">
        <v>1300</v>
      </c>
      <c r="AH128" s="28">
        <f t="shared" si="311"/>
        <v>2644.5523913382453</v>
      </c>
      <c r="AI128" s="39">
        <f t="shared" si="312"/>
        <v>3268.5492881074829</v>
      </c>
      <c r="AJ128" s="29">
        <f t="shared" si="313"/>
        <v>7939.2729364202187</v>
      </c>
      <c r="AK128" s="42">
        <f t="shared" si="314"/>
        <v>6297.7759525480269</v>
      </c>
      <c r="AL128" s="11"/>
      <c r="AM128" s="29">
        <f t="shared" si="315"/>
        <v>3.0106176047483046</v>
      </c>
      <c r="AN128" s="25">
        <v>3730</v>
      </c>
      <c r="AO128" s="28">
        <f t="shared" si="316"/>
        <v>2682.8152856188312</v>
      </c>
      <c r="AP128" s="39">
        <f t="shared" si="317"/>
        <v>3154.3086578262773</v>
      </c>
      <c r="AQ128" s="29">
        <f t="shared" si="318"/>
        <v>8054.4798068884429</v>
      </c>
      <c r="AR128" s="42">
        <f t="shared" si="386"/>
        <v>1464.0490787272929</v>
      </c>
      <c r="AS128" s="11"/>
      <c r="AT128" s="29">
        <f t="shared" si="319"/>
        <v>3.011245556233956</v>
      </c>
      <c r="AU128" s="25">
        <v>3730</v>
      </c>
      <c r="AV128" s="28">
        <f t="shared" si="320"/>
        <v>2736.8796327217365</v>
      </c>
      <c r="AW128" s="39">
        <f t="shared" si="321"/>
        <v>-4326.8437850121536</v>
      </c>
      <c r="AX128" s="29">
        <f t="shared" si="322"/>
        <v>8217.3058349493585</v>
      </c>
      <c r="AY128" s="42">
        <f t="shared" si="323"/>
        <v>2922.9536276634171</v>
      </c>
      <c r="AZ128" s="11"/>
      <c r="BA128" s="29">
        <f t="shared" si="324"/>
        <v>3.0121798136542783</v>
      </c>
      <c r="BB128" s="25">
        <v>1300</v>
      </c>
      <c r="BC128" s="28">
        <f t="shared" si="325"/>
        <v>2684.7381874694329</v>
      </c>
      <c r="BD128" s="39">
        <f t="shared" si="326"/>
        <v>-1459.4647459988098</v>
      </c>
      <c r="BE128" s="29">
        <f t="shared" si="327"/>
        <v>8060.2701675614189</v>
      </c>
      <c r="BF128" s="42">
        <f t="shared" si="328"/>
        <v>2718.7303129989718</v>
      </c>
      <c r="BG128" s="11"/>
      <c r="BH128" s="29">
        <f t="shared" si="329"/>
        <v>3.0112778318224533</v>
      </c>
      <c r="BI128" s="25">
        <v>2200</v>
      </c>
      <c r="BJ128" s="28">
        <f t="shared" si="330"/>
        <v>2657.7391302107485</v>
      </c>
      <c r="BK128" s="39">
        <f t="shared" si="331"/>
        <v>3228.9101167307695</v>
      </c>
      <c r="BL128" s="29">
        <f t="shared" si="332"/>
        <v>7978.9745679003036</v>
      </c>
      <c r="BM128" s="42">
        <f t="shared" si="333"/>
        <v>728.94909285771814</v>
      </c>
      <c r="BN128" s="11"/>
      <c r="BO128" s="29">
        <f t="shared" si="334"/>
        <v>3.0108309675743099</v>
      </c>
      <c r="BP128" s="25">
        <v>3730</v>
      </c>
      <c r="BQ128" s="28">
        <f t="shared" si="335"/>
        <v>2686.6637095917317</v>
      </c>
      <c r="BR128" s="39">
        <f t="shared" si="336"/>
        <v>-4174.7143610117946</v>
      </c>
      <c r="BS128" s="29">
        <f t="shared" si="337"/>
        <v>8066.0684808148017</v>
      </c>
      <c r="BT128" s="42">
        <f t="shared" si="392"/>
        <v>836.63129236680038</v>
      </c>
      <c r="BU128" s="11"/>
      <c r="BV128" s="29">
        <f t="shared" si="338"/>
        <v>3.0113102209590084</v>
      </c>
      <c r="BW128" s="25">
        <v>1300</v>
      </c>
      <c r="BX128" s="28">
        <f t="shared" si="339"/>
        <v>2644.5607009353039</v>
      </c>
      <c r="BY128" s="39">
        <f t="shared" si="340"/>
        <v>3268.4892992998707</v>
      </c>
      <c r="BZ128" s="29">
        <f t="shared" si="341"/>
        <v>7939.2979534399656</v>
      </c>
      <c r="CA128" s="42">
        <f t="shared" si="342"/>
        <v>1772.6633379232383</v>
      </c>
      <c r="CB128" s="11"/>
      <c r="CC128" s="29">
        <f t="shared" si="343"/>
        <v>3.01061773819763</v>
      </c>
      <c r="CD128" s="25">
        <v>3730</v>
      </c>
      <c r="CE128" s="28">
        <f t="shared" si="344"/>
        <v>2680.8919087086651</v>
      </c>
      <c r="CF128" s="39">
        <f t="shared" si="345"/>
        <v>-4156.6767906060031</v>
      </c>
      <c r="CG128" s="29">
        <f t="shared" si="346"/>
        <v>8048.688077705885</v>
      </c>
      <c r="CH128" s="42">
        <f t="shared" si="347"/>
        <v>1319.9566582711454</v>
      </c>
      <c r="CI128" s="11"/>
      <c r="CJ128" s="29">
        <f t="shared" si="348"/>
        <v>3.0112133420231517</v>
      </c>
      <c r="CK128" s="25">
        <v>1300</v>
      </c>
      <c r="CL128" s="28">
        <f t="shared" si="349"/>
        <v>2614.2425521624432</v>
      </c>
      <c r="CM128" s="39">
        <f t="shared" si="350"/>
        <v>3359.2103415922138</v>
      </c>
      <c r="CN128" s="29">
        <f t="shared" si="351"/>
        <v>7848.0288937975602</v>
      </c>
      <c r="CO128" s="42">
        <f t="shared" si="393"/>
        <v>4442.136728025419</v>
      </c>
      <c r="CP128" s="11"/>
      <c r="CQ128" s="29">
        <f t="shared" si="352"/>
        <v>3.0101391458605193</v>
      </c>
      <c r="CR128" s="25">
        <v>3730</v>
      </c>
      <c r="CS128" s="28">
        <f t="shared" si="353"/>
        <v>2649.6344653040346</v>
      </c>
      <c r="CT128" s="39">
        <f t="shared" si="354"/>
        <v>-4062.0084277871729</v>
      </c>
      <c r="CU128" s="29">
        <f t="shared" si="355"/>
        <v>7954.5733255584792</v>
      </c>
      <c r="CV128" s="42">
        <f t="shared" si="356"/>
        <v>1252.5875158219521</v>
      </c>
      <c r="CW128" s="11"/>
      <c r="CX128" s="29">
        <f t="shared" si="357"/>
        <v>3.0106994563224116</v>
      </c>
      <c r="CY128" s="25">
        <v>1300</v>
      </c>
      <c r="CZ128" s="28">
        <f t="shared" si="358"/>
        <v>2586.1339586414615</v>
      </c>
      <c r="DA128" s="39">
        <f t="shared" si="359"/>
        <v>3443.2688603894026</v>
      </c>
      <c r="DB128" s="29">
        <f t="shared" si="360"/>
        <v>7763.4241791972272</v>
      </c>
      <c r="DC128" s="42">
        <f t="shared" si="361"/>
        <v>4032.3143464034929</v>
      </c>
      <c r="DD128" s="11"/>
      <c r="DE128" s="29">
        <f t="shared" si="362"/>
        <v>3.0097100601770097</v>
      </c>
      <c r="DF128" s="25">
        <v>3730</v>
      </c>
      <c r="DG128" s="28">
        <f t="shared" si="363"/>
        <v>2618.3416201164368</v>
      </c>
      <c r="DH128" s="39">
        <f t="shared" si="364"/>
        <v>-3967.619065471873</v>
      </c>
      <c r="DI128" s="29">
        <f t="shared" si="365"/>
        <v>7860.3677892453379</v>
      </c>
      <c r="DJ128" s="42">
        <f t="shared" si="366"/>
        <v>1037.3334576866107</v>
      </c>
      <c r="DK128" s="11"/>
      <c r="DL128" s="29">
        <f t="shared" si="367"/>
        <v>3.0102028873065647</v>
      </c>
      <c r="DM128" s="25">
        <v>1300</v>
      </c>
      <c r="DN128" s="28">
        <f t="shared" si="368"/>
        <v>2575.6167250090371</v>
      </c>
      <c r="DO128" s="39">
        <f t="shared" si="369"/>
        <v>3474.6970170731238</v>
      </c>
      <c r="DP128" s="29">
        <f t="shared" si="370"/>
        <v>7731.7711825803735</v>
      </c>
      <c r="DQ128" s="42">
        <f t="shared" si="371"/>
        <v>1825.4166619383143</v>
      </c>
      <c r="DR128" s="11"/>
      <c r="DS128" s="29">
        <f t="shared" si="372"/>
        <v>3.0095530664665278</v>
      </c>
      <c r="DT128" s="25">
        <v>3730</v>
      </c>
      <c r="DU128" s="28">
        <f t="shared" si="373"/>
        <v>2605.4163124778775</v>
      </c>
      <c r="DV128" s="39">
        <f t="shared" si="374"/>
        <v>3385.6564618524644</v>
      </c>
      <c r="DW128" s="29">
        <f t="shared" si="375"/>
        <v>7821.4612864537612</v>
      </c>
      <c r="DX128" s="42">
        <f t="shared" si="376"/>
        <v>888.01541331306976</v>
      </c>
      <c r="DY128" s="11"/>
      <c r="DZ128" s="29">
        <f t="shared" si="377"/>
        <v>3.0100029100822905</v>
      </c>
      <c r="EA128" s="25">
        <v>3730</v>
      </c>
      <c r="EB128" s="28">
        <f t="shared" si="378"/>
        <v>2642.613097667383</v>
      </c>
      <c r="EC128" s="39">
        <f t="shared" si="379"/>
        <v>-4041.3992090915194</v>
      </c>
      <c r="ED128" s="29">
        <f t="shared" si="380"/>
        <v>7933.4344949307342</v>
      </c>
      <c r="EE128" s="42">
        <f t="shared" si="381"/>
        <v>1383.6008284342224</v>
      </c>
      <c r="EF128" s="11"/>
      <c r="EG128" s="29">
        <f t="shared" si="382"/>
        <v>3.0105864947341798</v>
      </c>
      <c r="EH128" s="25">
        <v>1300</v>
      </c>
      <c r="EI128" s="28">
        <f t="shared" si="383"/>
        <v>2611.6926529919547</v>
      </c>
      <c r="EJ128" s="29">
        <f t="shared" si="394"/>
        <v>7840.3533928722445</v>
      </c>
      <c r="EK128" s="42">
        <f t="shared" si="395"/>
        <v>956.07389892622666</v>
      </c>
      <c r="EM128" s="11"/>
      <c r="EN128" s="11"/>
      <c r="EO128" s="78">
        <f t="shared" si="396"/>
        <v>47</v>
      </c>
      <c r="EP128" s="78" t="str">
        <f t="shared" si="397"/>
        <v xml:space="preserve"> ('16', '8'),</v>
      </c>
      <c r="EQ128" s="78">
        <f t="shared" si="398"/>
        <v>10090</v>
      </c>
      <c r="ER128" s="78">
        <f t="shared" si="399"/>
        <v>3.0112133420231517</v>
      </c>
      <c r="ES128" s="106">
        <f t="shared" si="400"/>
        <v>3.0020278291721039</v>
      </c>
      <c r="ET128" s="78">
        <f t="shared" si="401"/>
        <v>2614.2425521624432</v>
      </c>
      <c r="EU128" s="78">
        <f t="shared" si="402"/>
        <v>7848.0288937975602</v>
      </c>
      <c r="EV128" s="79">
        <f t="shared" si="403"/>
        <v>0.25909242340559396</v>
      </c>
      <c r="EW128" s="78" t="str">
        <f t="shared" si="385"/>
        <v>-</v>
      </c>
      <c r="EX128" s="3"/>
      <c r="EY128" s="78">
        <v>47</v>
      </c>
      <c r="EZ128" s="78">
        <v>2614.2425521624432</v>
      </c>
      <c r="FB128" s="2">
        <v>1463.55954347847</v>
      </c>
    </row>
    <row r="129" spans="2:158" s="2" customFormat="1" x14ac:dyDescent="0.3">
      <c r="B129" s="86"/>
      <c r="C129" s="24">
        <v>48</v>
      </c>
      <c r="D129" s="25" t="s">
        <v>43</v>
      </c>
      <c r="E129" s="25">
        <v>10270</v>
      </c>
      <c r="F129" s="25">
        <v>3</v>
      </c>
      <c r="G129" s="25">
        <v>1690</v>
      </c>
      <c r="H129" s="25">
        <f t="shared" si="297"/>
        <v>0</v>
      </c>
      <c r="I129" s="29">
        <f t="shared" si="298"/>
        <v>5070.5576532819014</v>
      </c>
      <c r="J129" s="10"/>
      <c r="K129" s="40">
        <f t="shared" si="299"/>
        <v>3.0048059127461721</v>
      </c>
      <c r="L129" s="40">
        <f t="shared" si="387"/>
        <v>1690</v>
      </c>
      <c r="M129" s="40">
        <f t="shared" si="388"/>
        <v>2181.7845393666039</v>
      </c>
      <c r="N129" s="40">
        <f t="shared" si="389"/>
        <v>9495.441529558535</v>
      </c>
      <c r="O129" s="40">
        <f t="shared" si="390"/>
        <v>6547.353434100899</v>
      </c>
      <c r="P129" s="40">
        <f t="shared" si="391"/>
        <v>679.2015745951411</v>
      </c>
      <c r="Q129" s="8"/>
      <c r="R129" s="29">
        <f t="shared" si="300"/>
        <v>3.004582982336256</v>
      </c>
      <c r="S129" s="25">
        <v>5340</v>
      </c>
      <c r="T129" s="29">
        <f t="shared" si="301"/>
        <v>2388.6629720638025</v>
      </c>
      <c r="U129" s="42">
        <f t="shared" si="302"/>
        <v>-2100.3600008084554</v>
      </c>
      <c r="V129" s="29">
        <f t="shared" si="303"/>
        <v>7169.1345279984071</v>
      </c>
      <c r="W129" s="42">
        <f t="shared" si="304"/>
        <v>42798.685915249334</v>
      </c>
      <c r="X129" s="11"/>
      <c r="Y129" s="29">
        <f t="shared" si="305"/>
        <v>3.0065844613572299</v>
      </c>
      <c r="Z129" s="25">
        <v>1690</v>
      </c>
      <c r="AA129" s="28">
        <f t="shared" si="306"/>
        <v>2358.3333131998243</v>
      </c>
      <c r="AB129" s="39">
        <f t="shared" si="307"/>
        <v>-2008.9233000261772</v>
      </c>
      <c r="AC129" s="29">
        <f t="shared" si="308"/>
        <v>7077.9508543836782</v>
      </c>
      <c r="AD129" s="42">
        <f t="shared" si="309"/>
        <v>919.88820680529375</v>
      </c>
      <c r="AE129" s="11"/>
      <c r="AF129" s="29">
        <f t="shared" si="310"/>
        <v>3.0062563564863556</v>
      </c>
      <c r="AG129" s="25">
        <v>1690</v>
      </c>
      <c r="AH129" s="28">
        <f t="shared" si="311"/>
        <v>2321.085233159281</v>
      </c>
      <c r="AI129" s="39">
        <f t="shared" si="312"/>
        <v>-1896.8203993339225</v>
      </c>
      <c r="AJ129" s="29">
        <f t="shared" si="313"/>
        <v>6965.9808229367309</v>
      </c>
      <c r="AK129" s="42">
        <f t="shared" si="314"/>
        <v>1387.4194667067202</v>
      </c>
      <c r="AL129" s="11"/>
      <c r="AM129" s="29">
        <f t="shared" si="315"/>
        <v>3.0058703649050806</v>
      </c>
      <c r="AN129" s="25">
        <v>1690</v>
      </c>
      <c r="AO129" s="28">
        <f t="shared" si="316"/>
        <v>2298.8389751494788</v>
      </c>
      <c r="AP129" s="39">
        <f t="shared" si="317"/>
        <v>-1829.7716939139518</v>
      </c>
      <c r="AQ129" s="29">
        <f t="shared" si="318"/>
        <v>6899.1139347059152</v>
      </c>
      <c r="AR129" s="42">
        <f t="shared" si="386"/>
        <v>494.89599543868871</v>
      </c>
      <c r="AS129" s="11"/>
      <c r="AT129" s="29">
        <f t="shared" si="319"/>
        <v>3.0056485236363937</v>
      </c>
      <c r="AU129" s="25">
        <v>1690</v>
      </c>
      <c r="AV129" s="28">
        <f t="shared" si="320"/>
        <v>2267.4056652183745</v>
      </c>
      <c r="AW129" s="39">
        <f t="shared" si="321"/>
        <v>-1735.1912011092763</v>
      </c>
      <c r="AX129" s="29">
        <f t="shared" si="322"/>
        <v>6804.6412427085816</v>
      </c>
      <c r="AY129" s="42">
        <f t="shared" si="323"/>
        <v>988.05297322486047</v>
      </c>
      <c r="AZ129" s="11"/>
      <c r="BA129" s="29">
        <f t="shared" si="324"/>
        <v>3.0053458608899275</v>
      </c>
      <c r="BB129" s="25">
        <v>1690</v>
      </c>
      <c r="BC129" s="28">
        <f t="shared" si="325"/>
        <v>2246.4527856620502</v>
      </c>
      <c r="BD129" s="39">
        <f t="shared" si="326"/>
        <v>9302.0570868830382</v>
      </c>
      <c r="BE129" s="29">
        <f t="shared" si="327"/>
        <v>6741.6726439875038</v>
      </c>
      <c r="BF129" s="42">
        <f t="shared" si="328"/>
        <v>439.02316170182883</v>
      </c>
      <c r="BG129" s="11"/>
      <c r="BH129" s="29">
        <f t="shared" si="329"/>
        <v>3.0051509807286498</v>
      </c>
      <c r="BI129" s="25">
        <v>5340</v>
      </c>
      <c r="BJ129" s="28">
        <f t="shared" si="330"/>
        <v>2418.7578784553029</v>
      </c>
      <c r="BK129" s="39">
        <f t="shared" si="331"/>
        <v>-2191.1565257676498</v>
      </c>
      <c r="BL129" s="29">
        <f t="shared" si="332"/>
        <v>7259.6224624559982</v>
      </c>
      <c r="BM129" s="42">
        <f t="shared" si="333"/>
        <v>29689.045002491424</v>
      </c>
      <c r="BN129" s="11"/>
      <c r="BO129" s="29">
        <f t="shared" si="334"/>
        <v>3.0069226174308681</v>
      </c>
      <c r="BP129" s="25">
        <v>1690</v>
      </c>
      <c r="BQ129" s="28">
        <f t="shared" si="335"/>
        <v>2399.0994019606414</v>
      </c>
      <c r="BR129" s="39">
        <f t="shared" si="336"/>
        <v>-2131.8811070440556</v>
      </c>
      <c r="BS129" s="29">
        <f t="shared" si="337"/>
        <v>7200.5131390686456</v>
      </c>
      <c r="BT129" s="42">
        <f t="shared" si="392"/>
        <v>386.45569809115869</v>
      </c>
      <c r="BU129" s="11"/>
      <c r="BV129" s="29">
        <f t="shared" si="338"/>
        <v>3.0067002917513435</v>
      </c>
      <c r="BW129" s="25">
        <v>1690</v>
      </c>
      <c r="BX129" s="28">
        <f t="shared" si="339"/>
        <v>2377.5691505719997</v>
      </c>
      <c r="BY129" s="39">
        <f t="shared" si="340"/>
        <v>-2066.9816301814617</v>
      </c>
      <c r="BZ129" s="29">
        <f t="shared" si="341"/>
        <v>7135.7806920524245</v>
      </c>
      <c r="CA129" s="42">
        <f t="shared" si="342"/>
        <v>463.55172485811096</v>
      </c>
      <c r="CB129" s="11"/>
      <c r="CC129" s="29">
        <f t="shared" si="343"/>
        <v>3.006462988333455</v>
      </c>
      <c r="CD129" s="25">
        <v>1690</v>
      </c>
      <c r="CE129" s="28">
        <f t="shared" si="344"/>
        <v>2354.5552264497483</v>
      </c>
      <c r="CF129" s="39">
        <f t="shared" si="345"/>
        <v>-1997.5762477260816</v>
      </c>
      <c r="CG129" s="29">
        <f t="shared" si="346"/>
        <v>7066.5930326885446</v>
      </c>
      <c r="CH129" s="42">
        <f t="shared" si="347"/>
        <v>529.64070350474537</v>
      </c>
      <c r="CI129" s="11"/>
      <c r="CJ129" s="29">
        <f t="shared" si="348"/>
        <v>3.0062163616007309</v>
      </c>
      <c r="CK129" s="25">
        <v>1690</v>
      </c>
      <c r="CL129" s="28">
        <f t="shared" si="349"/>
        <v>2322.4801755692461</v>
      </c>
      <c r="CM129" s="39">
        <f t="shared" si="350"/>
        <v>4472.0460800252113</v>
      </c>
      <c r="CN129" s="29">
        <f t="shared" si="351"/>
        <v>6970.1738488362635</v>
      </c>
      <c r="CO129" s="42">
        <f t="shared" si="393"/>
        <v>1028.8088889868052</v>
      </c>
      <c r="CP129" s="11"/>
      <c r="CQ129" s="29">
        <f t="shared" si="352"/>
        <v>3.0058844896875287</v>
      </c>
      <c r="CR129" s="25">
        <v>3810</v>
      </c>
      <c r="CS129" s="28">
        <f t="shared" si="353"/>
        <v>2369.664420249559</v>
      </c>
      <c r="CT129" s="39">
        <f t="shared" si="354"/>
        <v>-2043.0985150222687</v>
      </c>
      <c r="CU129" s="29">
        <f t="shared" si="355"/>
        <v>7112.0157514845669</v>
      </c>
      <c r="CV129" s="42">
        <f t="shared" si="356"/>
        <v>2226.3529460516443</v>
      </c>
      <c r="CW129" s="11"/>
      <c r="CX129" s="29">
        <f t="shared" si="357"/>
        <v>3.0063774657501319</v>
      </c>
      <c r="CY129" s="25">
        <v>1690</v>
      </c>
      <c r="CZ129" s="28">
        <f t="shared" si="358"/>
        <v>2337.6861060053029</v>
      </c>
      <c r="DA129" s="39">
        <f t="shared" si="359"/>
        <v>4426.4824312085511</v>
      </c>
      <c r="DB129" s="29">
        <f t="shared" si="360"/>
        <v>7015.8822986719715</v>
      </c>
      <c r="DC129" s="42">
        <f t="shared" si="361"/>
        <v>1022.6125819043942</v>
      </c>
      <c r="DD129" s="11"/>
      <c r="DE129" s="29">
        <f t="shared" si="362"/>
        <v>3.0060401194343589</v>
      </c>
      <c r="DF129" s="25">
        <v>3810</v>
      </c>
      <c r="DG129" s="28">
        <f t="shared" si="363"/>
        <v>2379.141823517788</v>
      </c>
      <c r="DH129" s="39">
        <f t="shared" si="364"/>
        <v>-2071.7258444832974</v>
      </c>
      <c r="DI129" s="29">
        <f t="shared" si="365"/>
        <v>7140.5088885120194</v>
      </c>
      <c r="DJ129" s="42">
        <f t="shared" si="366"/>
        <v>1718.5765144749621</v>
      </c>
      <c r="DK129" s="11"/>
      <c r="DL129" s="29">
        <f t="shared" si="367"/>
        <v>3.0064801054064452</v>
      </c>
      <c r="DM129" s="25">
        <v>1690</v>
      </c>
      <c r="DN129" s="28">
        <f t="shared" si="368"/>
        <v>2356.808073543848</v>
      </c>
      <c r="DO129" s="39">
        <f t="shared" si="369"/>
        <v>-2004.4649917689953</v>
      </c>
      <c r="DP129" s="29">
        <f t="shared" si="370"/>
        <v>7073.365605307803</v>
      </c>
      <c r="DQ129" s="42">
        <f t="shared" si="371"/>
        <v>498.79638789846626</v>
      </c>
      <c r="DR129" s="11"/>
      <c r="DS129" s="29">
        <f t="shared" si="372"/>
        <v>3.0062401871184967</v>
      </c>
      <c r="DT129" s="25">
        <v>1690</v>
      </c>
      <c r="DU129" s="28">
        <f t="shared" si="373"/>
        <v>2339.594894920263</v>
      </c>
      <c r="DV129" s="39">
        <f t="shared" si="374"/>
        <v>-1952.5785216595523</v>
      </c>
      <c r="DW129" s="29">
        <f t="shared" si="375"/>
        <v>7021.6202135732938</v>
      </c>
      <c r="DX129" s="42">
        <f t="shared" si="376"/>
        <v>296.29351832744391</v>
      </c>
      <c r="DY129" s="11"/>
      <c r="DZ129" s="29">
        <f t="shared" si="377"/>
        <v>3.0060598713449522</v>
      </c>
      <c r="EA129" s="25">
        <v>1690</v>
      </c>
      <c r="EB129" s="28">
        <f t="shared" si="378"/>
        <v>2318.1088623246915</v>
      </c>
      <c r="EC129" s="39">
        <f t="shared" si="379"/>
        <v>-1887.9042277891913</v>
      </c>
      <c r="ED129" s="29">
        <f t="shared" si="380"/>
        <v>6957.0342828029698</v>
      </c>
      <c r="EE129" s="42">
        <f t="shared" si="381"/>
        <v>461.64959669796042</v>
      </c>
      <c r="EF129" s="11"/>
      <c r="EG129" s="29">
        <f t="shared" si="382"/>
        <v>3.005840312059763</v>
      </c>
      <c r="EH129" s="25">
        <v>1690</v>
      </c>
      <c r="EI129" s="28">
        <f t="shared" si="383"/>
        <v>2303.6434847997748</v>
      </c>
      <c r="EJ129" s="29">
        <f t="shared" si="394"/>
        <v>6913.5547157174005</v>
      </c>
      <c r="EK129" s="42">
        <f t="shared" si="395"/>
        <v>209.24714693836449</v>
      </c>
      <c r="EM129" s="11"/>
      <c r="EN129" s="11"/>
      <c r="EO129" s="78">
        <f t="shared" si="396"/>
        <v>48</v>
      </c>
      <c r="EP129" s="78" t="str">
        <f t="shared" si="397"/>
        <v xml:space="preserve"> ('16', '10'),</v>
      </c>
      <c r="EQ129" s="78">
        <f t="shared" si="398"/>
        <v>10270</v>
      </c>
      <c r="ER129" s="78">
        <f t="shared" si="399"/>
        <v>3.0062163616007309</v>
      </c>
      <c r="ES129" s="106">
        <f t="shared" si="400"/>
        <v>3.0011768979375057</v>
      </c>
      <c r="ET129" s="78">
        <f t="shared" si="401"/>
        <v>2322.4801755692461</v>
      </c>
      <c r="EU129" s="78">
        <f t="shared" si="402"/>
        <v>6970.1738488362635</v>
      </c>
      <c r="EV129" s="79">
        <f t="shared" si="403"/>
        <v>0.22614217873118267</v>
      </c>
      <c r="EW129" s="78" t="str">
        <f t="shared" si="385"/>
        <v>-</v>
      </c>
      <c r="EX129" s="3"/>
      <c r="EY129" s="78">
        <v>48</v>
      </c>
      <c r="EZ129" s="78">
        <v>2322.4801755692461</v>
      </c>
      <c r="FB129" s="2">
        <v>2898.1544697896302</v>
      </c>
    </row>
    <row r="130" spans="2:158" s="2" customFormat="1" x14ac:dyDescent="0.3">
      <c r="B130" s="86"/>
      <c r="C130" s="24">
        <v>49</v>
      </c>
      <c r="D130" s="25" t="s">
        <v>44</v>
      </c>
      <c r="E130" s="25">
        <v>10460</v>
      </c>
      <c r="F130" s="25">
        <v>1.2</v>
      </c>
      <c r="G130" s="25">
        <v>3730</v>
      </c>
      <c r="H130" s="25">
        <f t="shared" si="297"/>
        <v>0</v>
      </c>
      <c r="I130" s="29">
        <f t="shared" si="298"/>
        <v>4486.8565022328567</v>
      </c>
      <c r="J130" s="10"/>
      <c r="K130" s="40">
        <f t="shared" si="299"/>
        <v>1.214552952054768</v>
      </c>
      <c r="L130" s="40">
        <f t="shared" si="387"/>
        <v>3730</v>
      </c>
      <c r="M130" s="40">
        <f t="shared" si="388"/>
        <v>3730</v>
      </c>
      <c r="N130" s="40">
        <f t="shared" si="389"/>
        <v>0</v>
      </c>
      <c r="O130" s="40">
        <f t="shared" si="390"/>
        <v>4486.8565022328567</v>
      </c>
      <c r="P130" s="40">
        <f t="shared" si="391"/>
        <v>0</v>
      </c>
      <c r="Q130" s="8"/>
      <c r="R130" s="29">
        <f t="shared" si="300"/>
        <v>1.214552952054768</v>
      </c>
      <c r="S130" s="25">
        <v>3730</v>
      </c>
      <c r="T130" s="29">
        <f t="shared" si="301"/>
        <v>3730</v>
      </c>
      <c r="U130" s="42">
        <f t="shared" si="302"/>
        <v>0</v>
      </c>
      <c r="V130" s="29">
        <f t="shared" si="303"/>
        <v>4486.8565022328567</v>
      </c>
      <c r="W130" s="42">
        <f t="shared" si="304"/>
        <v>0</v>
      </c>
      <c r="X130" s="11"/>
      <c r="Y130" s="29">
        <f t="shared" si="305"/>
        <v>1.214552952054768</v>
      </c>
      <c r="Z130" s="25">
        <v>3730</v>
      </c>
      <c r="AA130" s="28">
        <f t="shared" si="306"/>
        <v>3730</v>
      </c>
      <c r="AB130" s="39">
        <f t="shared" si="307"/>
        <v>0</v>
      </c>
      <c r="AC130" s="29">
        <f t="shared" si="308"/>
        <v>4486.8565022328567</v>
      </c>
      <c r="AD130" s="42">
        <f t="shared" si="309"/>
        <v>0</v>
      </c>
      <c r="AE130" s="11"/>
      <c r="AF130" s="29">
        <f t="shared" si="310"/>
        <v>1.214552952054768</v>
      </c>
      <c r="AG130" s="25">
        <v>3730</v>
      </c>
      <c r="AH130" s="28">
        <f t="shared" si="311"/>
        <v>3730</v>
      </c>
      <c r="AI130" s="39">
        <f t="shared" si="312"/>
        <v>0</v>
      </c>
      <c r="AJ130" s="29">
        <f t="shared" si="313"/>
        <v>4486.8565022328567</v>
      </c>
      <c r="AK130" s="42">
        <f t="shared" si="314"/>
        <v>0</v>
      </c>
      <c r="AL130" s="11"/>
      <c r="AM130" s="29">
        <f t="shared" si="315"/>
        <v>1.214552952054768</v>
      </c>
      <c r="AN130" s="25">
        <v>3730</v>
      </c>
      <c r="AO130" s="28">
        <f t="shared" si="316"/>
        <v>3730</v>
      </c>
      <c r="AP130" s="39">
        <f t="shared" si="317"/>
        <v>0</v>
      </c>
      <c r="AQ130" s="29">
        <f t="shared" si="318"/>
        <v>4486.8565022328567</v>
      </c>
      <c r="AR130" s="42">
        <f t="shared" si="386"/>
        <v>0</v>
      </c>
      <c r="AS130" s="11"/>
      <c r="AT130" s="29">
        <f t="shared" si="319"/>
        <v>1.214552952054768</v>
      </c>
      <c r="AU130" s="25">
        <v>3730</v>
      </c>
      <c r="AV130" s="28">
        <f t="shared" si="320"/>
        <v>3730</v>
      </c>
      <c r="AW130" s="39">
        <f t="shared" si="321"/>
        <v>0</v>
      </c>
      <c r="AX130" s="29">
        <f t="shared" si="322"/>
        <v>4486.8565022328567</v>
      </c>
      <c r="AY130" s="42">
        <f t="shared" si="323"/>
        <v>0</v>
      </c>
      <c r="AZ130" s="11"/>
      <c r="BA130" s="29">
        <f t="shared" si="324"/>
        <v>1.214552952054768</v>
      </c>
      <c r="BB130" s="25">
        <v>3730</v>
      </c>
      <c r="BC130" s="28">
        <f t="shared" si="325"/>
        <v>3730</v>
      </c>
      <c r="BD130" s="39">
        <f t="shared" si="326"/>
        <v>0</v>
      </c>
      <c r="BE130" s="29">
        <f t="shared" si="327"/>
        <v>4486.8565022328567</v>
      </c>
      <c r="BF130" s="42">
        <f t="shared" si="328"/>
        <v>0</v>
      </c>
      <c r="BG130" s="11"/>
      <c r="BH130" s="29">
        <f t="shared" si="329"/>
        <v>1.214552952054768</v>
      </c>
      <c r="BI130" s="25">
        <v>3730</v>
      </c>
      <c r="BJ130" s="28">
        <f t="shared" si="330"/>
        <v>3730</v>
      </c>
      <c r="BK130" s="39">
        <f t="shared" si="331"/>
        <v>0</v>
      </c>
      <c r="BL130" s="29">
        <f t="shared" si="332"/>
        <v>4486.8565022328567</v>
      </c>
      <c r="BM130" s="42">
        <f t="shared" si="333"/>
        <v>0</v>
      </c>
      <c r="BN130" s="11"/>
      <c r="BO130" s="29">
        <f t="shared" si="334"/>
        <v>1.214552952054768</v>
      </c>
      <c r="BP130" s="25">
        <v>3730</v>
      </c>
      <c r="BQ130" s="28">
        <f t="shared" si="335"/>
        <v>3730</v>
      </c>
      <c r="BR130" s="39">
        <f t="shared" si="336"/>
        <v>0</v>
      </c>
      <c r="BS130" s="29">
        <f t="shared" si="337"/>
        <v>4486.8565022328567</v>
      </c>
      <c r="BT130" s="42">
        <f t="shared" si="392"/>
        <v>0</v>
      </c>
      <c r="BU130" s="11"/>
      <c r="BV130" s="29">
        <f t="shared" si="338"/>
        <v>1.214552952054768</v>
      </c>
      <c r="BW130" s="25">
        <v>3730</v>
      </c>
      <c r="BX130" s="28">
        <f t="shared" si="339"/>
        <v>3730</v>
      </c>
      <c r="BY130" s="39">
        <f t="shared" si="340"/>
        <v>0</v>
      </c>
      <c r="BZ130" s="29">
        <f t="shared" si="341"/>
        <v>4486.8565022328567</v>
      </c>
      <c r="CA130" s="42">
        <f t="shared" si="342"/>
        <v>0</v>
      </c>
      <c r="CB130" s="11"/>
      <c r="CC130" s="29">
        <f t="shared" si="343"/>
        <v>1.214552952054768</v>
      </c>
      <c r="CD130" s="25">
        <v>3730</v>
      </c>
      <c r="CE130" s="28">
        <f t="shared" si="344"/>
        <v>3730</v>
      </c>
      <c r="CF130" s="39">
        <f t="shared" si="345"/>
        <v>0</v>
      </c>
      <c r="CG130" s="29">
        <f t="shared" si="346"/>
        <v>4486.8565022328567</v>
      </c>
      <c r="CH130" s="42">
        <f t="shared" si="347"/>
        <v>0</v>
      </c>
      <c r="CI130" s="11"/>
      <c r="CJ130" s="29">
        <f t="shared" si="348"/>
        <v>1.214552952054768</v>
      </c>
      <c r="CK130" s="25">
        <v>3730</v>
      </c>
      <c r="CL130" s="28">
        <f t="shared" si="349"/>
        <v>3730</v>
      </c>
      <c r="CM130" s="39">
        <f t="shared" si="350"/>
        <v>0</v>
      </c>
      <c r="CN130" s="29">
        <f t="shared" si="351"/>
        <v>4486.8565022328567</v>
      </c>
      <c r="CO130" s="42">
        <f t="shared" si="393"/>
        <v>0</v>
      </c>
      <c r="CP130" s="11"/>
      <c r="CQ130" s="29">
        <f t="shared" si="352"/>
        <v>1.214552952054768</v>
      </c>
      <c r="CR130" s="25">
        <v>3730</v>
      </c>
      <c r="CS130" s="28">
        <f t="shared" si="353"/>
        <v>3730</v>
      </c>
      <c r="CT130" s="39">
        <f t="shared" si="354"/>
        <v>0</v>
      </c>
      <c r="CU130" s="29">
        <f t="shared" si="355"/>
        <v>4486.8565022328567</v>
      </c>
      <c r="CV130" s="42">
        <f t="shared" si="356"/>
        <v>0</v>
      </c>
      <c r="CW130" s="11"/>
      <c r="CX130" s="29">
        <f t="shared" si="357"/>
        <v>1.214552952054768</v>
      </c>
      <c r="CY130" s="25">
        <v>3730</v>
      </c>
      <c r="CZ130" s="28">
        <f t="shared" si="358"/>
        <v>3730</v>
      </c>
      <c r="DA130" s="39">
        <f t="shared" si="359"/>
        <v>0</v>
      </c>
      <c r="DB130" s="29">
        <f t="shared" si="360"/>
        <v>4486.8565022328567</v>
      </c>
      <c r="DC130" s="42">
        <f t="shared" si="361"/>
        <v>0</v>
      </c>
      <c r="DD130" s="11"/>
      <c r="DE130" s="29">
        <f t="shared" si="362"/>
        <v>1.214552952054768</v>
      </c>
      <c r="DF130" s="25">
        <v>3730</v>
      </c>
      <c r="DG130" s="28">
        <f t="shared" si="363"/>
        <v>3730</v>
      </c>
      <c r="DH130" s="39">
        <f t="shared" si="364"/>
        <v>0</v>
      </c>
      <c r="DI130" s="29">
        <f t="shared" si="365"/>
        <v>4486.8565022328567</v>
      </c>
      <c r="DJ130" s="42">
        <f t="shared" si="366"/>
        <v>0</v>
      </c>
      <c r="DK130" s="11"/>
      <c r="DL130" s="29">
        <f t="shared" si="367"/>
        <v>1.214552952054768</v>
      </c>
      <c r="DM130" s="25">
        <v>3730</v>
      </c>
      <c r="DN130" s="28">
        <f t="shared" si="368"/>
        <v>3730</v>
      </c>
      <c r="DO130" s="39">
        <f t="shared" si="369"/>
        <v>0</v>
      </c>
      <c r="DP130" s="29">
        <f t="shared" si="370"/>
        <v>4486.8565022328567</v>
      </c>
      <c r="DQ130" s="42">
        <f t="shared" si="371"/>
        <v>0</v>
      </c>
      <c r="DR130" s="11"/>
      <c r="DS130" s="29">
        <f t="shared" si="372"/>
        <v>1.214552952054768</v>
      </c>
      <c r="DT130" s="25">
        <v>3730</v>
      </c>
      <c r="DU130" s="28">
        <f t="shared" si="373"/>
        <v>3730</v>
      </c>
      <c r="DV130" s="39">
        <f t="shared" si="374"/>
        <v>0</v>
      </c>
      <c r="DW130" s="29">
        <f t="shared" si="375"/>
        <v>4486.8565022328567</v>
      </c>
      <c r="DX130" s="42">
        <f t="shared" si="376"/>
        <v>0</v>
      </c>
      <c r="DY130" s="11"/>
      <c r="DZ130" s="29">
        <f t="shared" si="377"/>
        <v>1.214552952054768</v>
      </c>
      <c r="EA130" s="25">
        <v>3730</v>
      </c>
      <c r="EB130" s="28">
        <f t="shared" si="378"/>
        <v>3730</v>
      </c>
      <c r="EC130" s="39">
        <f t="shared" si="379"/>
        <v>0</v>
      </c>
      <c r="ED130" s="29">
        <f t="shared" si="380"/>
        <v>4486.8565022328567</v>
      </c>
      <c r="EE130" s="42">
        <f t="shared" si="381"/>
        <v>0</v>
      </c>
      <c r="EF130" s="11"/>
      <c r="EG130" s="29">
        <f t="shared" si="382"/>
        <v>1.214552952054768</v>
      </c>
      <c r="EH130" s="25">
        <v>3730</v>
      </c>
      <c r="EI130" s="28">
        <f t="shared" si="383"/>
        <v>3730</v>
      </c>
      <c r="EJ130" s="29">
        <f t="shared" si="394"/>
        <v>4486.8565022328567</v>
      </c>
      <c r="EK130" s="42">
        <f t="shared" si="395"/>
        <v>0</v>
      </c>
      <c r="EM130" s="11"/>
      <c r="EN130" s="11"/>
      <c r="EO130" s="78">
        <f t="shared" si="396"/>
        <v>49</v>
      </c>
      <c r="EP130" s="78" t="str">
        <f t="shared" si="397"/>
        <v xml:space="preserve"> ('16', '17'),</v>
      </c>
      <c r="EQ130" s="78">
        <f t="shared" si="398"/>
        <v>10460</v>
      </c>
      <c r="ER130" s="78">
        <f t="shared" si="399"/>
        <v>1.214552952054768</v>
      </c>
      <c r="ES130" s="106">
        <f t="shared" si="400"/>
        <v>1.2029105904109536</v>
      </c>
      <c r="ET130" s="78">
        <f t="shared" si="401"/>
        <v>3730</v>
      </c>
      <c r="EU130" s="78">
        <f t="shared" si="402"/>
        <v>4486.8565022328567</v>
      </c>
      <c r="EV130" s="79">
        <f t="shared" si="403"/>
        <v>0.35659655831739961</v>
      </c>
      <c r="EW130" s="78" t="str">
        <f t="shared" si="385"/>
        <v>-</v>
      </c>
      <c r="EX130" s="3"/>
      <c r="EY130" s="78">
        <v>49</v>
      </c>
      <c r="EZ130" s="78">
        <v>3730</v>
      </c>
      <c r="FB130" s="2">
        <v>3730</v>
      </c>
    </row>
    <row r="131" spans="2:158" s="2" customFormat="1" x14ac:dyDescent="0.3">
      <c r="B131" s="86"/>
      <c r="C131" s="24">
        <v>50</v>
      </c>
      <c r="D131" s="25" t="s">
        <v>45</v>
      </c>
      <c r="E131" s="25">
        <v>39360</v>
      </c>
      <c r="F131" s="25">
        <v>1.8</v>
      </c>
      <c r="G131" s="25">
        <v>950</v>
      </c>
      <c r="H131" s="25">
        <f t="shared" si="297"/>
        <v>1332.000691968356</v>
      </c>
      <c r="I131" s="29">
        <f t="shared" si="298"/>
        <v>1710.000087048528</v>
      </c>
      <c r="J131" s="10"/>
      <c r="K131" s="40">
        <f t="shared" si="299"/>
        <v>1.8000045109280456</v>
      </c>
      <c r="L131" s="40">
        <f t="shared" si="387"/>
        <v>1690</v>
      </c>
      <c r="M131" s="40">
        <f t="shared" si="388"/>
        <v>1683.1830300338697</v>
      </c>
      <c r="N131" s="40">
        <f t="shared" si="389"/>
        <v>12.2705767489831</v>
      </c>
      <c r="O131" s="40">
        <f t="shared" si="390"/>
        <v>3029.7309739088546</v>
      </c>
      <c r="P131" s="40">
        <f t="shared" si="391"/>
        <v>0.13050636775773788</v>
      </c>
      <c r="Q131" s="8"/>
      <c r="R131" s="29">
        <f t="shared" si="300"/>
        <v>1.8000045148027937</v>
      </c>
      <c r="S131" s="25">
        <v>1690</v>
      </c>
      <c r="T131" s="29">
        <f t="shared" si="301"/>
        <v>1683.6295746347419</v>
      </c>
      <c r="U131" s="42">
        <f t="shared" si="302"/>
        <v>11.466794468133727</v>
      </c>
      <c r="V131" s="29">
        <f t="shared" si="303"/>
        <v>3030.5347562075553</v>
      </c>
      <c r="W131" s="42">
        <f t="shared" si="304"/>
        <v>0.19940208056804998</v>
      </c>
      <c r="X131" s="11"/>
      <c r="Y131" s="29">
        <f t="shared" si="305"/>
        <v>1.8000045195957677</v>
      </c>
      <c r="Z131" s="25">
        <v>1690</v>
      </c>
      <c r="AA131" s="28">
        <f t="shared" si="306"/>
        <v>1683.9061211755954</v>
      </c>
      <c r="AB131" s="39">
        <f t="shared" si="307"/>
        <v>10.96900946613842</v>
      </c>
      <c r="AC131" s="29">
        <f t="shared" si="308"/>
        <v>3031.0325412313809</v>
      </c>
      <c r="AD131" s="42">
        <f t="shared" si="309"/>
        <v>7.6477989258084897E-2</v>
      </c>
      <c r="AE131" s="11"/>
      <c r="AF131" s="29">
        <f t="shared" si="310"/>
        <v>1.8000045225659853</v>
      </c>
      <c r="AG131" s="25">
        <v>1690</v>
      </c>
      <c r="AH131" s="28">
        <f t="shared" si="311"/>
        <v>1684.2457500429971</v>
      </c>
      <c r="AI131" s="39">
        <f t="shared" si="312"/>
        <v>10.357675980131098</v>
      </c>
      <c r="AJ131" s="29">
        <f t="shared" si="313"/>
        <v>3031.6438747293178</v>
      </c>
      <c r="AK131" s="42">
        <f t="shared" si="314"/>
        <v>0.11534776757252295</v>
      </c>
      <c r="AL131" s="11"/>
      <c r="AM131" s="29">
        <f t="shared" si="315"/>
        <v>1.8000045262157347</v>
      </c>
      <c r="AN131" s="25">
        <v>1690</v>
      </c>
      <c r="AO131" s="28">
        <f t="shared" si="316"/>
        <v>1684.4485919452795</v>
      </c>
      <c r="AP131" s="39">
        <f t="shared" si="317"/>
        <v>9.9925596545881206</v>
      </c>
      <c r="AQ131" s="29">
        <f t="shared" si="318"/>
        <v>3032.0089910717534</v>
      </c>
      <c r="AR131" s="42">
        <f t="shared" si="386"/>
        <v>4.1144837321560435E-2</v>
      </c>
      <c r="AS131" s="11"/>
      <c r="AT131" s="29">
        <f t="shared" si="319"/>
        <v>1.8000045283965853</v>
      </c>
      <c r="AU131" s="25">
        <v>1690</v>
      </c>
      <c r="AV131" s="28">
        <f t="shared" si="320"/>
        <v>1684.7352016024474</v>
      </c>
      <c r="AW131" s="39">
        <f t="shared" si="321"/>
        <v>9.4766609837436562</v>
      </c>
      <c r="AX131" s="29">
        <f t="shared" si="322"/>
        <v>3032.52488975298</v>
      </c>
      <c r="AY131" s="42">
        <f t="shared" si="323"/>
        <v>8.2145095581901681E-2</v>
      </c>
      <c r="AZ131" s="11"/>
      <c r="BA131" s="29">
        <f t="shared" si="324"/>
        <v>1.8000045314794066</v>
      </c>
      <c r="BB131" s="25">
        <v>1690</v>
      </c>
      <c r="BC131" s="28">
        <f t="shared" si="325"/>
        <v>1684.9262504496571</v>
      </c>
      <c r="BD131" s="39">
        <f t="shared" si="326"/>
        <v>9.1327722080751865</v>
      </c>
      <c r="BE131" s="29">
        <f t="shared" si="327"/>
        <v>3032.8687785438874</v>
      </c>
      <c r="BF131" s="42">
        <f t="shared" si="328"/>
        <v>3.6499662020149884E-2</v>
      </c>
      <c r="BG131" s="11"/>
      <c r="BH131" s="29">
        <f t="shared" si="329"/>
        <v>1.8000045335352337</v>
      </c>
      <c r="BI131" s="25">
        <v>1690</v>
      </c>
      <c r="BJ131" s="28">
        <f t="shared" si="330"/>
        <v>1685.2088493002677</v>
      </c>
      <c r="BK131" s="39">
        <f t="shared" si="331"/>
        <v>8.6240930016130424</v>
      </c>
      <c r="BL131" s="29">
        <f t="shared" si="332"/>
        <v>3033.3774577565882</v>
      </c>
      <c r="BM131" s="42">
        <f t="shared" si="333"/>
        <v>7.9862110366438657E-2</v>
      </c>
      <c r="BN131" s="11"/>
      <c r="BO131" s="29">
        <f t="shared" si="334"/>
        <v>1.8000045365774897</v>
      </c>
      <c r="BP131" s="25">
        <v>1690</v>
      </c>
      <c r="BQ131" s="28">
        <f t="shared" si="335"/>
        <v>1685.3380921204109</v>
      </c>
      <c r="BR131" s="39">
        <f t="shared" si="336"/>
        <v>8.3914553459635286</v>
      </c>
      <c r="BS131" s="29">
        <f t="shared" si="337"/>
        <v>3033.6100954192561</v>
      </c>
      <c r="BT131" s="42">
        <f t="shared" si="392"/>
        <v>1.6703706558565044E-2</v>
      </c>
      <c r="BU131" s="11"/>
      <c r="BV131" s="29">
        <f t="shared" si="338"/>
        <v>1.8000045379693352</v>
      </c>
      <c r="BW131" s="25">
        <v>1690</v>
      </c>
      <c r="BX131" s="28">
        <f t="shared" si="339"/>
        <v>1685.4796407500116</v>
      </c>
      <c r="BY131" s="39">
        <f t="shared" si="340"/>
        <v>8.1366671774923045</v>
      </c>
      <c r="BZ131" s="29">
        <f t="shared" si="341"/>
        <v>3033.8648835949884</v>
      </c>
      <c r="CA131" s="42">
        <f t="shared" si="342"/>
        <v>2.0036014541841892E-2</v>
      </c>
      <c r="CB131" s="11"/>
      <c r="CC131" s="29">
        <f t="shared" si="343"/>
        <v>1.8000045394940718</v>
      </c>
      <c r="CD131" s="25">
        <v>1690</v>
      </c>
      <c r="CE131" s="28">
        <f t="shared" si="344"/>
        <v>1685.6309436476154</v>
      </c>
      <c r="CF131" s="39">
        <f t="shared" si="345"/>
        <v>7.864321284650436</v>
      </c>
      <c r="CG131" s="29">
        <f t="shared" si="346"/>
        <v>3034.1372294976372</v>
      </c>
      <c r="CH131" s="42">
        <f t="shared" si="347"/>
        <v>2.2892566823284083E-2</v>
      </c>
      <c r="CI131" s="11"/>
      <c r="CJ131" s="29">
        <f t="shared" si="348"/>
        <v>1.8000045411243046</v>
      </c>
      <c r="CK131" s="25">
        <v>1690</v>
      </c>
      <c r="CL131" s="28">
        <f t="shared" si="349"/>
        <v>1685.8418180779486</v>
      </c>
      <c r="CM131" s="39">
        <f t="shared" si="350"/>
        <v>7.4847463578774951</v>
      </c>
      <c r="CN131" s="29">
        <f t="shared" si="351"/>
        <v>3034.5168044300835</v>
      </c>
      <c r="CO131" s="42">
        <f t="shared" si="393"/>
        <v>4.4468025368354133E-2</v>
      </c>
      <c r="CP131" s="11"/>
      <c r="CQ131" s="29">
        <f t="shared" si="352"/>
        <v>1.8000045433971315</v>
      </c>
      <c r="CR131" s="25">
        <v>1690</v>
      </c>
      <c r="CS131" s="28">
        <f t="shared" si="353"/>
        <v>1685.973715932359</v>
      </c>
      <c r="CT131" s="39">
        <f t="shared" si="354"/>
        <v>7.2473296287124054</v>
      </c>
      <c r="CU131" s="29">
        <f t="shared" si="355"/>
        <v>3034.7542211673804</v>
      </c>
      <c r="CV131" s="42">
        <f t="shared" si="356"/>
        <v>1.7397043998081285E-2</v>
      </c>
      <c r="CW131" s="11"/>
      <c r="CX131" s="29">
        <f t="shared" si="357"/>
        <v>1.8000045448191739</v>
      </c>
      <c r="CY131" s="25">
        <v>1690</v>
      </c>
      <c r="CZ131" s="28">
        <f t="shared" si="358"/>
        <v>1686.1631532095148</v>
      </c>
      <c r="DA131" s="39">
        <f t="shared" si="359"/>
        <v>6.9063416729582565</v>
      </c>
      <c r="DB131" s="29">
        <f t="shared" si="360"/>
        <v>3035.0952091274125</v>
      </c>
      <c r="DC131" s="42">
        <f t="shared" si="361"/>
        <v>3.588648197619411E-2</v>
      </c>
      <c r="DD131" s="11"/>
      <c r="DE131" s="29">
        <f t="shared" si="362"/>
        <v>1.8000045468621553</v>
      </c>
      <c r="DF131" s="25">
        <v>1690</v>
      </c>
      <c r="DG131" s="28">
        <f t="shared" si="363"/>
        <v>1686.2711867187643</v>
      </c>
      <c r="DH131" s="39">
        <f t="shared" si="364"/>
        <v>6.7118808698316101</v>
      </c>
      <c r="DI131" s="29">
        <f t="shared" si="365"/>
        <v>3035.2896699353382</v>
      </c>
      <c r="DJ131" s="42">
        <f t="shared" si="366"/>
        <v>1.1671239120757617E-2</v>
      </c>
      <c r="DK131" s="11"/>
      <c r="DL131" s="29">
        <f t="shared" si="367"/>
        <v>1.8000045480275486</v>
      </c>
      <c r="DM131" s="25">
        <v>1690</v>
      </c>
      <c r="DN131" s="28">
        <f t="shared" si="368"/>
        <v>1686.3920303255236</v>
      </c>
      <c r="DO131" s="39">
        <f t="shared" si="369"/>
        <v>6.4943618315336016</v>
      </c>
      <c r="DP131" s="29">
        <f t="shared" si="370"/>
        <v>3035.5071889771839</v>
      </c>
      <c r="DQ131" s="42">
        <f t="shared" si="371"/>
        <v>1.4603177294598363E-2</v>
      </c>
      <c r="DR131" s="11"/>
      <c r="DS131" s="29">
        <f t="shared" si="372"/>
        <v>1.8000045493313936</v>
      </c>
      <c r="DT131" s="25">
        <v>1690</v>
      </c>
      <c r="DU131" s="28">
        <f t="shared" si="373"/>
        <v>1686.4851675098789</v>
      </c>
      <c r="DV131" s="39">
        <f t="shared" si="374"/>
        <v>6.3267144802989925</v>
      </c>
      <c r="DW131" s="29">
        <f t="shared" si="375"/>
        <v>3035.674836332782</v>
      </c>
      <c r="DX131" s="42">
        <f t="shared" si="376"/>
        <v>8.6745351096383389E-3</v>
      </c>
      <c r="DY131" s="11"/>
      <c r="DZ131" s="29">
        <f t="shared" si="377"/>
        <v>1.8000045503364908</v>
      </c>
      <c r="EA131" s="25">
        <v>1690</v>
      </c>
      <c r="EB131" s="28">
        <f t="shared" si="378"/>
        <v>1686.6014242816627</v>
      </c>
      <c r="EC131" s="39">
        <f t="shared" si="379"/>
        <v>6.117451764806459</v>
      </c>
      <c r="ED131" s="29">
        <f t="shared" si="380"/>
        <v>3035.8840990510735</v>
      </c>
      <c r="EE131" s="42">
        <f t="shared" si="381"/>
        <v>1.3515636985592907E-2</v>
      </c>
      <c r="EF131" s="11"/>
      <c r="EG131" s="29">
        <f t="shared" si="382"/>
        <v>1.8000045515913188</v>
      </c>
      <c r="EH131" s="25">
        <v>1690</v>
      </c>
      <c r="EI131" s="28">
        <f t="shared" si="383"/>
        <v>1686.679693645083</v>
      </c>
      <c r="EJ131" s="29">
        <f t="shared" si="394"/>
        <v>3036.0249842615131</v>
      </c>
      <c r="EK131" s="42">
        <f t="shared" si="395"/>
        <v>6.1260932502196557E-3</v>
      </c>
      <c r="EM131" s="11"/>
      <c r="EN131" s="11"/>
      <c r="EO131" s="78">
        <f t="shared" si="396"/>
        <v>50</v>
      </c>
      <c r="EP131" s="78" t="str">
        <f t="shared" si="397"/>
        <v xml:space="preserve"> ('16', '18'),</v>
      </c>
      <c r="EQ131" s="78">
        <f t="shared" si="398"/>
        <v>39360</v>
      </c>
      <c r="ER131" s="78">
        <f t="shared" si="399"/>
        <v>1.8000045411243046</v>
      </c>
      <c r="ES131" s="106">
        <f t="shared" si="400"/>
        <v>1.8000009086794262</v>
      </c>
      <c r="ET131" s="78">
        <f t="shared" si="401"/>
        <v>1685.8418180779486</v>
      </c>
      <c r="EU131" s="78">
        <f t="shared" si="402"/>
        <v>3034.5168044300835</v>
      </c>
      <c r="EV131" s="79">
        <f t="shared" si="403"/>
        <v>4.2831347004012921E-2</v>
      </c>
      <c r="EW131" s="78" t="str">
        <f t="shared" si="385"/>
        <v>-</v>
      </c>
      <c r="EX131" s="3"/>
      <c r="EY131" s="78">
        <v>50</v>
      </c>
      <c r="EZ131" s="78">
        <v>1685.8418180779486</v>
      </c>
      <c r="FB131" s="2">
        <v>1690</v>
      </c>
    </row>
    <row r="132" spans="2:158" s="2" customFormat="1" x14ac:dyDescent="0.3">
      <c r="B132" s="86"/>
      <c r="C132" s="24">
        <v>26</v>
      </c>
      <c r="D132" s="25" t="s">
        <v>46</v>
      </c>
      <c r="E132" s="25">
        <v>27830</v>
      </c>
      <c r="F132" s="25">
        <v>1.8</v>
      </c>
      <c r="G132" s="25">
        <v>7890</v>
      </c>
      <c r="H132" s="25">
        <f t="shared" si="297"/>
        <v>8732.0924635994252</v>
      </c>
      <c r="I132" s="29">
        <f t="shared" si="298"/>
        <v>14215.762456360384</v>
      </c>
      <c r="J132" s="10"/>
      <c r="K132" s="40">
        <f t="shared" si="299"/>
        <v>1.8357271908613715</v>
      </c>
      <c r="L132" s="40">
        <f t="shared" si="387"/>
        <v>12700</v>
      </c>
      <c r="M132" s="40">
        <f t="shared" si="388"/>
        <v>11299.063344646167</v>
      </c>
      <c r="N132" s="40">
        <f t="shared" si="389"/>
        <v>920.27562829509668</v>
      </c>
      <c r="O132" s="40">
        <f t="shared" si="390"/>
        <v>20421.208031622129</v>
      </c>
      <c r="P132" s="40">
        <f t="shared" si="391"/>
        <v>5511.7046670395266</v>
      </c>
      <c r="Q132" s="8"/>
      <c r="R132" s="29">
        <f t="shared" si="300"/>
        <v>1.8366818065934218</v>
      </c>
      <c r="S132" s="25">
        <v>11800</v>
      </c>
      <c r="T132" s="29">
        <f t="shared" si="301"/>
        <v>11331.877125539822</v>
      </c>
      <c r="U132" s="42">
        <f t="shared" si="302"/>
        <v>-1950.1475515919383</v>
      </c>
      <c r="V132" s="29">
        <f t="shared" si="303"/>
        <v>20481.483517513108</v>
      </c>
      <c r="W132" s="42">
        <f t="shared" si="304"/>
        <v>1076.7442165368209</v>
      </c>
      <c r="X132" s="11"/>
      <c r="Y132" s="29">
        <f t="shared" si="305"/>
        <v>1.8371097791697168</v>
      </c>
      <c r="Z132" s="25">
        <v>10270</v>
      </c>
      <c r="AA132" s="28">
        <f t="shared" si="306"/>
        <v>11285.779976755839</v>
      </c>
      <c r="AB132" s="39">
        <f t="shared" si="307"/>
        <v>2598.6862342045911</v>
      </c>
      <c r="AC132" s="29">
        <f t="shared" si="308"/>
        <v>20396.811855798765</v>
      </c>
      <c r="AD132" s="42">
        <f t="shared" si="309"/>
        <v>2124.9471260126984</v>
      </c>
      <c r="AE132" s="11"/>
      <c r="AF132" s="29">
        <f t="shared" si="310"/>
        <v>1.8365096155551419</v>
      </c>
      <c r="AG132" s="25">
        <v>12700</v>
      </c>
      <c r="AH132" s="28">
        <f t="shared" si="311"/>
        <v>11364.598403999174</v>
      </c>
      <c r="AI132" s="39">
        <f t="shared" si="312"/>
        <v>-2010.8134142935237</v>
      </c>
      <c r="AJ132" s="29">
        <f t="shared" si="313"/>
        <v>20541.603131003267</v>
      </c>
      <c r="AK132" s="42">
        <f t="shared" si="314"/>
        <v>6212.3444731129657</v>
      </c>
      <c r="AL132" s="11"/>
      <c r="AM132" s="29">
        <f t="shared" si="315"/>
        <v>1.8375402635322011</v>
      </c>
      <c r="AN132" s="25">
        <v>10270</v>
      </c>
      <c r="AO132" s="28">
        <f t="shared" si="316"/>
        <v>11326.012936881554</v>
      </c>
      <c r="AP132" s="39">
        <f t="shared" si="317"/>
        <v>-1939.1830510564816</v>
      </c>
      <c r="AQ132" s="29">
        <f t="shared" si="318"/>
        <v>20470.710584298769</v>
      </c>
      <c r="AR132" s="42">
        <f t="shared" si="386"/>
        <v>1488.8382726849561</v>
      </c>
      <c r="AS132" s="11"/>
      <c r="AT132" s="29">
        <f t="shared" si="319"/>
        <v>1.8370330222910138</v>
      </c>
      <c r="AU132" s="25">
        <v>10270</v>
      </c>
      <c r="AV132" s="28">
        <f t="shared" si="320"/>
        <v>11271.492803823212</v>
      </c>
      <c r="AW132" s="39">
        <f t="shared" si="321"/>
        <v>2624.1647915768772</v>
      </c>
      <c r="AX132" s="29">
        <f t="shared" si="322"/>
        <v>20370.574644340108</v>
      </c>
      <c r="AY132" s="42">
        <f t="shared" si="323"/>
        <v>2972.4449086993436</v>
      </c>
      <c r="AZ132" s="11"/>
      <c r="BA132" s="29">
        <f t="shared" si="324"/>
        <v>1.8363250897124066</v>
      </c>
      <c r="BB132" s="25">
        <v>12700</v>
      </c>
      <c r="BC132" s="28">
        <f t="shared" si="325"/>
        <v>11323.330430347909</v>
      </c>
      <c r="BD132" s="39">
        <f t="shared" si="326"/>
        <v>875.80700672038483</v>
      </c>
      <c r="BE132" s="29">
        <f t="shared" si="327"/>
        <v>20465.782778259745</v>
      </c>
      <c r="BF132" s="42">
        <f t="shared" si="328"/>
        <v>2687.1395237139745</v>
      </c>
      <c r="BG132" s="11"/>
      <c r="BH132" s="29">
        <f t="shared" si="329"/>
        <v>1.836997950447929</v>
      </c>
      <c r="BI132" s="25">
        <v>11800</v>
      </c>
      <c r="BJ132" s="28">
        <f t="shared" si="330"/>
        <v>11349.880079905528</v>
      </c>
      <c r="BK132" s="39">
        <f t="shared" si="331"/>
        <v>-1983.7010862761567</v>
      </c>
      <c r="BL132" s="29">
        <f t="shared" si="332"/>
        <v>20514.559047182946</v>
      </c>
      <c r="BM132" s="42">
        <f t="shared" si="333"/>
        <v>704.88389163237753</v>
      </c>
      <c r="BN132" s="11"/>
      <c r="BO132" s="29">
        <f t="shared" si="334"/>
        <v>1.8373461669886206</v>
      </c>
      <c r="BP132" s="25">
        <v>10270</v>
      </c>
      <c r="BQ132" s="28">
        <f t="shared" si="335"/>
        <v>11320.749969898521</v>
      </c>
      <c r="BR132" s="39">
        <f t="shared" si="336"/>
        <v>2534.3915620623679</v>
      </c>
      <c r="BS132" s="29">
        <f t="shared" si="337"/>
        <v>20461.042521206979</v>
      </c>
      <c r="BT132" s="42">
        <f t="shared" si="392"/>
        <v>848.563309020318</v>
      </c>
      <c r="BU132" s="11"/>
      <c r="BV132" s="29">
        <f t="shared" si="338"/>
        <v>1.8369642362971434</v>
      </c>
      <c r="BW132" s="25">
        <v>12700</v>
      </c>
      <c r="BX132" s="28">
        <f t="shared" si="339"/>
        <v>11362.627878402984</v>
      </c>
      <c r="BY132" s="39">
        <f t="shared" si="340"/>
        <v>-2007.1941099319363</v>
      </c>
      <c r="BZ132" s="29">
        <f t="shared" si="341"/>
        <v>20537.982236528453</v>
      </c>
      <c r="CA132" s="42">
        <f t="shared" si="342"/>
        <v>1753.7592207081359</v>
      </c>
      <c r="CB132" s="11"/>
      <c r="CC132" s="29">
        <f t="shared" si="343"/>
        <v>1.8375142336418142</v>
      </c>
      <c r="CD132" s="25">
        <v>10270</v>
      </c>
      <c r="CE132" s="28">
        <f t="shared" si="344"/>
        <v>11326.056058584563</v>
      </c>
      <c r="CF132" s="39">
        <f t="shared" si="345"/>
        <v>2525.1833299240034</v>
      </c>
      <c r="CG132" s="29">
        <f t="shared" si="346"/>
        <v>20470.78980030333</v>
      </c>
      <c r="CH132" s="42">
        <f t="shared" si="347"/>
        <v>1337.4980048310078</v>
      </c>
      <c r="CI132" s="11"/>
      <c r="CJ132" s="29">
        <f t="shared" si="348"/>
        <v>1.8370335862798128</v>
      </c>
      <c r="CK132" s="25">
        <v>12700</v>
      </c>
      <c r="CL132" s="28">
        <f t="shared" si="349"/>
        <v>11392.370068427341</v>
      </c>
      <c r="CM132" s="39">
        <f t="shared" si="350"/>
        <v>-2062.2841928429657</v>
      </c>
      <c r="CN132" s="29">
        <f t="shared" si="351"/>
        <v>20592.639790427525</v>
      </c>
      <c r="CO132" s="42">
        <f t="shared" si="393"/>
        <v>4397.5479014279945</v>
      </c>
      <c r="CP132" s="11"/>
      <c r="CQ132" s="29">
        <f t="shared" si="352"/>
        <v>1.8379085592986859</v>
      </c>
      <c r="CR132" s="25">
        <v>10270</v>
      </c>
      <c r="CS132" s="28">
        <f t="shared" si="353"/>
        <v>11356.768402445645</v>
      </c>
      <c r="CT132" s="39">
        <f t="shared" si="354"/>
        <v>2469.2320528880091</v>
      </c>
      <c r="CU132" s="29">
        <f t="shared" si="355"/>
        <v>20527.215592645236</v>
      </c>
      <c r="CV132" s="42">
        <f t="shared" si="356"/>
        <v>1267.4786206722492</v>
      </c>
      <c r="CW132" s="11"/>
      <c r="CX132" s="29">
        <f t="shared" si="357"/>
        <v>1.8374369121698229</v>
      </c>
      <c r="CY132" s="25">
        <v>12700</v>
      </c>
      <c r="CZ132" s="28">
        <f t="shared" si="358"/>
        <v>11419.967653207712</v>
      </c>
      <c r="DA132" s="39">
        <f t="shared" si="359"/>
        <v>-2113.462246182838</v>
      </c>
      <c r="DB132" s="29">
        <f t="shared" si="360"/>
        <v>20643.366708690399</v>
      </c>
      <c r="DC132" s="42">
        <f t="shared" si="361"/>
        <v>3994.1452968866383</v>
      </c>
      <c r="DD132" s="11"/>
      <c r="DE132" s="29">
        <f t="shared" si="362"/>
        <v>1.8382772244070065</v>
      </c>
      <c r="DF132" s="25">
        <v>10270</v>
      </c>
      <c r="DG132" s="28">
        <f t="shared" si="363"/>
        <v>11387.588189579526</v>
      </c>
      <c r="DH132" s="39">
        <f t="shared" si="364"/>
        <v>2412.7556318595412</v>
      </c>
      <c r="DI132" s="29">
        <f t="shared" si="365"/>
        <v>20583.851286477195</v>
      </c>
      <c r="DJ132" s="42">
        <f t="shared" si="366"/>
        <v>1048.4296648489862</v>
      </c>
      <c r="DK132" s="11"/>
      <c r="DL132" s="29">
        <f t="shared" si="367"/>
        <v>1.837844951801523</v>
      </c>
      <c r="DM132" s="25">
        <v>12700</v>
      </c>
      <c r="DN132" s="28">
        <f t="shared" si="368"/>
        <v>11430.120911054993</v>
      </c>
      <c r="DO132" s="39">
        <f t="shared" si="369"/>
        <v>-2132.3167674756364</v>
      </c>
      <c r="DP132" s="29">
        <f t="shared" si="370"/>
        <v>20662.031903020281</v>
      </c>
      <c r="DQ132" s="42">
        <f t="shared" si="371"/>
        <v>1809.0323961096553</v>
      </c>
      <c r="DR132" s="11"/>
      <c r="DS132" s="29">
        <f t="shared" si="372"/>
        <v>1.838413532019753</v>
      </c>
      <c r="DT132" s="25">
        <v>10270</v>
      </c>
      <c r="DU132" s="28">
        <f t="shared" si="373"/>
        <v>11400.173210570782</v>
      </c>
      <c r="DV132" s="39">
        <f t="shared" si="374"/>
        <v>-2076.711803741528</v>
      </c>
      <c r="DW132" s="29">
        <f t="shared" si="375"/>
        <v>20606.981657661294</v>
      </c>
      <c r="DX132" s="42">
        <f t="shared" si="376"/>
        <v>896.86476429206948</v>
      </c>
      <c r="DY132" s="11"/>
      <c r="DZ132" s="29">
        <f t="shared" si="377"/>
        <v>1.8380125271050796</v>
      </c>
      <c r="EA132" s="25">
        <v>10270</v>
      </c>
      <c r="EB132" s="28">
        <f t="shared" si="378"/>
        <v>11362.79154604285</v>
      </c>
      <c r="EC132" s="39">
        <f t="shared" si="379"/>
        <v>2457.6885353518414</v>
      </c>
      <c r="ED132" s="29">
        <f t="shared" si="380"/>
        <v>20538.282978323175</v>
      </c>
      <c r="EE132" s="42">
        <f t="shared" si="381"/>
        <v>1397.3888428787902</v>
      </c>
      <c r="EF132" s="11"/>
      <c r="EG132" s="29">
        <f t="shared" si="382"/>
        <v>1.8375163951131945</v>
      </c>
      <c r="EH132" s="25">
        <v>12700</v>
      </c>
      <c r="EI132" s="28">
        <f t="shared" si="383"/>
        <v>11393.58752151183</v>
      </c>
      <c r="EJ132" s="29">
        <f t="shared" si="394"/>
        <v>20594.877367737212</v>
      </c>
      <c r="EK132" s="42">
        <f t="shared" si="395"/>
        <v>948.39210508601991</v>
      </c>
      <c r="EM132" s="11"/>
      <c r="EN132" s="11"/>
      <c r="EO132" s="78">
        <f t="shared" si="396"/>
        <v>26</v>
      </c>
      <c r="EP132" s="78" t="str">
        <f t="shared" si="397"/>
        <v xml:space="preserve"> ('10', '9'),</v>
      </c>
      <c r="EQ132" s="78">
        <f t="shared" si="398"/>
        <v>27830</v>
      </c>
      <c r="ER132" s="78">
        <f t="shared" si="399"/>
        <v>1.8370335862798128</v>
      </c>
      <c r="ES132" s="106">
        <f t="shared" si="400"/>
        <v>1.8075817118597373</v>
      </c>
      <c r="ET132" s="78">
        <f t="shared" si="401"/>
        <v>11392.370068427341</v>
      </c>
      <c r="EU132" s="78">
        <f t="shared" si="402"/>
        <v>20592.639790427525</v>
      </c>
      <c r="EV132" s="79">
        <f t="shared" si="403"/>
        <v>0.40935573368405825</v>
      </c>
      <c r="EW132" s="78" t="str">
        <f t="shared" si="385"/>
        <v>-</v>
      </c>
      <c r="EX132" s="3"/>
      <c r="EY132" s="78">
        <v>26</v>
      </c>
      <c r="EZ132" s="78">
        <v>11392.370068427341</v>
      </c>
      <c r="FB132" s="2">
        <v>12540.3844969233</v>
      </c>
    </row>
    <row r="133" spans="2:158" s="2" customFormat="1" x14ac:dyDescent="0.3">
      <c r="B133" s="86"/>
      <c r="C133" s="24">
        <v>27</v>
      </c>
      <c r="D133" s="25" t="s">
        <v>47</v>
      </c>
      <c r="E133" s="25">
        <v>20000</v>
      </c>
      <c r="F133" s="25">
        <v>3</v>
      </c>
      <c r="G133" s="25">
        <v>4550</v>
      </c>
      <c r="H133" s="25">
        <f t="shared" si="297"/>
        <v>10663.513187380466</v>
      </c>
      <c r="I133" s="29">
        <f t="shared" si="298"/>
        <v>13655.484657525292</v>
      </c>
      <c r="J133" s="10"/>
      <c r="K133" s="40">
        <f t="shared" si="299"/>
        <v>3.0202771821146097</v>
      </c>
      <c r="L133" s="40">
        <f t="shared" si="387"/>
        <v>8090</v>
      </c>
      <c r="M133" s="40">
        <f t="shared" si="388"/>
        <v>6259.2262905456755</v>
      </c>
      <c r="N133" s="40">
        <f t="shared" si="389"/>
        <v>-4075.1911148068575</v>
      </c>
      <c r="O133" s="40">
        <f t="shared" si="390"/>
        <v>18804.699521869967</v>
      </c>
      <c r="P133" s="40">
        <f t="shared" si="391"/>
        <v>9412.787964328958</v>
      </c>
      <c r="Q133" s="8"/>
      <c r="R133" s="29">
        <f t="shared" si="300"/>
        <v>3.0215846567759925</v>
      </c>
      <c r="S133" s="25">
        <v>4910</v>
      </c>
      <c r="T133" s="29">
        <f t="shared" si="301"/>
        <v>6170.8454236221869</v>
      </c>
      <c r="U133" s="42">
        <f t="shared" si="302"/>
        <v>2867.3401883093684</v>
      </c>
      <c r="V133" s="29">
        <f t="shared" si="303"/>
        <v>18537.702368065788</v>
      </c>
      <c r="W133" s="42">
        <f t="shared" si="304"/>
        <v>7811.1776381474028</v>
      </c>
      <c r="X133" s="11"/>
      <c r="Y133" s="29">
        <f t="shared" si="305"/>
        <v>3.0203911259086893</v>
      </c>
      <c r="Z133" s="25">
        <v>7120</v>
      </c>
      <c r="AA133" s="28">
        <f t="shared" si="306"/>
        <v>6212.04917373032</v>
      </c>
      <c r="AB133" s="39">
        <f t="shared" si="307"/>
        <v>2320.3821161888118</v>
      </c>
      <c r="AC133" s="29">
        <f t="shared" si="308"/>
        <v>18662.165104601183</v>
      </c>
      <c r="AD133" s="42">
        <f t="shared" si="309"/>
        <v>1697.7490229734815</v>
      </c>
      <c r="AE133" s="11"/>
      <c r="AF133" s="29">
        <f t="shared" si="310"/>
        <v>3.0209412246125202</v>
      </c>
      <c r="AG133" s="25">
        <v>6980</v>
      </c>
      <c r="AH133" s="28">
        <f t="shared" si="311"/>
        <v>6254.8492156841494</v>
      </c>
      <c r="AI133" s="39">
        <f t="shared" si="312"/>
        <v>2614.440003551787</v>
      </c>
      <c r="AJ133" s="29">
        <f t="shared" si="313"/>
        <v>18791.473951670836</v>
      </c>
      <c r="AK133" s="42">
        <f t="shared" si="314"/>
        <v>1831.8435912495524</v>
      </c>
      <c r="AL133" s="11"/>
      <c r="AM133" s="29">
        <f t="shared" si="315"/>
        <v>3.0215243435052539</v>
      </c>
      <c r="AN133" s="25">
        <v>7120</v>
      </c>
      <c r="AO133" s="28">
        <f t="shared" si="316"/>
        <v>6285.3464711323932</v>
      </c>
      <c r="AP133" s="39">
        <f t="shared" si="317"/>
        <v>-4154.8833552331898</v>
      </c>
      <c r="AQ133" s="29">
        <f t="shared" si="318"/>
        <v>18883.628583951951</v>
      </c>
      <c r="AR133" s="42">
        <f t="shared" si="386"/>
        <v>930.08258987543479</v>
      </c>
      <c r="AS133" s="11"/>
      <c r="AT133" s="29">
        <f t="shared" si="319"/>
        <v>3.0219472153854081</v>
      </c>
      <c r="AU133" s="25">
        <v>4910</v>
      </c>
      <c r="AV133" s="28">
        <f t="shared" si="320"/>
        <v>6214.3396965100201</v>
      </c>
      <c r="AW133" s="39">
        <f t="shared" si="321"/>
        <v>5668.0693886420931</v>
      </c>
      <c r="AX133" s="29">
        <f t="shared" si="322"/>
        <v>18669.084674677892</v>
      </c>
      <c r="AY133" s="42">
        <f t="shared" si="323"/>
        <v>5041.9620422724865</v>
      </c>
      <c r="AZ133" s="11"/>
      <c r="BA133" s="29">
        <f t="shared" si="324"/>
        <v>3.0209721277084909</v>
      </c>
      <c r="BB133" s="25">
        <v>8090</v>
      </c>
      <c r="BC133" s="28">
        <f t="shared" si="325"/>
        <v>6282.4036016550117</v>
      </c>
      <c r="BD133" s="39">
        <f t="shared" si="326"/>
        <v>-792.90575047679852</v>
      </c>
      <c r="BE133" s="29">
        <f t="shared" si="327"/>
        <v>18874.735448182677</v>
      </c>
      <c r="BF133" s="42">
        <f t="shared" si="328"/>
        <v>4632.6951835864174</v>
      </c>
      <c r="BG133" s="11"/>
      <c r="BH133" s="29">
        <f t="shared" si="329"/>
        <v>3.0219061405179293</v>
      </c>
      <c r="BI133" s="25">
        <v>6020</v>
      </c>
      <c r="BJ133" s="28">
        <f t="shared" si="330"/>
        <v>6267.7881864698493</v>
      </c>
      <c r="BK133" s="39">
        <f t="shared" si="331"/>
        <v>2575.4038388933823</v>
      </c>
      <c r="BL133" s="29">
        <f t="shared" si="332"/>
        <v>18830.570521504647</v>
      </c>
      <c r="BM133" s="42">
        <f t="shared" si="333"/>
        <v>213.61036103467623</v>
      </c>
      <c r="BN133" s="11"/>
      <c r="BO133" s="29">
        <f t="shared" si="334"/>
        <v>3.0217030005527548</v>
      </c>
      <c r="BP133" s="25">
        <v>7120</v>
      </c>
      <c r="BQ133" s="28">
        <f t="shared" si="335"/>
        <v>6290.7768722872379</v>
      </c>
      <c r="BR133" s="39">
        <f t="shared" si="336"/>
        <v>-4171.9371232380199</v>
      </c>
      <c r="BS133" s="29">
        <f t="shared" si="337"/>
        <v>18900.039175719838</v>
      </c>
      <c r="BT133" s="42">
        <f t="shared" si="392"/>
        <v>528.47967561060443</v>
      </c>
      <c r="BU133" s="11"/>
      <c r="BV133" s="29">
        <f t="shared" si="338"/>
        <v>3.0220231613842392</v>
      </c>
      <c r="BW133" s="25">
        <v>4910</v>
      </c>
      <c r="BX133" s="28">
        <f t="shared" si="339"/>
        <v>6248.8526045614881</v>
      </c>
      <c r="BY133" s="39">
        <f t="shared" si="340"/>
        <v>-691.44083622434653</v>
      </c>
      <c r="BZ133" s="29">
        <f t="shared" si="341"/>
        <v>18773.355292436419</v>
      </c>
      <c r="CA133" s="42">
        <f t="shared" si="342"/>
        <v>1757.6442243403476</v>
      </c>
      <c r="CB133" s="11"/>
      <c r="CC133" s="29">
        <f t="shared" si="343"/>
        <v>3.0214419193792428</v>
      </c>
      <c r="CD133" s="25">
        <v>6020</v>
      </c>
      <c r="CE133" s="28">
        <f t="shared" si="344"/>
        <v>6241.1925801520501</v>
      </c>
      <c r="CF133" s="39">
        <f t="shared" si="345"/>
        <v>5588.1750955762427</v>
      </c>
      <c r="CG133" s="29">
        <f t="shared" si="346"/>
        <v>18750.211375763054</v>
      </c>
      <c r="CH133" s="42">
        <f t="shared" si="347"/>
        <v>58.675973953185029</v>
      </c>
      <c r="CI133" s="11"/>
      <c r="CJ133" s="29">
        <f t="shared" si="348"/>
        <v>3.021336976038524</v>
      </c>
      <c r="CK133" s="25">
        <v>8090</v>
      </c>
      <c r="CL133" s="28">
        <f t="shared" si="349"/>
        <v>6330.4260850582932</v>
      </c>
      <c r="CM133" s="39">
        <f t="shared" si="350"/>
        <v>-4292.4531203751258</v>
      </c>
      <c r="CN133" s="29">
        <f t="shared" si="351"/>
        <v>19019.871091779394</v>
      </c>
      <c r="CO133" s="42">
        <f t="shared" si="393"/>
        <v>7962.618397852506</v>
      </c>
      <c r="CP133" s="11"/>
      <c r="CQ133" s="29">
        <f t="shared" si="352"/>
        <v>3.0225836588409125</v>
      </c>
      <c r="CR133" s="25">
        <v>4910</v>
      </c>
      <c r="CS133" s="28">
        <f t="shared" si="353"/>
        <v>6285.3700590161952</v>
      </c>
      <c r="CT133" s="39">
        <f t="shared" si="354"/>
        <v>-801.88825746053635</v>
      </c>
      <c r="CU133" s="29">
        <f t="shared" si="355"/>
        <v>18883.69986529561</v>
      </c>
      <c r="CV133" s="42">
        <f t="shared" si="356"/>
        <v>2030.0454827062117</v>
      </c>
      <c r="CW133" s="11"/>
      <c r="CX133" s="29">
        <f t="shared" si="357"/>
        <v>3.0219475448445929</v>
      </c>
      <c r="CY133" s="25">
        <v>6020</v>
      </c>
      <c r="CZ133" s="28">
        <f t="shared" si="358"/>
        <v>6272.8843574178672</v>
      </c>
      <c r="DA133" s="39">
        <f t="shared" si="359"/>
        <v>2560.0738887268276</v>
      </c>
      <c r="DB133" s="29">
        <f t="shared" si="360"/>
        <v>18845.969816551282</v>
      </c>
      <c r="DC133" s="42">
        <f t="shared" si="361"/>
        <v>155.89274440248983</v>
      </c>
      <c r="DD133" s="11"/>
      <c r="DE133" s="29">
        <f t="shared" si="362"/>
        <v>3.0217736712022898</v>
      </c>
      <c r="DF133" s="25">
        <v>7120</v>
      </c>
      <c r="DG133" s="28">
        <f t="shared" si="363"/>
        <v>6296.736463223926</v>
      </c>
      <c r="DH133" s="39">
        <f t="shared" si="364"/>
        <v>2065.1089301179518</v>
      </c>
      <c r="DI133" s="29">
        <f t="shared" si="365"/>
        <v>18918.049446477104</v>
      </c>
      <c r="DJ133" s="42">
        <f t="shared" si="366"/>
        <v>568.9229513834199</v>
      </c>
      <c r="DK133" s="11"/>
      <c r="DL133" s="29">
        <f t="shared" si="367"/>
        <v>3.0221067349474824</v>
      </c>
      <c r="DM133" s="25">
        <v>6980</v>
      </c>
      <c r="DN133" s="28">
        <f t="shared" si="368"/>
        <v>6318.8797093249559</v>
      </c>
      <c r="DO133" s="39">
        <f t="shared" si="369"/>
        <v>-903.3071484479367</v>
      </c>
      <c r="DP133" s="29">
        <f t="shared" si="370"/>
        <v>18984.972154659416</v>
      </c>
      <c r="DQ133" s="42">
        <f t="shared" si="371"/>
        <v>490.32334789077788</v>
      </c>
      <c r="DR133" s="11"/>
      <c r="DS133" s="29">
        <f t="shared" si="372"/>
        <v>3.0224193432917672</v>
      </c>
      <c r="DT133" s="25">
        <v>6020</v>
      </c>
      <c r="DU133" s="28">
        <f t="shared" si="373"/>
        <v>6311.1643410987836</v>
      </c>
      <c r="DV133" s="39">
        <f t="shared" si="374"/>
        <v>-879.94935440306995</v>
      </c>
      <c r="DW133" s="29">
        <f t="shared" si="375"/>
        <v>18961.653498378717</v>
      </c>
      <c r="DX133" s="42">
        <f t="shared" si="376"/>
        <v>59.526906865430014</v>
      </c>
      <c r="DY133" s="11"/>
      <c r="DZ133" s="29">
        <f t="shared" si="377"/>
        <v>3.0223100473703259</v>
      </c>
      <c r="EA133" s="25">
        <v>6020</v>
      </c>
      <c r="EB133" s="28">
        <f t="shared" si="378"/>
        <v>6301.5337750761173</v>
      </c>
      <c r="EC133" s="39">
        <f t="shared" si="379"/>
        <v>-4204.8345327314964</v>
      </c>
      <c r="ED133" s="29">
        <f t="shared" si="380"/>
        <v>18932.547596656048</v>
      </c>
      <c r="EE133" s="42">
        <f t="shared" si="381"/>
        <v>92.747801916933511</v>
      </c>
      <c r="EF133" s="11"/>
      <c r="EG133" s="29">
        <f t="shared" si="382"/>
        <v>3.0221741820524954</v>
      </c>
      <c r="EH133" s="25">
        <v>4910</v>
      </c>
      <c r="EI133" s="28">
        <f t="shared" si="383"/>
        <v>6269.486684830249</v>
      </c>
      <c r="EJ133" s="29">
        <f t="shared" si="394"/>
        <v>18835.702899080748</v>
      </c>
      <c r="EK133" s="42">
        <f t="shared" si="395"/>
        <v>1027.0159932268257</v>
      </c>
      <c r="EM133" s="11"/>
      <c r="EN133" s="11"/>
      <c r="EO133" s="78">
        <f t="shared" si="396"/>
        <v>27</v>
      </c>
      <c r="EP133" s="78" t="str">
        <f t="shared" si="397"/>
        <v xml:space="preserve"> ('10', '11'),</v>
      </c>
      <c r="EQ133" s="78">
        <f t="shared" si="398"/>
        <v>20000</v>
      </c>
      <c r="ER133" s="78">
        <f t="shared" si="399"/>
        <v>3.021336976038524</v>
      </c>
      <c r="ES133" s="106">
        <f t="shared" si="400"/>
        <v>3.0045167317681827</v>
      </c>
      <c r="ET133" s="78">
        <f t="shared" si="401"/>
        <v>6330.4260850582932</v>
      </c>
      <c r="EU133" s="78">
        <f t="shared" si="402"/>
        <v>19019.871091779394</v>
      </c>
      <c r="EV133" s="79">
        <f t="shared" si="403"/>
        <v>0.31652130425291464</v>
      </c>
      <c r="EW133" s="78" t="str">
        <f t="shared" si="385"/>
        <v>-</v>
      </c>
      <c r="EX133" s="3"/>
      <c r="EY133" s="78">
        <v>27</v>
      </c>
      <c r="EZ133" s="78">
        <v>6330.4260850582932</v>
      </c>
      <c r="FB133" s="2">
        <v>6460.5297489900204</v>
      </c>
    </row>
    <row r="134" spans="2:158" s="2" customFormat="1" x14ac:dyDescent="0.3">
      <c r="B134" s="86"/>
      <c r="C134" s="24">
        <v>28</v>
      </c>
      <c r="D134" s="25" t="s">
        <v>48</v>
      </c>
      <c r="E134" s="25">
        <v>27020</v>
      </c>
      <c r="F134" s="25">
        <v>3.6</v>
      </c>
      <c r="G134" s="25">
        <v>6690</v>
      </c>
      <c r="H134" s="25">
        <f t="shared" si="297"/>
        <v>10737.960305890978</v>
      </c>
      <c r="I134" s="29">
        <f t="shared" si="298"/>
        <v>24097.576348258721</v>
      </c>
      <c r="J134" s="10"/>
      <c r="K134" s="40">
        <f t="shared" si="299"/>
        <v>3.666859280267118</v>
      </c>
      <c r="L134" s="40">
        <f t="shared" si="387"/>
        <v>9660</v>
      </c>
      <c r="M134" s="40">
        <f t="shared" si="388"/>
        <v>10665.248276820821</v>
      </c>
      <c r="N134" s="40">
        <f t="shared" si="389"/>
        <v>383.98931386956269</v>
      </c>
      <c r="O134" s="40">
        <f t="shared" si="390"/>
        <v>38534.693815545259</v>
      </c>
      <c r="P134" s="40">
        <f t="shared" si="391"/>
        <v>2837.8903811349055</v>
      </c>
      <c r="Q134" s="8"/>
      <c r="R134" s="29">
        <f t="shared" si="300"/>
        <v>3.6655399740173595</v>
      </c>
      <c r="S134" s="25">
        <v>10770</v>
      </c>
      <c r="T134" s="29">
        <f t="shared" si="301"/>
        <v>10672.110022823828</v>
      </c>
      <c r="U134" s="42">
        <f t="shared" si="302"/>
        <v>358.84640219991616</v>
      </c>
      <c r="V134" s="29">
        <f t="shared" si="303"/>
        <v>38559.846398858062</v>
      </c>
      <c r="W134" s="42">
        <f t="shared" si="304"/>
        <v>47.083558209786432</v>
      </c>
      <c r="X134" s="11"/>
      <c r="Y134" s="29">
        <f t="shared" si="305"/>
        <v>3.6657088037849737</v>
      </c>
      <c r="Z134" s="25">
        <v>10770</v>
      </c>
      <c r="AA134" s="28">
        <f t="shared" si="306"/>
        <v>10676.359524704809</v>
      </c>
      <c r="AB134" s="39">
        <f t="shared" si="307"/>
        <v>343.28057965312496</v>
      </c>
      <c r="AC134" s="29">
        <f t="shared" si="308"/>
        <v>38575.424057775032</v>
      </c>
      <c r="AD134" s="42">
        <f t="shared" si="309"/>
        <v>18.058266236456472</v>
      </c>
      <c r="AE134" s="11"/>
      <c r="AF134" s="29">
        <f t="shared" si="310"/>
        <v>3.665813524035292</v>
      </c>
      <c r="AG134" s="25">
        <v>10770</v>
      </c>
      <c r="AH134" s="28">
        <f t="shared" si="311"/>
        <v>10681.578369628354</v>
      </c>
      <c r="AI134" s="39">
        <f t="shared" si="312"/>
        <v>324.15540398396081</v>
      </c>
      <c r="AJ134" s="29">
        <f t="shared" si="313"/>
        <v>38594.555706032093</v>
      </c>
      <c r="AK134" s="42">
        <f t="shared" si="314"/>
        <v>27.236342336016381</v>
      </c>
      <c r="AL134" s="11"/>
      <c r="AM134" s="29">
        <f t="shared" si="315"/>
        <v>3.6659423029514859</v>
      </c>
      <c r="AN134" s="25">
        <v>10770</v>
      </c>
      <c r="AO134" s="28">
        <f t="shared" si="316"/>
        <v>10684.695302650298</v>
      </c>
      <c r="AP134" s="39">
        <f t="shared" si="317"/>
        <v>312.73795853091815</v>
      </c>
      <c r="AQ134" s="29">
        <f t="shared" si="318"/>
        <v>38605.982322641401</v>
      </c>
      <c r="AR134" s="42">
        <f t="shared" si="386"/>
        <v>9.7152714632826083</v>
      </c>
      <c r="AS134" s="11"/>
      <c r="AT134" s="29">
        <f t="shared" si="319"/>
        <v>3.6660193057004302</v>
      </c>
      <c r="AU134" s="25">
        <v>10770</v>
      </c>
      <c r="AV134" s="28">
        <f t="shared" si="320"/>
        <v>10689.099437569081</v>
      </c>
      <c r="AW134" s="39">
        <f t="shared" si="321"/>
        <v>296.59771484151958</v>
      </c>
      <c r="AX134" s="29">
        <f t="shared" si="322"/>
        <v>38622.128206072972</v>
      </c>
      <c r="AY134" s="42">
        <f t="shared" si="323"/>
        <v>19.396404382841997</v>
      </c>
      <c r="AZ134" s="11"/>
      <c r="BA134" s="29">
        <f t="shared" si="324"/>
        <v>3.6661282232661274</v>
      </c>
      <c r="BB134" s="25">
        <v>10770</v>
      </c>
      <c r="BC134" s="28">
        <f t="shared" si="325"/>
        <v>10692.035154765435</v>
      </c>
      <c r="BD134" s="39">
        <f t="shared" si="326"/>
        <v>285.84317591145964</v>
      </c>
      <c r="BE134" s="29">
        <f t="shared" si="327"/>
        <v>38632.89102840743</v>
      </c>
      <c r="BF134" s="42">
        <f t="shared" si="328"/>
        <v>8.6184354569729607</v>
      </c>
      <c r="BG134" s="11"/>
      <c r="BH134" s="29">
        <f t="shared" si="329"/>
        <v>3.6662009005782039</v>
      </c>
      <c r="BI134" s="25">
        <v>10770</v>
      </c>
      <c r="BJ134" s="28">
        <f t="shared" si="330"/>
        <v>10696.377658358233</v>
      </c>
      <c r="BK134" s="39">
        <f t="shared" si="331"/>
        <v>269.92584461266227</v>
      </c>
      <c r="BL134" s="29">
        <f t="shared" si="332"/>
        <v>38648.811752599482</v>
      </c>
      <c r="BM134" s="42">
        <f t="shared" si="333"/>
        <v>18.857337453459927</v>
      </c>
      <c r="BN134" s="11"/>
      <c r="BO134" s="29">
        <f t="shared" si="334"/>
        <v>3.6663085144525529</v>
      </c>
      <c r="BP134" s="25">
        <v>10770</v>
      </c>
      <c r="BQ134" s="28">
        <f t="shared" si="335"/>
        <v>10698.363644534758</v>
      </c>
      <c r="BR134" s="39">
        <f t="shared" si="336"/>
        <v>-3806.203980463265</v>
      </c>
      <c r="BS134" s="29">
        <f t="shared" si="337"/>
        <v>38656.093039537838</v>
      </c>
      <c r="BT134" s="42">
        <f t="shared" si="392"/>
        <v>3.9441410933496988</v>
      </c>
      <c r="BU134" s="11"/>
      <c r="BV134" s="29">
        <f t="shared" si="338"/>
        <v>3.6663577739223872</v>
      </c>
      <c r="BW134" s="25">
        <v>9660</v>
      </c>
      <c r="BX134" s="28">
        <f t="shared" si="339"/>
        <v>10666.836005055942</v>
      </c>
      <c r="BY134" s="39">
        <f t="shared" si="340"/>
        <v>378.16453905729804</v>
      </c>
      <c r="BZ134" s="29">
        <f t="shared" si="341"/>
        <v>38540.51372784617</v>
      </c>
      <c r="CA134" s="42">
        <f t="shared" si="342"/>
        <v>993.99205110620528</v>
      </c>
      <c r="CB134" s="11"/>
      <c r="CC134" s="29">
        <f t="shared" si="343"/>
        <v>3.6655790102981167</v>
      </c>
      <c r="CD134" s="25">
        <v>10770</v>
      </c>
      <c r="CE134" s="28">
        <f t="shared" si="344"/>
        <v>10670.2890517056</v>
      </c>
      <c r="CF134" s="39">
        <f t="shared" si="345"/>
        <v>365.51865062515958</v>
      </c>
      <c r="CG134" s="29">
        <f t="shared" si="346"/>
        <v>38553.171289824386</v>
      </c>
      <c r="CH134" s="42">
        <f t="shared" si="347"/>
        <v>11.923531164714774</v>
      </c>
      <c r="CI134" s="11"/>
      <c r="CJ134" s="29">
        <f t="shared" si="348"/>
        <v>3.6656639679605605</v>
      </c>
      <c r="CK134" s="25">
        <v>10770</v>
      </c>
      <c r="CL134" s="28">
        <f t="shared" si="349"/>
        <v>10675.101644568607</v>
      </c>
      <c r="CM134" s="39">
        <f t="shared" si="350"/>
        <v>347.88377609860305</v>
      </c>
      <c r="CN134" s="29">
        <f t="shared" si="351"/>
        <v>38570.812923265279</v>
      </c>
      <c r="CO134" s="42">
        <f t="shared" si="393"/>
        <v>23.161050065066028</v>
      </c>
      <c r="CP134" s="11"/>
      <c r="CQ134" s="29">
        <f t="shared" si="352"/>
        <v>3.6657825131293937</v>
      </c>
      <c r="CR134" s="25">
        <v>10770</v>
      </c>
      <c r="CS134" s="28">
        <f t="shared" si="353"/>
        <v>10678.11182779366</v>
      </c>
      <c r="CT134" s="39">
        <f t="shared" si="354"/>
        <v>336.85868203108566</v>
      </c>
      <c r="CU134" s="29">
        <f t="shared" si="355"/>
        <v>38581.847711999057</v>
      </c>
      <c r="CV134" s="42">
        <f t="shared" si="356"/>
        <v>9.061203048390297</v>
      </c>
      <c r="CW134" s="11"/>
      <c r="CX134" s="29">
        <f t="shared" si="357"/>
        <v>3.665856742376401</v>
      </c>
      <c r="CY134" s="25">
        <v>10770</v>
      </c>
      <c r="CZ134" s="28">
        <f t="shared" si="358"/>
        <v>10682.435180257904</v>
      </c>
      <c r="DA134" s="39">
        <f t="shared" si="359"/>
        <v>321.01476427344272</v>
      </c>
      <c r="DB134" s="29">
        <f t="shared" si="360"/>
        <v>38597.696733429475</v>
      </c>
      <c r="DC134" s="42">
        <f t="shared" si="361"/>
        <v>18.691376530082298</v>
      </c>
      <c r="DD134" s="11"/>
      <c r="DE134" s="29">
        <f t="shared" si="362"/>
        <v>3.6659634634439322</v>
      </c>
      <c r="DF134" s="25">
        <v>10770</v>
      </c>
      <c r="DG134" s="28">
        <f t="shared" si="363"/>
        <v>10684.90072951752</v>
      </c>
      <c r="DH134" s="39">
        <f t="shared" si="364"/>
        <v>311.98180375896078</v>
      </c>
      <c r="DI134" s="29">
        <f t="shared" si="365"/>
        <v>38606.735422024052</v>
      </c>
      <c r="DJ134" s="42">
        <f t="shared" si="366"/>
        <v>6.0789331515916611</v>
      </c>
      <c r="DK134" s="11"/>
      <c r="DL134" s="29">
        <f t="shared" si="367"/>
        <v>3.666024383067596</v>
      </c>
      <c r="DM134" s="25">
        <v>10770</v>
      </c>
      <c r="DN134" s="28">
        <f t="shared" si="368"/>
        <v>10687.658631831762</v>
      </c>
      <c r="DO134" s="39">
        <f t="shared" si="369"/>
        <v>301.8754092381883</v>
      </c>
      <c r="DP134" s="29">
        <f t="shared" si="370"/>
        <v>38616.846053177098</v>
      </c>
      <c r="DQ134" s="42">
        <f t="shared" si="371"/>
        <v>7.6060251749042944</v>
      </c>
      <c r="DR134" s="11"/>
      <c r="DS134" s="29">
        <f t="shared" si="372"/>
        <v>3.6660925762364758</v>
      </c>
      <c r="DT134" s="25">
        <v>10770</v>
      </c>
      <c r="DU134" s="28">
        <f t="shared" si="373"/>
        <v>10689.78421599102</v>
      </c>
      <c r="DV134" s="39">
        <f t="shared" si="374"/>
        <v>-3774.4744195553144</v>
      </c>
      <c r="DW134" s="29">
        <f t="shared" si="375"/>
        <v>38624.63869737467</v>
      </c>
      <c r="DX134" s="42">
        <f t="shared" si="376"/>
        <v>4.5181080180860489</v>
      </c>
      <c r="DY134" s="11"/>
      <c r="DZ134" s="29">
        <f t="shared" si="377"/>
        <v>3.6661451704494912</v>
      </c>
      <c r="EA134" s="25">
        <v>9660</v>
      </c>
      <c r="EB134" s="28">
        <f t="shared" si="378"/>
        <v>10655.723022770122</v>
      </c>
      <c r="EC134" s="39">
        <f t="shared" si="379"/>
        <v>418.86748310904591</v>
      </c>
      <c r="ED134" s="29">
        <f t="shared" si="380"/>
        <v>38499.779730176117</v>
      </c>
      <c r="EE134" s="42">
        <f t="shared" si="381"/>
        <v>1160.164883631322</v>
      </c>
      <c r="EF134" s="11"/>
      <c r="EG134" s="29">
        <f t="shared" si="382"/>
        <v>3.6653061495246595</v>
      </c>
      <c r="EH134" s="25">
        <v>10770</v>
      </c>
      <c r="EI134" s="28">
        <f t="shared" si="383"/>
        <v>10658.3548270913</v>
      </c>
      <c r="EJ134" s="29">
        <f t="shared" si="394"/>
        <v>38509.426183659969</v>
      </c>
      <c r="EK134" s="42">
        <f t="shared" si="395"/>
        <v>6.9263939849695966</v>
      </c>
      <c r="EM134" s="11"/>
      <c r="EN134" s="11"/>
      <c r="EO134" s="78">
        <f t="shared" si="396"/>
        <v>28</v>
      </c>
      <c r="EP134" s="78" t="str">
        <f t="shared" si="397"/>
        <v xml:space="preserve"> ('10', '15'),</v>
      </c>
      <c r="EQ134" s="78">
        <f t="shared" si="398"/>
        <v>27020</v>
      </c>
      <c r="ER134" s="78">
        <f t="shared" si="399"/>
        <v>3.6656639679605605</v>
      </c>
      <c r="ES134" s="106">
        <f t="shared" si="400"/>
        <v>3.6131565026258783</v>
      </c>
      <c r="ET134" s="78">
        <f t="shared" si="401"/>
        <v>10675.101644568607</v>
      </c>
      <c r="EU134" s="78">
        <f t="shared" si="402"/>
        <v>38570.812923265272</v>
      </c>
      <c r="EV134" s="79">
        <f t="shared" si="403"/>
        <v>0.39508148203436738</v>
      </c>
      <c r="EW134" s="78" t="str">
        <f t="shared" si="385"/>
        <v>-</v>
      </c>
      <c r="EX134" s="3"/>
      <c r="EY134" s="78">
        <v>28</v>
      </c>
      <c r="EZ134" s="78">
        <v>10675.101644568607</v>
      </c>
      <c r="FB134" s="2">
        <v>11315.324473831401</v>
      </c>
    </row>
    <row r="135" spans="2:158" s="2" customFormat="1" x14ac:dyDescent="0.3">
      <c r="B135" s="86"/>
      <c r="C135" s="24">
        <v>29</v>
      </c>
      <c r="D135" s="25" t="s">
        <v>49</v>
      </c>
      <c r="E135" s="25">
        <v>10270</v>
      </c>
      <c r="F135" s="25">
        <v>3</v>
      </c>
      <c r="G135" s="25">
        <v>950</v>
      </c>
      <c r="H135" s="25">
        <f t="shared" si="297"/>
        <v>2220.2488132870467</v>
      </c>
      <c r="I135" s="29">
        <f t="shared" si="298"/>
        <v>2850.0313003191523</v>
      </c>
      <c r="J135" s="10"/>
      <c r="K135" s="40">
        <f t="shared" si="299"/>
        <v>3.0016220089039534</v>
      </c>
      <c r="L135" s="40">
        <f t="shared" si="387"/>
        <v>1690</v>
      </c>
      <c r="M135" s="40">
        <f t="shared" si="388"/>
        <v>1683.1830300338697</v>
      </c>
      <c r="N135" s="40">
        <f t="shared" si="389"/>
        <v>20.461988330693103</v>
      </c>
      <c r="O135" s="40">
        <f t="shared" si="390"/>
        <v>5050.0955866947861</v>
      </c>
      <c r="P135" s="40">
        <f t="shared" si="391"/>
        <v>0.13050636775773788</v>
      </c>
      <c r="Q135" s="8"/>
      <c r="R135" s="29">
        <f t="shared" si="300"/>
        <v>3.0016234021595576</v>
      </c>
      <c r="S135" s="25">
        <v>1690</v>
      </c>
      <c r="T135" s="29">
        <f t="shared" si="301"/>
        <v>1683.6295746347419</v>
      </c>
      <c r="U135" s="42">
        <f t="shared" si="302"/>
        <v>19.121635640703591</v>
      </c>
      <c r="V135" s="29">
        <f t="shared" si="303"/>
        <v>5051.4359458036142</v>
      </c>
      <c r="W135" s="42">
        <f t="shared" si="304"/>
        <v>0.19940208056804998</v>
      </c>
      <c r="X135" s="11"/>
      <c r="Y135" s="29">
        <f t="shared" si="305"/>
        <v>3.0016251255847282</v>
      </c>
      <c r="Z135" s="25">
        <v>1690</v>
      </c>
      <c r="AA135" s="28">
        <f t="shared" si="306"/>
        <v>1683.9061211755954</v>
      </c>
      <c r="AB135" s="39">
        <f t="shared" si="307"/>
        <v>18.291554297243486</v>
      </c>
      <c r="AC135" s="29">
        <f t="shared" si="308"/>
        <v>5052.2660349966991</v>
      </c>
      <c r="AD135" s="42">
        <f t="shared" si="309"/>
        <v>7.6477989258084897E-2</v>
      </c>
      <c r="AE135" s="11"/>
      <c r="AF135" s="29">
        <f t="shared" si="310"/>
        <v>3.001626193595432</v>
      </c>
      <c r="AG135" s="25">
        <v>1690</v>
      </c>
      <c r="AH135" s="28">
        <f t="shared" si="311"/>
        <v>1684.2457500429971</v>
      </c>
      <c r="AI135" s="39">
        <f t="shared" si="312"/>
        <v>17.272119459378519</v>
      </c>
      <c r="AJ135" s="29">
        <f t="shared" si="313"/>
        <v>5053.2854741240271</v>
      </c>
      <c r="AK135" s="42">
        <f t="shared" si="314"/>
        <v>0.11534776757252295</v>
      </c>
      <c r="AL135" s="11"/>
      <c r="AM135" s="29">
        <f t="shared" si="315"/>
        <v>3.0016275059474595</v>
      </c>
      <c r="AN135" s="25">
        <v>1690</v>
      </c>
      <c r="AO135" s="28">
        <f t="shared" si="316"/>
        <v>1684.4485919452795</v>
      </c>
      <c r="AP135" s="39">
        <f t="shared" si="317"/>
        <v>16.663269620800769</v>
      </c>
      <c r="AQ135" s="29">
        <f t="shared" si="318"/>
        <v>5053.8943300368037</v>
      </c>
      <c r="AR135" s="42">
        <f t="shared" si="386"/>
        <v>4.1144837321560435E-2</v>
      </c>
      <c r="AS135" s="11"/>
      <c r="AT135" s="29">
        <f t="shared" si="319"/>
        <v>3.001628290122917</v>
      </c>
      <c r="AU135" s="25">
        <v>1690</v>
      </c>
      <c r="AV135" s="28">
        <f t="shared" si="320"/>
        <v>1684.7352016024474</v>
      </c>
      <c r="AW135" s="39">
        <f t="shared" si="321"/>
        <v>15.802977539763081</v>
      </c>
      <c r="AX135" s="29">
        <f t="shared" si="322"/>
        <v>5054.754625850821</v>
      </c>
      <c r="AY135" s="42">
        <f t="shared" si="323"/>
        <v>8.2145095581901681E-2</v>
      </c>
      <c r="AZ135" s="11"/>
      <c r="BA135" s="29">
        <f t="shared" si="324"/>
        <v>3.0016293986228719</v>
      </c>
      <c r="BB135" s="25">
        <v>1690</v>
      </c>
      <c r="BC135" s="28">
        <f t="shared" si="325"/>
        <v>1684.9262504496571</v>
      </c>
      <c r="BD135" s="39">
        <f t="shared" si="326"/>
        <v>15.229525112422577</v>
      </c>
      <c r="BE135" s="29">
        <f t="shared" si="327"/>
        <v>5055.3280837577877</v>
      </c>
      <c r="BF135" s="42">
        <f t="shared" si="328"/>
        <v>3.6499662020149884E-2</v>
      </c>
      <c r="BG135" s="11"/>
      <c r="BH135" s="29">
        <f t="shared" si="329"/>
        <v>3.0016301378433341</v>
      </c>
      <c r="BI135" s="25">
        <v>1690</v>
      </c>
      <c r="BJ135" s="28">
        <f t="shared" si="330"/>
        <v>1685.2088493002677</v>
      </c>
      <c r="BK135" s="39">
        <f t="shared" si="331"/>
        <v>14.381269974199769</v>
      </c>
      <c r="BL135" s="29">
        <f t="shared" si="332"/>
        <v>5056.1763411392576</v>
      </c>
      <c r="BM135" s="42">
        <f t="shared" si="333"/>
        <v>7.9862110366438657E-2</v>
      </c>
      <c r="BN135" s="11"/>
      <c r="BO135" s="29">
        <f t="shared" si="334"/>
        <v>3.0016312317570693</v>
      </c>
      <c r="BP135" s="25">
        <v>1690</v>
      </c>
      <c r="BQ135" s="28">
        <f t="shared" si="335"/>
        <v>1685.3380921204109</v>
      </c>
      <c r="BR135" s="39">
        <f t="shared" si="336"/>
        <v>13.993333180007522</v>
      </c>
      <c r="BS135" s="29">
        <f t="shared" si="337"/>
        <v>5056.5642804570198</v>
      </c>
      <c r="BT135" s="42">
        <f t="shared" si="392"/>
        <v>1.6703706558565044E-2</v>
      </c>
      <c r="BU135" s="11"/>
      <c r="BV135" s="29">
        <f t="shared" si="338"/>
        <v>3.0016317322273744</v>
      </c>
      <c r="BW135" s="25">
        <v>1690</v>
      </c>
      <c r="BX135" s="28">
        <f t="shared" si="339"/>
        <v>1685.4796407500116</v>
      </c>
      <c r="BY135" s="39">
        <f t="shared" si="340"/>
        <v>13.568458893920788</v>
      </c>
      <c r="BZ135" s="29">
        <f t="shared" si="341"/>
        <v>5056.9891573540826</v>
      </c>
      <c r="CA135" s="42">
        <f t="shared" si="342"/>
        <v>2.0036014541841892E-2</v>
      </c>
      <c r="CB135" s="11"/>
      <c r="CC135" s="29">
        <f t="shared" si="343"/>
        <v>3.0016322804819024</v>
      </c>
      <c r="CD135" s="25">
        <v>1690</v>
      </c>
      <c r="CE135" s="28">
        <f t="shared" si="344"/>
        <v>1685.6309436476154</v>
      </c>
      <c r="CF135" s="39">
        <f t="shared" si="345"/>
        <v>13.114306714251725</v>
      </c>
      <c r="CG135" s="29">
        <f t="shared" si="346"/>
        <v>5057.4433130600046</v>
      </c>
      <c r="CH135" s="42">
        <f t="shared" si="347"/>
        <v>2.2892566823284083E-2</v>
      </c>
      <c r="CI135" s="11"/>
      <c r="CJ135" s="29">
        <f t="shared" si="348"/>
        <v>3.0016328666699947</v>
      </c>
      <c r="CK135" s="25">
        <v>1690</v>
      </c>
      <c r="CL135" s="28">
        <f t="shared" si="349"/>
        <v>1685.8418180779486</v>
      </c>
      <c r="CM135" s="39">
        <f t="shared" si="350"/>
        <v>12.481341047283085</v>
      </c>
      <c r="CN135" s="29">
        <f t="shared" si="351"/>
        <v>5058.0762807669962</v>
      </c>
      <c r="CO135" s="42">
        <f t="shared" si="393"/>
        <v>4.4468025368354133E-2</v>
      </c>
      <c r="CP135" s="11"/>
      <c r="CQ135" s="29">
        <f t="shared" si="352"/>
        <v>3.0016336839175652</v>
      </c>
      <c r="CR135" s="25">
        <v>1690</v>
      </c>
      <c r="CS135" s="28">
        <f t="shared" si="353"/>
        <v>1685.973715932359</v>
      </c>
      <c r="CT135" s="39">
        <f t="shared" si="354"/>
        <v>12.085434894919153</v>
      </c>
      <c r="CU135" s="29">
        <f t="shared" si="355"/>
        <v>5058.4721898433509</v>
      </c>
      <c r="CV135" s="42">
        <f t="shared" si="356"/>
        <v>1.7397043998081285E-2</v>
      </c>
      <c r="CW135" s="11"/>
      <c r="CX135" s="29">
        <f t="shared" si="357"/>
        <v>3.0016341952459484</v>
      </c>
      <c r="CY135" s="25">
        <v>1690</v>
      </c>
      <c r="CZ135" s="28">
        <f t="shared" si="358"/>
        <v>1686.1631532095148</v>
      </c>
      <c r="DA135" s="39">
        <f t="shared" si="359"/>
        <v>11.516814954601246</v>
      </c>
      <c r="DB135" s="29">
        <f t="shared" si="360"/>
        <v>5059.0408113218928</v>
      </c>
      <c r="DC135" s="42">
        <f t="shared" si="361"/>
        <v>3.588648197619411E-2</v>
      </c>
      <c r="DD135" s="11"/>
      <c r="DE135" s="29">
        <f t="shared" si="362"/>
        <v>3.001634929847385</v>
      </c>
      <c r="DF135" s="25">
        <v>1690</v>
      </c>
      <c r="DG135" s="28">
        <f t="shared" si="363"/>
        <v>1686.2711867187643</v>
      </c>
      <c r="DH135" s="39">
        <f t="shared" si="364"/>
        <v>11.192539502544536</v>
      </c>
      <c r="DI135" s="29">
        <f t="shared" si="365"/>
        <v>5059.365088499485</v>
      </c>
      <c r="DJ135" s="42">
        <f t="shared" si="366"/>
        <v>1.1671239120757617E-2</v>
      </c>
      <c r="DK135" s="11"/>
      <c r="DL135" s="29">
        <f t="shared" si="367"/>
        <v>3.0016353488914951</v>
      </c>
      <c r="DM135" s="25">
        <v>1690</v>
      </c>
      <c r="DN135" s="28">
        <f t="shared" si="368"/>
        <v>1686.3920303255236</v>
      </c>
      <c r="DO135" s="39">
        <f t="shared" si="369"/>
        <v>10.829812308095546</v>
      </c>
      <c r="DP135" s="29">
        <f t="shared" si="370"/>
        <v>5059.7278169695473</v>
      </c>
      <c r="DQ135" s="42">
        <f t="shared" si="371"/>
        <v>1.4603177294598363E-2</v>
      </c>
      <c r="DR135" s="11"/>
      <c r="DS135" s="29">
        <f t="shared" si="372"/>
        <v>3.0016358177192952</v>
      </c>
      <c r="DT135" s="25">
        <v>1690</v>
      </c>
      <c r="DU135" s="28">
        <f t="shared" si="373"/>
        <v>1686.4851675098789</v>
      </c>
      <c r="DV135" s="39">
        <f t="shared" si="374"/>
        <v>10.550249951813864</v>
      </c>
      <c r="DW135" s="29">
        <f t="shared" si="375"/>
        <v>5060.0073808949001</v>
      </c>
      <c r="DX135" s="42">
        <f t="shared" si="376"/>
        <v>8.6745351096383389E-3</v>
      </c>
      <c r="DY135" s="11"/>
      <c r="DZ135" s="29">
        <f t="shared" si="377"/>
        <v>3.0016361791253634</v>
      </c>
      <c r="EA135" s="25">
        <v>1690</v>
      </c>
      <c r="EB135" s="28">
        <f t="shared" si="378"/>
        <v>1686.6014242816627</v>
      </c>
      <c r="EC135" s="39">
        <f t="shared" si="379"/>
        <v>10.201290399668217</v>
      </c>
      <c r="ED135" s="29">
        <f t="shared" si="380"/>
        <v>5060.356341453381</v>
      </c>
      <c r="EE135" s="42">
        <f t="shared" si="381"/>
        <v>1.3515636985592907E-2</v>
      </c>
      <c r="EF135" s="11"/>
      <c r="EG135" s="29">
        <f t="shared" si="382"/>
        <v>3.0016366303278441</v>
      </c>
      <c r="EH135" s="25">
        <v>1690</v>
      </c>
      <c r="EI135" s="28">
        <f t="shared" si="383"/>
        <v>1686.679693645083</v>
      </c>
      <c r="EJ135" s="29">
        <f t="shared" si="394"/>
        <v>5060.5912776535461</v>
      </c>
      <c r="EK135" s="42">
        <f t="shared" si="395"/>
        <v>6.1260932502196557E-3</v>
      </c>
      <c r="EM135" s="11"/>
      <c r="EN135" s="11"/>
      <c r="EO135" s="78">
        <f t="shared" si="396"/>
        <v>29</v>
      </c>
      <c r="EP135" s="78" t="str">
        <f t="shared" si="397"/>
        <v xml:space="preserve"> ('10', '16'),</v>
      </c>
      <c r="EQ135" s="78">
        <f t="shared" si="398"/>
        <v>10270</v>
      </c>
      <c r="ER135" s="78">
        <f t="shared" si="399"/>
        <v>3.0016328666699947</v>
      </c>
      <c r="ES135" s="106">
        <f t="shared" si="400"/>
        <v>3.0003267367835131</v>
      </c>
      <c r="ET135" s="78">
        <f t="shared" si="401"/>
        <v>1685.8418180779486</v>
      </c>
      <c r="EU135" s="78">
        <f t="shared" si="402"/>
        <v>5058.0762807669962</v>
      </c>
      <c r="EV135" s="79">
        <f t="shared" si="403"/>
        <v>0.16415207576221505</v>
      </c>
      <c r="EW135" s="78" t="str">
        <f t="shared" si="385"/>
        <v>-</v>
      </c>
      <c r="EX135" s="3"/>
      <c r="EY135" s="78">
        <v>29</v>
      </c>
      <c r="EZ135" s="78">
        <v>1685.8418180779486</v>
      </c>
      <c r="FB135" s="2">
        <v>1690</v>
      </c>
    </row>
    <row r="136" spans="2:158" s="2" customFormat="1" x14ac:dyDescent="0.3">
      <c r="B136" s="86"/>
      <c r="C136" s="24">
        <v>30</v>
      </c>
      <c r="D136" s="25" t="s">
        <v>50</v>
      </c>
      <c r="E136" s="25">
        <v>9990</v>
      </c>
      <c r="F136" s="25">
        <v>4.2</v>
      </c>
      <c r="G136" s="25">
        <v>1170</v>
      </c>
      <c r="H136" s="25">
        <f t="shared" si="297"/>
        <v>3991.1812727080396</v>
      </c>
      <c r="I136" s="29">
        <f t="shared" si="298"/>
        <v>4914.1386781071642</v>
      </c>
      <c r="J136" s="10"/>
      <c r="K136" s="40">
        <f t="shared" si="299"/>
        <v>4.2062780440484699</v>
      </c>
      <c r="L136" s="40">
        <f t="shared" si="387"/>
        <v>2120</v>
      </c>
      <c r="M136" s="40">
        <f t="shared" si="388"/>
        <v>2111.2484845029412</v>
      </c>
      <c r="N136" s="40">
        <f t="shared" si="389"/>
        <v>36.811415541249147</v>
      </c>
      <c r="O136" s="40">
        <f t="shared" si="390"/>
        <v>8869.89686767075</v>
      </c>
      <c r="P136" s="40">
        <f t="shared" si="391"/>
        <v>0.215087649564216</v>
      </c>
      <c r="Q136" s="8"/>
      <c r="R136" s="29">
        <f t="shared" si="300"/>
        <v>4.2062835634409499</v>
      </c>
      <c r="S136" s="25">
        <v>2120</v>
      </c>
      <c r="T136" s="29">
        <f t="shared" si="301"/>
        <v>2111.8217512202773</v>
      </c>
      <c r="U136" s="42">
        <f t="shared" si="302"/>
        <v>34.400123859411451</v>
      </c>
      <c r="V136" s="29">
        <f t="shared" si="303"/>
        <v>8872.3081919980668</v>
      </c>
      <c r="W136" s="42">
        <f t="shared" si="304"/>
        <v>0.32863472920528775</v>
      </c>
      <c r="X136" s="11"/>
      <c r="Y136" s="29">
        <f t="shared" si="305"/>
        <v>4.20629039091809</v>
      </c>
      <c r="Z136" s="25">
        <v>2120</v>
      </c>
      <c r="AA136" s="28">
        <f t="shared" si="306"/>
        <v>2112.1767771848868</v>
      </c>
      <c r="AB136" s="39">
        <f t="shared" si="307"/>
        <v>32.906820727729894</v>
      </c>
      <c r="AC136" s="29">
        <f t="shared" si="308"/>
        <v>8873.8015350525347</v>
      </c>
      <c r="AD136" s="42">
        <f t="shared" si="309"/>
        <v>0.12604343554688274</v>
      </c>
      <c r="AE136" s="11"/>
      <c r="AF136" s="29">
        <f t="shared" si="310"/>
        <v>4.2062946219860304</v>
      </c>
      <c r="AG136" s="25">
        <v>2120</v>
      </c>
      <c r="AH136" s="28">
        <f t="shared" si="311"/>
        <v>2112.6127872173615</v>
      </c>
      <c r="AI136" s="39">
        <f t="shared" si="312"/>
        <v>31.07285475592116</v>
      </c>
      <c r="AJ136" s="29">
        <f t="shared" si="313"/>
        <v>8875.6355228405846</v>
      </c>
      <c r="AK136" s="42">
        <f t="shared" si="314"/>
        <v>0.19010474841864922</v>
      </c>
      <c r="AL136" s="11"/>
      <c r="AM136" s="29">
        <f t="shared" si="315"/>
        <v>4.2062998211119691</v>
      </c>
      <c r="AN136" s="25">
        <v>2120</v>
      </c>
      <c r="AO136" s="28">
        <f t="shared" si="316"/>
        <v>2112.8731923621835</v>
      </c>
      <c r="AP136" s="39">
        <f t="shared" si="317"/>
        <v>29.977543131092673</v>
      </c>
      <c r="AQ136" s="29">
        <f t="shared" si="318"/>
        <v>8876.7308653591408</v>
      </c>
      <c r="AR136" s="42">
        <f t="shared" si="386"/>
        <v>6.7810839449775201E-2</v>
      </c>
      <c r="AS136" s="11"/>
      <c r="AT136" s="29">
        <f t="shared" si="319"/>
        <v>4.2063029278037058</v>
      </c>
      <c r="AU136" s="25">
        <v>2120</v>
      </c>
      <c r="AV136" s="28">
        <f t="shared" si="320"/>
        <v>2113.2411371923317</v>
      </c>
      <c r="AW136" s="39">
        <f t="shared" si="321"/>
        <v>28.429873893247926</v>
      </c>
      <c r="AX136" s="29">
        <f t="shared" si="322"/>
        <v>8878.27855358333</v>
      </c>
      <c r="AY136" s="42">
        <f t="shared" si="323"/>
        <v>0.13538339803278024</v>
      </c>
      <c r="AZ136" s="11"/>
      <c r="BA136" s="29">
        <f t="shared" si="324"/>
        <v>4.206307319426589</v>
      </c>
      <c r="BB136" s="25">
        <v>2120</v>
      </c>
      <c r="BC136" s="28">
        <f t="shared" si="325"/>
        <v>2113.4864026042901</v>
      </c>
      <c r="BD136" s="39">
        <f t="shared" si="326"/>
        <v>27.398239706849836</v>
      </c>
      <c r="BE136" s="29">
        <f t="shared" si="327"/>
        <v>8879.31021563998</v>
      </c>
      <c r="BF136" s="42">
        <f t="shared" si="328"/>
        <v>6.0155122303109564E-2</v>
      </c>
      <c r="BG136" s="11"/>
      <c r="BH136" s="29">
        <f t="shared" si="329"/>
        <v>4.2063102480779495</v>
      </c>
      <c r="BI136" s="25">
        <v>2120</v>
      </c>
      <c r="BJ136" s="28">
        <f t="shared" si="330"/>
        <v>2113.8491984260199</v>
      </c>
      <c r="BK136" s="39">
        <f t="shared" si="331"/>
        <v>25.872218547460189</v>
      </c>
      <c r="BL136" s="29">
        <f t="shared" si="332"/>
        <v>8880.8362482089797</v>
      </c>
      <c r="BM136" s="42">
        <f t="shared" si="333"/>
        <v>0.13162080826462463</v>
      </c>
      <c r="BN136" s="11"/>
      <c r="BO136" s="29">
        <f t="shared" si="334"/>
        <v>4.2063145819997061</v>
      </c>
      <c r="BP136" s="25">
        <v>2120</v>
      </c>
      <c r="BQ136" s="28">
        <f t="shared" si="335"/>
        <v>2114.0151182626901</v>
      </c>
      <c r="BR136" s="39">
        <f t="shared" si="336"/>
        <v>25.174320190003929</v>
      </c>
      <c r="BS136" s="29">
        <f t="shared" si="337"/>
        <v>8881.5341594018937</v>
      </c>
      <c r="BT136" s="42">
        <f t="shared" si="392"/>
        <v>2.7529392200641805E-2</v>
      </c>
      <c r="BU136" s="11"/>
      <c r="BV136" s="29">
        <f t="shared" si="338"/>
        <v>4.2063165648048688</v>
      </c>
      <c r="BW136" s="25">
        <v>2120</v>
      </c>
      <c r="BX136" s="28">
        <f t="shared" si="339"/>
        <v>2114.1968360979881</v>
      </c>
      <c r="BY136" s="39">
        <f t="shared" si="340"/>
        <v>24.409970532032979</v>
      </c>
      <c r="BZ136" s="29">
        <f t="shared" si="341"/>
        <v>8882.2985223399774</v>
      </c>
      <c r="CA136" s="42">
        <f t="shared" si="342"/>
        <v>3.3021371665412524E-2</v>
      </c>
      <c r="CB136" s="11"/>
      <c r="CC136" s="29">
        <f t="shared" si="343"/>
        <v>4.2063187369378507</v>
      </c>
      <c r="CD136" s="25">
        <v>2120</v>
      </c>
      <c r="CE136" s="28">
        <f t="shared" si="344"/>
        <v>2114.3910763043714</v>
      </c>
      <c r="CF136" s="39">
        <f t="shared" si="345"/>
        <v>23.592952022493588</v>
      </c>
      <c r="CG136" s="29">
        <f t="shared" si="346"/>
        <v>8883.1155587851008</v>
      </c>
      <c r="CH136" s="42">
        <f t="shared" si="347"/>
        <v>3.7729257775809891E-2</v>
      </c>
      <c r="CI136" s="11"/>
      <c r="CJ136" s="29">
        <f t="shared" si="348"/>
        <v>4.2063210593742468</v>
      </c>
      <c r="CK136" s="25">
        <v>2120</v>
      </c>
      <c r="CL136" s="28">
        <f t="shared" si="349"/>
        <v>2114.6617934784476</v>
      </c>
      <c r="CM136" s="39">
        <f t="shared" si="350"/>
        <v>22.45423861003772</v>
      </c>
      <c r="CN136" s="29">
        <f t="shared" si="351"/>
        <v>8884.2542825738001</v>
      </c>
      <c r="CO136" s="42">
        <f t="shared" si="393"/>
        <v>7.3287788339832419E-2</v>
      </c>
      <c r="CP136" s="11"/>
      <c r="CQ136" s="29">
        <f t="shared" si="352"/>
        <v>4.2063242972766828</v>
      </c>
      <c r="CR136" s="25">
        <v>2120</v>
      </c>
      <c r="CS136" s="28">
        <f t="shared" si="353"/>
        <v>2114.8311218050558</v>
      </c>
      <c r="CT136" s="39">
        <f t="shared" si="354"/>
        <v>21.742003456600951</v>
      </c>
      <c r="CU136" s="29">
        <f t="shared" si="355"/>
        <v>8884.9665325997412</v>
      </c>
      <c r="CV136" s="42">
        <f t="shared" si="356"/>
        <v>2.8672082191912258E-2</v>
      </c>
      <c r="CW136" s="11"/>
      <c r="CX136" s="29">
        <f t="shared" si="357"/>
        <v>4.2063263231539354</v>
      </c>
      <c r="CY136" s="25">
        <v>2120</v>
      </c>
      <c r="CZ136" s="28">
        <f t="shared" si="358"/>
        <v>2115.0743183095124</v>
      </c>
      <c r="DA136" s="39">
        <f t="shared" si="359"/>
        <v>20.719047068341016</v>
      </c>
      <c r="DB136" s="29">
        <f t="shared" si="360"/>
        <v>8885.9894968120279</v>
      </c>
      <c r="DC136" s="42">
        <f t="shared" si="361"/>
        <v>5.9144539779904859E-2</v>
      </c>
      <c r="DD136" s="11"/>
      <c r="DE136" s="29">
        <f t="shared" si="362"/>
        <v>4.2063292336559979</v>
      </c>
      <c r="DF136" s="25">
        <v>2120</v>
      </c>
      <c r="DG136" s="28">
        <f t="shared" si="363"/>
        <v>2115.2130099767919</v>
      </c>
      <c r="DH136" s="39">
        <f t="shared" si="364"/>
        <v>20.135672915478388</v>
      </c>
      <c r="DI136" s="29">
        <f t="shared" si="365"/>
        <v>8886.5728797416996</v>
      </c>
      <c r="DJ136" s="42">
        <f t="shared" si="366"/>
        <v>1.9235378572780033E-2</v>
      </c>
      <c r="DK136" s="11"/>
      <c r="DL136" s="29">
        <f t="shared" si="367"/>
        <v>4.2063308939254371</v>
      </c>
      <c r="DM136" s="25">
        <v>2120</v>
      </c>
      <c r="DN136" s="28">
        <f t="shared" si="368"/>
        <v>2115.3681470395236</v>
      </c>
      <c r="DO136" s="39">
        <f t="shared" si="369"/>
        <v>19.483121439982277</v>
      </c>
      <c r="DP136" s="29">
        <f t="shared" si="370"/>
        <v>8887.2254377055415</v>
      </c>
      <c r="DQ136" s="42">
        <f t="shared" si="371"/>
        <v>2.4067508233014089E-2</v>
      </c>
      <c r="DR136" s="11"/>
      <c r="DS136" s="29">
        <f t="shared" si="372"/>
        <v>4.2063327514487048</v>
      </c>
      <c r="DT136" s="25">
        <v>2120</v>
      </c>
      <c r="DU136" s="28">
        <f t="shared" si="373"/>
        <v>2115.4877150464663</v>
      </c>
      <c r="DV136" s="39">
        <f t="shared" si="374"/>
        <v>18.980186511783259</v>
      </c>
      <c r="DW136" s="29">
        <f t="shared" si="375"/>
        <v>8887.7283806147734</v>
      </c>
      <c r="DX136" s="42">
        <f t="shared" si="376"/>
        <v>1.4296508284249524E-2</v>
      </c>
      <c r="DY136" s="11"/>
      <c r="DZ136" s="29">
        <f t="shared" si="377"/>
        <v>4.206334183367157</v>
      </c>
      <c r="EA136" s="25">
        <v>2120</v>
      </c>
      <c r="EB136" s="28">
        <f t="shared" si="378"/>
        <v>2115.6369636048375</v>
      </c>
      <c r="EC136" s="39">
        <f t="shared" si="379"/>
        <v>18.352402184205687</v>
      </c>
      <c r="ED136" s="29">
        <f t="shared" si="380"/>
        <v>8888.3561700610699</v>
      </c>
      <c r="EE136" s="42">
        <f t="shared" si="381"/>
        <v>2.2275132175897928E-2</v>
      </c>
      <c r="EF136" s="11"/>
      <c r="EG136" s="29">
        <f t="shared" si="382"/>
        <v>4.2063359710736572</v>
      </c>
      <c r="EH136" s="25">
        <v>2120</v>
      </c>
      <c r="EI136" s="28">
        <f t="shared" si="383"/>
        <v>2115.7374445443634</v>
      </c>
      <c r="EJ136" s="29">
        <f t="shared" si="394"/>
        <v>8888.7788267118813</v>
      </c>
      <c r="EK136" s="42">
        <f t="shared" si="395"/>
        <v>1.0096419207992197E-2</v>
      </c>
      <c r="EM136" s="11"/>
      <c r="EN136" s="11"/>
      <c r="EO136" s="78">
        <f t="shared" si="396"/>
        <v>30</v>
      </c>
      <c r="EP136" s="78" t="str">
        <f t="shared" si="397"/>
        <v xml:space="preserve"> ('10', '17'),</v>
      </c>
      <c r="EQ136" s="78">
        <f t="shared" si="398"/>
        <v>9990</v>
      </c>
      <c r="ER136" s="78">
        <f t="shared" si="399"/>
        <v>4.2063210593742468</v>
      </c>
      <c r="ES136" s="106">
        <f t="shared" si="400"/>
        <v>4.2012648594553372</v>
      </c>
      <c r="ET136" s="78">
        <f t="shared" si="401"/>
        <v>2114.6617934784476</v>
      </c>
      <c r="EU136" s="78">
        <f t="shared" si="402"/>
        <v>8884.2542825738019</v>
      </c>
      <c r="EV136" s="79">
        <f t="shared" si="403"/>
        <v>0.21167785720504981</v>
      </c>
      <c r="EW136" s="78" t="str">
        <f t="shared" si="385"/>
        <v>-</v>
      </c>
      <c r="EX136" s="3"/>
      <c r="EY136" s="78">
        <v>30</v>
      </c>
      <c r="EZ136" s="78">
        <v>2114.6617934784476</v>
      </c>
      <c r="FB136" s="2">
        <v>2120</v>
      </c>
    </row>
    <row r="137" spans="2:158" s="2" customFormat="1" x14ac:dyDescent="0.3">
      <c r="B137" s="86"/>
      <c r="C137" s="24">
        <v>43</v>
      </c>
      <c r="D137" s="25" t="s">
        <v>51</v>
      </c>
      <c r="E137" s="25">
        <v>27020</v>
      </c>
      <c r="F137" s="25">
        <v>3.6</v>
      </c>
      <c r="G137" s="25">
        <v>6690</v>
      </c>
      <c r="H137" s="25">
        <f t="shared" si="297"/>
        <v>14761.133278280973</v>
      </c>
      <c r="I137" s="29">
        <f t="shared" si="298"/>
        <v>24097.576348258721</v>
      </c>
      <c r="J137" s="10"/>
      <c r="K137" s="40">
        <f t="shared" si="299"/>
        <v>3.6652416944700259</v>
      </c>
      <c r="L137" s="40">
        <f t="shared" si="387"/>
        <v>10770</v>
      </c>
      <c r="M137" s="40">
        <f t="shared" si="388"/>
        <v>10658.976390652902</v>
      </c>
      <c r="N137" s="40">
        <f t="shared" si="389"/>
        <v>-3660.0446986941633</v>
      </c>
      <c r="O137" s="40">
        <f t="shared" si="390"/>
        <v>38511.704449261248</v>
      </c>
      <c r="P137" s="40">
        <f t="shared" si="391"/>
        <v>34.616218652600139</v>
      </c>
      <c r="Q137" s="8"/>
      <c r="R137" s="29">
        <f t="shared" si="300"/>
        <v>3.6653859422341104</v>
      </c>
      <c r="S137" s="25">
        <v>9660</v>
      </c>
      <c r="T137" s="29">
        <f t="shared" si="301"/>
        <v>10593.538591181701</v>
      </c>
      <c r="U137" s="42">
        <f t="shared" si="302"/>
        <v>4678.4101423011352</v>
      </c>
      <c r="V137" s="29">
        <f t="shared" si="303"/>
        <v>38271.901873357572</v>
      </c>
      <c r="W137" s="42">
        <f t="shared" si="304"/>
        <v>4282.1055996331515</v>
      </c>
      <c r="X137" s="11"/>
      <c r="Y137" s="29">
        <f t="shared" si="305"/>
        <v>3.6637949934953546</v>
      </c>
      <c r="Z137" s="25">
        <v>11870</v>
      </c>
      <c r="AA137" s="28">
        <f t="shared" si="306"/>
        <v>10648.951058466366</v>
      </c>
      <c r="AB137" s="39">
        <f t="shared" si="307"/>
        <v>-3623.3209757372583</v>
      </c>
      <c r="AC137" s="29">
        <f t="shared" si="308"/>
        <v>38474.958969533924</v>
      </c>
      <c r="AD137" s="42">
        <f t="shared" si="309"/>
        <v>3070.5415305740325</v>
      </c>
      <c r="AE137" s="11"/>
      <c r="AF137" s="29">
        <f t="shared" si="310"/>
        <v>3.6651402932989852</v>
      </c>
      <c r="AG137" s="25">
        <v>9660</v>
      </c>
      <c r="AH137" s="28">
        <f t="shared" si="311"/>
        <v>10593.8340570325</v>
      </c>
      <c r="AI137" s="39">
        <f t="shared" si="312"/>
        <v>8307.1942241269644</v>
      </c>
      <c r="AJ137" s="29">
        <f t="shared" si="313"/>
        <v>38272.984400713962</v>
      </c>
      <c r="AK137" s="42">
        <f t="shared" si="314"/>
        <v>3037.8838470607734</v>
      </c>
      <c r="AL137" s="11"/>
      <c r="AM137" s="29">
        <f t="shared" si="315"/>
        <v>3.663802111053089</v>
      </c>
      <c r="AN137" s="25">
        <v>12860</v>
      </c>
      <c r="AO137" s="28">
        <f t="shared" si="316"/>
        <v>10673.718214688837</v>
      </c>
      <c r="AP137" s="39">
        <f t="shared" si="317"/>
        <v>-3714.7382974954735</v>
      </c>
      <c r="AQ137" s="29">
        <f t="shared" si="318"/>
        <v>38565.741593788363</v>
      </c>
      <c r="AR137" s="42">
        <f t="shared" si="386"/>
        <v>6381.4786444625479</v>
      </c>
      <c r="AS137" s="11"/>
      <c r="AT137" s="29">
        <f t="shared" si="319"/>
        <v>3.6657484196628851</v>
      </c>
      <c r="AU137" s="25">
        <v>9660</v>
      </c>
      <c r="AV137" s="28">
        <f t="shared" si="320"/>
        <v>10621.381685449234</v>
      </c>
      <c r="AW137" s="39">
        <f t="shared" si="321"/>
        <v>544.62658192324625</v>
      </c>
      <c r="AX137" s="29">
        <f t="shared" si="322"/>
        <v>38373.922624379644</v>
      </c>
      <c r="AY137" s="42">
        <f t="shared" si="323"/>
        <v>2739.1122928478089</v>
      </c>
      <c r="AZ137" s="11"/>
      <c r="BA137" s="29">
        <f t="shared" si="324"/>
        <v>3.6644683341669264</v>
      </c>
      <c r="BB137" s="25">
        <v>10770</v>
      </c>
      <c r="BC137" s="28">
        <f t="shared" si="325"/>
        <v>10626.774742414598</v>
      </c>
      <c r="BD137" s="39">
        <f t="shared" si="326"/>
        <v>524.89100231158375</v>
      </c>
      <c r="BE137" s="29">
        <f t="shared" si="327"/>
        <v>38393.685664106662</v>
      </c>
      <c r="BF137" s="42">
        <f t="shared" si="328"/>
        <v>29.085063431660505</v>
      </c>
      <c r="BG137" s="11"/>
      <c r="BH137" s="29">
        <f t="shared" si="329"/>
        <v>3.6645993703367572</v>
      </c>
      <c r="BI137" s="25">
        <v>10770</v>
      </c>
      <c r="BJ137" s="28">
        <f t="shared" si="330"/>
        <v>10634.752135222509</v>
      </c>
      <c r="BK137" s="39">
        <f t="shared" si="331"/>
        <v>4527.9362386004495</v>
      </c>
      <c r="BL137" s="29">
        <f t="shared" si="332"/>
        <v>38422.920387059472</v>
      </c>
      <c r="BM137" s="42">
        <f t="shared" si="333"/>
        <v>63.638796011698844</v>
      </c>
      <c r="BN137" s="11"/>
      <c r="BO137" s="29">
        <f t="shared" si="334"/>
        <v>3.6647935647705427</v>
      </c>
      <c r="BP137" s="25">
        <v>11870</v>
      </c>
      <c r="BQ137" s="28">
        <f t="shared" si="335"/>
        <v>10668.073340841967</v>
      </c>
      <c r="BR137" s="39">
        <f t="shared" si="336"/>
        <v>-3694.4473753179036</v>
      </c>
      <c r="BS137" s="29">
        <f t="shared" si="337"/>
        <v>38545.049298759273</v>
      </c>
      <c r="BT137" s="42">
        <f t="shared" si="392"/>
        <v>1110.3027439342561</v>
      </c>
      <c r="BU137" s="11"/>
      <c r="BV137" s="29">
        <f t="shared" si="338"/>
        <v>3.6656094438309985</v>
      </c>
      <c r="BW137" s="25">
        <v>9660</v>
      </c>
      <c r="BX137" s="28">
        <f t="shared" si="339"/>
        <v>10637.4654001407</v>
      </c>
      <c r="BY137" s="39">
        <f t="shared" si="340"/>
        <v>485.73506402711712</v>
      </c>
      <c r="BZ137" s="29">
        <f t="shared" si="341"/>
        <v>38432.864032599529</v>
      </c>
      <c r="CA137" s="42">
        <f t="shared" si="342"/>
        <v>936.84603397231251</v>
      </c>
      <c r="CB137" s="11"/>
      <c r="CC137" s="29">
        <f t="shared" si="343"/>
        <v>3.664859713711119</v>
      </c>
      <c r="CD137" s="25">
        <v>10770</v>
      </c>
      <c r="CE137" s="28">
        <f t="shared" si="344"/>
        <v>10641.901522997867</v>
      </c>
      <c r="CF137" s="39">
        <f t="shared" si="345"/>
        <v>469.49617303309628</v>
      </c>
      <c r="CG137" s="29">
        <f t="shared" si="346"/>
        <v>38449.122040623355</v>
      </c>
      <c r="CH137" s="42">
        <f t="shared" si="347"/>
        <v>19.67918600387944</v>
      </c>
      <c r="CI137" s="11"/>
      <c r="CJ137" s="29">
        <f t="shared" si="348"/>
        <v>3.6649679747234107</v>
      </c>
      <c r="CK137" s="25">
        <v>10770</v>
      </c>
      <c r="CL137" s="28">
        <f t="shared" si="349"/>
        <v>10648.084252444611</v>
      </c>
      <c r="CM137" s="39">
        <f t="shared" si="350"/>
        <v>-3620.6922276330451</v>
      </c>
      <c r="CN137" s="29">
        <f t="shared" si="351"/>
        <v>38471.782013048505</v>
      </c>
      <c r="CO137" s="42">
        <f t="shared" si="393"/>
        <v>38.226143411634204</v>
      </c>
      <c r="CP137" s="11"/>
      <c r="CQ137" s="29">
        <f t="shared" si="352"/>
        <v>3.6651190866639092</v>
      </c>
      <c r="CR137" s="25">
        <v>9660</v>
      </c>
      <c r="CS137" s="28">
        <f t="shared" si="353"/>
        <v>10616.742143004185</v>
      </c>
      <c r="CT137" s="39">
        <f t="shared" si="354"/>
        <v>561.61813481456204</v>
      </c>
      <c r="CU137" s="29">
        <f t="shared" si="355"/>
        <v>38356.92142919443</v>
      </c>
      <c r="CV137" s="42">
        <f t="shared" si="356"/>
        <v>982.32782417562191</v>
      </c>
      <c r="CW137" s="11"/>
      <c r="CX137" s="29">
        <f t="shared" si="357"/>
        <v>3.6643557658925556</v>
      </c>
      <c r="CY137" s="25">
        <v>10770</v>
      </c>
      <c r="CZ137" s="28">
        <f t="shared" si="358"/>
        <v>10623.952948462582</v>
      </c>
      <c r="DA137" s="39">
        <f t="shared" si="359"/>
        <v>4567.2452207574834</v>
      </c>
      <c r="DB137" s="29">
        <f t="shared" si="360"/>
        <v>38383.345016548323</v>
      </c>
      <c r="DC137" s="42">
        <f t="shared" si="361"/>
        <v>51.995715358845985</v>
      </c>
      <c r="DD137" s="11"/>
      <c r="DE137" s="29">
        <f t="shared" si="362"/>
        <v>3.6645307837620225</v>
      </c>
      <c r="DF137" s="25">
        <v>11870</v>
      </c>
      <c r="DG137" s="28">
        <f t="shared" si="363"/>
        <v>10659.037705039624</v>
      </c>
      <c r="DH137" s="39">
        <f t="shared" si="364"/>
        <v>-3661.0701776941387</v>
      </c>
      <c r="DI137" s="29">
        <f t="shared" si="365"/>
        <v>38511.929190198513</v>
      </c>
      <c r="DJ137" s="42">
        <f t="shared" si="366"/>
        <v>1230.9401440702809</v>
      </c>
      <c r="DK137" s="11"/>
      <c r="DL137" s="29">
        <f t="shared" si="367"/>
        <v>3.6653874467438845</v>
      </c>
      <c r="DM137" s="25">
        <v>9660</v>
      </c>
      <c r="DN137" s="28">
        <f t="shared" si="368"/>
        <v>10626.660830559711</v>
      </c>
      <c r="DO137" s="39">
        <f t="shared" si="369"/>
        <v>525.29313602333912</v>
      </c>
      <c r="DP137" s="29">
        <f t="shared" si="370"/>
        <v>38393.268222952727</v>
      </c>
      <c r="DQ137" s="42">
        <f t="shared" si="371"/>
        <v>1048.2620010880196</v>
      </c>
      <c r="DR137" s="11"/>
      <c r="DS137" s="29">
        <f t="shared" si="372"/>
        <v>3.6645966005346455</v>
      </c>
      <c r="DT137" s="25">
        <v>10770</v>
      </c>
      <c r="DU137" s="28">
        <f t="shared" si="373"/>
        <v>10630.36102980028</v>
      </c>
      <c r="DV137" s="39">
        <f t="shared" si="374"/>
        <v>511.74877394316741</v>
      </c>
      <c r="DW137" s="29">
        <f t="shared" si="375"/>
        <v>38406.828127022542</v>
      </c>
      <c r="DX137" s="42">
        <f t="shared" si="376"/>
        <v>13.691474419910499</v>
      </c>
      <c r="DY137" s="11"/>
      <c r="DZ137" s="29">
        <f t="shared" si="377"/>
        <v>3.6646866175833495</v>
      </c>
      <c r="EA137" s="25">
        <v>10770</v>
      </c>
      <c r="EB137" s="28">
        <f t="shared" si="378"/>
        <v>10634.979735225439</v>
      </c>
      <c r="EC137" s="39">
        <f t="shared" si="379"/>
        <v>-3572.5730008998721</v>
      </c>
      <c r="ED137" s="29">
        <f t="shared" si="380"/>
        <v>38423.754494716784</v>
      </c>
      <c r="EE137" s="42">
        <f t="shared" si="381"/>
        <v>21.332439804389701</v>
      </c>
      <c r="EF137" s="11"/>
      <c r="EG137" s="29">
        <f t="shared" si="382"/>
        <v>3.6647991116751681</v>
      </c>
      <c r="EH137" s="25">
        <v>9660</v>
      </c>
      <c r="EI137" s="28">
        <f t="shared" si="383"/>
        <v>10612.525904695201</v>
      </c>
      <c r="EJ137" s="29">
        <f t="shared" si="394"/>
        <v>38341.471847465451</v>
      </c>
      <c r="EK137" s="42">
        <f t="shared" si="395"/>
        <v>504.17450548063061</v>
      </c>
      <c r="EM137" s="11"/>
      <c r="EN137" s="11"/>
      <c r="EO137" s="78">
        <f t="shared" si="396"/>
        <v>43</v>
      </c>
      <c r="EP137" s="78" t="str">
        <f t="shared" si="397"/>
        <v xml:space="preserve"> ('15', '10'),</v>
      </c>
      <c r="EQ137" s="78">
        <f t="shared" si="398"/>
        <v>27020</v>
      </c>
      <c r="ER137" s="78">
        <f t="shared" si="399"/>
        <v>3.6649679747234107</v>
      </c>
      <c r="ES137" s="106">
        <f t="shared" si="400"/>
        <v>3.6130238173327816</v>
      </c>
      <c r="ET137" s="78">
        <f t="shared" si="401"/>
        <v>10648.084252444611</v>
      </c>
      <c r="EU137" s="78">
        <f t="shared" si="402"/>
        <v>38471.782013048505</v>
      </c>
      <c r="EV137" s="79">
        <f t="shared" si="403"/>
        <v>0.39408157855087383</v>
      </c>
      <c r="EW137" s="78" t="str">
        <f t="shared" si="385"/>
        <v>-</v>
      </c>
      <c r="EX137" s="3"/>
      <c r="EY137" s="78">
        <v>43</v>
      </c>
      <c r="EZ137" s="78">
        <v>10648.084252444611</v>
      </c>
      <c r="FB137" s="2">
        <v>11257.664648589</v>
      </c>
    </row>
    <row r="138" spans="2:158" s="2" customFormat="1" x14ac:dyDescent="0.3">
      <c r="B138" s="86"/>
      <c r="C138" s="24">
        <v>44</v>
      </c>
      <c r="D138" s="25" t="s">
        <v>52</v>
      </c>
      <c r="E138" s="25">
        <v>10260</v>
      </c>
      <c r="F138" s="25">
        <v>3</v>
      </c>
      <c r="G138" s="25">
        <v>7280</v>
      </c>
      <c r="H138" s="25">
        <f t="shared" si="297"/>
        <v>-15820.716500612165</v>
      </c>
      <c r="I138" s="29">
        <f t="shared" si="298"/>
        <v>22670.385901941576</v>
      </c>
      <c r="J138" s="10"/>
      <c r="K138" s="40">
        <f t="shared" si="299"/>
        <v>3.0268694020571871</v>
      </c>
      <c r="L138" s="40">
        <f t="shared" si="387"/>
        <v>2450</v>
      </c>
      <c r="M138" s="40">
        <f t="shared" si="388"/>
        <v>3344.2984236213852</v>
      </c>
      <c r="N138" s="40">
        <f t="shared" si="389"/>
        <v>652.6764650340308</v>
      </c>
      <c r="O138" s="40">
        <f t="shared" si="390"/>
        <v>10049.883503178582</v>
      </c>
      <c r="P138" s="40">
        <f t="shared" si="391"/>
        <v>2246.0213065564049</v>
      </c>
      <c r="Q138" s="8"/>
      <c r="R138" s="29">
        <f t="shared" si="300"/>
        <v>3.0253987984362207</v>
      </c>
      <c r="S138" s="25">
        <v>3560</v>
      </c>
      <c r="T138" s="29">
        <f t="shared" si="301"/>
        <v>3358.4279232099198</v>
      </c>
      <c r="U138" s="42">
        <f t="shared" si="302"/>
        <v>-2747.6662625148774</v>
      </c>
      <c r="V138" s="29">
        <f t="shared" si="303"/>
        <v>10092.633919531654</v>
      </c>
      <c r="W138" s="42">
        <f t="shared" si="304"/>
        <v>199.64275862239941</v>
      </c>
      <c r="X138" s="11"/>
      <c r="Y138" s="29">
        <f t="shared" si="305"/>
        <v>3.0258307611456967</v>
      </c>
      <c r="Z138" s="25">
        <v>2450</v>
      </c>
      <c r="AA138" s="28">
        <f t="shared" si="306"/>
        <v>3318.9921578764838</v>
      </c>
      <c r="AB138" s="39">
        <f t="shared" si="307"/>
        <v>729.05836089806576</v>
      </c>
      <c r="AC138" s="29">
        <f t="shared" si="308"/>
        <v>9973.3316112163593</v>
      </c>
      <c r="AD138" s="42">
        <f t="shared" si="309"/>
        <v>1555.1795874338277</v>
      </c>
      <c r="AE138" s="11"/>
      <c r="AF138" s="29">
        <f t="shared" si="310"/>
        <v>3.0246387108027566</v>
      </c>
      <c r="AG138" s="25">
        <v>3560</v>
      </c>
      <c r="AH138" s="28">
        <f t="shared" si="311"/>
        <v>3332.424197274363</v>
      </c>
      <c r="AI138" s="39">
        <f t="shared" si="312"/>
        <v>-2668.5549596081378</v>
      </c>
      <c r="AJ138" s="29">
        <f t="shared" si="313"/>
        <v>10013.961367116748</v>
      </c>
      <c r="AK138" s="42">
        <f t="shared" si="314"/>
        <v>180.41968238617849</v>
      </c>
      <c r="AL138" s="11"/>
      <c r="AM138" s="29">
        <f t="shared" si="315"/>
        <v>3.025039992368483</v>
      </c>
      <c r="AN138" s="25">
        <v>2450</v>
      </c>
      <c r="AO138" s="28">
        <f t="shared" si="316"/>
        <v>3301.3180402369289</v>
      </c>
      <c r="AP138" s="39">
        <f t="shared" si="317"/>
        <v>782.38635964445643</v>
      </c>
      <c r="AQ138" s="29">
        <f t="shared" si="318"/>
        <v>9919.8784040486098</v>
      </c>
      <c r="AR138" s="42">
        <f t="shared" si="386"/>
        <v>967.59300563750844</v>
      </c>
      <c r="AS138" s="11"/>
      <c r="AT138" s="29">
        <f t="shared" si="319"/>
        <v>3.0241180691222951</v>
      </c>
      <c r="AU138" s="25">
        <v>3560</v>
      </c>
      <c r="AV138" s="28">
        <f t="shared" si="320"/>
        <v>3314.6733452464705</v>
      </c>
      <c r="AW138" s="39">
        <f t="shared" si="321"/>
        <v>-2614.4226280823591</v>
      </c>
      <c r="AX138" s="29">
        <f t="shared" si="322"/>
        <v>9960.2690399210969</v>
      </c>
      <c r="AY138" s="42">
        <f t="shared" si="323"/>
        <v>178.36417189788571</v>
      </c>
      <c r="AZ138" s="11"/>
      <c r="BA138" s="29">
        <f t="shared" si="324"/>
        <v>3.0245107171797003</v>
      </c>
      <c r="BB138" s="25">
        <v>2450</v>
      </c>
      <c r="BC138" s="28">
        <f t="shared" si="325"/>
        <v>3283.2961046860382</v>
      </c>
      <c r="BD138" s="39">
        <f t="shared" si="326"/>
        <v>-2518.4620996559584</v>
      </c>
      <c r="BE138" s="29">
        <f t="shared" si="327"/>
        <v>9865.3826628392726</v>
      </c>
      <c r="BF138" s="42">
        <f t="shared" si="328"/>
        <v>984.53122518723512</v>
      </c>
      <c r="BG138" s="11"/>
      <c r="BH138" s="29">
        <f t="shared" si="329"/>
        <v>3.0235957225409003</v>
      </c>
      <c r="BI138" s="25">
        <v>2450</v>
      </c>
      <c r="BJ138" s="28">
        <f t="shared" si="330"/>
        <v>3236.8829896778966</v>
      </c>
      <c r="BK138" s="39">
        <f t="shared" si="331"/>
        <v>3304.6161489483598</v>
      </c>
      <c r="BL138" s="29">
        <f t="shared" si="332"/>
        <v>9725.0786946300286</v>
      </c>
      <c r="BM138" s="42">
        <f t="shared" si="333"/>
        <v>2154.1772447589819</v>
      </c>
      <c r="BN138" s="11"/>
      <c r="BO138" s="29">
        <f t="shared" si="334"/>
        <v>3.0222895384886526</v>
      </c>
      <c r="BP138" s="25">
        <v>4330</v>
      </c>
      <c r="BQ138" s="28">
        <f t="shared" si="335"/>
        <v>3266.3701701100049</v>
      </c>
      <c r="BR138" s="39">
        <f t="shared" si="336"/>
        <v>887.75052965441364</v>
      </c>
      <c r="BS138" s="29">
        <f t="shared" si="337"/>
        <v>9814.2095760186094</v>
      </c>
      <c r="BT138" s="42">
        <f t="shared" si="392"/>
        <v>869.49380983570995</v>
      </c>
      <c r="BU138" s="11"/>
      <c r="BV138" s="29">
        <f t="shared" si="338"/>
        <v>3.0231129126557135</v>
      </c>
      <c r="BW138" s="25">
        <v>3560</v>
      </c>
      <c r="BX138" s="28">
        <f t="shared" si="339"/>
        <v>3275.2855972493535</v>
      </c>
      <c r="BY138" s="39">
        <f t="shared" si="340"/>
        <v>-2494.498284785619</v>
      </c>
      <c r="BZ138" s="29">
        <f t="shared" si="341"/>
        <v>9841.1630468731419</v>
      </c>
      <c r="CA138" s="42">
        <f t="shared" si="342"/>
        <v>79.484841077033451</v>
      </c>
      <c r="CB138" s="11"/>
      <c r="CC138" s="29">
        <f t="shared" si="343"/>
        <v>3.0233662907716115</v>
      </c>
      <c r="CD138" s="25">
        <v>2450</v>
      </c>
      <c r="CE138" s="28">
        <f t="shared" si="344"/>
        <v>3247.662106436127</v>
      </c>
      <c r="CF138" s="39">
        <f t="shared" si="345"/>
        <v>-2410.1645694079698</v>
      </c>
      <c r="CG138" s="29">
        <f t="shared" si="346"/>
        <v>9757.6579119660637</v>
      </c>
      <c r="CH138" s="42">
        <f t="shared" si="347"/>
        <v>763.0572447084063</v>
      </c>
      <c r="CI138" s="11"/>
      <c r="CJ138" s="29">
        <f t="shared" si="348"/>
        <v>3.0225879296811788</v>
      </c>
      <c r="CK138" s="25">
        <v>2450</v>
      </c>
      <c r="CL138" s="28">
        <f t="shared" si="349"/>
        <v>3209.162593331595</v>
      </c>
      <c r="CM138" s="39">
        <f t="shared" si="350"/>
        <v>1060.1731155184214</v>
      </c>
      <c r="CN138" s="29">
        <f t="shared" si="351"/>
        <v>9641.31012336391</v>
      </c>
      <c r="CO138" s="42">
        <f t="shared" si="393"/>
        <v>1482.2125092860367</v>
      </c>
      <c r="CP138" s="11"/>
      <c r="CQ138" s="29">
        <f t="shared" si="352"/>
        <v>3.0215357479827381</v>
      </c>
      <c r="CR138" s="25">
        <v>3560</v>
      </c>
      <c r="CS138" s="28">
        <f t="shared" si="353"/>
        <v>3220.2911831946467</v>
      </c>
      <c r="CT138" s="39">
        <f t="shared" si="354"/>
        <v>-2326.9491387653893</v>
      </c>
      <c r="CU138" s="29">
        <f t="shared" si="355"/>
        <v>9674.9372234155453</v>
      </c>
      <c r="CV138" s="42">
        <f t="shared" si="356"/>
        <v>123.84551234001771</v>
      </c>
      <c r="CW138" s="11"/>
      <c r="CX138" s="29">
        <f t="shared" si="357"/>
        <v>3.0218360282216059</v>
      </c>
      <c r="CY138" s="25">
        <v>2450</v>
      </c>
      <c r="CZ138" s="28">
        <f t="shared" si="358"/>
        <v>3184.0488659835532</v>
      </c>
      <c r="DA138" s="39">
        <f t="shared" si="359"/>
        <v>-2217.071919805574</v>
      </c>
      <c r="DB138" s="29">
        <f t="shared" si="360"/>
        <v>9565.4364973081811</v>
      </c>
      <c r="DC138" s="42">
        <f t="shared" si="361"/>
        <v>1313.5055568295206</v>
      </c>
      <c r="DD138" s="11"/>
      <c r="DE138" s="29">
        <f t="shared" si="362"/>
        <v>3.0208694965386709</v>
      </c>
      <c r="DF138" s="25">
        <v>2450</v>
      </c>
      <c r="DG138" s="28">
        <f t="shared" si="363"/>
        <v>3163.3803641425429</v>
      </c>
      <c r="DH138" s="39">
        <f t="shared" si="364"/>
        <v>1198.0551966687435</v>
      </c>
      <c r="DI138" s="29">
        <f t="shared" si="365"/>
        <v>9503.0052142245022</v>
      </c>
      <c r="DJ138" s="42">
        <f t="shared" si="366"/>
        <v>427.18696835184664</v>
      </c>
      <c r="DK138" s="11"/>
      <c r="DL138" s="29">
        <f t="shared" si="367"/>
        <v>3.0203328723012408</v>
      </c>
      <c r="DM138" s="25">
        <v>3560</v>
      </c>
      <c r="DN138" s="28">
        <f t="shared" si="368"/>
        <v>3176.234037333903</v>
      </c>
      <c r="DO138" s="39">
        <f t="shared" si="369"/>
        <v>-2193.3588005745537</v>
      </c>
      <c r="DP138" s="29">
        <f t="shared" si="370"/>
        <v>9541.8297184306975</v>
      </c>
      <c r="DQ138" s="42">
        <f t="shared" si="371"/>
        <v>165.21691451028755</v>
      </c>
      <c r="DR138" s="11"/>
      <c r="DS138" s="29">
        <f t="shared" si="372"/>
        <v>3.0206653638785501</v>
      </c>
      <c r="DT138" s="25">
        <v>2450</v>
      </c>
      <c r="DU138" s="28">
        <f t="shared" si="373"/>
        <v>3157.4868195014633</v>
      </c>
      <c r="DV138" s="39">
        <f t="shared" si="374"/>
        <v>-2136.3201970854325</v>
      </c>
      <c r="DW138" s="29">
        <f t="shared" si="375"/>
        <v>9485.2051932888371</v>
      </c>
      <c r="DX138" s="42">
        <f t="shared" si="376"/>
        <v>351.4581764569441</v>
      </c>
      <c r="DY138" s="11"/>
      <c r="DZ138" s="29">
        <f t="shared" si="377"/>
        <v>3.0201817703651721</v>
      </c>
      <c r="EA138" s="25">
        <v>2450</v>
      </c>
      <c r="EB138" s="28">
        <f t="shared" si="378"/>
        <v>3134.0859507698647</v>
      </c>
      <c r="EC138" s="39">
        <f t="shared" si="379"/>
        <v>1286.1907923982014</v>
      </c>
      <c r="ED138" s="29">
        <f t="shared" si="380"/>
        <v>9414.5372646663636</v>
      </c>
      <c r="EE138" s="42">
        <f t="shared" si="381"/>
        <v>547.60065739351001</v>
      </c>
      <c r="EF138" s="11"/>
      <c r="EG138" s="29">
        <f t="shared" si="382"/>
        <v>3.0195901014676272</v>
      </c>
      <c r="EH138" s="25">
        <v>3560</v>
      </c>
      <c r="EI138" s="28">
        <f t="shared" si="383"/>
        <v>3143.8947719549019</v>
      </c>
      <c r="EJ138" s="29">
        <f t="shared" si="394"/>
        <v>9444.1570905829631</v>
      </c>
      <c r="EK138" s="42">
        <f t="shared" si="395"/>
        <v>96.212973040035209</v>
      </c>
      <c r="EM138" s="11"/>
      <c r="EN138" s="11"/>
      <c r="EO138" s="78">
        <f t="shared" si="396"/>
        <v>44</v>
      </c>
      <c r="EP138" s="78" t="str">
        <f t="shared" si="397"/>
        <v xml:space="preserve"> ('15', '14'),</v>
      </c>
      <c r="EQ138" s="78">
        <f t="shared" si="398"/>
        <v>10260</v>
      </c>
      <c r="ER138" s="78">
        <f t="shared" si="399"/>
        <v>3.0225879296811788</v>
      </c>
      <c r="ES138" s="106">
        <f t="shared" si="400"/>
        <v>3.0043071495965474</v>
      </c>
      <c r="ET138" s="78">
        <f t="shared" si="401"/>
        <v>3209.162593331595</v>
      </c>
      <c r="EU138" s="78">
        <f t="shared" si="402"/>
        <v>9641.3101233639081</v>
      </c>
      <c r="EV138" s="79">
        <f t="shared" si="403"/>
        <v>0.31278387849235817</v>
      </c>
      <c r="EW138" s="78" t="str">
        <f t="shared" si="385"/>
        <v>-</v>
      </c>
      <c r="EX138" s="3"/>
      <c r="EY138" s="78">
        <v>44</v>
      </c>
      <c r="EZ138" s="78">
        <v>3209.162593331595</v>
      </c>
      <c r="FB138" s="2">
        <v>3154.2855461036402</v>
      </c>
    </row>
    <row r="139" spans="2:158" s="2" customFormat="1" x14ac:dyDescent="0.3">
      <c r="B139" s="86"/>
      <c r="C139" s="24">
        <v>45</v>
      </c>
      <c r="D139" s="25" t="s">
        <v>53</v>
      </c>
      <c r="E139" s="25">
        <v>9640</v>
      </c>
      <c r="F139" s="25">
        <v>2.4</v>
      </c>
      <c r="G139" s="25">
        <v>5770</v>
      </c>
      <c r="H139" s="25">
        <f t="shared" si="297"/>
        <v>0</v>
      </c>
      <c r="I139" s="29">
        <f t="shared" si="298"/>
        <v>14114.608155902837</v>
      </c>
      <c r="J139" s="10"/>
      <c r="K139" s="40">
        <f t="shared" si="299"/>
        <v>2.6402738247398299</v>
      </c>
      <c r="L139" s="40">
        <f t="shared" si="387"/>
        <v>5770</v>
      </c>
      <c r="M139" s="40">
        <f t="shared" si="388"/>
        <v>5824.0103926908796</v>
      </c>
      <c r="N139" s="40">
        <f t="shared" si="389"/>
        <v>-142.54530369374186</v>
      </c>
      <c r="O139" s="40">
        <f t="shared" si="390"/>
        <v>14256.946896515852</v>
      </c>
      <c r="P139" s="40">
        <f t="shared" si="391"/>
        <v>8.1922578117223228</v>
      </c>
      <c r="Q139" s="8"/>
      <c r="R139" s="29">
        <f t="shared" si="300"/>
        <v>2.6398020738495673</v>
      </c>
      <c r="S139" s="25">
        <v>5770</v>
      </c>
      <c r="T139" s="29">
        <f t="shared" si="301"/>
        <v>5820.4724499733775</v>
      </c>
      <c r="U139" s="42">
        <f t="shared" si="302"/>
        <v>-133.18972452305596</v>
      </c>
      <c r="V139" s="29">
        <f t="shared" si="303"/>
        <v>14247.608458138506</v>
      </c>
      <c r="W139" s="42">
        <f t="shared" si="304"/>
        <v>12.517038672326279</v>
      </c>
      <c r="X139" s="11"/>
      <c r="Y139" s="29">
        <f t="shared" si="305"/>
        <v>2.6392199092048556</v>
      </c>
      <c r="Z139" s="25">
        <v>5770</v>
      </c>
      <c r="AA139" s="28">
        <f t="shared" si="306"/>
        <v>5818.2813904054146</v>
      </c>
      <c r="AB139" s="39">
        <f t="shared" si="307"/>
        <v>-127.38650575416325</v>
      </c>
      <c r="AC139" s="29">
        <f t="shared" si="308"/>
        <v>14241.826164574466</v>
      </c>
      <c r="AD139" s="42">
        <f t="shared" si="309"/>
        <v>4.8007420303615014</v>
      </c>
      <c r="AE139" s="11"/>
      <c r="AF139" s="29">
        <f t="shared" si="310"/>
        <v>2.6388599046273571</v>
      </c>
      <c r="AG139" s="25">
        <v>5770</v>
      </c>
      <c r="AH139" s="28">
        <f t="shared" si="311"/>
        <v>5815.5905338241691</v>
      </c>
      <c r="AI139" s="39">
        <f t="shared" si="312"/>
        <v>-120.27489037916207</v>
      </c>
      <c r="AJ139" s="29">
        <f t="shared" si="313"/>
        <v>14234.725965268868</v>
      </c>
      <c r="AK139" s="42">
        <f t="shared" si="314"/>
        <v>7.2407091408322097</v>
      </c>
      <c r="AL139" s="11"/>
      <c r="AM139" s="29">
        <f t="shared" si="315"/>
        <v>2.6384183364337654</v>
      </c>
      <c r="AN139" s="25">
        <v>5770</v>
      </c>
      <c r="AO139" s="28">
        <f t="shared" si="316"/>
        <v>5813.983431130323</v>
      </c>
      <c r="AP139" s="39">
        <f t="shared" si="317"/>
        <v>-116.01874927715508</v>
      </c>
      <c r="AQ139" s="29">
        <f t="shared" si="318"/>
        <v>14230.485967763721</v>
      </c>
      <c r="AR139" s="42">
        <f t="shared" si="386"/>
        <v>2.5827790685676253</v>
      </c>
      <c r="AS139" s="11"/>
      <c r="AT139" s="29">
        <f t="shared" si="319"/>
        <v>2.6381549038892835</v>
      </c>
      <c r="AU139" s="25">
        <v>5770</v>
      </c>
      <c r="AV139" s="28">
        <f t="shared" si="320"/>
        <v>5811.7126421713647</v>
      </c>
      <c r="AW139" s="39">
        <f t="shared" si="321"/>
        <v>-110.01857147904879</v>
      </c>
      <c r="AX139" s="29">
        <f t="shared" si="322"/>
        <v>14224.495697015116</v>
      </c>
      <c r="AY139" s="42">
        <f t="shared" si="323"/>
        <v>5.1564824961268831</v>
      </c>
      <c r="AZ139" s="11"/>
      <c r="BA139" s="29">
        <f t="shared" si="324"/>
        <v>2.6377830536547129</v>
      </c>
      <c r="BB139" s="25">
        <v>5770</v>
      </c>
      <c r="BC139" s="28">
        <f t="shared" si="325"/>
        <v>5810.1989750564744</v>
      </c>
      <c r="BD139" s="39">
        <f t="shared" si="326"/>
        <v>-106.01151067012175</v>
      </c>
      <c r="BE139" s="29">
        <f t="shared" si="327"/>
        <v>14220.503158987185</v>
      </c>
      <c r="BF139" s="42">
        <f t="shared" si="328"/>
        <v>2.2911881347002274</v>
      </c>
      <c r="BG139" s="11"/>
      <c r="BH139" s="29">
        <f t="shared" si="329"/>
        <v>2.6375354269592508</v>
      </c>
      <c r="BI139" s="25">
        <v>5770</v>
      </c>
      <c r="BJ139" s="28">
        <f t="shared" si="330"/>
        <v>5807.9599634470196</v>
      </c>
      <c r="BK139" s="39">
        <f t="shared" si="331"/>
        <v>-100.10051012045268</v>
      </c>
      <c r="BL139" s="29">
        <f t="shared" si="332"/>
        <v>14214.598096289979</v>
      </c>
      <c r="BM139" s="42">
        <f t="shared" si="333"/>
        <v>5.0131729872733386</v>
      </c>
      <c r="BN139" s="11"/>
      <c r="BO139" s="29">
        <f t="shared" si="334"/>
        <v>2.637169493032824</v>
      </c>
      <c r="BP139" s="25">
        <v>5770</v>
      </c>
      <c r="BQ139" s="28">
        <f t="shared" si="335"/>
        <v>5806.9359813108085</v>
      </c>
      <c r="BR139" s="39">
        <f t="shared" si="336"/>
        <v>-97.39350636076675</v>
      </c>
      <c r="BS139" s="29">
        <f t="shared" si="337"/>
        <v>14211.897767458593</v>
      </c>
      <c r="BT139" s="42">
        <f t="shared" si="392"/>
        <v>1.0485394152794247</v>
      </c>
      <c r="BU139" s="11"/>
      <c r="BV139" s="29">
        <f t="shared" si="338"/>
        <v>2.6370022789975041</v>
      </c>
      <c r="BW139" s="25">
        <v>5770</v>
      </c>
      <c r="BX139" s="28">
        <f t="shared" si="339"/>
        <v>5805.8145010772769</v>
      </c>
      <c r="BY139" s="39">
        <f t="shared" si="340"/>
        <v>-94.429362902704554</v>
      </c>
      <c r="BZ139" s="29">
        <f t="shared" si="341"/>
        <v>14208.940524171225</v>
      </c>
      <c r="CA139" s="42">
        <f t="shared" si="342"/>
        <v>1.2577179142022183</v>
      </c>
      <c r="CB139" s="11"/>
      <c r="CC139" s="29">
        <f t="shared" si="343"/>
        <v>2.6368192452021466</v>
      </c>
      <c r="CD139" s="25">
        <v>5770</v>
      </c>
      <c r="CE139" s="28">
        <f t="shared" si="344"/>
        <v>5804.6157384370636</v>
      </c>
      <c r="CF139" s="39">
        <f t="shared" si="345"/>
        <v>-91.259250607069546</v>
      </c>
      <c r="CG139" s="29">
        <f t="shared" si="346"/>
        <v>14205.779720979972</v>
      </c>
      <c r="CH139" s="42">
        <f t="shared" si="347"/>
        <v>1.4370318675712033</v>
      </c>
      <c r="CI139" s="11"/>
      <c r="CJ139" s="29">
        <f t="shared" si="348"/>
        <v>2.6366237155992907</v>
      </c>
      <c r="CK139" s="25">
        <v>5770</v>
      </c>
      <c r="CL139" s="28">
        <f t="shared" si="349"/>
        <v>5802.9449945659089</v>
      </c>
      <c r="CM139" s="39">
        <f t="shared" si="350"/>
        <v>-86.848975206108051</v>
      </c>
      <c r="CN139" s="29">
        <f t="shared" si="351"/>
        <v>14201.374825581333</v>
      </c>
      <c r="CO139" s="42">
        <f t="shared" si="393"/>
        <v>2.7913850830007503</v>
      </c>
      <c r="CP139" s="11"/>
      <c r="CQ139" s="29">
        <f t="shared" si="352"/>
        <v>2.6363514033650364</v>
      </c>
      <c r="CR139" s="25">
        <v>5770</v>
      </c>
      <c r="CS139" s="28">
        <f t="shared" si="353"/>
        <v>5801.8999767724927</v>
      </c>
      <c r="CT139" s="39">
        <f t="shared" si="354"/>
        <v>-84.086325883466202</v>
      </c>
      <c r="CU139" s="29">
        <f t="shared" si="355"/>
        <v>14198.619880397529</v>
      </c>
      <c r="CV139" s="42">
        <f t="shared" si="356"/>
        <v>1.0920621885565971</v>
      </c>
      <c r="CW139" s="11"/>
      <c r="CX139" s="29">
        <f t="shared" si="357"/>
        <v>2.6361811968844062</v>
      </c>
      <c r="CY139" s="25">
        <v>5770</v>
      </c>
      <c r="CZ139" s="28">
        <f t="shared" si="358"/>
        <v>5800.3990780183094</v>
      </c>
      <c r="DA139" s="39">
        <f t="shared" si="359"/>
        <v>-80.125818879274831</v>
      </c>
      <c r="DB139" s="29">
        <f t="shared" si="360"/>
        <v>14194.663422679492</v>
      </c>
      <c r="DC139" s="42">
        <f t="shared" si="361"/>
        <v>2.2526970703088436</v>
      </c>
      <c r="DD139" s="11"/>
      <c r="DE139" s="29">
        <f t="shared" si="362"/>
        <v>2.6359368999909059</v>
      </c>
      <c r="DF139" s="25">
        <v>5770</v>
      </c>
      <c r="DG139" s="28">
        <f t="shared" si="363"/>
        <v>5799.5431358200412</v>
      </c>
      <c r="DH139" s="39">
        <f t="shared" si="364"/>
        <v>-77.865129420774693</v>
      </c>
      <c r="DI139" s="29">
        <f t="shared" si="365"/>
        <v>14192.407272647479</v>
      </c>
      <c r="DJ139" s="42">
        <f t="shared" si="366"/>
        <v>0.73263704677614205</v>
      </c>
      <c r="DK139" s="11"/>
      <c r="DL139" s="29">
        <f t="shared" si="367"/>
        <v>2.6357976656731146</v>
      </c>
      <c r="DM139" s="25">
        <v>5770</v>
      </c>
      <c r="DN139" s="28">
        <f t="shared" si="368"/>
        <v>5798.5857000842698</v>
      </c>
      <c r="DO139" s="39">
        <f t="shared" si="369"/>
        <v>-75.338243392821894</v>
      </c>
      <c r="DP139" s="29">
        <f t="shared" si="370"/>
        <v>14189.883740298756</v>
      </c>
      <c r="DQ139" s="42">
        <f t="shared" si="371"/>
        <v>0.91668318813225402</v>
      </c>
      <c r="DR139" s="11"/>
      <c r="DS139" s="29">
        <f t="shared" si="372"/>
        <v>2.6356419946440877</v>
      </c>
      <c r="DT139" s="25">
        <v>5770</v>
      </c>
      <c r="DU139" s="28">
        <f t="shared" si="373"/>
        <v>5797.847780462188</v>
      </c>
      <c r="DV139" s="39">
        <f t="shared" si="374"/>
        <v>-73.389273015706934</v>
      </c>
      <c r="DW139" s="29">
        <f t="shared" si="375"/>
        <v>14187.938892605162</v>
      </c>
      <c r="DX139" s="42">
        <f t="shared" si="376"/>
        <v>0.54452536865333223</v>
      </c>
      <c r="DY139" s="11"/>
      <c r="DZ139" s="29">
        <f t="shared" si="377"/>
        <v>2.6355220677026296</v>
      </c>
      <c r="EA139" s="25">
        <v>5770</v>
      </c>
      <c r="EB139" s="28">
        <f t="shared" si="378"/>
        <v>5796.9266859101772</v>
      </c>
      <c r="EC139" s="39">
        <f t="shared" si="379"/>
        <v>-70.959134328307968</v>
      </c>
      <c r="ED139" s="29">
        <f t="shared" si="380"/>
        <v>14185.511396505144</v>
      </c>
      <c r="EE139" s="42">
        <f t="shared" si="381"/>
        <v>0.84841517374397601</v>
      </c>
      <c r="EF139" s="11"/>
      <c r="EG139" s="29">
        <f t="shared" si="382"/>
        <v>2.6353724353492258</v>
      </c>
      <c r="EH139" s="25">
        <v>5770</v>
      </c>
      <c r="EI139" s="28">
        <f t="shared" si="383"/>
        <v>5796.3065630293377</v>
      </c>
      <c r="EJ139" s="29">
        <f t="shared" si="394"/>
        <v>14183.877172983046</v>
      </c>
      <c r="EK139" s="42">
        <f t="shared" si="395"/>
        <v>0.38455238734070202</v>
      </c>
      <c r="EM139" s="11"/>
      <c r="EN139" s="11"/>
      <c r="EO139" s="78">
        <f t="shared" si="396"/>
        <v>45</v>
      </c>
      <c r="EP139" s="78" t="str">
        <f t="shared" si="397"/>
        <v xml:space="preserve"> ('15', '19'),</v>
      </c>
      <c r="EQ139" s="78">
        <f t="shared" si="398"/>
        <v>9640</v>
      </c>
      <c r="ER139" s="78">
        <f t="shared" si="399"/>
        <v>2.6366237155992907</v>
      </c>
      <c r="ES139" s="106">
        <f t="shared" si="400"/>
        <v>2.4472702806730071</v>
      </c>
      <c r="ET139" s="78">
        <f t="shared" si="401"/>
        <v>5802.9449945659089</v>
      </c>
      <c r="EU139" s="78">
        <f t="shared" si="402"/>
        <v>14201.374825581333</v>
      </c>
      <c r="EV139" s="79">
        <f t="shared" si="403"/>
        <v>0.60196524839895316</v>
      </c>
      <c r="EW139" s="78" t="str">
        <f t="shared" si="385"/>
        <v>-</v>
      </c>
      <c r="EX139" s="3"/>
      <c r="EY139" s="78">
        <v>45</v>
      </c>
      <c r="EZ139" s="78">
        <v>5802.9449945659089</v>
      </c>
      <c r="FB139" s="2">
        <v>5770.07813364096</v>
      </c>
    </row>
    <row r="140" spans="2:158" s="2" customFormat="1" x14ac:dyDescent="0.3">
      <c r="B140" s="86"/>
      <c r="C140" s="24">
        <v>46</v>
      </c>
      <c r="D140" s="25" t="s">
        <v>54</v>
      </c>
      <c r="E140" s="25">
        <v>20630</v>
      </c>
      <c r="F140" s="25">
        <v>2.4</v>
      </c>
      <c r="G140" s="25">
        <v>8950</v>
      </c>
      <c r="H140" s="25">
        <f t="shared" si="297"/>
        <v>2917.6906847125329</v>
      </c>
      <c r="I140" s="29">
        <f t="shared" si="298"/>
        <v>21594.135505191702</v>
      </c>
      <c r="J140" s="10"/>
      <c r="K140" s="40">
        <f t="shared" si="299"/>
        <v>2.5083030470869456</v>
      </c>
      <c r="L140" s="40">
        <f t="shared" si="387"/>
        <v>10130</v>
      </c>
      <c r="M140" s="40">
        <f t="shared" si="388"/>
        <v>10213.020987670223</v>
      </c>
      <c r="N140" s="40">
        <f t="shared" si="389"/>
        <v>-208.20721666010533</v>
      </c>
      <c r="O140" s="40">
        <f t="shared" si="390"/>
        <v>24732.089847824198</v>
      </c>
      <c r="P140" s="40">
        <f t="shared" si="391"/>
        <v>19.356406443774809</v>
      </c>
      <c r="Q140" s="8"/>
      <c r="R140" s="29">
        <f t="shared" si="300"/>
        <v>2.5081166276277482</v>
      </c>
      <c r="S140" s="25">
        <v>10130</v>
      </c>
      <c r="T140" s="29">
        <f t="shared" si="301"/>
        <v>10207.582710255563</v>
      </c>
      <c r="U140" s="42">
        <f t="shared" si="302"/>
        <v>-194.5575927165271</v>
      </c>
      <c r="V140" s="29">
        <f t="shared" si="303"/>
        <v>24718.450639649658</v>
      </c>
      <c r="W140" s="42">
        <f t="shared" si="304"/>
        <v>29.574861238798348</v>
      </c>
      <c r="X140" s="11"/>
      <c r="Y140" s="29">
        <f t="shared" si="305"/>
        <v>2.5078865296947428</v>
      </c>
      <c r="Z140" s="25">
        <v>10130</v>
      </c>
      <c r="AA140" s="28">
        <f t="shared" si="306"/>
        <v>10204.21476715584</v>
      </c>
      <c r="AB140" s="39">
        <f t="shared" si="307"/>
        <v>-186.09869597791439</v>
      </c>
      <c r="AC140" s="29">
        <f t="shared" si="308"/>
        <v>24710.004460212931</v>
      </c>
      <c r="AD140" s="42">
        <f t="shared" si="309"/>
        <v>11.34304072297555</v>
      </c>
      <c r="AE140" s="11"/>
      <c r="AF140" s="29">
        <f t="shared" si="310"/>
        <v>2.5077442135707826</v>
      </c>
      <c r="AG140" s="25">
        <v>10130</v>
      </c>
      <c r="AH140" s="28">
        <f t="shared" si="311"/>
        <v>10200.078571140148</v>
      </c>
      <c r="AI140" s="39">
        <f t="shared" si="312"/>
        <v>-175.71959639572106</v>
      </c>
      <c r="AJ140" s="29">
        <f t="shared" si="313"/>
        <v>24699.632299724184</v>
      </c>
      <c r="AK140" s="42">
        <f t="shared" si="314"/>
        <v>17.108117480225498</v>
      </c>
      <c r="AL140" s="11"/>
      <c r="AM140" s="29">
        <f t="shared" si="315"/>
        <v>2.507569626771661</v>
      </c>
      <c r="AN140" s="25">
        <v>10130</v>
      </c>
      <c r="AO140" s="28">
        <f t="shared" si="316"/>
        <v>10197.608245591984</v>
      </c>
      <c r="AP140" s="39">
        <f t="shared" si="317"/>
        <v>-169.51539794018481</v>
      </c>
      <c r="AQ140" s="29">
        <f t="shared" si="318"/>
        <v>24693.437915093829</v>
      </c>
      <c r="AR140" s="42">
        <f t="shared" si="386"/>
        <v>6.1025083139097935</v>
      </c>
      <c r="AS140" s="11"/>
      <c r="AT140" s="29">
        <f t="shared" si="319"/>
        <v>2.5074654567985633</v>
      </c>
      <c r="AU140" s="25">
        <v>10130</v>
      </c>
      <c r="AV140" s="28">
        <f t="shared" si="320"/>
        <v>10194.117748064178</v>
      </c>
      <c r="AW140" s="39">
        <f t="shared" si="321"/>
        <v>-160.75732934184384</v>
      </c>
      <c r="AX140" s="29">
        <f t="shared" si="322"/>
        <v>24684.685869816236</v>
      </c>
      <c r="AY140" s="42">
        <f t="shared" si="323"/>
        <v>12.183572991619297</v>
      </c>
      <c r="AZ140" s="11"/>
      <c r="BA140" s="29">
        <f t="shared" si="324"/>
        <v>2.5073183966821242</v>
      </c>
      <c r="BB140" s="25">
        <v>10130</v>
      </c>
      <c r="BC140" s="28">
        <f t="shared" si="325"/>
        <v>10191.791045134958</v>
      </c>
      <c r="BD140" s="39">
        <f t="shared" si="326"/>
        <v>-154.91482759762272</v>
      </c>
      <c r="BE140" s="29">
        <f t="shared" si="327"/>
        <v>24678.852198714208</v>
      </c>
      <c r="BF140" s="42">
        <f t="shared" si="328"/>
        <v>5.4135465208414804</v>
      </c>
      <c r="BG140" s="11"/>
      <c r="BH140" s="29">
        <f t="shared" si="329"/>
        <v>2.5072204529225677</v>
      </c>
      <c r="BI140" s="25">
        <v>10130</v>
      </c>
      <c r="BJ140" s="28">
        <f t="shared" si="330"/>
        <v>10188.349393520131</v>
      </c>
      <c r="BK140" s="39">
        <f t="shared" si="331"/>
        <v>-146.28248648798879</v>
      </c>
      <c r="BL140" s="29">
        <f t="shared" si="332"/>
        <v>24670.22346853415</v>
      </c>
      <c r="BM140" s="42">
        <f t="shared" si="333"/>
        <v>11.844965837839208</v>
      </c>
      <c r="BN140" s="11"/>
      <c r="BO140" s="29">
        <f t="shared" si="334"/>
        <v>2.5070756977693565</v>
      </c>
      <c r="BP140" s="25">
        <v>10130</v>
      </c>
      <c r="BQ140" s="28">
        <f t="shared" si="335"/>
        <v>10186.775399996488</v>
      </c>
      <c r="BR140" s="39">
        <f t="shared" si="336"/>
        <v>-142.3323582232311</v>
      </c>
      <c r="BS140" s="29">
        <f t="shared" si="337"/>
        <v>24666.277399688774</v>
      </c>
      <c r="BT140" s="42">
        <f t="shared" si="392"/>
        <v>2.4774556124712612</v>
      </c>
      <c r="BU140" s="11"/>
      <c r="BV140" s="29">
        <f t="shared" si="338"/>
        <v>2.5070095447953427</v>
      </c>
      <c r="BW140" s="25">
        <v>10130</v>
      </c>
      <c r="BX140" s="28">
        <f t="shared" si="339"/>
        <v>10185.051539235592</v>
      </c>
      <c r="BY140" s="39">
        <f t="shared" si="340"/>
        <v>-138.00648855024357</v>
      </c>
      <c r="BZ140" s="29">
        <f t="shared" si="341"/>
        <v>24661.955726730601</v>
      </c>
      <c r="CA140" s="42">
        <f t="shared" si="342"/>
        <v>2.9716959229571405</v>
      </c>
      <c r="CB140" s="11"/>
      <c r="CC140" s="29">
        <f t="shared" si="343"/>
        <v>2.5069371282639223</v>
      </c>
      <c r="CD140" s="25">
        <v>10130</v>
      </c>
      <c r="CE140" s="28">
        <f t="shared" si="344"/>
        <v>10183.208885379283</v>
      </c>
      <c r="CF140" s="39">
        <f t="shared" si="345"/>
        <v>-133.3814801100016</v>
      </c>
      <c r="CG140" s="29">
        <f t="shared" si="346"/>
        <v>24657.336380649675</v>
      </c>
      <c r="CH140" s="42">
        <f t="shared" si="347"/>
        <v>3.3953732341703211</v>
      </c>
      <c r="CI140" s="11"/>
      <c r="CJ140" s="29">
        <f t="shared" si="348"/>
        <v>2.5068597620794524</v>
      </c>
      <c r="CK140" s="25">
        <v>10130</v>
      </c>
      <c r="CL140" s="28">
        <f t="shared" si="349"/>
        <v>10180.640735076782</v>
      </c>
      <c r="CM140" s="39">
        <f t="shared" si="350"/>
        <v>-126.94035310625736</v>
      </c>
      <c r="CN140" s="29">
        <f t="shared" si="351"/>
        <v>24650.898526378965</v>
      </c>
      <c r="CO140" s="42">
        <f t="shared" si="393"/>
        <v>6.5953959762345704</v>
      </c>
      <c r="CP140" s="11"/>
      <c r="CQ140" s="29">
        <f t="shared" si="352"/>
        <v>2.5067520050313652</v>
      </c>
      <c r="CR140" s="25">
        <v>10130</v>
      </c>
      <c r="CS140" s="28">
        <f t="shared" si="353"/>
        <v>10179.034407016201</v>
      </c>
      <c r="CT140" s="39">
        <f t="shared" si="354"/>
        <v>-122.90905421283996</v>
      </c>
      <c r="CU140" s="29">
        <f t="shared" si="355"/>
        <v>24646.871914396554</v>
      </c>
      <c r="CV140" s="42">
        <f t="shared" si="356"/>
        <v>2.5802898382108506</v>
      </c>
      <c r="CW140" s="11"/>
      <c r="CX140" s="29">
        <f t="shared" si="357"/>
        <v>2.5066846465358084</v>
      </c>
      <c r="CY140" s="25">
        <v>10130</v>
      </c>
      <c r="CZ140" s="28">
        <f t="shared" si="358"/>
        <v>10176.727330715563</v>
      </c>
      <c r="DA140" s="39">
        <f t="shared" si="359"/>
        <v>-117.12358939136674</v>
      </c>
      <c r="DB140" s="29">
        <f t="shared" si="360"/>
        <v>24641.088913200543</v>
      </c>
      <c r="DC140" s="42">
        <f t="shared" si="361"/>
        <v>5.3226010569658566</v>
      </c>
      <c r="DD140" s="11"/>
      <c r="DE140" s="29">
        <f t="shared" si="362"/>
        <v>2.5065879591901843</v>
      </c>
      <c r="DF140" s="25">
        <v>10130</v>
      </c>
      <c r="DG140" s="28">
        <f t="shared" si="363"/>
        <v>10175.411636399182</v>
      </c>
      <c r="DH140" s="39">
        <f t="shared" si="364"/>
        <v>-113.82296012979077</v>
      </c>
      <c r="DI140" s="29">
        <f t="shared" si="365"/>
        <v>24637.791045925456</v>
      </c>
      <c r="DJ140" s="42">
        <f t="shared" si="366"/>
        <v>1.7310515341579733</v>
      </c>
      <c r="DK140" s="11"/>
      <c r="DL140" s="29">
        <f t="shared" si="367"/>
        <v>2.5065328491438503</v>
      </c>
      <c r="DM140" s="25">
        <v>10130</v>
      </c>
      <c r="DN140" s="28">
        <f t="shared" si="368"/>
        <v>10173.939933335116</v>
      </c>
      <c r="DO140" s="39">
        <f t="shared" si="369"/>
        <v>-110.13209276418216</v>
      </c>
      <c r="DP140" s="29">
        <f t="shared" si="370"/>
        <v>24634.102219197204</v>
      </c>
      <c r="DQ140" s="42">
        <f t="shared" si="371"/>
        <v>2.1659099087808928</v>
      </c>
      <c r="DR140" s="11"/>
      <c r="DS140" s="29">
        <f t="shared" si="372"/>
        <v>2.5064712297362202</v>
      </c>
      <c r="DT140" s="25">
        <v>10130</v>
      </c>
      <c r="DU140" s="28">
        <f t="shared" si="373"/>
        <v>10172.805655045433</v>
      </c>
      <c r="DV140" s="39">
        <f t="shared" si="374"/>
        <v>-107.28657509894298</v>
      </c>
      <c r="DW140" s="29">
        <f t="shared" si="375"/>
        <v>24631.25921022311</v>
      </c>
      <c r="DX140" s="42">
        <f t="shared" si="376"/>
        <v>1.2865872384455055</v>
      </c>
      <c r="DY140" s="11"/>
      <c r="DZ140" s="29">
        <f t="shared" si="377"/>
        <v>2.5064237563639473</v>
      </c>
      <c r="EA140" s="25">
        <v>10130</v>
      </c>
      <c r="EB140" s="28">
        <f t="shared" si="378"/>
        <v>10171.389813100286</v>
      </c>
      <c r="EC140" s="39">
        <f t="shared" si="379"/>
        <v>-103.73630903004077</v>
      </c>
      <c r="ED140" s="29">
        <f t="shared" si="380"/>
        <v>24627.710552273493</v>
      </c>
      <c r="EE140" s="42">
        <f t="shared" si="381"/>
        <v>2.0046084136373414</v>
      </c>
      <c r="EF140" s="11"/>
      <c r="EG140" s="29">
        <f t="shared" si="382"/>
        <v>2.5063645208809744</v>
      </c>
      <c r="EH140" s="25">
        <v>10130</v>
      </c>
      <c r="EI140" s="28">
        <f t="shared" si="383"/>
        <v>10170.436603699665</v>
      </c>
      <c r="EJ140" s="29">
        <f t="shared" si="394"/>
        <v>24625.321481052069</v>
      </c>
      <c r="EK140" s="42">
        <f t="shared" si="395"/>
        <v>0.90860816143193224</v>
      </c>
      <c r="EM140" s="11"/>
      <c r="EN140" s="11"/>
      <c r="EO140" s="78">
        <f t="shared" si="396"/>
        <v>46</v>
      </c>
      <c r="EP140" s="78" t="str">
        <f t="shared" si="397"/>
        <v xml:space="preserve"> ('15', '22'),</v>
      </c>
      <c r="EQ140" s="78">
        <f t="shared" si="398"/>
        <v>20630</v>
      </c>
      <c r="ER140" s="78">
        <f t="shared" si="399"/>
        <v>2.5068597620794524</v>
      </c>
      <c r="ES140" s="106">
        <f t="shared" si="400"/>
        <v>2.421350401006273</v>
      </c>
      <c r="ET140" s="78">
        <f t="shared" si="401"/>
        <v>10180.640735076782</v>
      </c>
      <c r="EU140" s="78">
        <f t="shared" si="402"/>
        <v>24650.898526378965</v>
      </c>
      <c r="EV140" s="79">
        <f t="shared" si="403"/>
        <v>0.49348719026062932</v>
      </c>
      <c r="EW140" s="78" t="str">
        <f t="shared" si="385"/>
        <v>-</v>
      </c>
      <c r="EX140" s="3"/>
      <c r="EY140" s="78">
        <v>46</v>
      </c>
      <c r="EZ140" s="78">
        <v>10180.640735076782</v>
      </c>
      <c r="FB140" s="2">
        <v>10113.5222693452</v>
      </c>
    </row>
    <row r="141" spans="2:158" s="2" customFormat="1" x14ac:dyDescent="0.3">
      <c r="B141" s="86"/>
      <c r="C141" s="24">
        <v>51</v>
      </c>
      <c r="D141" s="25" t="s">
        <v>55</v>
      </c>
      <c r="E141" s="25">
        <v>9990</v>
      </c>
      <c r="F141" s="25">
        <v>4.2</v>
      </c>
      <c r="G141" s="25">
        <v>1170</v>
      </c>
      <c r="H141" s="25">
        <f t="shared" si="297"/>
        <v>14213.701665882947</v>
      </c>
      <c r="I141" s="29">
        <f t="shared" si="298"/>
        <v>4914.1386781071642</v>
      </c>
      <c r="J141" s="10"/>
      <c r="K141" s="40">
        <f t="shared" si="299"/>
        <v>4.2130882776889704</v>
      </c>
      <c r="L141" s="40">
        <f t="shared" si="387"/>
        <v>4550</v>
      </c>
      <c r="M141" s="40">
        <f t="shared" si="388"/>
        <v>2637.6864856034167</v>
      </c>
      <c r="N141" s="40">
        <f t="shared" si="389"/>
        <v>-11109.077705521799</v>
      </c>
      <c r="O141" s="40">
        <f t="shared" si="390"/>
        <v>11086.359205268091</v>
      </c>
      <c r="P141" s="40">
        <f t="shared" si="391"/>
        <v>10269.921637471336</v>
      </c>
      <c r="Q141" s="8"/>
      <c r="R141" s="29">
        <f t="shared" si="300"/>
        <v>4.2153088052310599</v>
      </c>
      <c r="S141" s="25">
        <v>0</v>
      </c>
      <c r="T141" s="29">
        <f t="shared" si="301"/>
        <v>2464.9052257780413</v>
      </c>
      <c r="U141" s="42">
        <f t="shared" si="302"/>
        <v>-1452.5316979087329</v>
      </c>
      <c r="V141" s="29">
        <f t="shared" si="303"/>
        <v>10358.357404084967</v>
      </c>
      <c r="W141" s="42">
        <f t="shared" si="304"/>
        <v>29853.363746843883</v>
      </c>
      <c r="X141" s="11"/>
      <c r="Y141" s="29">
        <f t="shared" si="305"/>
        <v>4.2116748014426753</v>
      </c>
      <c r="Z141" s="25">
        <v>2120</v>
      </c>
      <c r="AA141" s="28">
        <f t="shared" si="306"/>
        <v>2449.9325447336305</v>
      </c>
      <c r="AB141" s="39">
        <f t="shared" si="307"/>
        <v>8849.1215361911072</v>
      </c>
      <c r="AC141" s="29">
        <f t="shared" si="308"/>
        <v>10295.299451387555</v>
      </c>
      <c r="AD141" s="42">
        <f t="shared" si="309"/>
        <v>224.18117765765908</v>
      </c>
      <c r="AE141" s="11"/>
      <c r="AF141" s="29">
        <f t="shared" si="310"/>
        <v>4.2113937086110962</v>
      </c>
      <c r="AG141" s="25">
        <v>4550</v>
      </c>
      <c r="AH141" s="28">
        <f t="shared" si="311"/>
        <v>2566.9751627198352</v>
      </c>
      <c r="AI141" s="39">
        <f t="shared" si="312"/>
        <v>-1883.2842503563631</v>
      </c>
      <c r="AJ141" s="29">
        <f t="shared" si="313"/>
        <v>10788.345647913264</v>
      </c>
      <c r="AK141" s="42">
        <f t="shared" si="314"/>
        <v>13698.974425064656</v>
      </c>
      <c r="AL141" s="11"/>
      <c r="AM141" s="29">
        <f t="shared" si="315"/>
        <v>4.2137320465588077</v>
      </c>
      <c r="AN141" s="25">
        <v>2120</v>
      </c>
      <c r="AO141" s="28">
        <f t="shared" si="316"/>
        <v>2551.218931593874</v>
      </c>
      <c r="AP141" s="39">
        <f t="shared" si="317"/>
        <v>-1816.6979351836942</v>
      </c>
      <c r="AQ141" s="29">
        <f t="shared" si="318"/>
        <v>10721.955751754964</v>
      </c>
      <c r="AR141" s="42">
        <f t="shared" si="386"/>
        <v>248.25881929470921</v>
      </c>
      <c r="AS141" s="11"/>
      <c r="AT141" s="29">
        <f t="shared" si="319"/>
        <v>4.2133979859118229</v>
      </c>
      <c r="AU141" s="25">
        <v>2120</v>
      </c>
      <c r="AV141" s="28">
        <f t="shared" si="320"/>
        <v>2528.9558392522213</v>
      </c>
      <c r="AW141" s="39">
        <f t="shared" si="321"/>
        <v>8517.6978360884586</v>
      </c>
      <c r="AX141" s="29">
        <f t="shared" si="322"/>
        <v>10628.157643954912</v>
      </c>
      <c r="AY141" s="42">
        <f t="shared" si="323"/>
        <v>495.64528061295675</v>
      </c>
      <c r="AZ141" s="11"/>
      <c r="BA141" s="29">
        <f t="shared" si="324"/>
        <v>4.2129364044124964</v>
      </c>
      <c r="BB141" s="25">
        <v>4550</v>
      </c>
      <c r="BC141" s="28">
        <f t="shared" si="325"/>
        <v>2602.2954294728074</v>
      </c>
      <c r="BD141" s="39">
        <f t="shared" si="326"/>
        <v>-10959.651413394784</v>
      </c>
      <c r="BE141" s="29">
        <f t="shared" si="327"/>
        <v>10937.189319983801</v>
      </c>
      <c r="BF141" s="42">
        <f t="shared" si="328"/>
        <v>5378.6954937234968</v>
      </c>
      <c r="BG141" s="11"/>
      <c r="BH141" s="29">
        <f t="shared" si="329"/>
        <v>4.2145035727160662</v>
      </c>
      <c r="BI141" s="25">
        <v>0</v>
      </c>
      <c r="BJ141" s="28">
        <f t="shared" si="330"/>
        <v>2457.352189759969</v>
      </c>
      <c r="BK141" s="39">
        <f t="shared" si="331"/>
        <v>-1420.7123540215571</v>
      </c>
      <c r="BL141" s="29">
        <f t="shared" si="332"/>
        <v>10326.547011368628</v>
      </c>
      <c r="BM141" s="42">
        <f t="shared" si="333"/>
        <v>21008.542738453358</v>
      </c>
      <c r="BN141" s="11"/>
      <c r="BO141" s="29">
        <f t="shared" si="334"/>
        <v>4.2115323607262658</v>
      </c>
      <c r="BP141" s="25">
        <v>2120</v>
      </c>
      <c r="BQ141" s="28">
        <f t="shared" si="335"/>
        <v>2448.2520067103173</v>
      </c>
      <c r="BR141" s="39">
        <f t="shared" si="336"/>
        <v>8853.8115818105125</v>
      </c>
      <c r="BS141" s="29">
        <f t="shared" si="337"/>
        <v>10288.222070379725</v>
      </c>
      <c r="BT141" s="42">
        <f t="shared" si="392"/>
        <v>82.813331537166391</v>
      </c>
      <c r="BU141" s="11"/>
      <c r="BV141" s="29">
        <f t="shared" si="338"/>
        <v>4.2113624785788852</v>
      </c>
      <c r="BW141" s="25">
        <v>4550</v>
      </c>
      <c r="BX141" s="28">
        <f t="shared" si="339"/>
        <v>2512.066984590685</v>
      </c>
      <c r="BY141" s="39">
        <f t="shared" si="340"/>
        <v>-1651.51676336117</v>
      </c>
      <c r="BZ141" s="29">
        <f t="shared" si="341"/>
        <v>10557.00887201693</v>
      </c>
      <c r="CA141" s="42">
        <f t="shared" si="342"/>
        <v>4072.3514018718161</v>
      </c>
      <c r="CB141" s="11"/>
      <c r="CC141" s="29">
        <f t="shared" si="343"/>
        <v>4.2125942834623169</v>
      </c>
      <c r="CD141" s="25">
        <v>2120</v>
      </c>
      <c r="CE141" s="28">
        <f t="shared" si="344"/>
        <v>2498.9439411459584</v>
      </c>
      <c r="CF141" s="39">
        <f t="shared" si="345"/>
        <v>8643.9843917747785</v>
      </c>
      <c r="CG141" s="29">
        <f t="shared" si="346"/>
        <v>10501.728532020155</v>
      </c>
      <c r="CH141" s="42">
        <f t="shared" si="347"/>
        <v>172.21426925218154</v>
      </c>
      <c r="CI141" s="11"/>
      <c r="CJ141" s="29">
        <f t="shared" si="348"/>
        <v>4.2123331682348644</v>
      </c>
      <c r="CK141" s="25">
        <v>4550</v>
      </c>
      <c r="CL141" s="28">
        <f t="shared" si="349"/>
        <v>2597.9390657467593</v>
      </c>
      <c r="CM141" s="39">
        <f t="shared" si="350"/>
        <v>-10944.244167952013</v>
      </c>
      <c r="CN141" s="29">
        <f t="shared" si="351"/>
        <v>10918.829620684512</v>
      </c>
      <c r="CO141" s="42">
        <f t="shared" si="393"/>
        <v>9800.0346947280887</v>
      </c>
      <c r="CP141" s="11"/>
      <c r="CQ141" s="29">
        <f t="shared" si="352"/>
        <v>4.2144066976912917</v>
      </c>
      <c r="CR141" s="25">
        <v>0</v>
      </c>
      <c r="CS141" s="28">
        <f t="shared" si="353"/>
        <v>2515.532236251463</v>
      </c>
      <c r="CT141" s="39">
        <f t="shared" si="354"/>
        <v>8574.6800932478745</v>
      </c>
      <c r="CU141" s="29">
        <f t="shared" si="355"/>
        <v>10571.606691924333</v>
      </c>
      <c r="CV141" s="42">
        <f t="shared" si="356"/>
        <v>6790.8855474668326</v>
      </c>
      <c r="CW141" s="11"/>
      <c r="CX141" s="29">
        <f t="shared" si="357"/>
        <v>4.2126639197390752</v>
      </c>
      <c r="CY141" s="25">
        <v>4550</v>
      </c>
      <c r="CZ141" s="28">
        <f t="shared" si="358"/>
        <v>2611.2542536627489</v>
      </c>
      <c r="DA141" s="39">
        <f t="shared" si="359"/>
        <v>-11001.519327835453</v>
      </c>
      <c r="DB141" s="29">
        <f t="shared" si="360"/>
        <v>10974.947214269254</v>
      </c>
      <c r="DC141" s="42">
        <f t="shared" si="361"/>
        <v>9162.7046172865084</v>
      </c>
      <c r="DD141" s="11"/>
      <c r="DE141" s="29">
        <f t="shared" si="362"/>
        <v>4.2147043300646345</v>
      </c>
      <c r="DF141" s="25">
        <v>0</v>
      </c>
      <c r="DG141" s="28">
        <f t="shared" si="363"/>
        <v>2537.729566342568</v>
      </c>
      <c r="DH141" s="39">
        <f t="shared" si="364"/>
        <v>8480.7500087900116</v>
      </c>
      <c r="DI141" s="29">
        <f t="shared" si="365"/>
        <v>10665.121588489455</v>
      </c>
      <c r="DJ141" s="42">
        <f t="shared" si="366"/>
        <v>5405.8796455303664</v>
      </c>
      <c r="DK141" s="11"/>
      <c r="DL141" s="29">
        <f t="shared" si="367"/>
        <v>4.2131168622909332</v>
      </c>
      <c r="DM141" s="25">
        <v>4550</v>
      </c>
      <c r="DN141" s="28">
        <f t="shared" si="368"/>
        <v>2602.9433484866395</v>
      </c>
      <c r="DO141" s="39">
        <f t="shared" si="369"/>
        <v>-2035.2400834549348</v>
      </c>
      <c r="DP141" s="29">
        <f t="shared" si="370"/>
        <v>10939.91998166299</v>
      </c>
      <c r="DQ141" s="42">
        <f t="shared" si="371"/>
        <v>4252.8373815344194</v>
      </c>
      <c r="DR141" s="11"/>
      <c r="DS141" s="29">
        <f t="shared" si="372"/>
        <v>4.2145180224984466</v>
      </c>
      <c r="DT141" s="25">
        <v>2120</v>
      </c>
      <c r="DU141" s="28">
        <f t="shared" si="373"/>
        <v>2590.4765076483272</v>
      </c>
      <c r="DV141" s="39">
        <f t="shared" si="374"/>
        <v>-1982.5422415402163</v>
      </c>
      <c r="DW141" s="29">
        <f t="shared" si="375"/>
        <v>10887.379981728769</v>
      </c>
      <c r="DX141" s="42">
        <f t="shared" si="376"/>
        <v>155.42212048780976</v>
      </c>
      <c r="DY141" s="11"/>
      <c r="DZ141" s="29">
        <f t="shared" si="377"/>
        <v>4.2142418770909718</v>
      </c>
      <c r="EA141" s="25">
        <v>2120</v>
      </c>
      <c r="EB141" s="28">
        <f t="shared" si="378"/>
        <v>2574.9150036127644</v>
      </c>
      <c r="EC141" s="39">
        <f t="shared" si="379"/>
        <v>8324.8083628504046</v>
      </c>
      <c r="ED141" s="29">
        <f t="shared" si="380"/>
        <v>10821.80268649489</v>
      </c>
      <c r="EE141" s="42">
        <f t="shared" si="381"/>
        <v>242.16040784883882</v>
      </c>
      <c r="EF141" s="11"/>
      <c r="EG141" s="29">
        <f t="shared" si="382"/>
        <v>4.2139027333159236</v>
      </c>
      <c r="EH141" s="25">
        <v>4550</v>
      </c>
      <c r="EI141" s="28">
        <f t="shared" si="383"/>
        <v>2620.4013067526353</v>
      </c>
      <c r="EJ141" s="29">
        <f t="shared" si="394"/>
        <v>11013.500284139576</v>
      </c>
      <c r="EK141" s="42">
        <f t="shared" si="395"/>
        <v>2069.0037733322265</v>
      </c>
      <c r="EM141" s="11"/>
      <c r="EN141" s="11"/>
      <c r="EO141" s="78">
        <f t="shared" si="396"/>
        <v>51</v>
      </c>
      <c r="EP141" s="78" t="str">
        <f t="shared" si="397"/>
        <v xml:space="preserve"> ('17', '10'),</v>
      </c>
      <c r="EQ141" s="78">
        <f t="shared" si="398"/>
        <v>9990</v>
      </c>
      <c r="ER141" s="78">
        <f t="shared" si="399"/>
        <v>4.2123331682348644</v>
      </c>
      <c r="ES141" s="106">
        <f t="shared" si="400"/>
        <v>4.2028813395382585</v>
      </c>
      <c r="ET141" s="78">
        <f t="shared" si="401"/>
        <v>2597.9390657467593</v>
      </c>
      <c r="EU141" s="78">
        <f t="shared" si="402"/>
        <v>10918.829620684512</v>
      </c>
      <c r="EV141" s="79">
        <f t="shared" si="403"/>
        <v>0.26005396053521113</v>
      </c>
      <c r="EW141" s="78" t="str">
        <f t="shared" si="385"/>
        <v>-</v>
      </c>
      <c r="EX141" s="3"/>
      <c r="EY141" s="78">
        <v>51</v>
      </c>
      <c r="EZ141" s="78">
        <v>2597.9390657467593</v>
      </c>
      <c r="FB141" s="2">
        <v>3178.2859867318798</v>
      </c>
    </row>
    <row r="142" spans="2:158" s="2" customFormat="1" x14ac:dyDescent="0.3">
      <c r="B142" s="86"/>
      <c r="C142" s="24">
        <v>52</v>
      </c>
      <c r="D142" s="25" t="s">
        <v>56</v>
      </c>
      <c r="E142" s="25">
        <v>10460</v>
      </c>
      <c r="F142" s="25">
        <v>1.2</v>
      </c>
      <c r="G142" s="25">
        <v>3730</v>
      </c>
      <c r="H142" s="25">
        <f t="shared" si="297"/>
        <v>-2933.3311363599882</v>
      </c>
      <c r="I142" s="29">
        <f t="shared" si="298"/>
        <v>4486.8565022328567</v>
      </c>
      <c r="J142" s="10"/>
      <c r="K142" s="40">
        <f t="shared" si="299"/>
        <v>1.2089640990521113</v>
      </c>
      <c r="L142" s="40">
        <f t="shared" si="387"/>
        <v>1300</v>
      </c>
      <c r="M142" s="40">
        <f t="shared" si="388"/>
        <v>3203.5619988995245</v>
      </c>
      <c r="N142" s="40">
        <f t="shared" si="389"/>
        <v>3201.5993167274241</v>
      </c>
      <c r="O142" s="40">
        <f t="shared" si="390"/>
        <v>3849.3479427104749</v>
      </c>
      <c r="P142" s="40">
        <f t="shared" si="391"/>
        <v>10176.138144148368</v>
      </c>
      <c r="Q142" s="8"/>
      <c r="R142" s="29">
        <f t="shared" si="300"/>
        <v>1.2079185981616531</v>
      </c>
      <c r="S142" s="25">
        <v>5850</v>
      </c>
      <c r="T142" s="29">
        <f t="shared" si="301"/>
        <v>3376.916525442236</v>
      </c>
      <c r="U142" s="42">
        <f t="shared" si="302"/>
        <v>427.21530127255556</v>
      </c>
      <c r="V142" s="29">
        <f t="shared" si="303"/>
        <v>4058.9029232232506</v>
      </c>
      <c r="W142" s="42">
        <f t="shared" si="304"/>
        <v>30051.791872847662</v>
      </c>
      <c r="X142" s="11"/>
      <c r="Y142" s="29">
        <f t="shared" si="305"/>
        <v>1.2097768076924886</v>
      </c>
      <c r="Z142" s="25">
        <v>3730</v>
      </c>
      <c r="AA142" s="28">
        <f t="shared" si="306"/>
        <v>3392.2442324512558</v>
      </c>
      <c r="AB142" s="39">
        <f t="shared" si="307"/>
        <v>-2528.8027913704445</v>
      </c>
      <c r="AC142" s="29">
        <f t="shared" si="308"/>
        <v>4077.4473942493969</v>
      </c>
      <c r="AD142" s="42">
        <f t="shared" si="309"/>
        <v>234.93860215435569</v>
      </c>
      <c r="AE142" s="11"/>
      <c r="AF142" s="29">
        <f t="shared" si="310"/>
        <v>1.209955526260869</v>
      </c>
      <c r="AG142" s="25">
        <v>1300</v>
      </c>
      <c r="AH142" s="28">
        <f t="shared" si="311"/>
        <v>3275.6376244975263</v>
      </c>
      <c r="AI142" s="39">
        <f t="shared" si="312"/>
        <v>549.24513325774183</v>
      </c>
      <c r="AJ142" s="29">
        <f t="shared" si="313"/>
        <v>3936.4356972691176</v>
      </c>
      <c r="AK142" s="42">
        <f t="shared" si="314"/>
        <v>13597.101018474774</v>
      </c>
      <c r="AL142" s="11"/>
      <c r="AM142" s="29">
        <f t="shared" si="315"/>
        <v>1.2086556397900645</v>
      </c>
      <c r="AN142" s="25">
        <v>3730</v>
      </c>
      <c r="AO142" s="28">
        <f t="shared" si="316"/>
        <v>3291.6542607683095</v>
      </c>
      <c r="AP142" s="39">
        <f t="shared" si="317"/>
        <v>529.99130591186974</v>
      </c>
      <c r="AQ142" s="29">
        <f t="shared" si="318"/>
        <v>3955.7956574120917</v>
      </c>
      <c r="AR142" s="42">
        <f t="shared" si="386"/>
        <v>256.5326374305692</v>
      </c>
      <c r="AS142" s="11"/>
      <c r="AT142" s="29">
        <f t="shared" si="319"/>
        <v>1.2088261767941031</v>
      </c>
      <c r="AU142" s="25">
        <v>3730</v>
      </c>
      <c r="AV142" s="28">
        <f t="shared" si="320"/>
        <v>3314.28529794011</v>
      </c>
      <c r="AW142" s="39">
        <f t="shared" si="321"/>
        <v>-2433.8553892318687</v>
      </c>
      <c r="AX142" s="29">
        <f t="shared" si="322"/>
        <v>3983.1554131141411</v>
      </c>
      <c r="AY142" s="42">
        <f t="shared" si="323"/>
        <v>512.16384347141468</v>
      </c>
      <c r="AZ142" s="11"/>
      <c r="BA142" s="29">
        <f t="shared" si="324"/>
        <v>1.2090714212046656</v>
      </c>
      <c r="BB142" s="25">
        <v>1300</v>
      </c>
      <c r="BC142" s="28">
        <f t="shared" si="325"/>
        <v>3241.1909731314822</v>
      </c>
      <c r="BD142" s="39">
        <f t="shared" si="326"/>
        <v>3156.3673357520747</v>
      </c>
      <c r="BE142" s="29">
        <f t="shared" si="327"/>
        <v>3894.80776308856</v>
      </c>
      <c r="BF142" s="42">
        <f t="shared" si="328"/>
        <v>5342.7803192291794</v>
      </c>
      <c r="BG142" s="11"/>
      <c r="BH142" s="29">
        <f t="shared" si="329"/>
        <v>1.208297251497009</v>
      </c>
      <c r="BI142" s="25">
        <v>5850</v>
      </c>
      <c r="BJ142" s="28">
        <f t="shared" si="330"/>
        <v>3386.4970086660505</v>
      </c>
      <c r="BK142" s="39">
        <f t="shared" si="331"/>
        <v>415.63755440535112</v>
      </c>
      <c r="BL142" s="29">
        <f t="shared" si="332"/>
        <v>4070.4937026173134</v>
      </c>
      <c r="BM142" s="42">
        <f t="shared" si="333"/>
        <v>21113.84396277323</v>
      </c>
      <c r="BN142" s="11"/>
      <c r="BO142" s="29">
        <f t="shared" si="334"/>
        <v>1.209888229933342</v>
      </c>
      <c r="BP142" s="25">
        <v>3730</v>
      </c>
      <c r="BQ142" s="28">
        <f t="shared" si="335"/>
        <v>3395.7631115523723</v>
      </c>
      <c r="BR142" s="39">
        <f t="shared" si="336"/>
        <v>-2534.3400452906776</v>
      </c>
      <c r="BS142" s="29">
        <f t="shared" si="337"/>
        <v>4081.7051542196159</v>
      </c>
      <c r="BT142" s="42">
        <f t="shared" si="392"/>
        <v>85.860662699899947</v>
      </c>
      <c r="BU142" s="11"/>
      <c r="BV142" s="29">
        <f t="shared" si="338"/>
        <v>1.2099968992737922</v>
      </c>
      <c r="BW142" s="25">
        <v>1300</v>
      </c>
      <c r="BX142" s="28">
        <f t="shared" si="339"/>
        <v>3332.1298515073026</v>
      </c>
      <c r="BY142" s="39">
        <f t="shared" si="340"/>
        <v>481.19109295291935</v>
      </c>
      <c r="BZ142" s="29">
        <f t="shared" si="341"/>
        <v>4004.7325053849622</v>
      </c>
      <c r="CA142" s="42">
        <f t="shared" si="342"/>
        <v>4049.1917839634534</v>
      </c>
      <c r="CB142" s="11"/>
      <c r="CC142" s="29">
        <f t="shared" si="343"/>
        <v>1.2092683716593535</v>
      </c>
      <c r="CD142" s="25">
        <v>3730</v>
      </c>
      <c r="CE142" s="28">
        <f t="shared" si="344"/>
        <v>3345.4471351584125</v>
      </c>
      <c r="CF142" s="39">
        <f t="shared" si="345"/>
        <v>-2471.6243103834622</v>
      </c>
      <c r="CG142" s="29">
        <f t="shared" si="346"/>
        <v>4020.8376658555203</v>
      </c>
      <c r="CH142" s="42">
        <f t="shared" si="347"/>
        <v>177.35004384411761</v>
      </c>
      <c r="CI142" s="11"/>
      <c r="CJ142" s="29">
        <f t="shared" si="348"/>
        <v>1.2094174312294537</v>
      </c>
      <c r="CK142" s="25">
        <v>1300</v>
      </c>
      <c r="CL142" s="28">
        <f t="shared" si="349"/>
        <v>3246.7227277316883</v>
      </c>
      <c r="CM142" s="39">
        <f t="shared" si="350"/>
        <v>3147.9789757104463</v>
      </c>
      <c r="CN142" s="29">
        <f t="shared" si="351"/>
        <v>3901.491923905417</v>
      </c>
      <c r="CO142" s="42">
        <f t="shared" si="393"/>
        <v>9746.5086217578282</v>
      </c>
      <c r="CP142" s="11"/>
      <c r="CQ142" s="29">
        <f t="shared" si="352"/>
        <v>1.208354040492982</v>
      </c>
      <c r="CR142" s="25">
        <v>5850</v>
      </c>
      <c r="CS142" s="28">
        <f t="shared" si="353"/>
        <v>3329.2988855535928</v>
      </c>
      <c r="CT142" s="39">
        <f t="shared" si="354"/>
        <v>-2451.8436235759973</v>
      </c>
      <c r="CU142" s="29">
        <f t="shared" si="355"/>
        <v>4001.3091523422167</v>
      </c>
      <c r="CV142" s="42">
        <f t="shared" si="356"/>
        <v>6818.8218406280657</v>
      </c>
      <c r="CW142" s="11"/>
      <c r="CX142" s="29">
        <f t="shared" si="357"/>
        <v>1.2092369142713408</v>
      </c>
      <c r="CY142" s="25">
        <v>1300</v>
      </c>
      <c r="CZ142" s="28">
        <f t="shared" si="358"/>
        <v>3233.8200646467635</v>
      </c>
      <c r="DA142" s="39">
        <f t="shared" si="359"/>
        <v>3162.9541684288261</v>
      </c>
      <c r="DB142" s="29">
        <f t="shared" si="360"/>
        <v>3885.9017921580503</v>
      </c>
      <c r="DC142" s="42">
        <f t="shared" si="361"/>
        <v>9116.2052417583727</v>
      </c>
      <c r="DD142" s="11"/>
      <c r="DE142" s="29">
        <f t="shared" si="362"/>
        <v>1.2082220322646726</v>
      </c>
      <c r="DF142" s="25">
        <v>5850</v>
      </c>
      <c r="DG142" s="28">
        <f t="shared" si="363"/>
        <v>3307.4834436342239</v>
      </c>
      <c r="DH142" s="39">
        <f t="shared" si="364"/>
        <v>-2425.6621045447537</v>
      </c>
      <c r="DI142" s="29">
        <f t="shared" si="365"/>
        <v>3974.9317382044965</v>
      </c>
      <c r="DJ142" s="42">
        <f t="shared" si="366"/>
        <v>5426.2934038502253</v>
      </c>
      <c r="DK142" s="11"/>
      <c r="DL142" s="29">
        <f t="shared" si="367"/>
        <v>1.2089971816108145</v>
      </c>
      <c r="DM142" s="25">
        <v>1300</v>
      </c>
      <c r="DN142" s="28">
        <f t="shared" si="368"/>
        <v>3242.4247985528841</v>
      </c>
      <c r="DO142" s="39">
        <f t="shared" si="369"/>
        <v>589.20521798785853</v>
      </c>
      <c r="DP142" s="29">
        <f t="shared" si="370"/>
        <v>3896.2985987511543</v>
      </c>
      <c r="DQ142" s="42">
        <f t="shared" si="371"/>
        <v>4232.6272998197419</v>
      </c>
      <c r="DR142" s="11"/>
      <c r="DS142" s="29">
        <f t="shared" si="372"/>
        <v>1.208309892784712</v>
      </c>
      <c r="DT142" s="25">
        <v>3730</v>
      </c>
      <c r="DU142" s="28">
        <f t="shared" si="373"/>
        <v>3255.011207398139</v>
      </c>
      <c r="DV142" s="39">
        <f t="shared" si="374"/>
        <v>574.07325943567241</v>
      </c>
      <c r="DW142" s="29">
        <f t="shared" si="375"/>
        <v>3911.5076962375451</v>
      </c>
      <c r="DX142" s="42">
        <f t="shared" si="376"/>
        <v>158.4176876199117</v>
      </c>
      <c r="DY142" s="11"/>
      <c r="DZ142" s="29">
        <f t="shared" si="377"/>
        <v>1.2084396750267576</v>
      </c>
      <c r="EA142" s="25">
        <v>3730</v>
      </c>
      <c r="EB142" s="28">
        <f t="shared" si="378"/>
        <v>3270.7219599920732</v>
      </c>
      <c r="EC142" s="39">
        <f t="shared" si="379"/>
        <v>-2380.9003216586621</v>
      </c>
      <c r="ED142" s="29">
        <f t="shared" si="380"/>
        <v>3930.4944791518174</v>
      </c>
      <c r="EE142" s="42">
        <f t="shared" si="381"/>
        <v>246.82774706780714</v>
      </c>
      <c r="EF142" s="11"/>
      <c r="EG142" s="29">
        <f t="shared" si="382"/>
        <v>1.208603799451885</v>
      </c>
      <c r="EH142" s="25">
        <v>1300</v>
      </c>
      <c r="EI142" s="28">
        <f t="shared" si="383"/>
        <v>3225.3361377917281</v>
      </c>
      <c r="EJ142" s="29">
        <f t="shared" si="394"/>
        <v>3875.651689857832</v>
      </c>
      <c r="EK142" s="42">
        <f t="shared" si="395"/>
        <v>2059.8728568013335</v>
      </c>
      <c r="EM142" s="11"/>
      <c r="EN142" s="11"/>
      <c r="EO142" s="78">
        <f t="shared" si="396"/>
        <v>52</v>
      </c>
      <c r="EP142" s="78" t="str">
        <f t="shared" si="397"/>
        <v xml:space="preserve"> ('17', '16'),</v>
      </c>
      <c r="EQ142" s="78">
        <f t="shared" si="398"/>
        <v>10460</v>
      </c>
      <c r="ER142" s="78">
        <f t="shared" si="399"/>
        <v>1.2094174312294537</v>
      </c>
      <c r="ES142" s="106">
        <f t="shared" si="400"/>
        <v>1.2016708080985963</v>
      </c>
      <c r="ET142" s="78">
        <f t="shared" si="401"/>
        <v>3246.7227277316883</v>
      </c>
      <c r="EU142" s="78">
        <f t="shared" si="402"/>
        <v>3901.4919239054166</v>
      </c>
      <c r="EV142" s="79">
        <f t="shared" si="403"/>
        <v>0.31039414223056294</v>
      </c>
      <c r="EW142" s="78" t="str">
        <f t="shared" si="385"/>
        <v>-</v>
      </c>
      <c r="EX142" s="3"/>
      <c r="EY142" s="78">
        <v>52</v>
      </c>
      <c r="EZ142" s="78">
        <v>3246.7227277316883</v>
      </c>
      <c r="FB142" s="2">
        <v>2671.7140132681102</v>
      </c>
    </row>
    <row r="143" spans="2:158" s="2" customFormat="1" x14ac:dyDescent="0.3">
      <c r="B143" s="86"/>
      <c r="C143" s="24">
        <v>53</v>
      </c>
      <c r="D143" s="25" t="s">
        <v>57</v>
      </c>
      <c r="E143" s="25">
        <v>9650</v>
      </c>
      <c r="F143" s="25">
        <v>1.2</v>
      </c>
      <c r="G143" s="25">
        <v>4900</v>
      </c>
      <c r="H143" s="25">
        <f t="shared" si="297"/>
        <v>1208.7193623930916</v>
      </c>
      <c r="I143" s="29">
        <f t="shared" si="298"/>
        <v>5938.6332073887252</v>
      </c>
      <c r="J143" s="10"/>
      <c r="K143" s="40">
        <f t="shared" si="299"/>
        <v>1.3207864034739802</v>
      </c>
      <c r="L143" s="40">
        <f t="shared" si="387"/>
        <v>5850</v>
      </c>
      <c r="M143" s="40">
        <f t="shared" si="388"/>
        <v>5841.2484845029403</v>
      </c>
      <c r="N143" s="40">
        <f t="shared" si="389"/>
        <v>11.559633613018891</v>
      </c>
      <c r="O143" s="40">
        <f t="shared" si="390"/>
        <v>7150.6516837613508</v>
      </c>
      <c r="P143" s="40">
        <f t="shared" si="391"/>
        <v>0.2150876495637942</v>
      </c>
      <c r="Q143" s="8"/>
      <c r="R143" s="29">
        <f t="shared" si="300"/>
        <v>1.3208247712216907</v>
      </c>
      <c r="S143" s="25">
        <v>5850</v>
      </c>
      <c r="T143" s="29">
        <f t="shared" si="301"/>
        <v>5841.8217512202764</v>
      </c>
      <c r="U143" s="42">
        <f t="shared" si="302"/>
        <v>10.802661861901724</v>
      </c>
      <c r="V143" s="29">
        <f t="shared" si="303"/>
        <v>7151.4088822389149</v>
      </c>
      <c r="W143" s="42">
        <f t="shared" si="304"/>
        <v>0.32863472920528775</v>
      </c>
      <c r="X143" s="11"/>
      <c r="Y143" s="29">
        <f t="shared" si="305"/>
        <v>1.3208722097221506</v>
      </c>
      <c r="Z143" s="25">
        <v>5850</v>
      </c>
      <c r="AA143" s="28">
        <f t="shared" si="306"/>
        <v>5842.1767771848854</v>
      </c>
      <c r="AB143" s="39">
        <f t="shared" si="307"/>
        <v>10.33398988801984</v>
      </c>
      <c r="AC143" s="29">
        <f t="shared" si="308"/>
        <v>7151.8778313855037</v>
      </c>
      <c r="AD143" s="42">
        <f t="shared" si="309"/>
        <v>0.12604343554655986</v>
      </c>
      <c r="AE143" s="11"/>
      <c r="AF143" s="29">
        <f t="shared" si="310"/>
        <v>1.3209015955451038</v>
      </c>
      <c r="AG143" s="25">
        <v>5850</v>
      </c>
      <c r="AH143" s="28">
        <f t="shared" si="311"/>
        <v>5842.6127872173602</v>
      </c>
      <c r="AI143" s="39">
        <f t="shared" si="312"/>
        <v>9.7582070867020061</v>
      </c>
      <c r="AJ143" s="29">
        <f t="shared" si="313"/>
        <v>7152.4537656019493</v>
      </c>
      <c r="AK143" s="42">
        <f t="shared" si="314"/>
        <v>0.19010474841864922</v>
      </c>
      <c r="AL143" s="11"/>
      <c r="AM143" s="29">
        <f t="shared" si="315"/>
        <v>1.3209376918236801</v>
      </c>
      <c r="AN143" s="25">
        <v>5850</v>
      </c>
      <c r="AO143" s="28">
        <f t="shared" si="316"/>
        <v>5842.8731923621826</v>
      </c>
      <c r="AP143" s="39">
        <f t="shared" si="317"/>
        <v>9.4144396666338679</v>
      </c>
      <c r="AQ143" s="29">
        <f t="shared" si="318"/>
        <v>7152.7977473802821</v>
      </c>
      <c r="AR143" s="42">
        <f t="shared" si="386"/>
        <v>6.7810839450012039E-2</v>
      </c>
      <c r="AS143" s="11"/>
      <c r="AT143" s="29">
        <f t="shared" si="319"/>
        <v>1.3209592540279977</v>
      </c>
      <c r="AU143" s="25">
        <v>5850</v>
      </c>
      <c r="AV143" s="28">
        <f t="shared" si="320"/>
        <v>5843.2411371923308</v>
      </c>
      <c r="AW143" s="39">
        <f t="shared" si="321"/>
        <v>8.9285256331534786</v>
      </c>
      <c r="AX143" s="29">
        <f t="shared" si="322"/>
        <v>7153.2837931144104</v>
      </c>
      <c r="AY143" s="42">
        <f t="shared" si="323"/>
        <v>0.13538339803278024</v>
      </c>
      <c r="AZ143" s="11"/>
      <c r="BA143" s="29">
        <f t="shared" si="324"/>
        <v>1.3209897257051695</v>
      </c>
      <c r="BB143" s="25">
        <v>5850</v>
      </c>
      <c r="BC143" s="28">
        <f t="shared" si="325"/>
        <v>5843.4864026042887</v>
      </c>
      <c r="BD143" s="39">
        <f t="shared" si="326"/>
        <v>8.6047233253758932</v>
      </c>
      <c r="BE143" s="29">
        <f t="shared" si="327"/>
        <v>7153.607788694917</v>
      </c>
      <c r="BF143" s="42">
        <f t="shared" si="328"/>
        <v>6.0155122302886499E-2</v>
      </c>
      <c r="BG143" s="11"/>
      <c r="BH143" s="29">
        <f t="shared" si="329"/>
        <v>1.3210100407752647</v>
      </c>
      <c r="BI143" s="25">
        <v>5850</v>
      </c>
      <c r="BJ143" s="28">
        <f t="shared" si="330"/>
        <v>5843.849198426019</v>
      </c>
      <c r="BK143" s="39">
        <f t="shared" si="331"/>
        <v>8.1255400533057163</v>
      </c>
      <c r="BL143" s="29">
        <f t="shared" si="332"/>
        <v>7154.0870510698605</v>
      </c>
      <c r="BM143" s="42">
        <f t="shared" si="333"/>
        <v>0.13162080826495459</v>
      </c>
      <c r="BN143" s="11"/>
      <c r="BO143" s="29">
        <f t="shared" si="334"/>
        <v>1.3210400954534731</v>
      </c>
      <c r="BP143" s="25">
        <v>5850</v>
      </c>
      <c r="BQ143" s="28">
        <f t="shared" si="335"/>
        <v>5844.0151182626896</v>
      </c>
      <c r="BR143" s="39">
        <f t="shared" si="336"/>
        <v>7.9064411312712588</v>
      </c>
      <c r="BS143" s="29">
        <f t="shared" si="337"/>
        <v>7154.306238967165</v>
      </c>
      <c r="BT143" s="42">
        <f t="shared" si="392"/>
        <v>2.7529392200792705E-2</v>
      </c>
      <c r="BU143" s="11"/>
      <c r="BV143" s="29">
        <f t="shared" si="338"/>
        <v>1.3210538424257181</v>
      </c>
      <c r="BW143" s="25">
        <v>5850</v>
      </c>
      <c r="BX143" s="28">
        <f t="shared" si="339"/>
        <v>5844.1968360979881</v>
      </c>
      <c r="BY143" s="39">
        <f t="shared" si="340"/>
        <v>7.6664727605456031</v>
      </c>
      <c r="BZ143" s="29">
        <f t="shared" si="341"/>
        <v>7154.5462993797855</v>
      </c>
      <c r="CA143" s="42">
        <f t="shared" si="342"/>
        <v>3.3021371665577795E-2</v>
      </c>
      <c r="CB143" s="11"/>
      <c r="CC143" s="29">
        <f t="shared" si="343"/>
        <v>1.3210688996545521</v>
      </c>
      <c r="CD143" s="25">
        <v>5850</v>
      </c>
      <c r="CE143" s="28">
        <f t="shared" si="344"/>
        <v>5844.3910763043714</v>
      </c>
      <c r="CF143" s="39">
        <f t="shared" si="345"/>
        <v>7.409990783438821</v>
      </c>
      <c r="CG143" s="29">
        <f t="shared" si="346"/>
        <v>7154.8029056387586</v>
      </c>
      <c r="CH143" s="42">
        <f t="shared" si="347"/>
        <v>3.7729257775809891E-2</v>
      </c>
      <c r="CI143" s="11"/>
      <c r="CJ143" s="29">
        <f t="shared" si="348"/>
        <v>1.3210849960463369</v>
      </c>
      <c r="CK143" s="25">
        <v>5850</v>
      </c>
      <c r="CL143" s="28">
        <f t="shared" si="349"/>
        <v>5844.6617934784481</v>
      </c>
      <c r="CM143" s="39">
        <f t="shared" si="350"/>
        <v>7.0524192356394746</v>
      </c>
      <c r="CN143" s="29">
        <f t="shared" si="351"/>
        <v>7155.1605490725187</v>
      </c>
      <c r="CO143" s="42">
        <f t="shared" si="393"/>
        <v>7.3287788340078638E-2</v>
      </c>
      <c r="CP143" s="11"/>
      <c r="CQ143" s="29">
        <f t="shared" si="352"/>
        <v>1.3211074326459256</v>
      </c>
      <c r="CR143" s="25">
        <v>5850</v>
      </c>
      <c r="CS143" s="28">
        <f t="shared" si="353"/>
        <v>5844.8311218050558</v>
      </c>
      <c r="CT143" s="39">
        <f t="shared" si="354"/>
        <v>6.8288201535541839</v>
      </c>
      <c r="CU143" s="29">
        <f t="shared" si="355"/>
        <v>7155.3842511716221</v>
      </c>
      <c r="CV143" s="42">
        <f t="shared" si="356"/>
        <v>2.8672082191758257E-2</v>
      </c>
      <c r="CW143" s="11"/>
      <c r="CX143" s="29">
        <f t="shared" si="357"/>
        <v>1.3211214678875354</v>
      </c>
      <c r="CY143" s="25">
        <v>5850</v>
      </c>
      <c r="CZ143" s="28">
        <f t="shared" si="358"/>
        <v>5845.0743183095128</v>
      </c>
      <c r="DA143" s="39">
        <f t="shared" si="359"/>
        <v>6.5075797641102797</v>
      </c>
      <c r="DB143" s="29">
        <f t="shared" si="360"/>
        <v>7155.7055457459628</v>
      </c>
      <c r="DC143" s="42">
        <f t="shared" si="361"/>
        <v>5.9144539780126043E-2</v>
      </c>
      <c r="DD143" s="11"/>
      <c r="DE143" s="29">
        <f t="shared" si="362"/>
        <v>1.3211416280293811</v>
      </c>
      <c r="DF143" s="25">
        <v>5850</v>
      </c>
      <c r="DG143" s="28">
        <f t="shared" si="363"/>
        <v>5845.2130099767928</v>
      </c>
      <c r="DH143" s="39">
        <f t="shared" si="364"/>
        <v>6.3244084072097753</v>
      </c>
      <c r="DI143" s="29">
        <f t="shared" si="365"/>
        <v>7155.8887778784092</v>
      </c>
      <c r="DJ143" s="42">
        <f t="shared" si="366"/>
        <v>1.9235378572906171E-2</v>
      </c>
      <c r="DK143" s="11"/>
      <c r="DL143" s="29">
        <f t="shared" si="367"/>
        <v>1.3211531262115801</v>
      </c>
      <c r="DM143" s="25">
        <v>5850</v>
      </c>
      <c r="DN143" s="28">
        <f t="shared" si="368"/>
        <v>5845.368147039524</v>
      </c>
      <c r="DO143" s="39">
        <f t="shared" si="369"/>
        <v>6.1194925173956847</v>
      </c>
      <c r="DP143" s="29">
        <f t="shared" si="370"/>
        <v>7156.0937386915439</v>
      </c>
      <c r="DQ143" s="42">
        <f t="shared" si="371"/>
        <v>2.4067508232872993E-2</v>
      </c>
      <c r="DR143" s="11"/>
      <c r="DS143" s="29">
        <f t="shared" si="372"/>
        <v>1.3211659887631342</v>
      </c>
      <c r="DT143" s="25">
        <v>5850</v>
      </c>
      <c r="DU143" s="28">
        <f t="shared" si="373"/>
        <v>5845.4877150464663</v>
      </c>
      <c r="DV143" s="39">
        <f t="shared" si="374"/>
        <v>5.9615779921529208</v>
      </c>
      <c r="DW143" s="29">
        <f t="shared" si="375"/>
        <v>7156.2517084683641</v>
      </c>
      <c r="DX143" s="42">
        <f t="shared" si="376"/>
        <v>1.4296508284140776E-2</v>
      </c>
      <c r="DY143" s="11"/>
      <c r="DZ143" s="29">
        <f t="shared" si="377"/>
        <v>1.3211759029515624</v>
      </c>
      <c r="EA143" s="25">
        <v>5850</v>
      </c>
      <c r="EB143" s="28">
        <f t="shared" si="378"/>
        <v>5845.6369636048375</v>
      </c>
      <c r="EC143" s="39">
        <f t="shared" si="379"/>
        <v>5.7644289018721748</v>
      </c>
      <c r="ED143" s="29">
        <f t="shared" si="380"/>
        <v>7156.4488929907766</v>
      </c>
      <c r="EE143" s="42">
        <f t="shared" si="381"/>
        <v>2.2275132175897928E-2</v>
      </c>
      <c r="EF143" s="11"/>
      <c r="EG143" s="29">
        <f t="shared" si="382"/>
        <v>1.3211882790080061</v>
      </c>
      <c r="EH143" s="25">
        <v>5850</v>
      </c>
      <c r="EI143" s="28">
        <f t="shared" si="383"/>
        <v>5845.7374445443638</v>
      </c>
      <c r="EJ143" s="29">
        <f t="shared" si="394"/>
        <v>7156.5816476489754</v>
      </c>
      <c r="EK143" s="42">
        <f t="shared" si="395"/>
        <v>1.0096419208083584E-2</v>
      </c>
      <c r="EM143" s="11"/>
      <c r="EN143" s="11"/>
      <c r="EO143" s="78">
        <f t="shared" si="396"/>
        <v>53</v>
      </c>
      <c r="EP143" s="78" t="str">
        <f t="shared" si="397"/>
        <v xml:space="preserve"> ('17', '19'),</v>
      </c>
      <c r="EQ143" s="78">
        <f t="shared" si="398"/>
        <v>9650</v>
      </c>
      <c r="ER143" s="78">
        <f t="shared" si="399"/>
        <v>1.3210849960463369</v>
      </c>
      <c r="ES143" s="106">
        <f t="shared" si="400"/>
        <v>1.2242214865291852</v>
      </c>
      <c r="ET143" s="78">
        <f t="shared" si="401"/>
        <v>5844.6617934784481</v>
      </c>
      <c r="EU143" s="78">
        <f t="shared" si="402"/>
        <v>7155.1605490725187</v>
      </c>
      <c r="EV143" s="79">
        <f t="shared" si="403"/>
        <v>0.60566443455735208</v>
      </c>
      <c r="EW143" s="78" t="str">
        <f t="shared" si="385"/>
        <v>-</v>
      </c>
      <c r="EX143" s="3"/>
      <c r="EY143" s="78">
        <v>53</v>
      </c>
      <c r="EZ143" s="78">
        <v>5844.6617934784481</v>
      </c>
      <c r="FB143" s="2">
        <v>5850</v>
      </c>
    </row>
    <row r="144" spans="2:158" s="2" customFormat="1" x14ac:dyDescent="0.3">
      <c r="B144" s="86"/>
      <c r="C144" s="24">
        <v>40</v>
      </c>
      <c r="D144" s="25" t="s">
        <v>58</v>
      </c>
      <c r="E144" s="25">
        <v>9750</v>
      </c>
      <c r="F144" s="25">
        <v>2.4</v>
      </c>
      <c r="G144" s="25">
        <v>13820</v>
      </c>
      <c r="H144" s="25">
        <f t="shared" si="297"/>
        <v>-36998.474957396473</v>
      </c>
      <c r="I144" s="29">
        <f t="shared" si="298"/>
        <v>53250.799533941965</v>
      </c>
      <c r="J144" s="10"/>
      <c r="K144" s="40">
        <f t="shared" si="299"/>
        <v>3.6598401258051725</v>
      </c>
      <c r="L144" s="40">
        <f t="shared" si="387"/>
        <v>8790</v>
      </c>
      <c r="M144" s="40">
        <f t="shared" si="388"/>
        <v>8911.5168471951238</v>
      </c>
      <c r="N144" s="40">
        <f t="shared" si="389"/>
        <v>3650.5819518828603</v>
      </c>
      <c r="O144" s="40">
        <f t="shared" si="390"/>
        <v>23626.579118454163</v>
      </c>
      <c r="P144" s="40">
        <f t="shared" si="391"/>
        <v>41.468843855375155</v>
      </c>
      <c r="Q144" s="8"/>
      <c r="R144" s="29">
        <f t="shared" si="300"/>
        <v>3.6562051576497714</v>
      </c>
      <c r="S144" s="25">
        <v>9900</v>
      </c>
      <c r="T144" s="29">
        <f t="shared" si="301"/>
        <v>8976.2672886861692</v>
      </c>
      <c r="U144" s="42">
        <f t="shared" si="302"/>
        <v>-4709.3306220413642</v>
      </c>
      <c r="V144" s="29">
        <f t="shared" si="303"/>
        <v>23864.510655157072</v>
      </c>
      <c r="W144" s="42">
        <f t="shared" si="304"/>
        <v>4192.6196732852968</v>
      </c>
      <c r="X144" s="11"/>
      <c r="Y144" s="29">
        <f t="shared" si="305"/>
        <v>3.693114992930461</v>
      </c>
      <c r="Z144" s="25">
        <v>7690</v>
      </c>
      <c r="AA144" s="28">
        <f t="shared" si="306"/>
        <v>8920.4291383423679</v>
      </c>
      <c r="AB144" s="39">
        <f t="shared" si="307"/>
        <v>3616.9658245503115</v>
      </c>
      <c r="AC144" s="29">
        <f t="shared" si="308"/>
        <v>23659.186698997361</v>
      </c>
      <c r="AD144" s="42">
        <f t="shared" si="309"/>
        <v>3117.8990338169592</v>
      </c>
      <c r="AE144" s="11"/>
      <c r="AF144" s="29">
        <f t="shared" si="310"/>
        <v>3.6612379584430013</v>
      </c>
      <c r="AG144" s="25">
        <v>9900</v>
      </c>
      <c r="AH144" s="28">
        <f t="shared" si="311"/>
        <v>8975.0233552394966</v>
      </c>
      <c r="AI144" s="39">
        <f t="shared" si="312"/>
        <v>-8296.6026217854851</v>
      </c>
      <c r="AJ144" s="29">
        <f t="shared" si="313"/>
        <v>23859.917111659455</v>
      </c>
      <c r="AK144" s="42">
        <f t="shared" si="314"/>
        <v>2980.5285186107349</v>
      </c>
      <c r="AL144" s="11"/>
      <c r="AM144" s="29">
        <f t="shared" si="315"/>
        <v>3.6923983410752679</v>
      </c>
      <c r="AN144" s="25">
        <v>6700</v>
      </c>
      <c r="AO144" s="28">
        <f t="shared" si="316"/>
        <v>8894.8269667332697</v>
      </c>
      <c r="AP144" s="39">
        <f t="shared" si="317"/>
        <v>3695.1909227353544</v>
      </c>
      <c r="AQ144" s="29">
        <f t="shared" si="318"/>
        <v>23565.635876259203</v>
      </c>
      <c r="AR144" s="42">
        <f t="shared" si="386"/>
        <v>6431.4607294416764</v>
      </c>
      <c r="AS144" s="11"/>
      <c r="AT144" s="29">
        <f t="shared" si="319"/>
        <v>3.6468208568839433</v>
      </c>
      <c r="AU144" s="25">
        <v>9900</v>
      </c>
      <c r="AV144" s="28">
        <f t="shared" si="320"/>
        <v>8946.7223229418705</v>
      </c>
      <c r="AW144" s="39">
        <f t="shared" si="321"/>
        <v>-575.63046000754309</v>
      </c>
      <c r="AX144" s="29">
        <f t="shared" si="322"/>
        <v>23755.648372969157</v>
      </c>
      <c r="AY144" s="42">
        <f t="shared" si="323"/>
        <v>2693.1279960175602</v>
      </c>
      <c r="AZ144" s="11"/>
      <c r="BA144" s="29">
        <f t="shared" si="324"/>
        <v>3.6761739525843486</v>
      </c>
      <c r="BB144" s="25">
        <v>8790</v>
      </c>
      <c r="BC144" s="28">
        <f t="shared" si="325"/>
        <v>8941.035187961741</v>
      </c>
      <c r="BD144" s="39">
        <f t="shared" si="326"/>
        <v>-554.01945867182258</v>
      </c>
      <c r="BE144" s="29">
        <f t="shared" si="327"/>
        <v>23734.750696679275</v>
      </c>
      <c r="BF144" s="42">
        <f t="shared" si="328"/>
        <v>32.3435042822124</v>
      </c>
      <c r="BG144" s="11"/>
      <c r="BH144" s="29">
        <f t="shared" si="329"/>
        <v>3.6729321592626518</v>
      </c>
      <c r="BI144" s="25">
        <v>8790</v>
      </c>
      <c r="BJ144" s="28">
        <f t="shared" si="330"/>
        <v>8932.6227958843938</v>
      </c>
      <c r="BK144" s="39">
        <f t="shared" si="331"/>
        <v>-4534.6038834155579</v>
      </c>
      <c r="BL144" s="29">
        <f t="shared" si="332"/>
        <v>23703.872682861307</v>
      </c>
      <c r="BM144" s="42">
        <f t="shared" si="333"/>
        <v>70.768340463014766</v>
      </c>
      <c r="BN144" s="11"/>
      <c r="BO144" s="29">
        <f t="shared" si="334"/>
        <v>3.6681482384897097</v>
      </c>
      <c r="BP144" s="25">
        <v>7690</v>
      </c>
      <c r="BQ144" s="28">
        <f t="shared" si="335"/>
        <v>8899.1026491431985</v>
      </c>
      <c r="BR144" s="39">
        <f t="shared" si="336"/>
        <v>3669.6617019589899</v>
      </c>
      <c r="BS144" s="29">
        <f t="shared" si="337"/>
        <v>23581.23365167337</v>
      </c>
      <c r="BT144" s="42">
        <f t="shared" si="392"/>
        <v>1123.6002375512644</v>
      </c>
      <c r="BU144" s="11"/>
      <c r="BV144" s="29">
        <f t="shared" si="338"/>
        <v>3.6492199390147277</v>
      </c>
      <c r="BW144" s="25">
        <v>9900</v>
      </c>
      <c r="BX144" s="28">
        <f t="shared" si="339"/>
        <v>8929.4927066141099</v>
      </c>
      <c r="BY144" s="39">
        <f t="shared" si="340"/>
        <v>-511.06293516976928</v>
      </c>
      <c r="BZ144" s="29">
        <f t="shared" si="341"/>
        <v>23692.393832298461</v>
      </c>
      <c r="CA144" s="42">
        <f t="shared" si="342"/>
        <v>923.55559308529871</v>
      </c>
      <c r="CB144" s="11"/>
      <c r="CC144" s="29">
        <f t="shared" si="343"/>
        <v>3.6663716801904176</v>
      </c>
      <c r="CD144" s="25">
        <v>8790</v>
      </c>
      <c r="CE144" s="28">
        <f t="shared" si="344"/>
        <v>8924.8236859593089</v>
      </c>
      <c r="CF144" s="39">
        <f t="shared" si="345"/>
        <v>-493.46055559042077</v>
      </c>
      <c r="CG144" s="29">
        <f t="shared" si="346"/>
        <v>23675.281647201617</v>
      </c>
      <c r="CH144" s="42">
        <f t="shared" si="347"/>
        <v>21.799753874958249</v>
      </c>
      <c r="CI144" s="11"/>
      <c r="CJ144" s="29">
        <f t="shared" si="348"/>
        <v>3.6637251335552943</v>
      </c>
      <c r="CK144" s="25">
        <v>8790</v>
      </c>
      <c r="CL144" s="28">
        <f t="shared" si="349"/>
        <v>8918.3163613383822</v>
      </c>
      <c r="CM144" s="39">
        <f t="shared" si="350"/>
        <v>3610.3713861069432</v>
      </c>
      <c r="CN144" s="29">
        <f t="shared" si="351"/>
        <v>23651.452581593087</v>
      </c>
      <c r="CO144" s="42">
        <f t="shared" si="393"/>
        <v>42.345273722119316</v>
      </c>
      <c r="CP144" s="11"/>
      <c r="CQ144" s="29">
        <f t="shared" si="352"/>
        <v>3.6600435011052275</v>
      </c>
      <c r="CR144" s="25">
        <v>9900</v>
      </c>
      <c r="CS144" s="28">
        <f t="shared" si="353"/>
        <v>8949.455442811126</v>
      </c>
      <c r="CT144" s="39">
        <f t="shared" si="354"/>
        <v>-585.75238360896424</v>
      </c>
      <c r="CU144" s="29">
        <f t="shared" si="355"/>
        <v>23765.697928741112</v>
      </c>
      <c r="CV144" s="42">
        <f t="shared" si="356"/>
        <v>969.64239496617506</v>
      </c>
      <c r="CW144" s="11"/>
      <c r="CX144" s="29">
        <f t="shared" si="357"/>
        <v>3.6777340926544899</v>
      </c>
      <c r="CY144" s="25">
        <v>8790</v>
      </c>
      <c r="CZ144" s="28">
        <f t="shared" si="358"/>
        <v>8941.9530399984269</v>
      </c>
      <c r="DA144" s="39">
        <f t="shared" si="359"/>
        <v>-4574.0009995950322</v>
      </c>
      <c r="DB144" s="29">
        <f t="shared" si="360"/>
        <v>23738.122144846206</v>
      </c>
      <c r="DC144" s="42">
        <f t="shared" si="361"/>
        <v>56.286047963994982</v>
      </c>
      <c r="DD144" s="11"/>
      <c r="DE144" s="29">
        <f t="shared" si="362"/>
        <v>3.6734549368928375</v>
      </c>
      <c r="DF144" s="25">
        <v>7690</v>
      </c>
      <c r="DG144" s="28">
        <f t="shared" si="363"/>
        <v>8906.7019894060468</v>
      </c>
      <c r="DH144" s="39">
        <f t="shared" si="364"/>
        <v>3647.1048039854163</v>
      </c>
      <c r="DI144" s="29">
        <f t="shared" si="365"/>
        <v>23608.981542949023</v>
      </c>
      <c r="DJ144" s="42">
        <f t="shared" si="366"/>
        <v>1242.6365678665431</v>
      </c>
      <c r="DK144" s="11"/>
      <c r="DL144" s="29">
        <f t="shared" si="367"/>
        <v>3.6534924661397681</v>
      </c>
      <c r="DM144" s="25">
        <v>9900</v>
      </c>
      <c r="DN144" s="28">
        <f t="shared" si="368"/>
        <v>8938.8928515205771</v>
      </c>
      <c r="DO144" s="39">
        <f t="shared" si="369"/>
        <v>-546.36629985898117</v>
      </c>
      <c r="DP144" s="29">
        <f t="shared" si="370"/>
        <v>23726.883346796621</v>
      </c>
      <c r="DQ144" s="42">
        <f t="shared" si="371"/>
        <v>1036.2516036767033</v>
      </c>
      <c r="DR144" s="11"/>
      <c r="DS144" s="29">
        <f t="shared" si="372"/>
        <v>3.671712582817507</v>
      </c>
      <c r="DT144" s="25">
        <v>8790</v>
      </c>
      <c r="DU144" s="28">
        <f t="shared" si="373"/>
        <v>8935.0492879065714</v>
      </c>
      <c r="DV144" s="39">
        <f t="shared" si="374"/>
        <v>-531.86705589441476</v>
      </c>
      <c r="DW144" s="29">
        <f t="shared" si="375"/>
        <v>23712.775087530947</v>
      </c>
      <c r="DX144" s="42">
        <f t="shared" si="376"/>
        <v>14.772981254908469</v>
      </c>
      <c r="DY144" s="11"/>
      <c r="DZ144" s="29">
        <f t="shared" si="377"/>
        <v>3.6695267387197092</v>
      </c>
      <c r="EA144" s="25">
        <v>8790</v>
      </c>
      <c r="EB144" s="28">
        <f t="shared" si="378"/>
        <v>8930.2516305476602</v>
      </c>
      <c r="EC144" s="39">
        <f t="shared" si="379"/>
        <v>3568.2107278111521</v>
      </c>
      <c r="ED144" s="29">
        <f t="shared" si="380"/>
        <v>23695.17649289544</v>
      </c>
      <c r="EE144" s="42">
        <f t="shared" si="381"/>
        <v>23.017516133515151</v>
      </c>
      <c r="EF144" s="11"/>
      <c r="EG144" s="29">
        <f t="shared" si="382"/>
        <v>3.6668022543964431</v>
      </c>
      <c r="EH144" s="25">
        <v>9900</v>
      </c>
      <c r="EI144" s="28">
        <f t="shared" si="383"/>
        <v>8952.5849824707366</v>
      </c>
      <c r="EJ144" s="29">
        <f t="shared" si="394"/>
        <v>23777.21034104826</v>
      </c>
      <c r="EK144" s="42">
        <f t="shared" si="395"/>
        <v>498.77860811998062</v>
      </c>
      <c r="EM144" s="11"/>
      <c r="EN144" s="11"/>
      <c r="EO144" s="78">
        <f t="shared" si="396"/>
        <v>40</v>
      </c>
      <c r="EP144" s="78" t="str">
        <f t="shared" si="397"/>
        <v xml:space="preserve"> ('14', '11'),</v>
      </c>
      <c r="EQ144" s="78">
        <f t="shared" si="398"/>
        <v>9750</v>
      </c>
      <c r="ER144" s="78">
        <f t="shared" si="399"/>
        <v>3.6637251335552943</v>
      </c>
      <c r="ES144" s="106">
        <f t="shared" si="400"/>
        <v>2.6520087002210455</v>
      </c>
      <c r="ET144" s="78">
        <f t="shared" si="401"/>
        <v>8918.3163613383822</v>
      </c>
      <c r="EU144" s="78">
        <f t="shared" si="402"/>
        <v>23651.452581593087</v>
      </c>
      <c r="EV144" s="79">
        <f t="shared" si="403"/>
        <v>0.91469911398342385</v>
      </c>
      <c r="EW144" s="78" t="str">
        <f t="shared" si="385"/>
        <v>V</v>
      </c>
      <c r="EX144" s="3"/>
      <c r="EY144" s="78">
        <v>40</v>
      </c>
      <c r="EZ144" s="78">
        <v>8918.3163613383822</v>
      </c>
      <c r="FB144" s="2">
        <v>8306.27939181279</v>
      </c>
    </row>
    <row r="145" spans="2:158" s="2" customFormat="1" x14ac:dyDescent="0.3">
      <c r="B145" s="86"/>
      <c r="C145" s="24">
        <v>41</v>
      </c>
      <c r="D145" s="25" t="s">
        <v>59</v>
      </c>
      <c r="E145" s="25">
        <v>10260</v>
      </c>
      <c r="F145" s="25">
        <v>3</v>
      </c>
      <c r="G145" s="25">
        <v>6300</v>
      </c>
      <c r="H145" s="25">
        <f t="shared" si="297"/>
        <v>-5796.0457675063462</v>
      </c>
      <c r="I145" s="29">
        <f t="shared" si="298"/>
        <v>19303.019275481311</v>
      </c>
      <c r="J145" s="10"/>
      <c r="K145" s="40">
        <f t="shared" si="299"/>
        <v>3.0443546721780645</v>
      </c>
      <c r="L145" s="40">
        <f t="shared" si="387"/>
        <v>4510</v>
      </c>
      <c r="M145" s="40">
        <f t="shared" si="388"/>
        <v>3877.9647739201719</v>
      </c>
      <c r="N145" s="40">
        <f t="shared" si="389"/>
        <v>-1455.1425272299043</v>
      </c>
      <c r="O145" s="40">
        <f t="shared" si="390"/>
        <v>11669.510094344274</v>
      </c>
      <c r="P145" s="40">
        <f t="shared" si="391"/>
        <v>1121.8415201992721</v>
      </c>
      <c r="Q145" s="8"/>
      <c r="R145" s="29">
        <f t="shared" si="300"/>
        <v>3.0459207015278738</v>
      </c>
      <c r="S145" s="25">
        <v>3400</v>
      </c>
      <c r="T145" s="29">
        <f t="shared" si="301"/>
        <v>3846.6557626935455</v>
      </c>
      <c r="U145" s="42">
        <f t="shared" si="302"/>
        <v>-1359.4262917886133</v>
      </c>
      <c r="V145" s="29">
        <f t="shared" si="303"/>
        <v>11574.168357479684</v>
      </c>
      <c r="W145" s="42">
        <f t="shared" si="304"/>
        <v>980.25418398901502</v>
      </c>
      <c r="X145" s="11"/>
      <c r="Y145" s="29">
        <f t="shared" si="305"/>
        <v>3.0444555888399796</v>
      </c>
      <c r="Z145" s="25">
        <v>3400</v>
      </c>
      <c r="AA145" s="28">
        <f t="shared" si="306"/>
        <v>3827.2659890060859</v>
      </c>
      <c r="AB145" s="39">
        <f t="shared" si="307"/>
        <v>-1299.9532797804193</v>
      </c>
      <c r="AC145" s="29">
        <f t="shared" si="308"/>
        <v>11515.145698892293</v>
      </c>
      <c r="AD145" s="42">
        <f t="shared" si="309"/>
        <v>375.96332365090211</v>
      </c>
      <c r="AE145" s="11"/>
      <c r="AF145" s="29">
        <f t="shared" si="310"/>
        <v>3.0435659972024762</v>
      </c>
      <c r="AG145" s="25">
        <v>3400</v>
      </c>
      <c r="AH145" s="28">
        <f t="shared" si="311"/>
        <v>3803.4532634651368</v>
      </c>
      <c r="AI145" s="39">
        <f t="shared" si="312"/>
        <v>1785.1100405655047</v>
      </c>
      <c r="AJ145" s="29">
        <f t="shared" si="313"/>
        <v>11442.68292649857</v>
      </c>
      <c r="AK145" s="42">
        <f t="shared" si="314"/>
        <v>567.04589768856636</v>
      </c>
      <c r="AL145" s="11"/>
      <c r="AM145" s="29">
        <f t="shared" si="315"/>
        <v>3.0424918276420616</v>
      </c>
      <c r="AN145" s="25">
        <v>4390</v>
      </c>
      <c r="AO145" s="28">
        <f t="shared" si="316"/>
        <v>3824.1295039318011</v>
      </c>
      <c r="AP145" s="39">
        <f t="shared" si="317"/>
        <v>-1290.3874217730881</v>
      </c>
      <c r="AQ145" s="29">
        <f t="shared" si="318"/>
        <v>11505.599823348581</v>
      </c>
      <c r="AR145" s="42">
        <f t="shared" si="386"/>
        <v>427.50691983532386</v>
      </c>
      <c r="AS145" s="11"/>
      <c r="AT145" s="29">
        <f t="shared" si="319"/>
        <v>3.0434233614722386</v>
      </c>
      <c r="AU145" s="25">
        <v>3400</v>
      </c>
      <c r="AV145" s="28">
        <f t="shared" si="320"/>
        <v>3802.2324265563902</v>
      </c>
      <c r="AW145" s="39">
        <f t="shared" si="321"/>
        <v>-1223.5063309237853</v>
      </c>
      <c r="AX145" s="29">
        <f t="shared" si="322"/>
        <v>11438.968573472313</v>
      </c>
      <c r="AY145" s="42">
        <f t="shared" si="323"/>
        <v>479.48199758472953</v>
      </c>
      <c r="AZ145" s="11"/>
      <c r="BA145" s="29">
        <f t="shared" si="324"/>
        <v>3.0424372975962055</v>
      </c>
      <c r="BB145" s="25">
        <v>3400</v>
      </c>
      <c r="BC145" s="28">
        <f t="shared" si="325"/>
        <v>3787.6362282594846</v>
      </c>
      <c r="BD145" s="39">
        <f t="shared" si="326"/>
        <v>-1178.7415575142622</v>
      </c>
      <c r="BE145" s="29">
        <f t="shared" si="327"/>
        <v>11394.565292894171</v>
      </c>
      <c r="BF145" s="42">
        <f t="shared" si="328"/>
        <v>213.04900472259112</v>
      </c>
      <c r="BG145" s="11"/>
      <c r="BH145" s="29">
        <f t="shared" si="329"/>
        <v>3.0417893987277971</v>
      </c>
      <c r="BI145" s="25">
        <v>3400</v>
      </c>
      <c r="BJ145" s="28">
        <f t="shared" si="330"/>
        <v>3766.0455778984001</v>
      </c>
      <c r="BK145" s="39">
        <f t="shared" si="331"/>
        <v>-1112.9315588635991</v>
      </c>
      <c r="BL145" s="29">
        <f t="shared" si="332"/>
        <v>11328.901309348952</v>
      </c>
      <c r="BM145" s="42">
        <f t="shared" si="333"/>
        <v>466.15618301459824</v>
      </c>
      <c r="BN145" s="11"/>
      <c r="BO145" s="29">
        <f t="shared" si="334"/>
        <v>3.0408446671945479</v>
      </c>
      <c r="BP145" s="25">
        <v>3400</v>
      </c>
      <c r="BQ145" s="28">
        <f t="shared" si="335"/>
        <v>3756.1713815406974</v>
      </c>
      <c r="BR145" s="39">
        <f t="shared" si="336"/>
        <v>2292.7035425625045</v>
      </c>
      <c r="BS145" s="29">
        <f t="shared" si="337"/>
        <v>11298.87752134228</v>
      </c>
      <c r="BT145" s="42">
        <f t="shared" si="392"/>
        <v>97.49975371046844</v>
      </c>
      <c r="BU145" s="11"/>
      <c r="BV145" s="29">
        <f t="shared" si="338"/>
        <v>3.0404179863429608</v>
      </c>
      <c r="BW145" s="25">
        <v>4510</v>
      </c>
      <c r="BX145" s="28">
        <f t="shared" si="339"/>
        <v>3779.059737692889</v>
      </c>
      <c r="BY145" s="39">
        <f t="shared" si="340"/>
        <v>-1152.6671514940085</v>
      </c>
      <c r="BZ145" s="29">
        <f t="shared" si="341"/>
        <v>11368.479034246062</v>
      </c>
      <c r="CA145" s="42">
        <f t="shared" si="342"/>
        <v>523.87684734956667</v>
      </c>
      <c r="CB145" s="11"/>
      <c r="CC145" s="29">
        <f t="shared" si="343"/>
        <v>3.0414121809920136</v>
      </c>
      <c r="CD145" s="25">
        <v>3400</v>
      </c>
      <c r="CE145" s="28">
        <f t="shared" si="344"/>
        <v>3766.3720654292229</v>
      </c>
      <c r="CF145" s="39">
        <f t="shared" si="345"/>
        <v>-1113.8065771314111</v>
      </c>
      <c r="CG145" s="29">
        <f t="shared" si="346"/>
        <v>11329.894109528293</v>
      </c>
      <c r="CH145" s="42">
        <f t="shared" si="347"/>
        <v>160.97702747020389</v>
      </c>
      <c r="CI145" s="11"/>
      <c r="CJ145" s="29">
        <f t="shared" si="348"/>
        <v>3.0408588327254362</v>
      </c>
      <c r="CK145" s="25">
        <v>3400</v>
      </c>
      <c r="CL145" s="28">
        <f t="shared" si="349"/>
        <v>3748.6889562275746</v>
      </c>
      <c r="CM145" s="39">
        <f t="shared" si="350"/>
        <v>-1059.8839338317721</v>
      </c>
      <c r="CN145" s="29">
        <f t="shared" si="351"/>
        <v>11276.129023321722</v>
      </c>
      <c r="CO145" s="42">
        <f t="shared" si="393"/>
        <v>312.69235103741602</v>
      </c>
      <c r="CP145" s="11"/>
      <c r="CQ145" s="29">
        <f t="shared" si="352"/>
        <v>3.0400968911931976</v>
      </c>
      <c r="CR145" s="25">
        <v>3400</v>
      </c>
      <c r="CS145" s="28">
        <f t="shared" si="353"/>
        <v>3737.6285153798294</v>
      </c>
      <c r="CT145" s="39">
        <f t="shared" si="354"/>
        <v>-1026.0383315533952</v>
      </c>
      <c r="CU145" s="29">
        <f t="shared" si="355"/>
        <v>11242.506820789918</v>
      </c>
      <c r="CV145" s="42">
        <f t="shared" si="356"/>
        <v>122.33335174647084</v>
      </c>
      <c r="CW145" s="11"/>
      <c r="CX145" s="29">
        <f t="shared" si="357"/>
        <v>3.0396257607310924</v>
      </c>
      <c r="CY145" s="25">
        <v>3400</v>
      </c>
      <c r="CZ145" s="28">
        <f t="shared" si="358"/>
        <v>3721.7430424302911</v>
      </c>
      <c r="DA145" s="39">
        <f t="shared" si="359"/>
        <v>-977.64147915912167</v>
      </c>
      <c r="DB145" s="29">
        <f t="shared" si="360"/>
        <v>11194.226256012491</v>
      </c>
      <c r="DC145" s="42">
        <f t="shared" si="361"/>
        <v>252.34825083051385</v>
      </c>
      <c r="DD145" s="11"/>
      <c r="DE145" s="29">
        <f t="shared" si="362"/>
        <v>3.0389563819842351</v>
      </c>
      <c r="DF145" s="25">
        <v>3400</v>
      </c>
      <c r="DG145" s="28">
        <f t="shared" si="363"/>
        <v>3712.6837727100219</v>
      </c>
      <c r="DH145" s="39">
        <f t="shared" si="364"/>
        <v>-949.9830170588092</v>
      </c>
      <c r="DI145" s="29">
        <f t="shared" si="365"/>
        <v>11166.697244403606</v>
      </c>
      <c r="DJ145" s="42">
        <f t="shared" si="366"/>
        <v>82.070367864586117</v>
      </c>
      <c r="DK145" s="11"/>
      <c r="DL145" s="29">
        <f t="shared" si="367"/>
        <v>3.0385784624105359</v>
      </c>
      <c r="DM145" s="25">
        <v>3400</v>
      </c>
      <c r="DN145" s="28">
        <f t="shared" si="368"/>
        <v>3702.5502980574947</v>
      </c>
      <c r="DO145" s="39">
        <f t="shared" si="369"/>
        <v>-919.098805911152</v>
      </c>
      <c r="DP145" s="29">
        <f t="shared" si="370"/>
        <v>11135.908014804019</v>
      </c>
      <c r="DQ145" s="42">
        <f t="shared" si="371"/>
        <v>102.68730853341093</v>
      </c>
      <c r="DR145" s="11"/>
      <c r="DS145" s="29">
        <f t="shared" si="372"/>
        <v>3.0381589963090558</v>
      </c>
      <c r="DT145" s="25">
        <v>3400</v>
      </c>
      <c r="DU145" s="28">
        <f t="shared" si="373"/>
        <v>3694.7401761802885</v>
      </c>
      <c r="DV145" s="39">
        <f t="shared" si="374"/>
        <v>2477.537771651384</v>
      </c>
      <c r="DW145" s="29">
        <f t="shared" si="375"/>
        <v>11112.180877418912</v>
      </c>
      <c r="DX145" s="42">
        <f t="shared" si="376"/>
        <v>60.998003736815782</v>
      </c>
      <c r="DY145" s="11"/>
      <c r="DZ145" s="29">
        <f t="shared" si="377"/>
        <v>3.0378380448215339</v>
      </c>
      <c r="EA145" s="25">
        <v>4510</v>
      </c>
      <c r="EB145" s="28">
        <f t="shared" si="378"/>
        <v>3721.7057500870856</v>
      </c>
      <c r="EC145" s="39">
        <f t="shared" si="379"/>
        <v>-977.54974657013554</v>
      </c>
      <c r="ED145" s="29">
        <f t="shared" si="380"/>
        <v>11194.112926237221</v>
      </c>
      <c r="EE145" s="42">
        <f t="shared" si="381"/>
        <v>727.14217612293612</v>
      </c>
      <c r="EF145" s="11"/>
      <c r="EG145" s="29">
        <f t="shared" si="382"/>
        <v>3.0389548206159032</v>
      </c>
      <c r="EH145" s="25">
        <v>3400</v>
      </c>
      <c r="EI145" s="28">
        <f t="shared" si="383"/>
        <v>3714.2968510791607</v>
      </c>
      <c r="EJ145" s="29">
        <f t="shared" si="394"/>
        <v>11171.59876369292</v>
      </c>
      <c r="EK145" s="42">
        <f t="shared" si="395"/>
        <v>54.89178450963059</v>
      </c>
      <c r="EM145" s="11"/>
      <c r="EN145" s="11"/>
      <c r="EO145" s="78">
        <f t="shared" si="396"/>
        <v>41</v>
      </c>
      <c r="EP145" s="78" t="str">
        <f t="shared" si="397"/>
        <v xml:space="preserve"> ('14', '15'),</v>
      </c>
      <c r="EQ145" s="78">
        <f t="shared" si="398"/>
        <v>10260</v>
      </c>
      <c r="ER145" s="78">
        <f t="shared" si="399"/>
        <v>3.0408588327254362</v>
      </c>
      <c r="ES145" s="106">
        <f t="shared" si="400"/>
        <v>3.0080193782386395</v>
      </c>
      <c r="ET145" s="78">
        <f t="shared" si="401"/>
        <v>3748.6889562275746</v>
      </c>
      <c r="EU145" s="78">
        <f t="shared" si="402"/>
        <v>11276.129023321724</v>
      </c>
      <c r="EV145" s="79">
        <f t="shared" si="403"/>
        <v>0.36536929397929579</v>
      </c>
      <c r="EW145" s="78" t="str">
        <f t="shared" si="385"/>
        <v>-</v>
      </c>
      <c r="EX145" s="3"/>
      <c r="EY145" s="78">
        <v>41</v>
      </c>
      <c r="EZ145" s="78">
        <v>3748.6889562275746</v>
      </c>
      <c r="FB145" s="2">
        <v>3482.9719789782998</v>
      </c>
    </row>
    <row r="146" spans="2:158" s="2" customFormat="1" x14ac:dyDescent="0.3">
      <c r="B146" s="86"/>
      <c r="C146" s="24">
        <v>42</v>
      </c>
      <c r="D146" s="25" t="s">
        <v>60</v>
      </c>
      <c r="E146" s="25">
        <v>9850</v>
      </c>
      <c r="F146" s="25">
        <v>2.4</v>
      </c>
      <c r="G146" s="25">
        <v>9400</v>
      </c>
      <c r="H146" s="25">
        <f t="shared" si="297"/>
        <v>-10004.049831679689</v>
      </c>
      <c r="I146" s="29">
        <f t="shared" si="298"/>
        <v>25366.705507064191</v>
      </c>
      <c r="J146" s="10"/>
      <c r="K146" s="40">
        <f t="shared" si="299"/>
        <v>2.7547202943127655</v>
      </c>
      <c r="L146" s="40">
        <f t="shared" si="387"/>
        <v>6530</v>
      </c>
      <c r="M146" s="40">
        <f t="shared" si="388"/>
        <v>6561.1556526629493</v>
      </c>
      <c r="N146" s="40">
        <f t="shared" si="389"/>
        <v>-85.800261512003559</v>
      </c>
      <c r="O146" s="40">
        <f t="shared" si="390"/>
        <v>16211.780343885979</v>
      </c>
      <c r="P146" s="40">
        <f t="shared" si="391"/>
        <v>2.7259798943691416</v>
      </c>
      <c r="Q146" s="8"/>
      <c r="R146" s="29">
        <f t="shared" si="300"/>
        <v>2.7543634704856985</v>
      </c>
      <c r="S146" s="25">
        <v>6530</v>
      </c>
      <c r="T146" s="29">
        <f t="shared" si="301"/>
        <v>6559.1148062821658</v>
      </c>
      <c r="U146" s="42">
        <f t="shared" si="302"/>
        <v>-80.171988090257088</v>
      </c>
      <c r="V146" s="29">
        <f t="shared" si="303"/>
        <v>16206.159560929309</v>
      </c>
      <c r="W146" s="42">
        <f t="shared" si="304"/>
        <v>4.1650539499570201</v>
      </c>
      <c r="X146" s="11"/>
      <c r="Y146" s="29">
        <f t="shared" si="305"/>
        <v>2.7539227773597075</v>
      </c>
      <c r="Z146" s="25">
        <v>6530</v>
      </c>
      <c r="AA146" s="28">
        <f t="shared" si="306"/>
        <v>6557.8509034023264</v>
      </c>
      <c r="AB146" s="39">
        <f t="shared" si="307"/>
        <v>-76.682319885806052</v>
      </c>
      <c r="AC146" s="29">
        <f t="shared" si="308"/>
        <v>16202.679042360352</v>
      </c>
      <c r="AD146" s="42">
        <f t="shared" si="309"/>
        <v>1.5974504896663453</v>
      </c>
      <c r="AE146" s="11"/>
      <c r="AF146" s="29">
        <f t="shared" si="310"/>
        <v>2.7536500608409105</v>
      </c>
      <c r="AG146" s="25">
        <v>6530</v>
      </c>
      <c r="AH146" s="28">
        <f t="shared" si="311"/>
        <v>6556.2986948581129</v>
      </c>
      <c r="AI146" s="39">
        <f t="shared" si="312"/>
        <v>-72.403346043564014</v>
      </c>
      <c r="AJ146" s="29">
        <f t="shared" si="313"/>
        <v>16198.405063008377</v>
      </c>
      <c r="AK146" s="42">
        <f t="shared" si="314"/>
        <v>2.4093513647293912</v>
      </c>
      <c r="AL146" s="11"/>
      <c r="AM146" s="29">
        <f t="shared" si="315"/>
        <v>2.7533153513218118</v>
      </c>
      <c r="AN146" s="25">
        <v>6530</v>
      </c>
      <c r="AO146" s="28">
        <f t="shared" si="316"/>
        <v>6555.3716448807181</v>
      </c>
      <c r="AP146" s="39">
        <f t="shared" si="317"/>
        <v>-69.843911623316032</v>
      </c>
      <c r="AQ146" s="29">
        <f t="shared" si="318"/>
        <v>16195.852694688601</v>
      </c>
      <c r="AR146" s="42">
        <f t="shared" si="386"/>
        <v>0.85942166058759706</v>
      </c>
      <c r="AS146" s="11"/>
      <c r="AT146" s="29">
        <f t="shared" si="319"/>
        <v>2.7531155608366</v>
      </c>
      <c r="AU146" s="25">
        <v>6530</v>
      </c>
      <c r="AV146" s="28">
        <f t="shared" si="320"/>
        <v>6554.061750459452</v>
      </c>
      <c r="AW146" s="39">
        <f t="shared" si="321"/>
        <v>-66.233467262065801</v>
      </c>
      <c r="AX146" s="29">
        <f t="shared" si="322"/>
        <v>16192.246588788563</v>
      </c>
      <c r="AY146" s="42">
        <f t="shared" si="323"/>
        <v>1.7158233948640722</v>
      </c>
      <c r="AZ146" s="11"/>
      <c r="BA146" s="29">
        <f t="shared" si="324"/>
        <v>2.7528334072023783</v>
      </c>
      <c r="BB146" s="25">
        <v>6530</v>
      </c>
      <c r="BC146" s="28">
        <f t="shared" si="325"/>
        <v>6553.1885983765042</v>
      </c>
      <c r="BD146" s="39">
        <f t="shared" si="326"/>
        <v>-63.823544405908692</v>
      </c>
      <c r="BE146" s="29">
        <f t="shared" si="327"/>
        <v>16189.843028640094</v>
      </c>
      <c r="BF146" s="42">
        <f t="shared" si="328"/>
        <v>0.76239455995617622</v>
      </c>
      <c r="BG146" s="11"/>
      <c r="BH146" s="29">
        <f t="shared" si="329"/>
        <v>2.7526454226046448</v>
      </c>
      <c r="BI146" s="25">
        <v>6530</v>
      </c>
      <c r="BJ146" s="28">
        <f t="shared" si="330"/>
        <v>6551.8970345767048</v>
      </c>
      <c r="BK146" s="39">
        <f t="shared" si="331"/>
        <v>-60.265904121967921</v>
      </c>
      <c r="BL146" s="29">
        <f t="shared" si="332"/>
        <v>16186.28799095744</v>
      </c>
      <c r="BM146" s="42">
        <f t="shared" si="333"/>
        <v>1.6681370489522784</v>
      </c>
      <c r="BN146" s="11"/>
      <c r="BO146" s="29">
        <f t="shared" si="334"/>
        <v>2.7523674941292646</v>
      </c>
      <c r="BP146" s="25">
        <v>6530</v>
      </c>
      <c r="BQ146" s="28">
        <f t="shared" si="335"/>
        <v>6551.3063550763454</v>
      </c>
      <c r="BR146" s="39">
        <f t="shared" si="336"/>
        <v>-58.637248187377644</v>
      </c>
      <c r="BS146" s="29">
        <f t="shared" si="337"/>
        <v>16184.66226142644</v>
      </c>
      <c r="BT146" s="42">
        <f t="shared" si="392"/>
        <v>0.34890227214474634</v>
      </c>
      <c r="BU146" s="11"/>
      <c r="BV146" s="29">
        <f t="shared" si="338"/>
        <v>2.7522404420040525</v>
      </c>
      <c r="BW146" s="25">
        <v>6530</v>
      </c>
      <c r="BX146" s="28">
        <f t="shared" si="339"/>
        <v>6550.6594342360504</v>
      </c>
      <c r="BY146" s="39">
        <f t="shared" si="340"/>
        <v>-56.85378544430997</v>
      </c>
      <c r="BZ146" s="29">
        <f t="shared" si="341"/>
        <v>16182.88182472578</v>
      </c>
      <c r="CA146" s="42">
        <f t="shared" si="342"/>
        <v>0.41850657360802046</v>
      </c>
      <c r="CB146" s="11"/>
      <c r="CC146" s="29">
        <f t="shared" si="343"/>
        <v>2.7521013320799033</v>
      </c>
      <c r="CD146" s="25">
        <v>6530</v>
      </c>
      <c r="CE146" s="28">
        <f t="shared" si="344"/>
        <v>6549.9679333862496</v>
      </c>
      <c r="CF146" s="39">
        <f t="shared" si="345"/>
        <v>-54.946672481352508</v>
      </c>
      <c r="CG146" s="29">
        <f t="shared" si="346"/>
        <v>16180.97879571462</v>
      </c>
      <c r="CH146" s="42">
        <f t="shared" si="347"/>
        <v>0.47817342527527273</v>
      </c>
      <c r="CI146" s="11"/>
      <c r="CJ146" s="29">
        <f t="shared" si="348"/>
        <v>2.7519526815066877</v>
      </c>
      <c r="CK146" s="25">
        <v>6530</v>
      </c>
      <c r="CL146" s="28">
        <f t="shared" si="349"/>
        <v>6549.0041722813012</v>
      </c>
      <c r="CM146" s="39">
        <f t="shared" si="350"/>
        <v>-52.292186266059439</v>
      </c>
      <c r="CN146" s="29">
        <f t="shared" si="351"/>
        <v>16178.326670561995</v>
      </c>
      <c r="CO146" s="42">
        <f t="shared" si="393"/>
        <v>0.92883546741134049</v>
      </c>
      <c r="CP146" s="11"/>
      <c r="CQ146" s="29">
        <f t="shared" si="352"/>
        <v>2.7517455822038244</v>
      </c>
      <c r="CR146" s="25">
        <v>6530</v>
      </c>
      <c r="CS146" s="28">
        <f t="shared" si="353"/>
        <v>6548.4013584564764</v>
      </c>
      <c r="CT146" s="39">
        <f t="shared" si="354"/>
        <v>-50.630052926656781</v>
      </c>
      <c r="CU146" s="29">
        <f t="shared" si="355"/>
        <v>16176.667919313655</v>
      </c>
      <c r="CV146" s="42">
        <f t="shared" si="356"/>
        <v>0.36338450739991301</v>
      </c>
      <c r="CW146" s="11"/>
      <c r="CX146" s="29">
        <f t="shared" si="357"/>
        <v>2.7516160920889674</v>
      </c>
      <c r="CY146" s="25">
        <v>6530</v>
      </c>
      <c r="CZ146" s="28">
        <f t="shared" si="358"/>
        <v>6547.5355717451075</v>
      </c>
      <c r="DA146" s="39">
        <f t="shared" si="359"/>
        <v>-48.246042600672489</v>
      </c>
      <c r="DB146" s="29">
        <f t="shared" si="360"/>
        <v>16174.285687153728</v>
      </c>
      <c r="DC146" s="42">
        <f t="shared" si="361"/>
        <v>0.74958662958289757</v>
      </c>
      <c r="DD146" s="11"/>
      <c r="DE146" s="29">
        <f t="shared" si="362"/>
        <v>2.7514301754628061</v>
      </c>
      <c r="DF146" s="25">
        <v>6530</v>
      </c>
      <c r="DG146" s="28">
        <f t="shared" si="363"/>
        <v>6547.0418253289054</v>
      </c>
      <c r="DH146" s="39">
        <f t="shared" si="364"/>
        <v>-46.885566136985858</v>
      </c>
      <c r="DI146" s="29">
        <f t="shared" si="365"/>
        <v>16172.927204532909</v>
      </c>
      <c r="DJ146" s="42">
        <f t="shared" si="366"/>
        <v>0.24378552351247362</v>
      </c>
      <c r="DK146" s="11"/>
      <c r="DL146" s="29">
        <f t="shared" si="367"/>
        <v>2.7513241827506016</v>
      </c>
      <c r="DM146" s="25">
        <v>6530</v>
      </c>
      <c r="DN146" s="28">
        <f t="shared" si="368"/>
        <v>6546.4895328210259</v>
      </c>
      <c r="DO146" s="39">
        <f t="shared" si="369"/>
        <v>-45.364589790272618</v>
      </c>
      <c r="DP146" s="29">
        <f t="shared" si="370"/>
        <v>16171.407701533692</v>
      </c>
      <c r="DQ146" s="42">
        <f t="shared" si="371"/>
        <v>0.30502701425974887</v>
      </c>
      <c r="DR146" s="11"/>
      <c r="DS146" s="29">
        <f t="shared" si="372"/>
        <v>2.7512056503396538</v>
      </c>
      <c r="DT146" s="25">
        <v>6530</v>
      </c>
      <c r="DU146" s="28">
        <f t="shared" si="373"/>
        <v>6546.0638671982942</v>
      </c>
      <c r="DV146" s="39">
        <f t="shared" si="374"/>
        <v>-44.191703998387574</v>
      </c>
      <c r="DW146" s="29">
        <f t="shared" si="375"/>
        <v>16170.236627307084</v>
      </c>
      <c r="DX146" s="42">
        <f t="shared" si="376"/>
        <v>0.18119122237555343</v>
      </c>
      <c r="DY146" s="11"/>
      <c r="DZ146" s="29">
        <f t="shared" si="377"/>
        <v>2.7511143149203034</v>
      </c>
      <c r="EA146" s="25">
        <v>6530</v>
      </c>
      <c r="EB146" s="28">
        <f t="shared" si="378"/>
        <v>6545.5325379391934</v>
      </c>
      <c r="EC146" s="39">
        <f t="shared" si="379"/>
        <v>-42.728825330963801</v>
      </c>
      <c r="ED146" s="29">
        <f t="shared" si="380"/>
        <v>16168.774910058848</v>
      </c>
      <c r="EE146" s="42">
        <f t="shared" si="381"/>
        <v>0.28231078157666628</v>
      </c>
      <c r="EF146" s="11"/>
      <c r="EG146" s="29">
        <f t="shared" si="382"/>
        <v>2.7510003321665972</v>
      </c>
      <c r="EH146" s="25">
        <v>6530</v>
      </c>
      <c r="EI146" s="28">
        <f t="shared" si="383"/>
        <v>6545.1748228380584</v>
      </c>
      <c r="EJ146" s="29">
        <f t="shared" si="394"/>
        <v>16167.790849419625</v>
      </c>
      <c r="EK146" s="42">
        <f t="shared" si="395"/>
        <v>0.12796009358002308</v>
      </c>
      <c r="EM146" s="11"/>
      <c r="EN146" s="11"/>
      <c r="EO146" s="78">
        <f t="shared" si="396"/>
        <v>42</v>
      </c>
      <c r="EP146" s="78" t="str">
        <f t="shared" si="397"/>
        <v xml:space="preserve"> ('14', '23'),</v>
      </c>
      <c r="EQ146" s="78">
        <f t="shared" si="398"/>
        <v>9850</v>
      </c>
      <c r="ER146" s="78">
        <f t="shared" si="399"/>
        <v>2.7519526815066877</v>
      </c>
      <c r="ES146" s="106">
        <f t="shared" si="400"/>
        <v>2.4703491164407647</v>
      </c>
      <c r="ET146" s="78">
        <f t="shared" si="401"/>
        <v>6549.0041722813012</v>
      </c>
      <c r="EU146" s="78">
        <f t="shared" si="402"/>
        <v>16178.326670561994</v>
      </c>
      <c r="EV146" s="79">
        <f t="shared" si="403"/>
        <v>0.66487352002855848</v>
      </c>
      <c r="EW146" s="78" t="str">
        <f t="shared" si="385"/>
        <v>-</v>
      </c>
      <c r="EX146" s="3"/>
      <c r="EY146" s="78">
        <v>42</v>
      </c>
      <c r="EZ146" s="78">
        <v>6549.0041722813012</v>
      </c>
      <c r="FB146" s="2">
        <v>6579.4596566619903</v>
      </c>
    </row>
    <row r="147" spans="2:158" s="2" customFormat="1" x14ac:dyDescent="0.3">
      <c r="B147" s="86"/>
      <c r="C147" s="24">
        <v>38</v>
      </c>
      <c r="D147" s="25" t="s">
        <v>61</v>
      </c>
      <c r="E147" s="25">
        <v>51800</v>
      </c>
      <c r="F147" s="25">
        <v>1.8</v>
      </c>
      <c r="G147" s="25">
        <v>10570</v>
      </c>
      <c r="H147" s="25">
        <f t="shared" si="297"/>
        <v>1063.4598381054161</v>
      </c>
      <c r="I147" s="29">
        <f t="shared" si="298"/>
        <v>19030.947885736252</v>
      </c>
      <c r="J147" s="10"/>
      <c r="K147" s="40">
        <f t="shared" si="299"/>
        <v>1.8026280785729654</v>
      </c>
      <c r="L147" s="40">
        <f t="shared" si="387"/>
        <v>11160</v>
      </c>
      <c r="M147" s="40">
        <f t="shared" si="388"/>
        <v>10894.734074369337</v>
      </c>
      <c r="N147" s="40">
        <f t="shared" si="389"/>
        <v>-585.37249938399611</v>
      </c>
      <c r="O147" s="40">
        <f t="shared" si="390"/>
        <v>19616.277428109654</v>
      </c>
      <c r="P147" s="40">
        <f t="shared" si="391"/>
        <v>197.61134545349211</v>
      </c>
      <c r="Q147" s="8"/>
      <c r="R147" s="29">
        <f t="shared" si="300"/>
        <v>1.8026416864356465</v>
      </c>
      <c r="S147" s="25">
        <v>10570</v>
      </c>
      <c r="T147" s="29">
        <f t="shared" si="301"/>
        <v>10873.462417262246</v>
      </c>
      <c r="U147" s="42">
        <f t="shared" si="302"/>
        <v>516.52213962945029</v>
      </c>
      <c r="V147" s="29">
        <f t="shared" si="303"/>
        <v>19577.932471271477</v>
      </c>
      <c r="W147" s="42">
        <f t="shared" si="304"/>
        <v>452.483396081634</v>
      </c>
      <c r="X147" s="11"/>
      <c r="Y147" s="29">
        <f t="shared" si="305"/>
        <v>1.8026211155107241</v>
      </c>
      <c r="Z147" s="25">
        <v>11160</v>
      </c>
      <c r="AA147" s="28">
        <f t="shared" si="306"/>
        <v>10885.90130050587</v>
      </c>
      <c r="AB147" s="39">
        <f t="shared" si="307"/>
        <v>494.10345641369776</v>
      </c>
      <c r="AC147" s="29">
        <f t="shared" si="308"/>
        <v>19600.355139540421</v>
      </c>
      <c r="AD147" s="42">
        <f t="shared" si="309"/>
        <v>154.72581634849556</v>
      </c>
      <c r="AE147" s="11"/>
      <c r="AF147" s="29">
        <f t="shared" si="310"/>
        <v>1.8026331299869445</v>
      </c>
      <c r="AG147" s="25">
        <v>11160</v>
      </c>
      <c r="AH147" s="28">
        <f t="shared" si="311"/>
        <v>10901.17758570088</v>
      </c>
      <c r="AI147" s="39">
        <f t="shared" si="312"/>
        <v>466.56798962736292</v>
      </c>
      <c r="AJ147" s="29">
        <f t="shared" si="313"/>
        <v>19627.89279038928</v>
      </c>
      <c r="AK147" s="42">
        <f t="shared" si="314"/>
        <v>233.36488935928574</v>
      </c>
      <c r="AL147" s="11"/>
      <c r="AM147" s="29">
        <f t="shared" si="315"/>
        <v>1.8026479415101297</v>
      </c>
      <c r="AN147" s="25">
        <v>11160</v>
      </c>
      <c r="AO147" s="28">
        <f t="shared" si="316"/>
        <v>10910.30128231852</v>
      </c>
      <c r="AP147" s="39">
        <f t="shared" si="317"/>
        <v>-613.440616876391</v>
      </c>
      <c r="AQ147" s="29">
        <f t="shared" si="318"/>
        <v>19644.33964378947</v>
      </c>
      <c r="AR147" s="42">
        <f t="shared" si="386"/>
        <v>83.241839970739861</v>
      </c>
      <c r="AS147" s="11"/>
      <c r="AT147" s="29">
        <f t="shared" si="319"/>
        <v>1.8026568173811706</v>
      </c>
      <c r="AU147" s="25">
        <v>10570</v>
      </c>
      <c r="AV147" s="28">
        <f t="shared" si="320"/>
        <v>10892.732111957106</v>
      </c>
      <c r="AW147" s="39">
        <f t="shared" si="321"/>
        <v>481.79023368503147</v>
      </c>
      <c r="AX147" s="29">
        <f t="shared" si="322"/>
        <v>19612.66860915393</v>
      </c>
      <c r="AY147" s="42">
        <f t="shared" si="323"/>
        <v>308.67574718838301</v>
      </c>
      <c r="AZ147" s="11"/>
      <c r="BA147" s="29">
        <f t="shared" si="324"/>
        <v>1.8026397452778751</v>
      </c>
      <c r="BB147" s="25">
        <v>11160</v>
      </c>
      <c r="BC147" s="28">
        <f t="shared" si="325"/>
        <v>10902.430721106219</v>
      </c>
      <c r="BD147" s="39">
        <f t="shared" si="326"/>
        <v>-599.24999256828528</v>
      </c>
      <c r="BE147" s="29">
        <f t="shared" si="327"/>
        <v>19630.151753111124</v>
      </c>
      <c r="BF147" s="42">
        <f t="shared" si="328"/>
        <v>94.063019427250609</v>
      </c>
      <c r="BG147" s="11"/>
      <c r="BH147" s="29">
        <f t="shared" si="329"/>
        <v>1.8026491592873619</v>
      </c>
      <c r="BI147" s="25">
        <v>10570</v>
      </c>
      <c r="BJ147" s="28">
        <f t="shared" si="330"/>
        <v>10883.914919575194</v>
      </c>
      <c r="BK147" s="39">
        <f t="shared" si="331"/>
        <v>497.68157255149015</v>
      </c>
      <c r="BL147" s="29">
        <f t="shared" si="332"/>
        <v>19596.774425374475</v>
      </c>
      <c r="BM147" s="42">
        <f t="shared" si="333"/>
        <v>342.83490633628583</v>
      </c>
      <c r="BN147" s="11"/>
      <c r="BO147" s="29">
        <f t="shared" si="334"/>
        <v>1.8026312086144773</v>
      </c>
      <c r="BP147" s="25">
        <v>11160</v>
      </c>
      <c r="BQ147" s="28">
        <f t="shared" si="335"/>
        <v>10891.36240278534</v>
      </c>
      <c r="BR147" s="39">
        <f t="shared" si="336"/>
        <v>484.25857881679229</v>
      </c>
      <c r="BS147" s="29">
        <f t="shared" si="337"/>
        <v>19610.199517870631</v>
      </c>
      <c r="BT147" s="42">
        <f t="shared" si="392"/>
        <v>55.465006165405782</v>
      </c>
      <c r="BU147" s="11"/>
      <c r="BV147" s="29">
        <f t="shared" si="338"/>
        <v>1.8026384177867165</v>
      </c>
      <c r="BW147" s="25">
        <v>11160</v>
      </c>
      <c r="BX147" s="28">
        <f t="shared" si="339"/>
        <v>10899.5189954781</v>
      </c>
      <c r="BY147" s="39">
        <f t="shared" si="340"/>
        <v>-594.00268368552383</v>
      </c>
      <c r="BZ147" s="29">
        <f t="shared" si="341"/>
        <v>19624.902937474591</v>
      </c>
      <c r="CA147" s="42">
        <f t="shared" si="342"/>
        <v>66.530004355580274</v>
      </c>
      <c r="CB147" s="11"/>
      <c r="CC147" s="29">
        <f t="shared" si="343"/>
        <v>1.8026463303639388</v>
      </c>
      <c r="CD147" s="25">
        <v>10570</v>
      </c>
      <c r="CE147" s="28">
        <f t="shared" si="344"/>
        <v>10888.489522802567</v>
      </c>
      <c r="CF147" s="39">
        <f t="shared" si="345"/>
        <v>489.4379127017171</v>
      </c>
      <c r="CG147" s="29">
        <f t="shared" si="346"/>
        <v>19605.020758041708</v>
      </c>
      <c r="CH147" s="42">
        <f t="shared" si="347"/>
        <v>121.64926750032501</v>
      </c>
      <c r="CI147" s="11"/>
      <c r="CJ147" s="29">
        <f t="shared" si="348"/>
        <v>1.8026356350828392</v>
      </c>
      <c r="CK147" s="25">
        <v>11160</v>
      </c>
      <c r="CL147" s="28">
        <f t="shared" si="349"/>
        <v>10901.594095641791</v>
      </c>
      <c r="CM147" s="39">
        <f t="shared" si="350"/>
        <v>-597.74416386337123</v>
      </c>
      <c r="CN147" s="29">
        <f t="shared" si="351"/>
        <v>19628.643611261163</v>
      </c>
      <c r="CO147" s="42">
        <f t="shared" si="393"/>
        <v>171.72982929851932</v>
      </c>
      <c r="CP147" s="11"/>
      <c r="CQ147" s="29">
        <f t="shared" si="352"/>
        <v>1.8026483462213319</v>
      </c>
      <c r="CR147" s="25">
        <v>10570</v>
      </c>
      <c r="CS147" s="28">
        <f t="shared" si="353"/>
        <v>10891.075905103189</v>
      </c>
      <c r="CT147" s="39">
        <f t="shared" si="354"/>
        <v>-578.77898257321385</v>
      </c>
      <c r="CU147" s="29">
        <f t="shared" si="355"/>
        <v>19609.683066181944</v>
      </c>
      <c r="CV147" s="42">
        <f t="shared" si="356"/>
        <v>110.63233220632884</v>
      </c>
      <c r="CW147" s="11"/>
      <c r="CX147" s="29">
        <f t="shared" si="357"/>
        <v>1.802638140182969</v>
      </c>
      <c r="CY147" s="25">
        <v>10570</v>
      </c>
      <c r="CZ147" s="28">
        <f t="shared" si="358"/>
        <v>10875.969234982251</v>
      </c>
      <c r="DA147" s="39">
        <f t="shared" si="359"/>
        <v>512.00273543488743</v>
      </c>
      <c r="DB147" s="29">
        <f t="shared" si="360"/>
        <v>19582.451316856652</v>
      </c>
      <c r="DC147" s="42">
        <f t="shared" si="361"/>
        <v>228.21148214285182</v>
      </c>
      <c r="DD147" s="11"/>
      <c r="DE147" s="29">
        <f t="shared" si="362"/>
        <v>1.8026235334825349</v>
      </c>
      <c r="DF147" s="25">
        <v>11160</v>
      </c>
      <c r="DG147" s="28">
        <f t="shared" si="363"/>
        <v>10883.966645865527</v>
      </c>
      <c r="DH147" s="39">
        <f t="shared" si="364"/>
        <v>497.58874341410137</v>
      </c>
      <c r="DI147" s="29">
        <f t="shared" si="365"/>
        <v>19596.867668801027</v>
      </c>
      <c r="DJ147" s="42">
        <f t="shared" si="366"/>
        <v>63.958580835937155</v>
      </c>
      <c r="DK147" s="11"/>
      <c r="DL147" s="29">
        <f t="shared" si="367"/>
        <v>1.8026312586345783</v>
      </c>
      <c r="DM147" s="25">
        <v>11160</v>
      </c>
      <c r="DN147" s="28">
        <f t="shared" si="368"/>
        <v>10892.912351532088</v>
      </c>
      <c r="DO147" s="39">
        <f t="shared" si="369"/>
        <v>-582.09208915252566</v>
      </c>
      <c r="DP147" s="29">
        <f t="shared" si="370"/>
        <v>19612.993516191211</v>
      </c>
      <c r="DQ147" s="42">
        <f t="shared" si="371"/>
        <v>80.025649872750179</v>
      </c>
      <c r="DR147" s="11"/>
      <c r="DS147" s="29">
        <f t="shared" si="372"/>
        <v>1.8026399199992844</v>
      </c>
      <c r="DT147" s="25">
        <v>10570</v>
      </c>
      <c r="DU147" s="28">
        <f t="shared" si="373"/>
        <v>10884.57659765145</v>
      </c>
      <c r="DV147" s="39">
        <f t="shared" si="374"/>
        <v>-567.06263251835389</v>
      </c>
      <c r="DW147" s="29">
        <f t="shared" si="375"/>
        <v>19597.967187136492</v>
      </c>
      <c r="DX147" s="42">
        <f t="shared" si="376"/>
        <v>69.484792758565476</v>
      </c>
      <c r="DY147" s="11"/>
      <c r="DZ147" s="29">
        <f t="shared" si="377"/>
        <v>1.8026318485209225</v>
      </c>
      <c r="EA147" s="25">
        <v>10570</v>
      </c>
      <c r="EB147" s="28">
        <f t="shared" si="378"/>
        <v>10874.171646683089</v>
      </c>
      <c r="EC147" s="39">
        <f t="shared" si="379"/>
        <v>515.24223678292299</v>
      </c>
      <c r="ED147" s="29">
        <f t="shared" si="380"/>
        <v>19579.210943443748</v>
      </c>
      <c r="EE147" s="42">
        <f t="shared" si="381"/>
        <v>108.26300465399518</v>
      </c>
      <c r="EF147" s="11"/>
      <c r="EG147" s="29">
        <f t="shared" si="382"/>
        <v>1.802621799434226</v>
      </c>
      <c r="EH147" s="25">
        <v>11160</v>
      </c>
      <c r="EI147" s="28">
        <f t="shared" si="383"/>
        <v>10880.754287505497</v>
      </c>
      <c r="EJ147" s="29">
        <f t="shared" si="394"/>
        <v>19591.076976195298</v>
      </c>
      <c r="EK147" s="42">
        <f t="shared" si="395"/>
        <v>43.331160196825479</v>
      </c>
      <c r="EM147" s="11"/>
      <c r="EN147" s="11"/>
      <c r="EO147" s="78">
        <f t="shared" si="396"/>
        <v>38</v>
      </c>
      <c r="EP147" s="78" t="str">
        <f t="shared" si="397"/>
        <v xml:space="preserve"> ('13', '12'),</v>
      </c>
      <c r="EQ147" s="78">
        <f t="shared" si="398"/>
        <v>51800</v>
      </c>
      <c r="ER147" s="78">
        <f t="shared" si="399"/>
        <v>1.8026356350828392</v>
      </c>
      <c r="ES147" s="106">
        <f t="shared" si="400"/>
        <v>1.8005296692442663</v>
      </c>
      <c r="ET147" s="78">
        <f t="shared" si="401"/>
        <v>10901.594095641791</v>
      </c>
      <c r="EU147" s="78">
        <f t="shared" si="402"/>
        <v>19628.643611261159</v>
      </c>
      <c r="EV147" s="79">
        <f t="shared" si="403"/>
        <v>0.21045548447184925</v>
      </c>
      <c r="EW147" s="78" t="str">
        <f t="shared" si="385"/>
        <v>-</v>
      </c>
      <c r="EX147" s="3"/>
      <c r="EY147" s="78">
        <v>38</v>
      </c>
      <c r="EZ147" s="78">
        <v>10901.594095641791</v>
      </c>
      <c r="FB147" s="2">
        <v>10655.367339615699</v>
      </c>
    </row>
    <row r="148" spans="2:158" s="2" customFormat="1" x14ac:dyDescent="0.3">
      <c r="B148" s="86"/>
      <c r="C148" s="24">
        <v>39</v>
      </c>
      <c r="D148" s="25" t="s">
        <v>62</v>
      </c>
      <c r="E148" s="25">
        <v>10180</v>
      </c>
      <c r="F148" s="25">
        <v>2.4</v>
      </c>
      <c r="G148" s="25">
        <v>10330</v>
      </c>
      <c r="H148" s="25">
        <f t="shared" si="297"/>
        <v>0</v>
      </c>
      <c r="I148" s="29">
        <f t="shared" si="298"/>
        <v>28734.874885629837</v>
      </c>
      <c r="J148" s="10"/>
      <c r="K148" s="40">
        <f t="shared" si="299"/>
        <v>4.2777537105786694</v>
      </c>
      <c r="L148" s="40">
        <f t="shared" si="387"/>
        <v>10330</v>
      </c>
      <c r="M148" s="40">
        <f t="shared" si="388"/>
        <v>10290.301648199202</v>
      </c>
      <c r="N148" s="40">
        <f t="shared" si="389"/>
        <v>169.95620341003414</v>
      </c>
      <c r="O148" s="40">
        <f t="shared" si="390"/>
        <v>28564.416272144084</v>
      </c>
      <c r="P148" s="40">
        <f t="shared" si="391"/>
        <v>4.4258214929126973</v>
      </c>
      <c r="Q148" s="8"/>
      <c r="R148" s="29">
        <f t="shared" si="300"/>
        <v>4.279290058101866</v>
      </c>
      <c r="S148" s="25">
        <v>10330</v>
      </c>
      <c r="T148" s="29">
        <f t="shared" si="301"/>
        <v>10292.902082812856</v>
      </c>
      <c r="U148" s="42">
        <f t="shared" si="302"/>
        <v>158.86693500332268</v>
      </c>
      <c r="V148" s="29">
        <f t="shared" si="303"/>
        <v>28575.546756703996</v>
      </c>
      <c r="W148" s="42">
        <f t="shared" si="304"/>
        <v>6.7622601798909479</v>
      </c>
      <c r="X148" s="11"/>
      <c r="Y148" s="29">
        <f t="shared" si="305"/>
        <v>4.2811904197648989</v>
      </c>
      <c r="Z148" s="25">
        <v>10330</v>
      </c>
      <c r="AA148" s="28">
        <f t="shared" si="306"/>
        <v>10294.512540526861</v>
      </c>
      <c r="AB148" s="39">
        <f t="shared" si="307"/>
        <v>152.02171283455388</v>
      </c>
      <c r="AC148" s="29">
        <f t="shared" si="308"/>
        <v>28582.442381022214</v>
      </c>
      <c r="AD148" s="42">
        <f t="shared" si="309"/>
        <v>2.5935740485980538</v>
      </c>
      <c r="AE148" s="11"/>
      <c r="AF148" s="29">
        <f t="shared" si="310"/>
        <v>4.2823680424403072</v>
      </c>
      <c r="AG148" s="25">
        <v>10330</v>
      </c>
      <c r="AH148" s="28">
        <f t="shared" si="311"/>
        <v>10296.490355645132</v>
      </c>
      <c r="AI148" s="39">
        <f t="shared" si="312"/>
        <v>143.57809159885502</v>
      </c>
      <c r="AJ148" s="29">
        <f t="shared" si="313"/>
        <v>28590.913544093844</v>
      </c>
      <c r="AK148" s="42">
        <f t="shared" si="314"/>
        <v>3.9117526420608648</v>
      </c>
      <c r="AL148" s="11"/>
      <c r="AM148" s="29">
        <f t="shared" si="315"/>
        <v>4.2838150459776081</v>
      </c>
      <c r="AN148" s="25">
        <v>10330</v>
      </c>
      <c r="AO148" s="28">
        <f t="shared" si="316"/>
        <v>10297.671597345881</v>
      </c>
      <c r="AP148" s="39">
        <f t="shared" si="317"/>
        <v>138.5563605116962</v>
      </c>
      <c r="AQ148" s="29">
        <f t="shared" si="318"/>
        <v>28595.974275694542</v>
      </c>
      <c r="AR148" s="42">
        <f t="shared" si="386"/>
        <v>1.3953319555896284</v>
      </c>
      <c r="AS148" s="11"/>
      <c r="AT148" s="29">
        <f t="shared" si="319"/>
        <v>4.2846796605287238</v>
      </c>
      <c r="AU148" s="25">
        <v>10330</v>
      </c>
      <c r="AV148" s="28">
        <f t="shared" si="320"/>
        <v>10299.340657215045</v>
      </c>
      <c r="AW148" s="39">
        <f t="shared" si="321"/>
        <v>131.42792156333701</v>
      </c>
      <c r="AX148" s="29">
        <f t="shared" si="322"/>
        <v>28603.126682433231</v>
      </c>
      <c r="AY148" s="42">
        <f t="shared" si="323"/>
        <v>2.7857608468534232</v>
      </c>
      <c r="AZ148" s="11"/>
      <c r="BA148" s="29">
        <f t="shared" si="324"/>
        <v>4.2859018428503743</v>
      </c>
      <c r="BB148" s="25">
        <v>10330</v>
      </c>
      <c r="BC148" s="28">
        <f t="shared" si="325"/>
        <v>10300.453222531505</v>
      </c>
      <c r="BD148" s="39">
        <f t="shared" si="326"/>
        <v>126.69430400941982</v>
      </c>
      <c r="BE148" s="29">
        <f t="shared" si="327"/>
        <v>28607.895481527499</v>
      </c>
      <c r="BF148" s="42">
        <f t="shared" si="328"/>
        <v>1.2378015833896283</v>
      </c>
      <c r="BG148" s="11"/>
      <c r="BH148" s="29">
        <f t="shared" si="329"/>
        <v>4.2867168577348504</v>
      </c>
      <c r="BI148" s="25">
        <v>10330</v>
      </c>
      <c r="BJ148" s="28">
        <f t="shared" si="330"/>
        <v>10302.098925629183</v>
      </c>
      <c r="BK148" s="39">
        <f t="shared" si="331"/>
        <v>119.65305081310208</v>
      </c>
      <c r="BL148" s="29">
        <f t="shared" si="332"/>
        <v>28614.951137061445</v>
      </c>
      <c r="BM148" s="42">
        <f t="shared" si="333"/>
        <v>2.7083386857071345</v>
      </c>
      <c r="BN148" s="11"/>
      <c r="BO148" s="29">
        <f t="shared" si="334"/>
        <v>4.2879229095122646</v>
      </c>
      <c r="BP148" s="25">
        <v>10330</v>
      </c>
      <c r="BQ148" s="28">
        <f t="shared" si="335"/>
        <v>10302.851566020334</v>
      </c>
      <c r="BR148" s="39">
        <f t="shared" si="336"/>
        <v>116.4417811339079</v>
      </c>
      <c r="BS148" s="29">
        <f t="shared" si="337"/>
        <v>28618.178608669772</v>
      </c>
      <c r="BT148" s="42">
        <f t="shared" si="392"/>
        <v>0.56646755839138085</v>
      </c>
      <c r="BU148" s="11"/>
      <c r="BV148" s="29">
        <f t="shared" si="338"/>
        <v>4.2884746738732602</v>
      </c>
      <c r="BW148" s="25">
        <v>10330</v>
      </c>
      <c r="BX148" s="28">
        <f t="shared" si="339"/>
        <v>10303.675868800416</v>
      </c>
      <c r="BY148" s="39">
        <f t="shared" si="340"/>
        <v>112.92329332326264</v>
      </c>
      <c r="BZ148" s="29">
        <f t="shared" si="341"/>
        <v>28621.713859376232</v>
      </c>
      <c r="CA148" s="42">
        <f t="shared" si="342"/>
        <v>0.67947507325055123</v>
      </c>
      <c r="CB148" s="11"/>
      <c r="CC148" s="29">
        <f t="shared" si="343"/>
        <v>4.289079113039131</v>
      </c>
      <c r="CD148" s="25">
        <v>10330</v>
      </c>
      <c r="CE148" s="28">
        <f t="shared" si="344"/>
        <v>10304.556975169873</v>
      </c>
      <c r="CF148" s="39">
        <f t="shared" si="345"/>
        <v>109.16651247151201</v>
      </c>
      <c r="CG148" s="29">
        <f t="shared" si="346"/>
        <v>28625.493278998107</v>
      </c>
      <c r="CH148" s="42">
        <f t="shared" si="347"/>
        <v>0.7763484342985485</v>
      </c>
      <c r="CI148" s="11"/>
      <c r="CJ148" s="29">
        <f t="shared" si="348"/>
        <v>4.2897253651830143</v>
      </c>
      <c r="CK148" s="25">
        <v>10330</v>
      </c>
      <c r="CL148" s="28">
        <f t="shared" si="349"/>
        <v>10305.784993976285</v>
      </c>
      <c r="CM148" s="39">
        <f t="shared" si="350"/>
        <v>103.91119275974485</v>
      </c>
      <c r="CN148" s="29">
        <f t="shared" si="351"/>
        <v>28630.761695594127</v>
      </c>
      <c r="CO148" s="42">
        <f t="shared" si="393"/>
        <v>1.5080301889024494</v>
      </c>
      <c r="CP148" s="11"/>
      <c r="CQ148" s="29">
        <f t="shared" si="352"/>
        <v>4.2906263386674368</v>
      </c>
      <c r="CR148" s="25">
        <v>10330</v>
      </c>
      <c r="CS148" s="28">
        <f t="shared" si="353"/>
        <v>10306.553095853244</v>
      </c>
      <c r="CT148" s="39">
        <f t="shared" si="354"/>
        <v>100.63410981940709</v>
      </c>
      <c r="CU148" s="29">
        <f t="shared" si="355"/>
        <v>28634.057550221605</v>
      </c>
      <c r="CV148" s="42">
        <f t="shared" si="356"/>
        <v>0.58998049338655423</v>
      </c>
      <c r="CW148" s="11"/>
      <c r="CX148" s="29">
        <f t="shared" si="357"/>
        <v>4.2911900438092543</v>
      </c>
      <c r="CY148" s="25">
        <v>10330</v>
      </c>
      <c r="CZ148" s="28">
        <f t="shared" si="358"/>
        <v>10307.656276255984</v>
      </c>
      <c r="DA148" s="39">
        <f t="shared" si="359"/>
        <v>95.909581476336271</v>
      </c>
      <c r="DB148" s="29">
        <f t="shared" si="360"/>
        <v>28638.791953656997</v>
      </c>
      <c r="DC148" s="42">
        <f t="shared" si="361"/>
        <v>1.2170070009911125</v>
      </c>
      <c r="DD148" s="11"/>
      <c r="DE148" s="29">
        <f t="shared" si="362"/>
        <v>4.2919998814994305</v>
      </c>
      <c r="DF148" s="25">
        <v>10330</v>
      </c>
      <c r="DG148" s="28">
        <f t="shared" si="363"/>
        <v>10308.285405073886</v>
      </c>
      <c r="DH148" s="39">
        <f t="shared" si="364"/>
        <v>93.22029284614247</v>
      </c>
      <c r="DI148" s="29">
        <f t="shared" si="365"/>
        <v>28641.492319779329</v>
      </c>
      <c r="DJ148" s="42">
        <f t="shared" si="366"/>
        <v>0.3958030695145176</v>
      </c>
      <c r="DK148" s="11"/>
      <c r="DL148" s="29">
        <f t="shared" si="367"/>
        <v>4.2924618373883865</v>
      </c>
      <c r="DM148" s="25">
        <v>10330</v>
      </c>
      <c r="DN148" s="28">
        <f t="shared" si="368"/>
        <v>10308.989132982011</v>
      </c>
      <c r="DO148" s="39">
        <f t="shared" si="369"/>
        <v>90.207574845590116</v>
      </c>
      <c r="DP148" s="29">
        <f t="shared" si="370"/>
        <v>28644.513226817431</v>
      </c>
      <c r="DQ148" s="42">
        <f t="shared" si="371"/>
        <v>0.49523296867409322</v>
      </c>
      <c r="DR148" s="11"/>
      <c r="DS148" s="29">
        <f t="shared" si="372"/>
        <v>4.2929786700297106</v>
      </c>
      <c r="DT148" s="25">
        <v>10330</v>
      </c>
      <c r="DU148" s="28">
        <f t="shared" si="373"/>
        <v>10309.531513648002</v>
      </c>
      <c r="DV148" s="39">
        <f t="shared" si="374"/>
        <v>87.889111023489662</v>
      </c>
      <c r="DW148" s="29">
        <f t="shared" si="375"/>
        <v>28646.841763489138</v>
      </c>
      <c r="DX148" s="42">
        <f t="shared" si="376"/>
        <v>0.29417678684084525</v>
      </c>
      <c r="DY148" s="11"/>
      <c r="DZ148" s="29">
        <f t="shared" si="377"/>
        <v>4.2933770780785565</v>
      </c>
      <c r="EA148" s="25">
        <v>10330</v>
      </c>
      <c r="EB148" s="28">
        <f t="shared" si="378"/>
        <v>10310.208530306199</v>
      </c>
      <c r="EC148" s="39">
        <f t="shared" si="379"/>
        <v>84.988715103224422</v>
      </c>
      <c r="ED148" s="29">
        <f t="shared" si="380"/>
        <v>28649.748619657312</v>
      </c>
      <c r="EE148" s="42">
        <f t="shared" si="381"/>
        <v>0.45835155547666295</v>
      </c>
      <c r="EF148" s="11"/>
      <c r="EG148" s="29">
        <f t="shared" si="382"/>
        <v>4.2938744718126731</v>
      </c>
      <c r="EH148" s="25">
        <v>10330</v>
      </c>
      <c r="EI148" s="28">
        <f t="shared" si="383"/>
        <v>10310.664328811947</v>
      </c>
      <c r="EJ148" s="29">
        <f t="shared" si="394"/>
        <v>28651.705837552523</v>
      </c>
      <c r="EK148" s="42">
        <f t="shared" si="395"/>
        <v>0.20775227784140324</v>
      </c>
      <c r="EM148" s="11"/>
      <c r="EN148" s="11"/>
      <c r="EO148" s="78">
        <f t="shared" si="396"/>
        <v>39</v>
      </c>
      <c r="EP148" s="78" t="str">
        <f t="shared" si="397"/>
        <v xml:space="preserve"> ('13', '24'),</v>
      </c>
      <c r="EQ148" s="78">
        <f t="shared" si="398"/>
        <v>10180</v>
      </c>
      <c r="ER148" s="78">
        <f t="shared" si="399"/>
        <v>4.2897253651830143</v>
      </c>
      <c r="ES148" s="106">
        <f t="shared" si="400"/>
        <v>2.7781252677334876</v>
      </c>
      <c r="ET148" s="78">
        <f t="shared" si="401"/>
        <v>10305.784993976285</v>
      </c>
      <c r="EU148" s="78">
        <f t="shared" si="402"/>
        <v>28630.761695594127</v>
      </c>
      <c r="EV148" s="79">
        <f t="shared" si="403"/>
        <v>1.0123560897815604</v>
      </c>
      <c r="EW148" s="78" t="str">
        <f t="shared" si="385"/>
        <v>V</v>
      </c>
      <c r="EX148" s="3"/>
      <c r="EY148" s="78">
        <v>39</v>
      </c>
      <c r="EZ148" s="78">
        <v>10305.784993976285</v>
      </c>
      <c r="FB148" s="2">
        <v>10022.788303413499</v>
      </c>
    </row>
    <row r="149" spans="2:158" s="2" customFormat="1" x14ac:dyDescent="0.3">
      <c r="B149" s="86"/>
      <c r="C149" s="24">
        <v>74</v>
      </c>
      <c r="D149" s="25" t="s">
        <v>63</v>
      </c>
      <c r="E149" s="25">
        <v>11380</v>
      </c>
      <c r="F149" s="25">
        <v>2.4</v>
      </c>
      <c r="G149" s="25">
        <v>10330</v>
      </c>
      <c r="H149" s="25">
        <f t="shared" si="297"/>
        <v>2179.2232608105219</v>
      </c>
      <c r="I149" s="29">
        <f t="shared" si="298"/>
        <v>27316.84696591707</v>
      </c>
      <c r="J149" s="10"/>
      <c r="K149" s="40">
        <f t="shared" si="299"/>
        <v>3.7722615369652877</v>
      </c>
      <c r="L149" s="40">
        <f t="shared" si="387"/>
        <v>10920</v>
      </c>
      <c r="M149" s="40">
        <f t="shared" si="388"/>
        <v>10648.084236001963</v>
      </c>
      <c r="N149" s="40">
        <f t="shared" si="389"/>
        <v>-1198.8427405163802</v>
      </c>
      <c r="O149" s="40">
        <f t="shared" si="390"/>
        <v>28493.666363472275</v>
      </c>
      <c r="P149" s="40">
        <f t="shared" si="391"/>
        <v>207.64320011543481</v>
      </c>
      <c r="Q149" s="8"/>
      <c r="R149" s="29">
        <f t="shared" si="300"/>
        <v>3.7797149477523257</v>
      </c>
      <c r="S149" s="25">
        <v>10330</v>
      </c>
      <c r="T149" s="29">
        <f t="shared" si="301"/>
        <v>10627.248175565297</v>
      </c>
      <c r="U149" s="42">
        <f t="shared" si="302"/>
        <v>1105.286668803539</v>
      </c>
      <c r="V149" s="29">
        <f t="shared" si="303"/>
        <v>28415.024281336435</v>
      </c>
      <c r="W149" s="42">
        <f t="shared" si="304"/>
        <v>434.14141452040775</v>
      </c>
      <c r="X149" s="11"/>
      <c r="Y149" s="29">
        <f t="shared" si="305"/>
        <v>3.7689473567906728</v>
      </c>
      <c r="Z149" s="25">
        <v>10920</v>
      </c>
      <c r="AA149" s="28">
        <f t="shared" si="306"/>
        <v>10639.956825260419</v>
      </c>
      <c r="AB149" s="39">
        <f t="shared" si="307"/>
        <v>1059.570230395783</v>
      </c>
      <c r="AC149" s="29">
        <f t="shared" si="308"/>
        <v>28462.964172516913</v>
      </c>
      <c r="AD149" s="42">
        <f t="shared" si="309"/>
        <v>161.50977707331165</v>
      </c>
      <c r="AE149" s="11"/>
      <c r="AF149" s="29">
        <f t="shared" si="310"/>
        <v>3.7755073634052403</v>
      </c>
      <c r="AG149" s="25">
        <v>10920</v>
      </c>
      <c r="AH149" s="28">
        <f t="shared" si="311"/>
        <v>10655.564412644573</v>
      </c>
      <c r="AI149" s="39">
        <f t="shared" si="312"/>
        <v>1001.7993764927368</v>
      </c>
      <c r="AJ149" s="29">
        <f t="shared" si="313"/>
        <v>28521.953809249884</v>
      </c>
      <c r="AK149" s="42">
        <f t="shared" si="314"/>
        <v>243.59678395402221</v>
      </c>
      <c r="AL149" s="11"/>
      <c r="AM149" s="29">
        <f t="shared" si="315"/>
        <v>3.7835959808022523</v>
      </c>
      <c r="AN149" s="25">
        <v>10920</v>
      </c>
      <c r="AO149" s="28">
        <f t="shared" si="316"/>
        <v>10664.885978091183</v>
      </c>
      <c r="AP149" s="39">
        <f t="shared" si="317"/>
        <v>-1265.6888676373635</v>
      </c>
      <c r="AQ149" s="29">
        <f t="shared" si="318"/>
        <v>28557.245431827385</v>
      </c>
      <c r="AR149" s="42">
        <f t="shared" si="386"/>
        <v>86.891582375422004</v>
      </c>
      <c r="AS149" s="11"/>
      <c r="AT149" s="29">
        <f t="shared" si="319"/>
        <v>3.7884438570146841</v>
      </c>
      <c r="AU149" s="25">
        <v>10330</v>
      </c>
      <c r="AV149" s="28">
        <f t="shared" si="320"/>
        <v>10647.596390580236</v>
      </c>
      <c r="AW149" s="39">
        <f t="shared" si="321"/>
        <v>1030.9364919603252</v>
      </c>
      <c r="AX149" s="29">
        <f t="shared" si="322"/>
        <v>28491.822508512207</v>
      </c>
      <c r="AY149" s="42">
        <f t="shared" si="323"/>
        <v>298.92983629866501</v>
      </c>
      <c r="AZ149" s="11"/>
      <c r="BA149" s="29">
        <f t="shared" si="324"/>
        <v>3.7794621167827529</v>
      </c>
      <c r="BB149" s="25">
        <v>10920</v>
      </c>
      <c r="BC149" s="28">
        <f t="shared" si="325"/>
        <v>10657.481364633481</v>
      </c>
      <c r="BD149" s="39">
        <f t="shared" si="326"/>
        <v>-1236.2871346510744</v>
      </c>
      <c r="BE149" s="29">
        <f t="shared" si="327"/>
        <v>28529.207735563024</v>
      </c>
      <c r="BF149" s="42">
        <f t="shared" si="328"/>
        <v>97.712712033310083</v>
      </c>
      <c r="BG149" s="11"/>
      <c r="BH149" s="29">
        <f t="shared" si="329"/>
        <v>3.7845918934638316</v>
      </c>
      <c r="BI149" s="25">
        <v>10330</v>
      </c>
      <c r="BJ149" s="28">
        <f t="shared" si="330"/>
        <v>10639.241233479281</v>
      </c>
      <c r="BK149" s="39">
        <f t="shared" si="331"/>
        <v>1061.0034147876886</v>
      </c>
      <c r="BL149" s="29">
        <f t="shared" si="332"/>
        <v>28460.262582867836</v>
      </c>
      <c r="BM149" s="42">
        <f t="shared" si="333"/>
        <v>332.70238452241171</v>
      </c>
      <c r="BN149" s="11"/>
      <c r="BO149" s="29">
        <f t="shared" si="334"/>
        <v>3.7751373609754437</v>
      </c>
      <c r="BP149" s="25">
        <v>10920</v>
      </c>
      <c r="BQ149" s="28">
        <f t="shared" si="335"/>
        <v>10646.814790864371</v>
      </c>
      <c r="BR149" s="39">
        <f t="shared" si="336"/>
        <v>1033.557910729573</v>
      </c>
      <c r="BS149" s="29">
        <f t="shared" si="337"/>
        <v>28488.868640275268</v>
      </c>
      <c r="BT149" s="42">
        <f t="shared" si="392"/>
        <v>57.358771465261583</v>
      </c>
      <c r="BU149" s="11"/>
      <c r="BV149" s="29">
        <f t="shared" si="338"/>
        <v>3.77905711702644</v>
      </c>
      <c r="BW149" s="25">
        <v>10920</v>
      </c>
      <c r="BX149" s="28">
        <f t="shared" si="339"/>
        <v>10655.109461840098</v>
      </c>
      <c r="BY149" s="39">
        <f t="shared" si="340"/>
        <v>-1228.1715880920904</v>
      </c>
      <c r="BZ149" s="29">
        <f t="shared" si="341"/>
        <v>28520.232512963954</v>
      </c>
      <c r="CA149" s="42">
        <f t="shared" si="342"/>
        <v>68.801566595568872</v>
      </c>
      <c r="CB149" s="11"/>
      <c r="CC149" s="29">
        <f t="shared" si="343"/>
        <v>3.7833596994500578</v>
      </c>
      <c r="CD149" s="25">
        <v>10330</v>
      </c>
      <c r="CE149" s="28">
        <f t="shared" si="344"/>
        <v>10644.227582570225</v>
      </c>
      <c r="CF149" s="39">
        <f t="shared" si="345"/>
        <v>1043.6941518654899</v>
      </c>
      <c r="CG149" s="29">
        <f t="shared" si="346"/>
        <v>28479.093165961665</v>
      </c>
      <c r="CH149" s="42">
        <f t="shared" si="347"/>
        <v>118.41529644409228</v>
      </c>
      <c r="CI149" s="11"/>
      <c r="CJ149" s="29">
        <f t="shared" si="348"/>
        <v>3.7777171452984444</v>
      </c>
      <c r="CK149" s="25">
        <v>10920</v>
      </c>
      <c r="CL149" s="28">
        <f t="shared" si="349"/>
        <v>10657.537859833041</v>
      </c>
      <c r="CM149" s="39">
        <f t="shared" si="350"/>
        <v>-1237.8408854157151</v>
      </c>
      <c r="CN149" s="29">
        <f t="shared" si="351"/>
        <v>28529.421547666621</v>
      </c>
      <c r="CO149" s="42">
        <f t="shared" si="393"/>
        <v>177.16348081301959</v>
      </c>
      <c r="CP149" s="11"/>
      <c r="CQ149" s="29">
        <f t="shared" si="352"/>
        <v>3.7846212525270637</v>
      </c>
      <c r="CR149" s="25">
        <v>10330</v>
      </c>
      <c r="CS149" s="28">
        <f t="shared" si="353"/>
        <v>10647.148333410196</v>
      </c>
      <c r="CT149" s="39">
        <f t="shared" si="354"/>
        <v>-1196.1294637633762</v>
      </c>
      <c r="CU149" s="29">
        <f t="shared" si="355"/>
        <v>28490.129145427865</v>
      </c>
      <c r="CV149" s="42">
        <f t="shared" si="356"/>
        <v>107.94225929099314</v>
      </c>
      <c r="CW149" s="11"/>
      <c r="CX149" s="29">
        <f t="shared" si="357"/>
        <v>3.7792299371031253</v>
      </c>
      <c r="CY149" s="25">
        <v>10330</v>
      </c>
      <c r="CZ149" s="28">
        <f t="shared" si="358"/>
        <v>10632.226456134187</v>
      </c>
      <c r="DA149" s="39">
        <f t="shared" si="359"/>
        <v>1086.5465578011515</v>
      </c>
      <c r="DB149" s="29">
        <f t="shared" si="360"/>
        <v>28433.793546627814</v>
      </c>
      <c r="DC149" s="42">
        <f t="shared" si="361"/>
        <v>222.66242144026398</v>
      </c>
      <c r="DD149" s="11"/>
      <c r="DE149" s="29">
        <f t="shared" si="362"/>
        <v>3.7715142655859921</v>
      </c>
      <c r="DF149" s="25">
        <v>10920</v>
      </c>
      <c r="DG149" s="28">
        <f t="shared" si="363"/>
        <v>10640.32925187002</v>
      </c>
      <c r="DH149" s="39">
        <f t="shared" si="364"/>
        <v>1057.2654269761022</v>
      </c>
      <c r="DI149" s="29">
        <f t="shared" si="365"/>
        <v>28464.370307787041</v>
      </c>
      <c r="DJ149" s="42">
        <f t="shared" si="366"/>
        <v>65.655298736630897</v>
      </c>
      <c r="DK149" s="11"/>
      <c r="DL149" s="29">
        <f t="shared" si="367"/>
        <v>3.7756999590893665</v>
      </c>
      <c r="DM149" s="25">
        <v>10920</v>
      </c>
      <c r="DN149" s="28">
        <f t="shared" si="368"/>
        <v>10649.392838421589</v>
      </c>
      <c r="DO149" s="39">
        <f t="shared" si="369"/>
        <v>-1206.066772058208</v>
      </c>
      <c r="DP149" s="29">
        <f t="shared" si="370"/>
        <v>28498.61295142844</v>
      </c>
      <c r="DQ149" s="42">
        <f t="shared" si="371"/>
        <v>82.148601177777593</v>
      </c>
      <c r="DR149" s="11"/>
      <c r="DS149" s="29">
        <f t="shared" si="372"/>
        <v>3.7803933162317236</v>
      </c>
      <c r="DT149" s="25">
        <v>10330</v>
      </c>
      <c r="DU149" s="28">
        <f t="shared" si="373"/>
        <v>10641.147938281694</v>
      </c>
      <c r="DV149" s="39">
        <f t="shared" si="374"/>
        <v>-1173.2789706316119</v>
      </c>
      <c r="DW149" s="29">
        <f t="shared" si="375"/>
        <v>28467.461595365512</v>
      </c>
      <c r="DX149" s="42">
        <f t="shared" si="376"/>
        <v>67.978378316832774</v>
      </c>
      <c r="DY149" s="11"/>
      <c r="DZ149" s="29">
        <f t="shared" si="377"/>
        <v>3.7761234034503839</v>
      </c>
      <c r="EA149" s="25">
        <v>10330</v>
      </c>
      <c r="EB149" s="28">
        <f t="shared" si="378"/>
        <v>10630.856393818762</v>
      </c>
      <c r="EC149" s="39">
        <f t="shared" si="379"/>
        <v>1091.2988979340132</v>
      </c>
      <c r="ED149" s="29">
        <f t="shared" si="380"/>
        <v>28428.626821267138</v>
      </c>
      <c r="EE149" s="42">
        <f t="shared" si="381"/>
        <v>105.91588743251674</v>
      </c>
      <c r="EF149" s="11"/>
      <c r="EG149" s="29">
        <f t="shared" si="382"/>
        <v>3.7708074721979905</v>
      </c>
      <c r="EH149" s="25">
        <v>10920</v>
      </c>
      <c r="EI149" s="28">
        <f t="shared" si="383"/>
        <v>10637.515385075225</v>
      </c>
      <c r="EJ149" s="29">
        <f t="shared" si="394"/>
        <v>28453.748037917932</v>
      </c>
      <c r="EK149" s="42">
        <f t="shared" si="395"/>
        <v>44.342164553653291</v>
      </c>
      <c r="EM149" s="11"/>
      <c r="EN149" s="11"/>
      <c r="EO149" s="78">
        <f t="shared" si="396"/>
        <v>74</v>
      </c>
      <c r="EP149" s="78" t="str">
        <f t="shared" si="397"/>
        <v xml:space="preserve"> ('24', '13'),</v>
      </c>
      <c r="EQ149" s="78">
        <f t="shared" si="398"/>
        <v>11380</v>
      </c>
      <c r="ER149" s="78">
        <f t="shared" si="399"/>
        <v>3.7777171452984444</v>
      </c>
      <c r="ES149" s="106">
        <f t="shared" si="400"/>
        <v>2.6769242505054129</v>
      </c>
      <c r="ET149" s="78">
        <f t="shared" si="401"/>
        <v>10657.537859833041</v>
      </c>
      <c r="EU149" s="78">
        <f t="shared" si="402"/>
        <v>28529.421547666625</v>
      </c>
      <c r="EV149" s="79">
        <f t="shared" si="403"/>
        <v>0.93651475042469601</v>
      </c>
      <c r="EW149" s="78" t="str">
        <f t="shared" si="385"/>
        <v>V</v>
      </c>
      <c r="EX149" s="3"/>
      <c r="EY149" s="78">
        <v>74</v>
      </c>
      <c r="EZ149" s="78">
        <v>10657.537859833041</v>
      </c>
      <c r="FB149" s="2">
        <v>10415.367339615699</v>
      </c>
    </row>
    <row r="150" spans="2:158" s="2" customFormat="1" x14ac:dyDescent="0.3">
      <c r="B150" s="86"/>
      <c r="C150" s="24">
        <v>75</v>
      </c>
      <c r="D150" s="25" t="s">
        <v>64</v>
      </c>
      <c r="E150" s="25">
        <v>9770</v>
      </c>
      <c r="F150" s="25">
        <v>1.8</v>
      </c>
      <c r="G150" s="25">
        <v>11670</v>
      </c>
      <c r="H150" s="25">
        <f t="shared" si="297"/>
        <v>2767.1712399545281</v>
      </c>
      <c r="I150" s="29">
        <f t="shared" si="298"/>
        <v>27420.160005760536</v>
      </c>
      <c r="J150" s="10"/>
      <c r="K150" s="40">
        <f t="shared" si="299"/>
        <v>2.5348409882897482</v>
      </c>
      <c r="L150" s="40">
        <f t="shared" si="387"/>
        <v>12260</v>
      </c>
      <c r="M150" s="40">
        <f t="shared" si="388"/>
        <v>8586.5534839683187</v>
      </c>
      <c r="N150" s="40">
        <f t="shared" si="389"/>
        <v>-6951.5413733721871</v>
      </c>
      <c r="O150" s="40">
        <f t="shared" si="390"/>
        <v>16838.980110954952</v>
      </c>
      <c r="P150" s="40">
        <f t="shared" si="391"/>
        <v>37896.262805390863</v>
      </c>
      <c r="Q150" s="8"/>
      <c r="R150" s="29">
        <f t="shared" si="300"/>
        <v>2.6054359891861605</v>
      </c>
      <c r="S150" s="25">
        <v>5850</v>
      </c>
      <c r="T150" s="29">
        <f t="shared" si="301"/>
        <v>8407.2959561611806</v>
      </c>
      <c r="U150" s="42">
        <f t="shared" si="302"/>
        <v>10020.652102187318</v>
      </c>
      <c r="V150" s="29">
        <f t="shared" si="303"/>
        <v>16377.839883289493</v>
      </c>
      <c r="W150" s="42">
        <f t="shared" si="304"/>
        <v>32133.261275526889</v>
      </c>
      <c r="X150" s="11"/>
      <c r="Y150" s="29">
        <f t="shared" si="305"/>
        <v>2.5402541606062994</v>
      </c>
      <c r="Z150" s="25">
        <v>12260</v>
      </c>
      <c r="AA150" s="28">
        <f t="shared" si="306"/>
        <v>8574.5456946271115</v>
      </c>
      <c r="AB150" s="39">
        <f t="shared" si="307"/>
        <v>-6935.8597264741584</v>
      </c>
      <c r="AC150" s="29">
        <f t="shared" si="308"/>
        <v>16807.721596715524</v>
      </c>
      <c r="AD150" s="42">
        <f t="shared" si="309"/>
        <v>27972.475016922297</v>
      </c>
      <c r="AE150" s="11"/>
      <c r="AF150" s="29">
        <f t="shared" si="310"/>
        <v>2.600940012044834</v>
      </c>
      <c r="AG150" s="25">
        <v>5850</v>
      </c>
      <c r="AH150" s="28">
        <f t="shared" si="311"/>
        <v>8422.6991622109654</v>
      </c>
      <c r="AI150" s="39">
        <f t="shared" si="312"/>
        <v>9956.8884743907711</v>
      </c>
      <c r="AJ150" s="29">
        <f t="shared" si="313"/>
        <v>16417.009798963372</v>
      </c>
      <c r="AK150" s="42">
        <f t="shared" si="314"/>
        <v>23057.369406807724</v>
      </c>
      <c r="AL150" s="11"/>
      <c r="AM150" s="29">
        <f t="shared" si="315"/>
        <v>2.5456940363128755</v>
      </c>
      <c r="AN150" s="25">
        <v>12260</v>
      </c>
      <c r="AO150" s="28">
        <f t="shared" si="316"/>
        <v>8557.9670785133894</v>
      </c>
      <c r="AP150" s="39">
        <f t="shared" si="317"/>
        <v>-6889.3055800958091</v>
      </c>
      <c r="AQ150" s="29">
        <f t="shared" si="318"/>
        <v>16764.652858579571</v>
      </c>
      <c r="AR150" s="42">
        <f t="shared" si="386"/>
        <v>18297.409180799601</v>
      </c>
      <c r="AS150" s="11"/>
      <c r="AT150" s="29">
        <f t="shared" si="319"/>
        <v>2.5947635839069902</v>
      </c>
      <c r="AU150" s="25">
        <v>5850</v>
      </c>
      <c r="AV150" s="28">
        <f t="shared" si="320"/>
        <v>8418.1593921850945</v>
      </c>
      <c r="AW150" s="39">
        <f t="shared" si="321"/>
        <v>9968.1042960025934</v>
      </c>
      <c r="AX150" s="29">
        <f t="shared" si="322"/>
        <v>16405.456580794998</v>
      </c>
      <c r="AY150" s="42">
        <f t="shared" si="323"/>
        <v>19546.189156470911</v>
      </c>
      <c r="AZ150" s="11"/>
      <c r="BA150" s="29">
        <f t="shared" si="324"/>
        <v>2.544087642261101</v>
      </c>
      <c r="BB150" s="25">
        <v>12260</v>
      </c>
      <c r="BC150" s="28">
        <f t="shared" si="325"/>
        <v>8557.5719895653037</v>
      </c>
      <c r="BD150" s="39">
        <f t="shared" si="326"/>
        <v>-3154.2758630146668</v>
      </c>
      <c r="BE150" s="29">
        <f t="shared" si="327"/>
        <v>16763.62772515593</v>
      </c>
      <c r="BF150" s="42">
        <f t="shared" si="328"/>
        <v>19435.87230829633</v>
      </c>
      <c r="BG150" s="11"/>
      <c r="BH150" s="29">
        <f t="shared" si="329"/>
        <v>2.5946168291641012</v>
      </c>
      <c r="BI150" s="25">
        <v>7330</v>
      </c>
      <c r="BJ150" s="28">
        <f t="shared" si="330"/>
        <v>8489.1984070991584</v>
      </c>
      <c r="BK150" s="39">
        <f t="shared" si="331"/>
        <v>9830.76051912195</v>
      </c>
      <c r="BL150" s="29">
        <f t="shared" si="332"/>
        <v>16587.085756577399</v>
      </c>
      <c r="BM150" s="42">
        <f t="shared" si="333"/>
        <v>4674.946779254773</v>
      </c>
      <c r="BN150" s="11"/>
      <c r="BO150" s="29">
        <f t="shared" si="334"/>
        <v>2.5695241418237549</v>
      </c>
      <c r="BP150" s="25">
        <v>12260</v>
      </c>
      <c r="BQ150" s="28">
        <f t="shared" si="335"/>
        <v>8590.9169842446954</v>
      </c>
      <c r="BR150" s="39">
        <f t="shared" si="336"/>
        <v>-7061.2950073229513</v>
      </c>
      <c r="BS150" s="29">
        <f t="shared" si="337"/>
        <v>16850.352505435389</v>
      </c>
      <c r="BT150" s="42">
        <f t="shared" si="392"/>
        <v>10346.668936512559</v>
      </c>
      <c r="BU150" s="11"/>
      <c r="BV150" s="29">
        <f t="shared" si="338"/>
        <v>2.6070744580223963</v>
      </c>
      <c r="BW150" s="25">
        <v>5850</v>
      </c>
      <c r="BX150" s="28">
        <f t="shared" si="339"/>
        <v>8507.6950388545029</v>
      </c>
      <c r="BY150" s="39">
        <f t="shared" si="340"/>
        <v>9842.729757124931</v>
      </c>
      <c r="BZ150" s="29">
        <f t="shared" si="341"/>
        <v>16634.675459290454</v>
      </c>
      <c r="CA150" s="42">
        <f t="shared" si="342"/>
        <v>6925.8921945281927</v>
      </c>
      <c r="CB150" s="11"/>
      <c r="CC150" s="29">
        <f t="shared" si="343"/>
        <v>2.5762527825222725</v>
      </c>
      <c r="CD150" s="25">
        <v>12260</v>
      </c>
      <c r="CE150" s="28">
        <f t="shared" si="344"/>
        <v>8633.2900594971688</v>
      </c>
      <c r="CF150" s="39">
        <f t="shared" si="345"/>
        <v>-7161.5925867215519</v>
      </c>
      <c r="CG150" s="29">
        <f t="shared" si="346"/>
        <v>16961.161288256593</v>
      </c>
      <c r="CH150" s="42">
        <f t="shared" si="347"/>
        <v>15774.109210231694</v>
      </c>
      <c r="CI150" s="11"/>
      <c r="CJ150" s="29">
        <f t="shared" si="348"/>
        <v>2.6231156206770994</v>
      </c>
      <c r="CK150" s="25">
        <v>5850</v>
      </c>
      <c r="CL150" s="28">
        <f t="shared" si="349"/>
        <v>8498.9533381527326</v>
      </c>
      <c r="CM150" s="39">
        <f t="shared" si="350"/>
        <v>9844.1496934967308</v>
      </c>
      <c r="CN150" s="29">
        <f t="shared" si="351"/>
        <v>16612.168559039099</v>
      </c>
      <c r="CO150" s="42">
        <f t="shared" si="393"/>
        <v>18046.354701572709</v>
      </c>
      <c r="CP150" s="11"/>
      <c r="CQ150" s="29">
        <f t="shared" si="352"/>
        <v>2.5730672813940818</v>
      </c>
      <c r="CR150" s="25">
        <v>12260</v>
      </c>
      <c r="CS150" s="28">
        <f t="shared" si="353"/>
        <v>8618.2540311801931</v>
      </c>
      <c r="CT150" s="39">
        <f t="shared" si="354"/>
        <v>-7111.9002110971542</v>
      </c>
      <c r="CU150" s="29">
        <f t="shared" si="355"/>
        <v>16921.763082761805</v>
      </c>
      <c r="CV150" s="42">
        <f t="shared" si="356"/>
        <v>14232.655356832365</v>
      </c>
      <c r="CW150" s="11"/>
      <c r="CX150" s="29">
        <f t="shared" si="357"/>
        <v>2.6173963203800561</v>
      </c>
      <c r="CY150" s="25">
        <v>5850</v>
      </c>
      <c r="CZ150" s="28">
        <f t="shared" si="358"/>
        <v>8488.007258391197</v>
      </c>
      <c r="DA150" s="39">
        <f t="shared" si="359"/>
        <v>9838.5429159571049</v>
      </c>
      <c r="DB150" s="29">
        <f t="shared" si="360"/>
        <v>16584.025328407275</v>
      </c>
      <c r="DC150" s="42">
        <f t="shared" si="361"/>
        <v>16964.221821948391</v>
      </c>
      <c r="DD150" s="11"/>
      <c r="DE150" s="29">
        <f t="shared" si="362"/>
        <v>2.5690923343711809</v>
      </c>
      <c r="DF150" s="25">
        <v>12260</v>
      </c>
      <c r="DG150" s="28">
        <f t="shared" si="363"/>
        <v>8594.2146820887428</v>
      </c>
      <c r="DH150" s="39">
        <f t="shared" si="364"/>
        <v>-7067.372982913781</v>
      </c>
      <c r="DI150" s="29">
        <f t="shared" si="365"/>
        <v>16858.951893309539</v>
      </c>
      <c r="DJ150" s="42">
        <f t="shared" si="366"/>
        <v>11280.016848470033</v>
      </c>
      <c r="DK150" s="11"/>
      <c r="DL150" s="29">
        <f t="shared" si="367"/>
        <v>2.6083143817930146</v>
      </c>
      <c r="DM150" s="25">
        <v>5850</v>
      </c>
      <c r="DN150" s="28">
        <f t="shared" si="368"/>
        <v>8505.2800063905943</v>
      </c>
      <c r="DO150" s="39">
        <f t="shared" si="369"/>
        <v>9804.793468690159</v>
      </c>
      <c r="DP150" s="29">
        <f t="shared" si="370"/>
        <v>16628.454789191037</v>
      </c>
      <c r="DQ150" s="42">
        <f t="shared" si="371"/>
        <v>7909.3765415348571</v>
      </c>
      <c r="DR150" s="11"/>
      <c r="DS150" s="29">
        <f t="shared" si="372"/>
        <v>2.575371755366636</v>
      </c>
      <c r="DT150" s="25">
        <v>12260</v>
      </c>
      <c r="DU150" s="28">
        <f t="shared" si="373"/>
        <v>8602.2054464022258</v>
      </c>
      <c r="DV150" s="39">
        <f t="shared" si="374"/>
        <v>-7093.8729167678057</v>
      </c>
      <c r="DW150" s="29">
        <f t="shared" si="375"/>
        <v>16879.806341006464</v>
      </c>
      <c r="DX150" s="42">
        <f t="shared" si="376"/>
        <v>9394.5409214483789</v>
      </c>
      <c r="DY150" s="11"/>
      <c r="DZ150" s="29">
        <f t="shared" si="377"/>
        <v>2.6113248086083853</v>
      </c>
      <c r="EA150" s="25">
        <v>5850</v>
      </c>
      <c r="EB150" s="28">
        <f t="shared" si="378"/>
        <v>8511.1733641098199</v>
      </c>
      <c r="EC150" s="39">
        <f t="shared" si="379"/>
        <v>9782.7673026020275</v>
      </c>
      <c r="ED150" s="29">
        <f t="shared" si="380"/>
        <v>16643.638713120486</v>
      </c>
      <c r="EE150" s="42">
        <f t="shared" si="381"/>
        <v>8286.8400064913603</v>
      </c>
      <c r="EF150" s="11"/>
      <c r="EG150" s="29">
        <f t="shared" si="382"/>
        <v>2.5775230283193986</v>
      </c>
      <c r="EH150" s="25">
        <v>12260</v>
      </c>
      <c r="EI150" s="28">
        <f t="shared" si="383"/>
        <v>8597.5090231274498</v>
      </c>
      <c r="EJ150" s="29">
        <f t="shared" si="394"/>
        <v>16867.54661266362</v>
      </c>
      <c r="EK150" s="42">
        <f t="shared" si="395"/>
        <v>7453.8460180084676</v>
      </c>
      <c r="EM150" s="11"/>
      <c r="EN150" s="11"/>
      <c r="EO150" s="78">
        <f t="shared" si="396"/>
        <v>75</v>
      </c>
      <c r="EP150" s="78" t="str">
        <f t="shared" si="397"/>
        <v xml:space="preserve"> ('24', '21'),</v>
      </c>
      <c r="EQ150" s="78">
        <f t="shared" si="398"/>
        <v>9770</v>
      </c>
      <c r="ER150" s="78">
        <f t="shared" si="399"/>
        <v>2.6231156206770994</v>
      </c>
      <c r="ES150" s="106">
        <f t="shared" si="400"/>
        <v>1.9546134562788164</v>
      </c>
      <c r="ET150" s="78">
        <f t="shared" si="401"/>
        <v>8498.9533381527326</v>
      </c>
      <c r="EU150" s="78">
        <f t="shared" si="402"/>
        <v>16612.168559039099</v>
      </c>
      <c r="EV150" s="79">
        <f t="shared" si="403"/>
        <v>0.86990310523569425</v>
      </c>
      <c r="EW150" s="78" t="str">
        <f t="shared" si="385"/>
        <v>-</v>
      </c>
      <c r="EX150" s="3"/>
      <c r="EY150" s="78">
        <v>75</v>
      </c>
      <c r="EZ150" s="78">
        <v>8498.9533381527326</v>
      </c>
      <c r="FB150" s="2">
        <v>7675.6278692549204</v>
      </c>
    </row>
    <row r="151" spans="2:158" s="2" customFormat="1" x14ac:dyDescent="0.3">
      <c r="B151" s="86"/>
      <c r="C151" s="24">
        <v>76</v>
      </c>
      <c r="D151" s="25" t="s">
        <v>65</v>
      </c>
      <c r="E151" s="25">
        <v>10160</v>
      </c>
      <c r="F151" s="25">
        <v>1.2</v>
      </c>
      <c r="G151" s="25">
        <v>5120</v>
      </c>
      <c r="H151" s="25">
        <f t="shared" si="297"/>
        <v>-738.45656612342225</v>
      </c>
      <c r="I151" s="29">
        <f t="shared" si="298"/>
        <v>6203.4357131715806</v>
      </c>
      <c r="J151" s="10"/>
      <c r="K151" s="40">
        <f t="shared" si="299"/>
        <v>1.3842051767680341</v>
      </c>
      <c r="L151" s="40">
        <f t="shared" si="387"/>
        <v>4530</v>
      </c>
      <c r="M151" s="40">
        <f t="shared" si="388"/>
        <v>6717.8016059446509</v>
      </c>
      <c r="N151" s="40">
        <f t="shared" si="389"/>
        <v>1742.6481345113193</v>
      </c>
      <c r="O151" s="40">
        <f t="shared" si="390"/>
        <v>8292.4798057692278</v>
      </c>
      <c r="P151" s="40">
        <f t="shared" si="391"/>
        <v>13442.028595473274</v>
      </c>
      <c r="Q151" s="8"/>
      <c r="R151" s="29">
        <f t="shared" si="300"/>
        <v>1.3720189819472548</v>
      </c>
      <c r="S151" s="25">
        <v>7980</v>
      </c>
      <c r="T151" s="29">
        <f t="shared" si="301"/>
        <v>6800.4817234888551</v>
      </c>
      <c r="U151" s="42">
        <f t="shared" si="302"/>
        <v>-3111.4632407354443</v>
      </c>
      <c r="V151" s="29">
        <f t="shared" si="303"/>
        <v>8406.2729231778158</v>
      </c>
      <c r="W151" s="42">
        <f t="shared" si="304"/>
        <v>6836.0018371234264</v>
      </c>
      <c r="X151" s="11"/>
      <c r="Y151" s="29">
        <f t="shared" si="305"/>
        <v>1.3806451844010996</v>
      </c>
      <c r="Z151" s="25">
        <v>4530</v>
      </c>
      <c r="AA151" s="28">
        <f t="shared" si="306"/>
        <v>6701.9178394935461</v>
      </c>
      <c r="AB151" s="39">
        <f t="shared" si="307"/>
        <v>1760.8884555245588</v>
      </c>
      <c r="AC151" s="29">
        <f t="shared" si="308"/>
        <v>8270.6998668835931</v>
      </c>
      <c r="AD151" s="42">
        <f t="shared" si="309"/>
        <v>9714.839228240724</v>
      </c>
      <c r="AE151" s="11"/>
      <c r="AF151" s="29">
        <f t="shared" si="310"/>
        <v>1.3703978360831395</v>
      </c>
      <c r="AG151" s="25">
        <v>7980</v>
      </c>
      <c r="AH151" s="28">
        <f t="shared" si="311"/>
        <v>6773.1489238532467</v>
      </c>
      <c r="AI151" s="39">
        <f t="shared" si="312"/>
        <v>-3072.2206376297772</v>
      </c>
      <c r="AJ151" s="29">
        <f t="shared" si="313"/>
        <v>8368.5755561310434</v>
      </c>
      <c r="AK151" s="42">
        <f t="shared" si="314"/>
        <v>5073.8673790587854</v>
      </c>
      <c r="AL151" s="11"/>
      <c r="AM151" s="29">
        <f t="shared" si="315"/>
        <v>1.3777584179930871</v>
      </c>
      <c r="AN151" s="25">
        <v>4530</v>
      </c>
      <c r="AO151" s="28">
        <f t="shared" si="316"/>
        <v>6694.0761344858947</v>
      </c>
      <c r="AP151" s="39">
        <f t="shared" si="317"/>
        <v>1769.9851369779601</v>
      </c>
      <c r="AQ151" s="29">
        <f t="shared" si="318"/>
        <v>8259.9567345676005</v>
      </c>
      <c r="AR151" s="42">
        <f t="shared" si="386"/>
        <v>6252.5060183336182</v>
      </c>
      <c r="AS151" s="11"/>
      <c r="AT151" s="29">
        <f t="shared" si="319"/>
        <v>1.3696017259310471</v>
      </c>
      <c r="AU151" s="25">
        <v>7980</v>
      </c>
      <c r="AV151" s="28">
        <f t="shared" si="320"/>
        <v>6760.4661736626495</v>
      </c>
      <c r="AW151" s="39">
        <f t="shared" si="321"/>
        <v>-3051.5722844699349</v>
      </c>
      <c r="AX151" s="29">
        <f t="shared" si="322"/>
        <v>8351.110217490801</v>
      </c>
      <c r="AY151" s="42">
        <f t="shared" si="323"/>
        <v>4407.6373018910272</v>
      </c>
      <c r="AZ151" s="11"/>
      <c r="BA151" s="29">
        <f t="shared" si="324"/>
        <v>1.3764307393659962</v>
      </c>
      <c r="BB151" s="25">
        <v>4530</v>
      </c>
      <c r="BC151" s="28">
        <f t="shared" si="325"/>
        <v>6679.5270836841437</v>
      </c>
      <c r="BD151" s="39">
        <f t="shared" si="326"/>
        <v>1788.8584628008698</v>
      </c>
      <c r="BE151" s="29">
        <f t="shared" si="327"/>
        <v>8240.0410322202497</v>
      </c>
      <c r="BF151" s="42">
        <f t="shared" si="328"/>
        <v>6551.1362865486517</v>
      </c>
      <c r="BG151" s="11"/>
      <c r="BH151" s="29">
        <f t="shared" si="329"/>
        <v>1.3681320615855594</v>
      </c>
      <c r="BI151" s="25">
        <v>7980</v>
      </c>
      <c r="BJ151" s="28">
        <f t="shared" si="330"/>
        <v>6751.9611184654332</v>
      </c>
      <c r="BK151" s="39">
        <f t="shared" si="331"/>
        <v>-3042.7396657203881</v>
      </c>
      <c r="BL151" s="29">
        <f t="shared" si="332"/>
        <v>8339.4073688948247</v>
      </c>
      <c r="BM151" s="42">
        <f t="shared" si="333"/>
        <v>5246.6893946970549</v>
      </c>
      <c r="BN151" s="11"/>
      <c r="BO151" s="29">
        <f t="shared" si="334"/>
        <v>1.3755445733299647</v>
      </c>
      <c r="BP151" s="25">
        <v>4530</v>
      </c>
      <c r="BQ151" s="28">
        <f t="shared" si="335"/>
        <v>6692.0230077283104</v>
      </c>
      <c r="BR151" s="39">
        <f t="shared" si="336"/>
        <v>3814.4519525738306</v>
      </c>
      <c r="BS151" s="29">
        <f t="shared" si="337"/>
        <v>8257.1449821513033</v>
      </c>
      <c r="BT151" s="42">
        <f t="shared" si="392"/>
        <v>3592.5771187355917</v>
      </c>
      <c r="BU151" s="11"/>
      <c r="BV151" s="29">
        <f t="shared" si="338"/>
        <v>1.3693937488077266</v>
      </c>
      <c r="BW151" s="25">
        <v>9460</v>
      </c>
      <c r="BX151" s="28">
        <f t="shared" si="339"/>
        <v>6776.0665710380617</v>
      </c>
      <c r="BY151" s="39">
        <f t="shared" si="340"/>
        <v>-5087.2468734606691</v>
      </c>
      <c r="BZ151" s="29">
        <f t="shared" si="341"/>
        <v>8372.5958161157359</v>
      </c>
      <c r="CA151" s="42">
        <f t="shared" si="342"/>
        <v>7063.3205338001808</v>
      </c>
      <c r="CB151" s="11"/>
      <c r="CC151" s="29">
        <f t="shared" si="343"/>
        <v>1.3780649056057706</v>
      </c>
      <c r="CD151" s="25">
        <v>3050</v>
      </c>
      <c r="CE151" s="28">
        <f t="shared" si="344"/>
        <v>6651.3497868877112</v>
      </c>
      <c r="CF151" s="39">
        <f t="shared" si="345"/>
        <v>3873.7114292689703</v>
      </c>
      <c r="CG151" s="29">
        <f t="shared" si="346"/>
        <v>8201.5305707458574</v>
      </c>
      <c r="CH151" s="42">
        <f t="shared" si="347"/>
        <v>15554.276248805138</v>
      </c>
      <c r="CI151" s="11"/>
      <c r="CJ151" s="29">
        <f t="shared" si="348"/>
        <v>1.3653129316053501</v>
      </c>
      <c r="CK151" s="25">
        <v>9460</v>
      </c>
      <c r="CL151" s="28">
        <f t="shared" si="349"/>
        <v>6786.9105272228453</v>
      </c>
      <c r="CM151" s="39">
        <f t="shared" si="350"/>
        <v>-3095.9510047803528</v>
      </c>
      <c r="CN151" s="29">
        <f t="shared" si="351"/>
        <v>8387.5456817221402</v>
      </c>
      <c r="CO151" s="42">
        <f t="shared" si="393"/>
        <v>18376.714320209663</v>
      </c>
      <c r="CP151" s="11"/>
      <c r="CQ151" s="29">
        <f t="shared" si="352"/>
        <v>1.3792074966061645</v>
      </c>
      <c r="CR151" s="25">
        <v>4530</v>
      </c>
      <c r="CS151" s="28">
        <f t="shared" si="353"/>
        <v>6715.3211495291343</v>
      </c>
      <c r="CT151" s="39">
        <f t="shared" si="354"/>
        <v>1742.6444683323332</v>
      </c>
      <c r="CU151" s="29">
        <f t="shared" si="355"/>
        <v>8289.0768874625646</v>
      </c>
      <c r="CV151" s="42">
        <f t="shared" si="356"/>
        <v>5125.0389985727998</v>
      </c>
      <c r="CW151" s="11"/>
      <c r="CX151" s="29">
        <f t="shared" si="357"/>
        <v>1.3717650599955138</v>
      </c>
      <c r="CY151" s="25">
        <v>7980</v>
      </c>
      <c r="CZ151" s="28">
        <f t="shared" si="358"/>
        <v>6774.8244816052384</v>
      </c>
      <c r="DA151" s="39">
        <f t="shared" si="359"/>
        <v>-3078.5218183784086</v>
      </c>
      <c r="DB151" s="29">
        <f t="shared" si="360"/>
        <v>8370.8842173281064</v>
      </c>
      <c r="DC151" s="42">
        <f t="shared" si="361"/>
        <v>3540.646528159109</v>
      </c>
      <c r="DD151" s="11"/>
      <c r="DE151" s="29">
        <f t="shared" si="362"/>
        <v>1.3779343804820574</v>
      </c>
      <c r="DF151" s="25">
        <v>4530</v>
      </c>
      <c r="DG151" s="28">
        <f t="shared" si="363"/>
        <v>6711.6173014284323</v>
      </c>
      <c r="DH151" s="39">
        <f t="shared" si="364"/>
        <v>1744.8174688939837</v>
      </c>
      <c r="DI151" s="29">
        <f t="shared" si="365"/>
        <v>8283.9967794489912</v>
      </c>
      <c r="DJ151" s="42">
        <f t="shared" si="366"/>
        <v>3995.1476259032306</v>
      </c>
      <c r="DK151" s="11"/>
      <c r="DL151" s="29">
        <f t="shared" si="367"/>
        <v>1.371386424018775</v>
      </c>
      <c r="DM151" s="25">
        <v>7980</v>
      </c>
      <c r="DN151" s="28">
        <f t="shared" si="368"/>
        <v>6752.7231247792297</v>
      </c>
      <c r="DO151" s="39">
        <f t="shared" si="369"/>
        <v>-3044.5313570150834</v>
      </c>
      <c r="DP151" s="29">
        <f t="shared" si="370"/>
        <v>8340.4555727409042</v>
      </c>
      <c r="DQ151" s="42">
        <f t="shared" si="371"/>
        <v>1689.6887133469638</v>
      </c>
      <c r="DR151" s="11"/>
      <c r="DS151" s="29">
        <f t="shared" si="372"/>
        <v>1.3756238325065213</v>
      </c>
      <c r="DT151" s="25">
        <v>4530</v>
      </c>
      <c r="DU151" s="28">
        <f t="shared" si="373"/>
        <v>6695.3450999837896</v>
      </c>
      <c r="DV151" s="39">
        <f t="shared" si="374"/>
        <v>1765.218939126449</v>
      </c>
      <c r="DW151" s="29">
        <f t="shared" si="375"/>
        <v>8261.6947935152057</v>
      </c>
      <c r="DX151" s="42">
        <f t="shared" si="376"/>
        <v>3292.2377294261355</v>
      </c>
      <c r="DY151" s="11"/>
      <c r="DZ151" s="29">
        <f t="shared" si="377"/>
        <v>1.3697303650077779</v>
      </c>
      <c r="EA151" s="25">
        <v>7980</v>
      </c>
      <c r="EB151" s="28">
        <f t="shared" si="378"/>
        <v>6737.8364084464238</v>
      </c>
      <c r="EC151" s="39">
        <f t="shared" si="379"/>
        <v>-3022.2734980467053</v>
      </c>
      <c r="ED151" s="29">
        <f t="shared" si="380"/>
        <v>8319.988553006564</v>
      </c>
      <c r="EE151" s="42">
        <f t="shared" si="381"/>
        <v>1805.5112948667247</v>
      </c>
      <c r="EF151" s="11"/>
      <c r="EG151" s="29">
        <f t="shared" si="382"/>
        <v>1.3740802600793216</v>
      </c>
      <c r="EH151" s="25">
        <v>4530</v>
      </c>
      <c r="EI151" s="28">
        <f t="shared" si="383"/>
        <v>6686.9898290123565</v>
      </c>
      <c r="EJ151" s="29">
        <f t="shared" si="394"/>
        <v>8250.253860208788</v>
      </c>
      <c r="EK151" s="42">
        <f t="shared" si="395"/>
        <v>2585.3746401449139</v>
      </c>
      <c r="EM151" s="11"/>
      <c r="EN151" s="11"/>
      <c r="EO151" s="78">
        <f t="shared" si="396"/>
        <v>76</v>
      </c>
      <c r="EP151" s="78" t="str">
        <f t="shared" si="397"/>
        <v xml:space="preserve"> ('24', '23'),</v>
      </c>
      <c r="EQ151" s="78">
        <f t="shared" si="398"/>
        <v>10160</v>
      </c>
      <c r="ER151" s="78">
        <f t="shared" si="399"/>
        <v>1.3653129316053501</v>
      </c>
      <c r="ES151" s="106">
        <f t="shared" si="400"/>
        <v>1.2358414993212328</v>
      </c>
      <c r="ET151" s="78">
        <f t="shared" si="401"/>
        <v>6786.9105272228453</v>
      </c>
      <c r="EU151" s="78">
        <f t="shared" si="402"/>
        <v>8387.5456817221402</v>
      </c>
      <c r="EV151" s="79">
        <f t="shared" si="403"/>
        <v>0.66800300464791784</v>
      </c>
      <c r="EW151" s="78" t="str">
        <f t="shared" si="385"/>
        <v>-</v>
      </c>
      <c r="EX151" s="3"/>
      <c r="EY151" s="78">
        <v>76</v>
      </c>
      <c r="EZ151" s="78">
        <v>6786.9105272228453</v>
      </c>
      <c r="FB151" s="2">
        <v>7129.75068648456</v>
      </c>
    </row>
    <row r="152" spans="2:158" s="2" customFormat="1" x14ac:dyDescent="0.3">
      <c r="B152" s="86"/>
      <c r="C152" s="24">
        <v>71</v>
      </c>
      <c r="D152" s="25" t="s">
        <v>66</v>
      </c>
      <c r="E152" s="25">
        <v>9850</v>
      </c>
      <c r="F152" s="25">
        <v>2.4</v>
      </c>
      <c r="G152" s="25">
        <v>7710</v>
      </c>
      <c r="H152" s="25">
        <f t="shared" si="297"/>
        <v>-611.65650099775405</v>
      </c>
      <c r="I152" s="29">
        <f t="shared" si="298"/>
        <v>19545.908231221947</v>
      </c>
      <c r="J152" s="10"/>
      <c r="K152" s="40">
        <f t="shared" si="299"/>
        <v>2.8822494562810981</v>
      </c>
      <c r="L152" s="40">
        <f t="shared" si="387"/>
        <v>7510</v>
      </c>
      <c r="M152" s="40">
        <f t="shared" si="388"/>
        <v>7107.8792186255605</v>
      </c>
      <c r="N152" s="40">
        <f t="shared" si="389"/>
        <v>1164.2810584212716</v>
      </c>
      <c r="O152" s="40">
        <f t="shared" si="390"/>
        <v>17752.747636251104</v>
      </c>
      <c r="P152" s="40">
        <f t="shared" si="391"/>
        <v>454.11095285624873</v>
      </c>
      <c r="Q152" s="8"/>
      <c r="R152" s="29">
        <f t="shared" si="300"/>
        <v>2.888076323618177</v>
      </c>
      <c r="S152" s="25">
        <v>7510</v>
      </c>
      <c r="T152" s="29">
        <f t="shared" si="301"/>
        <v>7134.2200804327003</v>
      </c>
      <c r="U152" s="42">
        <f t="shared" si="302"/>
        <v>-2090.5898132178409</v>
      </c>
      <c r="V152" s="29">
        <f t="shared" si="303"/>
        <v>17828.917697237353</v>
      </c>
      <c r="W152" s="42">
        <f t="shared" si="304"/>
        <v>693.84100074283856</v>
      </c>
      <c r="X152" s="11"/>
      <c r="Y152" s="29">
        <f t="shared" si="305"/>
        <v>2.8953516265480883</v>
      </c>
      <c r="Z152" s="25">
        <v>6410</v>
      </c>
      <c r="AA152" s="28">
        <f t="shared" si="306"/>
        <v>7102.780961915968</v>
      </c>
      <c r="AB152" s="39">
        <f t="shared" si="307"/>
        <v>1178.0552291604097</v>
      </c>
      <c r="AC152" s="29">
        <f t="shared" si="308"/>
        <v>17738.027048809632</v>
      </c>
      <c r="AD152" s="42">
        <f t="shared" si="309"/>
        <v>988.41817310914473</v>
      </c>
      <c r="AE152" s="11"/>
      <c r="AF152" s="29">
        <f t="shared" si="310"/>
        <v>2.8866775027402927</v>
      </c>
      <c r="AG152" s="25">
        <v>7510</v>
      </c>
      <c r="AH152" s="28">
        <f t="shared" si="311"/>
        <v>7125.4764149556577</v>
      </c>
      <c r="AI152" s="39">
        <f t="shared" si="312"/>
        <v>-2064.8546634422082</v>
      </c>
      <c r="AJ152" s="29">
        <f t="shared" si="313"/>
        <v>17803.612314740956</v>
      </c>
      <c r="AK152" s="42">
        <f t="shared" si="314"/>
        <v>515.08358867676088</v>
      </c>
      <c r="AL152" s="11"/>
      <c r="AM152" s="29">
        <f t="shared" si="315"/>
        <v>2.8929276850688672</v>
      </c>
      <c r="AN152" s="25">
        <v>6410</v>
      </c>
      <c r="AO152" s="28">
        <f t="shared" si="316"/>
        <v>7100.2553004520723</v>
      </c>
      <c r="AP152" s="39">
        <f t="shared" si="317"/>
        <v>1184.901090717771</v>
      </c>
      <c r="AQ152" s="29">
        <f t="shared" si="318"/>
        <v>17730.73715253589</v>
      </c>
      <c r="AR152" s="42">
        <f t="shared" si="386"/>
        <v>636.10461680296282</v>
      </c>
      <c r="AS152" s="11"/>
      <c r="AT152" s="29">
        <f t="shared" si="319"/>
        <v>2.885985645760496</v>
      </c>
      <c r="AU152" s="25">
        <v>7510</v>
      </c>
      <c r="AV152" s="28">
        <f t="shared" si="320"/>
        <v>7121.409715098991</v>
      </c>
      <c r="AW152" s="39">
        <f t="shared" si="321"/>
        <v>1125.2448585095378</v>
      </c>
      <c r="AX152" s="29">
        <f t="shared" si="322"/>
        <v>17791.849932978199</v>
      </c>
      <c r="AY152" s="42">
        <f t="shared" si="323"/>
        <v>447.50925905376704</v>
      </c>
      <c r="AZ152" s="11"/>
      <c r="BA152" s="29">
        <f t="shared" si="324"/>
        <v>2.8918033400433862</v>
      </c>
      <c r="BB152" s="25">
        <v>7510</v>
      </c>
      <c r="BC152" s="28">
        <f t="shared" si="325"/>
        <v>7135.5108677664302</v>
      </c>
      <c r="BD152" s="39">
        <f t="shared" si="326"/>
        <v>1086.5921568192935</v>
      </c>
      <c r="BE152" s="29">
        <f t="shared" si="327"/>
        <v>17832.655211855159</v>
      </c>
      <c r="BF152" s="42">
        <f t="shared" si="328"/>
        <v>198.84250655042871</v>
      </c>
      <c r="BG152" s="11"/>
      <c r="BH152" s="29">
        <f t="shared" si="329"/>
        <v>2.895710217758499</v>
      </c>
      <c r="BI152" s="25">
        <v>7510</v>
      </c>
      <c r="BJ152" s="28">
        <f t="shared" si="330"/>
        <v>7156.3692481979633</v>
      </c>
      <c r="BK152" s="39">
        <f t="shared" si="331"/>
        <v>-7569.1028207464406</v>
      </c>
      <c r="BL152" s="29">
        <f t="shared" si="332"/>
        <v>17893.115663834305</v>
      </c>
      <c r="BM152" s="42">
        <f t="shared" si="333"/>
        <v>435.07203422656204</v>
      </c>
      <c r="BN152" s="11"/>
      <c r="BO152" s="29">
        <f t="shared" si="334"/>
        <v>2.9015318824835306</v>
      </c>
      <c r="BP152" s="25">
        <v>4530</v>
      </c>
      <c r="BQ152" s="28">
        <f t="shared" si="335"/>
        <v>7085.5220990166199</v>
      </c>
      <c r="BR152" s="39">
        <f t="shared" si="336"/>
        <v>1224.8228112713373</v>
      </c>
      <c r="BS152" s="29">
        <f t="shared" si="337"/>
        <v>17688.246997944549</v>
      </c>
      <c r="BT152" s="42">
        <f t="shared" si="392"/>
        <v>5019.3185471235283</v>
      </c>
      <c r="BU152" s="11"/>
      <c r="BV152" s="29">
        <f t="shared" si="338"/>
        <v>2.8819644556605462</v>
      </c>
      <c r="BW152" s="25">
        <v>7510</v>
      </c>
      <c r="BX152" s="28">
        <f t="shared" si="339"/>
        <v>7098.410441457504</v>
      </c>
      <c r="BY152" s="39">
        <f t="shared" si="340"/>
        <v>1189.1894907717901</v>
      </c>
      <c r="BZ152" s="29">
        <f t="shared" si="341"/>
        <v>17725.413381752143</v>
      </c>
      <c r="CA152" s="42">
        <f t="shared" si="342"/>
        <v>166.10937087349475</v>
      </c>
      <c r="CB152" s="11"/>
      <c r="CC152" s="29">
        <f t="shared" si="343"/>
        <v>2.8854807480761968</v>
      </c>
      <c r="CD152" s="25">
        <v>7510</v>
      </c>
      <c r="CE152" s="28">
        <f t="shared" si="344"/>
        <v>7112.1869334102448</v>
      </c>
      <c r="CF152" s="39">
        <f t="shared" si="345"/>
        <v>1151.4959423019288</v>
      </c>
      <c r="CG152" s="29">
        <f t="shared" si="346"/>
        <v>17765.191195297954</v>
      </c>
      <c r="CH152" s="42">
        <f t="shared" si="347"/>
        <v>189.79173052393196</v>
      </c>
      <c r="CI152" s="11"/>
      <c r="CJ152" s="29">
        <f t="shared" si="348"/>
        <v>2.8892605900472774</v>
      </c>
      <c r="CK152" s="25">
        <v>7510</v>
      </c>
      <c r="CL152" s="28">
        <f t="shared" si="349"/>
        <v>7131.3875563892589</v>
      </c>
      <c r="CM152" s="39">
        <f t="shared" si="350"/>
        <v>1097.1830174588952</v>
      </c>
      <c r="CN152" s="29">
        <f t="shared" si="351"/>
        <v>17820.717657850291</v>
      </c>
      <c r="CO152" s="42">
        <f t="shared" si="393"/>
        <v>368.66392278224208</v>
      </c>
      <c r="CP152" s="11"/>
      <c r="CQ152" s="29">
        <f t="shared" si="352"/>
        <v>2.894565410264438</v>
      </c>
      <c r="CR152" s="25">
        <v>7510</v>
      </c>
      <c r="CS152" s="28">
        <f t="shared" si="353"/>
        <v>7143.3971725872661</v>
      </c>
      <c r="CT152" s="39">
        <f t="shared" si="354"/>
        <v>1064.1496918835498</v>
      </c>
      <c r="CU152" s="29">
        <f t="shared" si="355"/>
        <v>17855.500316177564</v>
      </c>
      <c r="CV152" s="42">
        <f t="shared" si="356"/>
        <v>144.23088122343881</v>
      </c>
      <c r="CW152" s="11"/>
      <c r="CX152" s="29">
        <f t="shared" si="357"/>
        <v>2.897905327662528</v>
      </c>
      <c r="CY152" s="25">
        <v>7510</v>
      </c>
      <c r="CZ152" s="28">
        <f t="shared" si="358"/>
        <v>7160.6458913204506</v>
      </c>
      <c r="DA152" s="39">
        <f t="shared" si="359"/>
        <v>-2174.4878809787519</v>
      </c>
      <c r="DB152" s="29">
        <f t="shared" si="360"/>
        <v>17905.527045286817</v>
      </c>
      <c r="DC152" s="42">
        <f t="shared" si="361"/>
        <v>297.51829793650757</v>
      </c>
      <c r="DD152" s="11"/>
      <c r="DE152" s="29">
        <f t="shared" si="362"/>
        <v>2.9027318185014819</v>
      </c>
      <c r="DF152" s="25">
        <v>6410</v>
      </c>
      <c r="DG152" s="28">
        <f t="shared" si="363"/>
        <v>7139.5100695711517</v>
      </c>
      <c r="DH152" s="39">
        <f t="shared" si="364"/>
        <v>1074.4849028927981</v>
      </c>
      <c r="DI152" s="29">
        <f t="shared" si="365"/>
        <v>17844.237964810793</v>
      </c>
      <c r="DJ152" s="42">
        <f t="shared" si="366"/>
        <v>446.72296101813572</v>
      </c>
      <c r="DK152" s="11"/>
      <c r="DL152" s="29">
        <f t="shared" si="367"/>
        <v>2.8968224646559264</v>
      </c>
      <c r="DM152" s="25">
        <v>7510</v>
      </c>
      <c r="DN152" s="28">
        <f t="shared" si="368"/>
        <v>7151.5169296856966</v>
      </c>
      <c r="DO152" s="39">
        <f t="shared" si="369"/>
        <v>1040.5928015797808</v>
      </c>
      <c r="DP152" s="29">
        <f t="shared" si="370"/>
        <v>17879.039804885608</v>
      </c>
      <c r="DQ152" s="42">
        <f t="shared" si="371"/>
        <v>144.16468981024931</v>
      </c>
      <c r="DR152" s="11"/>
      <c r="DS152" s="29">
        <f t="shared" si="372"/>
        <v>2.9001730266975509</v>
      </c>
      <c r="DT152" s="25">
        <v>7510</v>
      </c>
      <c r="DU152" s="28">
        <f t="shared" si="373"/>
        <v>7160.7709165039078</v>
      </c>
      <c r="DV152" s="39">
        <f t="shared" si="374"/>
        <v>1014.8663044178213</v>
      </c>
      <c r="DW152" s="29">
        <f t="shared" si="375"/>
        <v>17905.889962059864</v>
      </c>
      <c r="DX152" s="42">
        <f t="shared" si="376"/>
        <v>85.636272031625921</v>
      </c>
      <c r="DY152" s="11"/>
      <c r="DZ152" s="29">
        <f t="shared" si="377"/>
        <v>2.9027669302972421</v>
      </c>
      <c r="EA152" s="25">
        <v>7510</v>
      </c>
      <c r="EB152" s="28">
        <f t="shared" si="378"/>
        <v>7172.3220347931601</v>
      </c>
      <c r="EC152" s="39">
        <f t="shared" si="379"/>
        <v>982.0408265643423</v>
      </c>
      <c r="ED152" s="29">
        <f t="shared" si="380"/>
        <v>17939.438932835688</v>
      </c>
      <c r="EE152" s="42">
        <f t="shared" si="381"/>
        <v>133.42833373230064</v>
      </c>
      <c r="EF152" s="11"/>
      <c r="EG152" s="29">
        <f t="shared" si="382"/>
        <v>2.9060188637730606</v>
      </c>
      <c r="EH152" s="25">
        <v>7510</v>
      </c>
      <c r="EI152" s="28">
        <f t="shared" si="383"/>
        <v>7180.0987746889869</v>
      </c>
      <c r="EJ152" s="29">
        <f t="shared" si="394"/>
        <v>17962.046828525177</v>
      </c>
      <c r="EK152" s="42">
        <f t="shared" si="395"/>
        <v>60.477683407343015</v>
      </c>
      <c r="EM152" s="11"/>
      <c r="EN152" s="11"/>
      <c r="EO152" s="78">
        <f t="shared" si="396"/>
        <v>71</v>
      </c>
      <c r="EP152" s="78" t="str">
        <f t="shared" si="397"/>
        <v xml:space="preserve"> ('23', '14'),</v>
      </c>
      <c r="EQ152" s="78">
        <f t="shared" si="398"/>
        <v>9850</v>
      </c>
      <c r="ER152" s="78">
        <f t="shared" si="399"/>
        <v>2.8892605900472774</v>
      </c>
      <c r="ES152" s="106">
        <f t="shared" si="400"/>
        <v>2.4989130820528875</v>
      </c>
      <c r="ET152" s="78">
        <f t="shared" si="401"/>
        <v>7131.3875563892589</v>
      </c>
      <c r="EU152" s="78">
        <f t="shared" si="402"/>
        <v>17820.717657850295</v>
      </c>
      <c r="EV152" s="79">
        <f t="shared" si="403"/>
        <v>0.72399873668926484</v>
      </c>
      <c r="EW152" s="78" t="str">
        <f t="shared" si="385"/>
        <v>-</v>
      </c>
      <c r="EX152" s="3"/>
      <c r="EY152" s="78">
        <v>71</v>
      </c>
      <c r="EZ152" s="78">
        <v>7131.3875563892589</v>
      </c>
      <c r="FB152" s="2">
        <v>6995.80591477909</v>
      </c>
    </row>
    <row r="153" spans="2:158" s="2" customFormat="1" x14ac:dyDescent="0.3">
      <c r="B153" s="86"/>
      <c r="C153" s="24">
        <v>72</v>
      </c>
      <c r="D153" s="25" t="s">
        <v>67</v>
      </c>
      <c r="E153" s="25">
        <v>10000</v>
      </c>
      <c r="F153" s="25">
        <v>2.4</v>
      </c>
      <c r="G153" s="25">
        <v>4280</v>
      </c>
      <c r="H153" s="25">
        <f t="shared" si="297"/>
        <v>-5549.6226601918343</v>
      </c>
      <c r="I153" s="29">
        <f t="shared" si="298"/>
        <v>10323.703667000524</v>
      </c>
      <c r="J153" s="10"/>
      <c r="K153" s="40">
        <f t="shared" si="299"/>
        <v>2.6132254401045349</v>
      </c>
      <c r="L153" s="40">
        <f t="shared" si="387"/>
        <v>2000</v>
      </c>
      <c r="M153" s="40">
        <f t="shared" si="388"/>
        <v>5672.0727537704015</v>
      </c>
      <c r="N153" s="40">
        <f t="shared" si="389"/>
        <v>7148.7748877711538</v>
      </c>
      <c r="O153" s="40">
        <f t="shared" si="390"/>
        <v>13824.329092324728</v>
      </c>
      <c r="P153" s="40">
        <f t="shared" si="391"/>
        <v>37867.923902994946</v>
      </c>
      <c r="Q153" s="8"/>
      <c r="R153" s="29">
        <f t="shared" si="300"/>
        <v>2.5863115059087276</v>
      </c>
      <c r="S153" s="25">
        <v>8410</v>
      </c>
      <c r="T153" s="29">
        <f t="shared" si="301"/>
        <v>5851.4202696695666</v>
      </c>
      <c r="U153" s="42">
        <f t="shared" si="302"/>
        <v>-9967.142427402523</v>
      </c>
      <c r="V153" s="29">
        <f t="shared" si="303"/>
        <v>14290.358606972335</v>
      </c>
      <c r="W153" s="42">
        <f t="shared" si="304"/>
        <v>32165.531459201258</v>
      </c>
      <c r="X153" s="11"/>
      <c r="Y153" s="29">
        <f t="shared" si="305"/>
        <v>2.6110171107050912</v>
      </c>
      <c r="Z153" s="25">
        <v>2000</v>
      </c>
      <c r="AA153" s="28">
        <f t="shared" si="306"/>
        <v>5684.2262611251699</v>
      </c>
      <c r="AB153" s="39">
        <f t="shared" si="307"/>
        <v>7111.0577468709989</v>
      </c>
      <c r="AC153" s="29">
        <f t="shared" si="308"/>
        <v>13855.771572608432</v>
      </c>
      <c r="AD153" s="42">
        <f t="shared" si="309"/>
        <v>27953.836493143775</v>
      </c>
      <c r="AE153" s="11"/>
      <c r="AF153" s="29">
        <f t="shared" si="310"/>
        <v>2.5879134785406466</v>
      </c>
      <c r="AG153" s="25">
        <v>8410</v>
      </c>
      <c r="AH153" s="28">
        <f t="shared" si="311"/>
        <v>5836.1412358732023</v>
      </c>
      <c r="AI153" s="39">
        <f t="shared" si="312"/>
        <v>-9936.104289568837</v>
      </c>
      <c r="AJ153" s="29">
        <f t="shared" si="313"/>
        <v>14250.481581908125</v>
      </c>
      <c r="AK153" s="42">
        <f t="shared" si="314"/>
        <v>23078.15955269531</v>
      </c>
      <c r="AL153" s="11"/>
      <c r="AM153" s="29">
        <f t="shared" si="315"/>
        <v>2.6088217248018419</v>
      </c>
      <c r="AN153" s="25">
        <v>2000</v>
      </c>
      <c r="AO153" s="28">
        <f t="shared" si="316"/>
        <v>5700.9141964635537</v>
      </c>
      <c r="AP153" s="39">
        <f t="shared" si="317"/>
        <v>7069.3225058711105</v>
      </c>
      <c r="AQ153" s="29">
        <f t="shared" si="318"/>
        <v>13898.976972418932</v>
      </c>
      <c r="AR153" s="42">
        <f t="shared" si="386"/>
        <v>18286.352187498647</v>
      </c>
      <c r="AS153" s="11"/>
      <c r="AT153" s="29">
        <f t="shared" si="319"/>
        <v>2.5901299453348021</v>
      </c>
      <c r="AU153" s="25">
        <v>8410</v>
      </c>
      <c r="AV153" s="28">
        <f t="shared" si="320"/>
        <v>5840.7796406421385</v>
      </c>
      <c r="AW153" s="39">
        <f t="shared" si="321"/>
        <v>-9948.3701457339976</v>
      </c>
      <c r="AX153" s="29">
        <f t="shared" si="322"/>
        <v>14262.583893894747</v>
      </c>
      <c r="AY153" s="42">
        <f t="shared" si="323"/>
        <v>19562.34247527281</v>
      </c>
      <c r="AZ153" s="11"/>
      <c r="BA153" s="29">
        <f t="shared" si="324"/>
        <v>2.6094863797384353</v>
      </c>
      <c r="BB153" s="25">
        <v>2000</v>
      </c>
      <c r="BC153" s="28">
        <f t="shared" si="325"/>
        <v>5701.4055436070475</v>
      </c>
      <c r="BD153" s="39">
        <f t="shared" si="326"/>
        <v>3193.7219797595667</v>
      </c>
      <c r="BE153" s="29">
        <f t="shared" si="327"/>
        <v>13900.249641473463</v>
      </c>
      <c r="BF153" s="42">
        <f t="shared" si="328"/>
        <v>19425.138924346942</v>
      </c>
      <c r="BG153" s="11"/>
      <c r="BH153" s="29">
        <f t="shared" si="329"/>
        <v>2.590195501054763</v>
      </c>
      <c r="BI153" s="25">
        <v>6930</v>
      </c>
      <c r="BJ153" s="28">
        <f t="shared" si="330"/>
        <v>5769.8360756619359</v>
      </c>
      <c r="BK153" s="39">
        <f t="shared" si="331"/>
        <v>-9748.0262476123371</v>
      </c>
      <c r="BL153" s="29">
        <f t="shared" si="332"/>
        <v>14077.8142968591</v>
      </c>
      <c r="BM153" s="42">
        <f t="shared" si="333"/>
        <v>4682.7377173150971</v>
      </c>
      <c r="BN153" s="11"/>
      <c r="BO153" s="29">
        <f t="shared" si="334"/>
        <v>2.59949242253303</v>
      </c>
      <c r="BP153" s="25">
        <v>2000</v>
      </c>
      <c r="BQ153" s="28">
        <f t="shared" si="335"/>
        <v>5668.1435436522488</v>
      </c>
      <c r="BR153" s="39">
        <f t="shared" si="336"/>
        <v>7120.4753204837389</v>
      </c>
      <c r="BS153" s="29">
        <f t="shared" si="337"/>
        <v>13814.167944519188</v>
      </c>
      <c r="BT153" s="42">
        <f t="shared" si="392"/>
        <v>10341.371066541227</v>
      </c>
      <c r="BU153" s="11"/>
      <c r="BV153" s="29">
        <f t="shared" si="338"/>
        <v>2.5857957884549942</v>
      </c>
      <c r="BW153" s="25">
        <v>8410</v>
      </c>
      <c r="BX153" s="28">
        <f t="shared" si="339"/>
        <v>5751.3940140566992</v>
      </c>
      <c r="BY153" s="39">
        <f t="shared" si="340"/>
        <v>-9679.7578544452444</v>
      </c>
      <c r="BZ153" s="29">
        <f t="shared" si="341"/>
        <v>14029.897741029612</v>
      </c>
      <c r="CA153" s="42">
        <f t="shared" si="342"/>
        <v>6930.6408225622763</v>
      </c>
      <c r="CB153" s="11"/>
      <c r="CC153" s="29">
        <f t="shared" si="343"/>
        <v>2.5969540834272777</v>
      </c>
      <c r="CD153" s="25">
        <v>2000</v>
      </c>
      <c r="CE153" s="28">
        <f t="shared" si="344"/>
        <v>5625.829484117643</v>
      </c>
      <c r="CF153" s="39">
        <f t="shared" si="345"/>
        <v>7233.7323924907387</v>
      </c>
      <c r="CG153" s="29">
        <f t="shared" si="346"/>
        <v>13704.868934658869</v>
      </c>
      <c r="CH153" s="42">
        <f t="shared" si="347"/>
        <v>15766.451178816147</v>
      </c>
      <c r="CI153" s="11"/>
      <c r="CJ153" s="29">
        <f t="shared" si="348"/>
        <v>2.5803095644378087</v>
      </c>
      <c r="CK153" s="25">
        <v>8410</v>
      </c>
      <c r="CL153" s="28">
        <f t="shared" si="349"/>
        <v>5760.2087010775358</v>
      </c>
      <c r="CM153" s="39">
        <f t="shared" si="350"/>
        <v>-9709.8134719671762</v>
      </c>
      <c r="CN153" s="29">
        <f t="shared" si="351"/>
        <v>14052.794408164105</v>
      </c>
      <c r="CO153" s="42">
        <f t="shared" si="393"/>
        <v>18057.773950753941</v>
      </c>
      <c r="CP153" s="11"/>
      <c r="CQ153" s="29">
        <f t="shared" si="352"/>
        <v>2.5981642831233813</v>
      </c>
      <c r="CR153" s="25">
        <v>2000</v>
      </c>
      <c r="CS153" s="28">
        <f t="shared" si="353"/>
        <v>5640.9345882309526</v>
      </c>
      <c r="CT153" s="39">
        <f t="shared" si="354"/>
        <v>7198.6945594967638</v>
      </c>
      <c r="CU153" s="29">
        <f t="shared" si="355"/>
        <v>13743.859444059339</v>
      </c>
      <c r="CV153" s="42">
        <f t="shared" si="356"/>
        <v>14226.313995339462</v>
      </c>
      <c r="CW153" s="11"/>
      <c r="CX153" s="29">
        <f t="shared" si="357"/>
        <v>2.58225387042605</v>
      </c>
      <c r="CY153" s="25">
        <v>8410</v>
      </c>
      <c r="CZ153" s="28">
        <f t="shared" si="358"/>
        <v>5771.2195365999396</v>
      </c>
      <c r="DA153" s="39">
        <f t="shared" si="359"/>
        <v>-9750.0672375566883</v>
      </c>
      <c r="DB153" s="29">
        <f t="shared" si="360"/>
        <v>14081.410725466896</v>
      </c>
      <c r="DC153" s="42">
        <f t="shared" si="361"/>
        <v>16974.167771509605</v>
      </c>
      <c r="DD153" s="11"/>
      <c r="DE153" s="29">
        <f t="shared" si="362"/>
        <v>2.5996838243332792</v>
      </c>
      <c r="DF153" s="25">
        <v>2000</v>
      </c>
      <c r="DG153" s="28">
        <f t="shared" si="363"/>
        <v>5665.0338839177712</v>
      </c>
      <c r="DH153" s="39">
        <f t="shared" si="364"/>
        <v>7129.5288145088043</v>
      </c>
      <c r="DI153" s="29">
        <f t="shared" si="365"/>
        <v>13806.127633070353</v>
      </c>
      <c r="DJ153" s="42">
        <f t="shared" si="366"/>
        <v>11275.392835538105</v>
      </c>
      <c r="DK153" s="11"/>
      <c r="DL153" s="29">
        <f t="shared" si="367"/>
        <v>2.5853883983500903</v>
      </c>
      <c r="DM153" s="25">
        <v>8410</v>
      </c>
      <c r="DN153" s="28">
        <f t="shared" si="368"/>
        <v>5753.992912134313</v>
      </c>
      <c r="DO153" s="39">
        <f t="shared" si="369"/>
        <v>-9701.6324768681261</v>
      </c>
      <c r="DP153" s="29">
        <f t="shared" si="370"/>
        <v>14036.647422808152</v>
      </c>
      <c r="DQ153" s="42">
        <f t="shared" si="371"/>
        <v>7913.7087012314823</v>
      </c>
      <c r="DR153" s="11"/>
      <c r="DS153" s="29">
        <f t="shared" si="372"/>
        <v>2.5973103175074783</v>
      </c>
      <c r="DT153" s="25">
        <v>2000</v>
      </c>
      <c r="DU153" s="28">
        <f t="shared" si="373"/>
        <v>5657.0862412165206</v>
      </c>
      <c r="DV153" s="39">
        <f t="shared" si="374"/>
        <v>7147.9652729779837</v>
      </c>
      <c r="DW153" s="29">
        <f t="shared" si="375"/>
        <v>13785.58401819497</v>
      </c>
      <c r="DX153" s="42">
        <f t="shared" si="376"/>
        <v>9390.9028683692977</v>
      </c>
      <c r="DY153" s="11"/>
      <c r="DZ153" s="29">
        <f t="shared" si="377"/>
        <v>2.584350238251333</v>
      </c>
      <c r="EA153" s="25">
        <v>8410</v>
      </c>
      <c r="EB153" s="28">
        <f t="shared" si="378"/>
        <v>5748.1417516839792</v>
      </c>
      <c r="EC153" s="39">
        <f t="shared" si="379"/>
        <v>-9688.8276203730147</v>
      </c>
      <c r="ED153" s="29">
        <f t="shared" si="380"/>
        <v>14021.452488995177</v>
      </c>
      <c r="EE153" s="42">
        <f t="shared" si="381"/>
        <v>8291.1059864894614</v>
      </c>
      <c r="EF153" s="11"/>
      <c r="EG153" s="29">
        <f t="shared" si="382"/>
        <v>2.5965089716928476</v>
      </c>
      <c r="EH153" s="25">
        <v>2000</v>
      </c>
      <c r="EI153" s="28">
        <f t="shared" si="383"/>
        <v>5661.821865582795</v>
      </c>
      <c r="EJ153" s="29">
        <f t="shared" si="394"/>
        <v>13797.823993001357</v>
      </c>
      <c r="EK153" s="42">
        <f t="shared" si="395"/>
        <v>7451.1227365214199</v>
      </c>
      <c r="EM153" s="11"/>
      <c r="EN153" s="11"/>
      <c r="EO153" s="78">
        <f t="shared" si="396"/>
        <v>72</v>
      </c>
      <c r="EP153" s="78" t="str">
        <f t="shared" si="397"/>
        <v xml:space="preserve"> ('23', '22'),</v>
      </c>
      <c r="EQ153" s="78">
        <f t="shared" si="398"/>
        <v>10000</v>
      </c>
      <c r="ER153" s="78">
        <f t="shared" si="399"/>
        <v>2.5803095644378087</v>
      </c>
      <c r="ES153" s="106">
        <f t="shared" si="400"/>
        <v>2.4396328566246761</v>
      </c>
      <c r="ET153" s="78">
        <f t="shared" si="401"/>
        <v>5760.2087010775358</v>
      </c>
      <c r="EU153" s="78">
        <f t="shared" si="402"/>
        <v>14052.794408164104</v>
      </c>
      <c r="EV153" s="79">
        <f t="shared" si="403"/>
        <v>0.5760208701077536</v>
      </c>
      <c r="EW153" s="78" t="str">
        <f t="shared" si="385"/>
        <v>-</v>
      </c>
      <c r="EX153" s="3"/>
      <c r="EY153" s="78">
        <v>72</v>
      </c>
      <c r="EZ153" s="78">
        <v>5760.2087010775358</v>
      </c>
      <c r="FB153" s="2">
        <v>6629.8877470052603</v>
      </c>
    </row>
    <row r="154" spans="2:158" s="2" customFormat="1" x14ac:dyDescent="0.3">
      <c r="B154" s="86"/>
      <c r="C154" s="24">
        <v>73</v>
      </c>
      <c r="D154" s="25" t="s">
        <v>68</v>
      </c>
      <c r="E154" s="25">
        <v>10160</v>
      </c>
      <c r="F154" s="25">
        <v>1.2</v>
      </c>
      <c r="G154" s="25">
        <v>5120</v>
      </c>
      <c r="H154" s="25">
        <f t="shared" si="297"/>
        <v>-738.45656612342225</v>
      </c>
      <c r="I154" s="29">
        <f t="shared" si="298"/>
        <v>6203.4357131715806</v>
      </c>
      <c r="J154" s="10"/>
      <c r="K154" s="40">
        <f t="shared" si="299"/>
        <v>1.389722968661623</v>
      </c>
      <c r="L154" s="40">
        <f t="shared" si="387"/>
        <v>4530</v>
      </c>
      <c r="M154" s="40">
        <f t="shared" si="388"/>
        <v>6765.86502815108</v>
      </c>
      <c r="N154" s="40">
        <f t="shared" si="389"/>
        <v>1682.1416193209566</v>
      </c>
      <c r="O154" s="40">
        <f t="shared" si="390"/>
        <v>8358.5428893374647</v>
      </c>
      <c r="P154" s="40">
        <f t="shared" si="391"/>
        <v>14039.127154059941</v>
      </c>
      <c r="Q154" s="8"/>
      <c r="R154" s="29">
        <f t="shared" si="300"/>
        <v>1.3769949995748132</v>
      </c>
      <c r="S154" s="25">
        <v>7980</v>
      </c>
      <c r="T154" s="29">
        <f t="shared" si="301"/>
        <v>6845.3967583923686</v>
      </c>
      <c r="U154" s="42">
        <f t="shared" si="302"/>
        <v>-3183.2297829658132</v>
      </c>
      <c r="V154" s="29">
        <f t="shared" si="303"/>
        <v>8468.3925366860349</v>
      </c>
      <c r="W154" s="42">
        <f t="shared" si="304"/>
        <v>6325.296115173106</v>
      </c>
      <c r="X154" s="11"/>
      <c r="Y154" s="29">
        <f t="shared" si="305"/>
        <v>1.3854650910510737</v>
      </c>
      <c r="Z154" s="25">
        <v>4530</v>
      </c>
      <c r="AA154" s="28">
        <f t="shared" si="306"/>
        <v>6744.8830677793385</v>
      </c>
      <c r="AB154" s="39">
        <f t="shared" si="307"/>
        <v>1707.0006144813481</v>
      </c>
      <c r="AC154" s="29">
        <f t="shared" si="308"/>
        <v>8329.6737969968599</v>
      </c>
      <c r="AD154" s="42">
        <f t="shared" si="309"/>
        <v>10103.002000651939</v>
      </c>
      <c r="AE154" s="11"/>
      <c r="AF154" s="29">
        <f t="shared" si="310"/>
        <v>1.3748096396126943</v>
      </c>
      <c r="AG154" s="25">
        <v>7980</v>
      </c>
      <c r="AH154" s="28">
        <f t="shared" si="311"/>
        <v>6813.7195801035868</v>
      </c>
      <c r="AI154" s="39">
        <f t="shared" si="312"/>
        <v>-3136.9248009305916</v>
      </c>
      <c r="AJ154" s="29">
        <f t="shared" si="313"/>
        <v>8424.5590343562126</v>
      </c>
      <c r="AK154" s="42">
        <f t="shared" si="314"/>
        <v>4738.4654289663968</v>
      </c>
      <c r="AL154" s="11"/>
      <c r="AM154" s="29">
        <f t="shared" si="315"/>
        <v>1.382055876614265</v>
      </c>
      <c r="AN154" s="25">
        <v>4530</v>
      </c>
      <c r="AO154" s="28">
        <f t="shared" si="316"/>
        <v>6733.2166427322109</v>
      </c>
      <c r="AP154" s="39">
        <f t="shared" si="317"/>
        <v>1720.9820588969985</v>
      </c>
      <c r="AQ154" s="29">
        <f t="shared" si="318"/>
        <v>8313.6417261821971</v>
      </c>
      <c r="AR154" s="42">
        <f t="shared" si="386"/>
        <v>6480.7229254196855</v>
      </c>
      <c r="AS154" s="11"/>
      <c r="AT154" s="29">
        <f t="shared" si="319"/>
        <v>1.3736033216426269</v>
      </c>
      <c r="AU154" s="25">
        <v>7980</v>
      </c>
      <c r="AV154" s="28">
        <f t="shared" si="320"/>
        <v>6797.5859247354192</v>
      </c>
      <c r="AW154" s="39">
        <f t="shared" si="321"/>
        <v>-3110.590196945443</v>
      </c>
      <c r="AX154" s="29">
        <f t="shared" si="322"/>
        <v>8402.2752978901244</v>
      </c>
      <c r="AY154" s="42">
        <f t="shared" si="323"/>
        <v>4143.4044656085625</v>
      </c>
      <c r="AZ154" s="11"/>
      <c r="BA154" s="29">
        <f t="shared" si="324"/>
        <v>1.3803376896755921</v>
      </c>
      <c r="BB154" s="25">
        <v>4530</v>
      </c>
      <c r="BC154" s="28">
        <f t="shared" si="325"/>
        <v>6715.2998343372101</v>
      </c>
      <c r="BD154" s="39">
        <f t="shared" si="326"/>
        <v>3809.4955456081771</v>
      </c>
      <c r="BE154" s="29">
        <f t="shared" si="327"/>
        <v>8289.0476480502766</v>
      </c>
      <c r="BF154" s="42">
        <f t="shared" si="328"/>
        <v>6771.000673022244</v>
      </c>
      <c r="BG154" s="11"/>
      <c r="BH154" s="29">
        <f t="shared" si="329"/>
        <v>1.3717628791986722</v>
      </c>
      <c r="BI154" s="25">
        <v>9460</v>
      </c>
      <c r="BJ154" s="28">
        <f t="shared" si="330"/>
        <v>6868.1747652715985</v>
      </c>
      <c r="BK154" s="39">
        <f t="shared" si="331"/>
        <v>-3229.3387063037662</v>
      </c>
      <c r="BL154" s="29">
        <f t="shared" si="332"/>
        <v>8499.9788779182363</v>
      </c>
      <c r="BM154" s="42">
        <f t="shared" si="333"/>
        <v>23370.744508194031</v>
      </c>
      <c r="BN154" s="11"/>
      <c r="BO154" s="29">
        <f t="shared" si="334"/>
        <v>1.3879459743058167</v>
      </c>
      <c r="BP154" s="25">
        <v>4530</v>
      </c>
      <c r="BQ154" s="28">
        <f t="shared" si="335"/>
        <v>6805.101754299928</v>
      </c>
      <c r="BR154" s="39">
        <f t="shared" si="336"/>
        <v>-5141.8568021949659</v>
      </c>
      <c r="BS154" s="29">
        <f t="shared" si="337"/>
        <v>8412.6526812223183</v>
      </c>
      <c r="BT154" s="42">
        <f t="shared" si="392"/>
        <v>3978.2047130324745</v>
      </c>
      <c r="BU154" s="11"/>
      <c r="BV154" s="29">
        <f t="shared" si="338"/>
        <v>1.3811365832308311</v>
      </c>
      <c r="BW154" s="25">
        <v>3050</v>
      </c>
      <c r="BX154" s="28">
        <f t="shared" si="339"/>
        <v>6691.0863080360277</v>
      </c>
      <c r="BY154" s="39">
        <f t="shared" si="340"/>
        <v>3817.9874853235924</v>
      </c>
      <c r="BZ154" s="29">
        <f t="shared" si="341"/>
        <v>8255.8623158611608</v>
      </c>
      <c r="CA154" s="42">
        <f t="shared" si="342"/>
        <v>12999.521986756321</v>
      </c>
      <c r="CB154" s="11"/>
      <c r="CC154" s="29">
        <f t="shared" si="343"/>
        <v>1.3692989268019382</v>
      </c>
      <c r="CD154" s="25">
        <v>9460</v>
      </c>
      <c r="CE154" s="28">
        <f t="shared" si="344"/>
        <v>6783.7658146062531</v>
      </c>
      <c r="CF154" s="39">
        <f t="shared" si="345"/>
        <v>1656.8362936896781</v>
      </c>
      <c r="CG154" s="29">
        <f t="shared" si="346"/>
        <v>8383.208992511758</v>
      </c>
      <c r="CH154" s="42">
        <f t="shared" si="347"/>
        <v>8589.4909381004509</v>
      </c>
      <c r="CI154" s="11"/>
      <c r="CJ154" s="29">
        <f t="shared" si="348"/>
        <v>1.3788755844590879</v>
      </c>
      <c r="CK154" s="25">
        <v>7980</v>
      </c>
      <c r="CL154" s="28">
        <f t="shared" si="349"/>
        <v>6841.5025847562383</v>
      </c>
      <c r="CM154" s="39">
        <f t="shared" si="350"/>
        <v>-3183.4880968735656</v>
      </c>
      <c r="CN154" s="29">
        <f t="shared" si="351"/>
        <v>8462.9981163079574</v>
      </c>
      <c r="CO154" s="42">
        <f t="shared" si="393"/>
        <v>3333.5346273522227</v>
      </c>
      <c r="CP154" s="11"/>
      <c r="CQ154" s="29">
        <f t="shared" si="352"/>
        <v>1.3850434253760451</v>
      </c>
      <c r="CR154" s="25">
        <v>4530</v>
      </c>
      <c r="CS154" s="28">
        <f t="shared" si="353"/>
        <v>6768.1815427458896</v>
      </c>
      <c r="CT154" s="39">
        <f t="shared" si="354"/>
        <v>1676.2911735284526</v>
      </c>
      <c r="CU154" s="29">
        <f t="shared" si="355"/>
        <v>8361.7329992087271</v>
      </c>
      <c r="CV154" s="42">
        <f t="shared" si="356"/>
        <v>5375.9752014833221</v>
      </c>
      <c r="CW154" s="11"/>
      <c r="CX154" s="29">
        <f t="shared" si="357"/>
        <v>1.3772375241402912</v>
      </c>
      <c r="CY154" s="25">
        <v>7980</v>
      </c>
      <c r="CZ154" s="28">
        <f t="shared" si="358"/>
        <v>6825.1977852892796</v>
      </c>
      <c r="DA154" s="39">
        <f t="shared" si="359"/>
        <v>-3159.2062009585984</v>
      </c>
      <c r="DB154" s="29">
        <f t="shared" si="360"/>
        <v>8440.4296075736038</v>
      </c>
      <c r="DC154" s="42">
        <f t="shared" si="361"/>
        <v>3250.8519137666799</v>
      </c>
      <c r="DD154" s="11"/>
      <c r="DE154" s="29">
        <f t="shared" si="362"/>
        <v>1.3832857252618533</v>
      </c>
      <c r="DF154" s="25">
        <v>4530</v>
      </c>
      <c r="DG154" s="28">
        <f t="shared" si="363"/>
        <v>6760.5722516919068</v>
      </c>
      <c r="DH154" s="39">
        <f t="shared" si="364"/>
        <v>1683.546496905049</v>
      </c>
      <c r="DI154" s="29">
        <f t="shared" si="365"/>
        <v>8351.2562271383758</v>
      </c>
      <c r="DJ154" s="42">
        <f t="shared" si="366"/>
        <v>4176.4595927451674</v>
      </c>
      <c r="DK154" s="11"/>
      <c r="DL154" s="29">
        <f t="shared" si="367"/>
        <v>1.3764418130790508</v>
      </c>
      <c r="DM154" s="25">
        <v>7980</v>
      </c>
      <c r="DN154" s="28">
        <f t="shared" si="368"/>
        <v>6800.0915400482245</v>
      </c>
      <c r="DO154" s="39">
        <f t="shared" si="369"/>
        <v>-3120.1459847547362</v>
      </c>
      <c r="DP154" s="29">
        <f t="shared" si="370"/>
        <v>8405.7342263772589</v>
      </c>
      <c r="DQ154" s="42">
        <f t="shared" si="371"/>
        <v>1561.7741521897879</v>
      </c>
      <c r="DR154" s="11"/>
      <c r="DS154" s="29">
        <f t="shared" si="372"/>
        <v>1.3806037292827738</v>
      </c>
      <c r="DT154" s="25">
        <v>4530</v>
      </c>
      <c r="DU154" s="28">
        <f t="shared" si="373"/>
        <v>6741.4907331277755</v>
      </c>
      <c r="DV154" s="39">
        <f t="shared" si="374"/>
        <v>1707.5791033200005</v>
      </c>
      <c r="DW154" s="29">
        <f t="shared" si="375"/>
        <v>8325.0105788279798</v>
      </c>
      <c r="DX154" s="42">
        <f t="shared" si="376"/>
        <v>3434.0545717277469</v>
      </c>
      <c r="DY154" s="11"/>
      <c r="DZ154" s="29">
        <f t="shared" si="377"/>
        <v>1.3744582232522893</v>
      </c>
      <c r="EA154" s="25">
        <v>7980</v>
      </c>
      <c r="EB154" s="28">
        <f t="shared" si="378"/>
        <v>6782.455726365908</v>
      </c>
      <c r="EC154" s="39">
        <f t="shared" si="379"/>
        <v>-3093.3688940497627</v>
      </c>
      <c r="ED154" s="29">
        <f t="shared" si="380"/>
        <v>8381.4026343192545</v>
      </c>
      <c r="EE154" s="42">
        <f t="shared" si="381"/>
        <v>1678.1306710002491</v>
      </c>
      <c r="EF154" s="11"/>
      <c r="EG154" s="29">
        <f t="shared" si="382"/>
        <v>1.3787374458912056</v>
      </c>
      <c r="EH154" s="25">
        <v>4530</v>
      </c>
      <c r="EI154" s="28">
        <f t="shared" si="383"/>
        <v>6730.5815618787965</v>
      </c>
      <c r="EJ154" s="29">
        <f t="shared" si="394"/>
        <v>8310.0225282870069</v>
      </c>
      <c r="EK154" s="42">
        <f t="shared" si="395"/>
        <v>2690.9289412359058</v>
      </c>
      <c r="EM154" s="11"/>
      <c r="EN154" s="11"/>
      <c r="EO154" s="78">
        <f t="shared" si="396"/>
        <v>73</v>
      </c>
      <c r="EP154" s="78" t="str">
        <f t="shared" si="397"/>
        <v xml:space="preserve"> ('23', '24'),</v>
      </c>
      <c r="EQ154" s="78">
        <f t="shared" si="398"/>
        <v>10160</v>
      </c>
      <c r="ER154" s="78">
        <f t="shared" si="399"/>
        <v>1.3788755844590879</v>
      </c>
      <c r="ES154" s="106">
        <f t="shared" si="400"/>
        <v>1.2370086850752091</v>
      </c>
      <c r="ET154" s="78">
        <f t="shared" si="401"/>
        <v>6841.5025847562383</v>
      </c>
      <c r="EU154" s="78">
        <f t="shared" si="402"/>
        <v>8462.9981163079592</v>
      </c>
      <c r="EV154" s="79">
        <f t="shared" si="403"/>
        <v>0.67337623865711005</v>
      </c>
      <c r="EW154" s="78" t="str">
        <f t="shared" si="385"/>
        <v>-</v>
      </c>
      <c r="EX154" s="3"/>
      <c r="EY154" s="78">
        <v>73</v>
      </c>
      <c r="EZ154" s="78">
        <v>6841.5025847562383</v>
      </c>
      <c r="FB154" s="2">
        <v>6892.7835484116604</v>
      </c>
    </row>
    <row r="155" spans="2:158" s="2" customFormat="1" x14ac:dyDescent="0.3">
      <c r="B155" s="86"/>
      <c r="C155" s="24">
        <v>57</v>
      </c>
      <c r="D155" s="25" t="s">
        <v>69</v>
      </c>
      <c r="E155" s="25">
        <v>4420</v>
      </c>
      <c r="F155" s="25">
        <v>2.4</v>
      </c>
      <c r="G155" s="25">
        <v>6750</v>
      </c>
      <c r="H155" s="25">
        <f t="shared" si="297"/>
        <v>-26567.567659430795</v>
      </c>
      <c r="I155" s="29">
        <f t="shared" si="298"/>
        <v>29416.981664810279</v>
      </c>
      <c r="J155" s="10"/>
      <c r="K155" s="40">
        <f t="shared" si="299"/>
        <v>3.153865062116572</v>
      </c>
      <c r="L155" s="40">
        <f t="shared" si="387"/>
        <v>3550</v>
      </c>
      <c r="M155" s="40">
        <f t="shared" si="388"/>
        <v>3555.4320738689712</v>
      </c>
      <c r="N155" s="40">
        <f t="shared" si="389"/>
        <v>-17.129063482342612</v>
      </c>
      <c r="O155" s="40">
        <f t="shared" si="390"/>
        <v>9068.9266070624271</v>
      </c>
      <c r="P155" s="40">
        <f t="shared" si="391"/>
        <v>8.2866744146779497E-2</v>
      </c>
      <c r="Q155" s="8"/>
      <c r="R155" s="29">
        <f t="shared" si="300"/>
        <v>3.1536209645453135</v>
      </c>
      <c r="S155" s="25">
        <v>3550</v>
      </c>
      <c r="T155" s="29">
        <f t="shared" si="301"/>
        <v>3555.0762466803844</v>
      </c>
      <c r="U155" s="42">
        <f t="shared" si="302"/>
        <v>-16.006078675477454</v>
      </c>
      <c r="V155" s="29">
        <f t="shared" si="303"/>
        <v>9067.804516649976</v>
      </c>
      <c r="W155" s="42">
        <f t="shared" si="304"/>
        <v>0.12661298813756658</v>
      </c>
      <c r="X155" s="11"/>
      <c r="Y155" s="29">
        <f t="shared" si="305"/>
        <v>3.1533193206716725</v>
      </c>
      <c r="Z155" s="25">
        <v>3550</v>
      </c>
      <c r="AA155" s="28">
        <f t="shared" si="306"/>
        <v>3554.8558817315011</v>
      </c>
      <c r="AB155" s="39">
        <f t="shared" si="307"/>
        <v>-15.310125238205584</v>
      </c>
      <c r="AC155" s="29">
        <f t="shared" si="308"/>
        <v>9067.1096561777795</v>
      </c>
      <c r="AD155" s="42">
        <f t="shared" si="309"/>
        <v>4.8560710696358575E-2</v>
      </c>
      <c r="AE155" s="11"/>
      <c r="AF155" s="29">
        <f t="shared" si="310"/>
        <v>3.1531325570382447</v>
      </c>
      <c r="AG155" s="25">
        <v>3550</v>
      </c>
      <c r="AH155" s="28">
        <f t="shared" si="311"/>
        <v>3554.5852498958138</v>
      </c>
      <c r="AI155" s="39">
        <f t="shared" si="312"/>
        <v>-14.456221368519738</v>
      </c>
      <c r="AJ155" s="29">
        <f t="shared" si="313"/>
        <v>9066.2563491573001</v>
      </c>
      <c r="AK155" s="42">
        <f t="shared" si="314"/>
        <v>7.3241590487453032E-2</v>
      </c>
      <c r="AL155" s="11"/>
      <c r="AM155" s="29">
        <f t="shared" si="315"/>
        <v>3.1529032387435856</v>
      </c>
      <c r="AN155" s="25">
        <v>3550</v>
      </c>
      <c r="AO155" s="28">
        <f t="shared" si="316"/>
        <v>3554.4236161784297</v>
      </c>
      <c r="AP155" s="39">
        <f t="shared" si="317"/>
        <v>-13.945772271335949</v>
      </c>
      <c r="AQ155" s="29">
        <f t="shared" si="318"/>
        <v>9065.746744753129</v>
      </c>
      <c r="AR155" s="42">
        <f t="shared" si="386"/>
        <v>2.6125458595409656E-2</v>
      </c>
      <c r="AS155" s="11"/>
      <c r="AT155" s="29">
        <f t="shared" si="319"/>
        <v>3.15276630434423</v>
      </c>
      <c r="AU155" s="25">
        <v>3550</v>
      </c>
      <c r="AV155" s="28">
        <f t="shared" si="320"/>
        <v>3554.1952324776021</v>
      </c>
      <c r="AW155" s="39">
        <f t="shared" si="321"/>
        <v>-13.225235119884484</v>
      </c>
      <c r="AX155" s="29">
        <f t="shared" si="322"/>
        <v>9065.0267264081012</v>
      </c>
      <c r="AY155" s="42">
        <f t="shared" si="323"/>
        <v>5.2159114803726703E-2</v>
      </c>
      <c r="AZ155" s="11"/>
      <c r="BA155" s="29">
        <f t="shared" si="324"/>
        <v>3.152572851898376</v>
      </c>
      <c r="BB155" s="25">
        <v>3550</v>
      </c>
      <c r="BC155" s="28">
        <f t="shared" si="325"/>
        <v>3554.0429960065921</v>
      </c>
      <c r="BD155" s="39">
        <f t="shared" si="326"/>
        <v>-12.74454724662789</v>
      </c>
      <c r="BE155" s="29">
        <f t="shared" si="327"/>
        <v>9064.5467996567531</v>
      </c>
      <c r="BF155" s="42">
        <f t="shared" si="328"/>
        <v>2.3175943105556714E-2</v>
      </c>
      <c r="BG155" s="11"/>
      <c r="BH155" s="29">
        <f t="shared" si="329"/>
        <v>3.1524439206867991</v>
      </c>
      <c r="BI155" s="25">
        <v>3550</v>
      </c>
      <c r="BJ155" s="28">
        <f t="shared" si="330"/>
        <v>3553.8178083001139</v>
      </c>
      <c r="BK155" s="39">
        <f t="shared" si="331"/>
        <v>-12.034365676936611</v>
      </c>
      <c r="BL155" s="29">
        <f t="shared" si="332"/>
        <v>9063.8369295110078</v>
      </c>
      <c r="BM155" s="42">
        <f t="shared" si="333"/>
        <v>5.0709503148916146E-2</v>
      </c>
      <c r="BN155" s="11"/>
      <c r="BO155" s="29">
        <f t="shared" si="334"/>
        <v>3.1522532364236251</v>
      </c>
      <c r="BP155" s="25">
        <v>3550</v>
      </c>
      <c r="BQ155" s="28">
        <f t="shared" si="335"/>
        <v>3553.7148217020299</v>
      </c>
      <c r="BR155" s="39">
        <f t="shared" si="336"/>
        <v>-11.709380097497187</v>
      </c>
      <c r="BS155" s="29">
        <f t="shared" si="337"/>
        <v>9063.5122941639038</v>
      </c>
      <c r="BT155" s="42">
        <f t="shared" si="392"/>
        <v>1.0606239384924434E-2</v>
      </c>
      <c r="BU155" s="11"/>
      <c r="BV155" s="29">
        <f t="shared" si="338"/>
        <v>3.1521660415944557</v>
      </c>
      <c r="BW155" s="25">
        <v>3550</v>
      </c>
      <c r="BX155" s="28">
        <f t="shared" si="339"/>
        <v>3553.6020292713952</v>
      </c>
      <c r="BY155" s="39">
        <f t="shared" si="340"/>
        <v>-11.353482780530859</v>
      </c>
      <c r="BZ155" s="29">
        <f t="shared" si="341"/>
        <v>9063.1567590795767</v>
      </c>
      <c r="CA155" s="42">
        <f t="shared" si="342"/>
        <v>1.2722132408489651E-2</v>
      </c>
      <c r="CB155" s="11"/>
      <c r="CC155" s="29">
        <f t="shared" si="343"/>
        <v>3.1520705532378086</v>
      </c>
      <c r="CD155" s="25">
        <v>3550</v>
      </c>
      <c r="CE155" s="28">
        <f t="shared" si="344"/>
        <v>3553.4814641932949</v>
      </c>
      <c r="CF155" s="39">
        <f t="shared" si="345"/>
        <v>-10.972970304919796</v>
      </c>
      <c r="CG155" s="29">
        <f t="shared" si="346"/>
        <v>9062.7767355995966</v>
      </c>
      <c r="CH155" s="42">
        <f t="shared" si="347"/>
        <v>1.4535938057331126E-2</v>
      </c>
      <c r="CI155" s="11"/>
      <c r="CJ155" s="29">
        <f t="shared" si="348"/>
        <v>3.1519684947294544</v>
      </c>
      <c r="CK155" s="25">
        <v>3550</v>
      </c>
      <c r="CL155" s="28">
        <f t="shared" si="349"/>
        <v>3553.3134297896904</v>
      </c>
      <c r="CM155" s="39">
        <f t="shared" si="350"/>
        <v>-10.443060333944173</v>
      </c>
      <c r="CN155" s="29">
        <f t="shared" si="351"/>
        <v>9062.247108402953</v>
      </c>
      <c r="CO155" s="42">
        <f t="shared" si="393"/>
        <v>2.8235560794703754E-2</v>
      </c>
      <c r="CP155" s="11"/>
      <c r="CQ155" s="29">
        <f t="shared" si="352"/>
        <v>3.1518262706976001</v>
      </c>
      <c r="CR155" s="25">
        <v>3550</v>
      </c>
      <c r="CS155" s="28">
        <f t="shared" si="353"/>
        <v>3553.2083275387085</v>
      </c>
      <c r="CT155" s="39">
        <f t="shared" si="354"/>
        <v>-10.111395823970877</v>
      </c>
      <c r="CU155" s="29">
        <f t="shared" si="355"/>
        <v>9061.9158490415921</v>
      </c>
      <c r="CV155" s="42">
        <f t="shared" si="356"/>
        <v>1.1046483161456457E-2</v>
      </c>
      <c r="CW155" s="11"/>
      <c r="CX155" s="29">
        <f t="shared" si="357"/>
        <v>3.151737322588597</v>
      </c>
      <c r="CY155" s="25">
        <v>3550</v>
      </c>
      <c r="CZ155" s="28">
        <f t="shared" si="358"/>
        <v>3553.0573752405235</v>
      </c>
      <c r="DA155" s="39">
        <f t="shared" si="359"/>
        <v>-9.635430416337682</v>
      </c>
      <c r="DB155" s="29">
        <f t="shared" si="360"/>
        <v>9061.4400966907888</v>
      </c>
      <c r="DC155" s="42">
        <f t="shared" si="361"/>
        <v>2.2786596327355812E-2</v>
      </c>
      <c r="DD155" s="11"/>
      <c r="DE155" s="29">
        <f t="shared" si="362"/>
        <v>3.1516095853608017</v>
      </c>
      <c r="DF155" s="25">
        <v>3550</v>
      </c>
      <c r="DG155" s="28">
        <f t="shared" si="363"/>
        <v>3552.9712891926924</v>
      </c>
      <c r="DH155" s="39">
        <f t="shared" si="364"/>
        <v>-9.3638850017464161</v>
      </c>
      <c r="DI155" s="29">
        <f t="shared" si="365"/>
        <v>9061.1687902125504</v>
      </c>
      <c r="DJ155" s="42">
        <f t="shared" si="366"/>
        <v>7.4108076311666373E-3</v>
      </c>
      <c r="DK155" s="11"/>
      <c r="DL155" s="29">
        <f t="shared" si="367"/>
        <v>3.151536745842145</v>
      </c>
      <c r="DM155" s="25">
        <v>3550</v>
      </c>
      <c r="DN155" s="28">
        <f t="shared" si="368"/>
        <v>3552.8749954724954</v>
      </c>
      <c r="DO155" s="39">
        <f t="shared" si="369"/>
        <v>-9.060239138022304</v>
      </c>
      <c r="DP155" s="29">
        <f t="shared" si="370"/>
        <v>9060.8653209375443</v>
      </c>
      <c r="DQ155" s="42">
        <f t="shared" si="371"/>
        <v>9.2724805493938616E-3</v>
      </c>
      <c r="DR155" s="11"/>
      <c r="DS155" s="29">
        <f t="shared" si="372"/>
        <v>3.1514552756345195</v>
      </c>
      <c r="DT155" s="25">
        <v>3550</v>
      </c>
      <c r="DU155" s="28">
        <f t="shared" si="373"/>
        <v>3552.8007794985538</v>
      </c>
      <c r="DV155" s="39">
        <f t="shared" si="374"/>
        <v>-8.8261359873370342</v>
      </c>
      <c r="DW155" s="29">
        <f t="shared" si="375"/>
        <v>9060.6314349448385</v>
      </c>
      <c r="DX155" s="42">
        <f t="shared" si="376"/>
        <v>5.5080107880989253E-3</v>
      </c>
      <c r="DY155" s="11"/>
      <c r="DZ155" s="29">
        <f t="shared" si="377"/>
        <v>3.1513924890318021</v>
      </c>
      <c r="EA155" s="25">
        <v>3550</v>
      </c>
      <c r="EB155" s="28">
        <f t="shared" si="378"/>
        <v>3552.7081407785308</v>
      </c>
      <c r="EC155" s="39">
        <f t="shared" si="379"/>
        <v>-8.5340594083982175</v>
      </c>
      <c r="ED155" s="29">
        <f t="shared" si="380"/>
        <v>9060.3394976083073</v>
      </c>
      <c r="EE155" s="42">
        <f t="shared" si="381"/>
        <v>8.5819324474873358E-3</v>
      </c>
      <c r="EF155" s="11"/>
      <c r="EG155" s="29">
        <f t="shared" si="382"/>
        <v>3.1513141223343619</v>
      </c>
      <c r="EH155" s="25">
        <v>3550</v>
      </c>
      <c r="EI155" s="28">
        <f t="shared" si="383"/>
        <v>3552.6457721652191</v>
      </c>
      <c r="EJ155" s="29">
        <f t="shared" si="394"/>
        <v>9060.1429561615787</v>
      </c>
      <c r="EK155" s="42">
        <f t="shared" si="395"/>
        <v>3.8898439264267257E-3</v>
      </c>
      <c r="EM155" s="11"/>
      <c r="EN155" s="11"/>
      <c r="EO155" s="78">
        <f t="shared" si="396"/>
        <v>57</v>
      </c>
      <c r="EP155" s="78" t="str">
        <f t="shared" si="397"/>
        <v xml:space="preserve"> ('19', '15'),</v>
      </c>
      <c r="EQ155" s="78">
        <f t="shared" si="398"/>
        <v>4420</v>
      </c>
      <c r="ER155" s="78">
        <f t="shared" si="399"/>
        <v>3.1519684947294544</v>
      </c>
      <c r="ES155" s="106">
        <f t="shared" si="400"/>
        <v>2.5503652541395199</v>
      </c>
      <c r="ET155" s="78">
        <f t="shared" si="401"/>
        <v>3553.3134297896904</v>
      </c>
      <c r="EU155" s="78">
        <f t="shared" si="402"/>
        <v>9062.247108402953</v>
      </c>
      <c r="EV155" s="79">
        <f t="shared" si="403"/>
        <v>0.80391706556327835</v>
      </c>
      <c r="EW155" s="78" t="str">
        <f t="shared" si="385"/>
        <v>-</v>
      </c>
      <c r="EX155" s="3"/>
      <c r="EY155" s="78">
        <v>57</v>
      </c>
      <c r="EZ155" s="78">
        <v>3553.3134297896904</v>
      </c>
      <c r="FB155" s="2">
        <v>3527.6408154635701</v>
      </c>
    </row>
    <row r="156" spans="2:158" s="2" customFormat="1" x14ac:dyDescent="0.3">
      <c r="B156" s="86"/>
      <c r="C156" s="24">
        <v>58</v>
      </c>
      <c r="D156" s="25" t="s">
        <v>70</v>
      </c>
      <c r="E156" s="25">
        <v>9650</v>
      </c>
      <c r="F156" s="25">
        <v>1.2</v>
      </c>
      <c r="G156" s="25">
        <v>4900</v>
      </c>
      <c r="H156" s="25">
        <f t="shared" si="297"/>
        <v>1208.7193623930916</v>
      </c>
      <c r="I156" s="29">
        <f t="shared" si="298"/>
        <v>5938.6332073887252</v>
      </c>
      <c r="J156" s="10"/>
      <c r="K156" s="40">
        <f t="shared" si="299"/>
        <v>1.3207864034739802</v>
      </c>
      <c r="L156" s="40">
        <f t="shared" si="387"/>
        <v>5850</v>
      </c>
      <c r="M156" s="40">
        <f t="shared" si="388"/>
        <v>5841.2484845029403</v>
      </c>
      <c r="N156" s="40">
        <f t="shared" si="389"/>
        <v>11.559633613018891</v>
      </c>
      <c r="O156" s="40">
        <f t="shared" si="390"/>
        <v>7150.6516837613508</v>
      </c>
      <c r="P156" s="40">
        <f t="shared" si="391"/>
        <v>0.2150876495637942</v>
      </c>
      <c r="Q156" s="8"/>
      <c r="R156" s="29">
        <f t="shared" si="300"/>
        <v>1.3208247712216907</v>
      </c>
      <c r="S156" s="25">
        <v>5850</v>
      </c>
      <c r="T156" s="29">
        <f t="shared" si="301"/>
        <v>5841.8217512202764</v>
      </c>
      <c r="U156" s="42">
        <f t="shared" si="302"/>
        <v>10.802661861901724</v>
      </c>
      <c r="V156" s="29">
        <f t="shared" si="303"/>
        <v>7151.4088822389149</v>
      </c>
      <c r="W156" s="42">
        <f t="shared" si="304"/>
        <v>0.32863472920528775</v>
      </c>
      <c r="X156" s="11"/>
      <c r="Y156" s="29">
        <f t="shared" si="305"/>
        <v>1.3208722097221506</v>
      </c>
      <c r="Z156" s="25">
        <v>5850</v>
      </c>
      <c r="AA156" s="28">
        <f t="shared" si="306"/>
        <v>5842.1767771848854</v>
      </c>
      <c r="AB156" s="39">
        <f t="shared" si="307"/>
        <v>10.33398988801984</v>
      </c>
      <c r="AC156" s="29">
        <f t="shared" si="308"/>
        <v>7151.8778313855037</v>
      </c>
      <c r="AD156" s="42">
        <f t="shared" si="309"/>
        <v>0.12604343554655986</v>
      </c>
      <c r="AE156" s="11"/>
      <c r="AF156" s="29">
        <f t="shared" si="310"/>
        <v>1.3209015955451038</v>
      </c>
      <c r="AG156" s="25">
        <v>5850</v>
      </c>
      <c r="AH156" s="28">
        <f t="shared" si="311"/>
        <v>5842.6127872173602</v>
      </c>
      <c r="AI156" s="39">
        <f t="shared" si="312"/>
        <v>9.7582070867020061</v>
      </c>
      <c r="AJ156" s="29">
        <f t="shared" si="313"/>
        <v>7152.4537656019493</v>
      </c>
      <c r="AK156" s="42">
        <f t="shared" si="314"/>
        <v>0.19010474841864922</v>
      </c>
      <c r="AL156" s="11"/>
      <c r="AM156" s="29">
        <f t="shared" si="315"/>
        <v>1.3209376918236801</v>
      </c>
      <c r="AN156" s="25">
        <v>5850</v>
      </c>
      <c r="AO156" s="28">
        <f t="shared" si="316"/>
        <v>5842.8731923621826</v>
      </c>
      <c r="AP156" s="39">
        <f t="shared" si="317"/>
        <v>9.4144396666338679</v>
      </c>
      <c r="AQ156" s="29">
        <f t="shared" si="318"/>
        <v>7152.7977473802821</v>
      </c>
      <c r="AR156" s="42">
        <f t="shared" si="386"/>
        <v>6.7810839450012039E-2</v>
      </c>
      <c r="AS156" s="11"/>
      <c r="AT156" s="29">
        <f t="shared" si="319"/>
        <v>1.3209592540279977</v>
      </c>
      <c r="AU156" s="25">
        <v>5850</v>
      </c>
      <c r="AV156" s="28">
        <f t="shared" si="320"/>
        <v>5843.2411371923308</v>
      </c>
      <c r="AW156" s="39">
        <f t="shared" si="321"/>
        <v>8.9285256331534786</v>
      </c>
      <c r="AX156" s="29">
        <f t="shared" si="322"/>
        <v>7153.2837931144104</v>
      </c>
      <c r="AY156" s="42">
        <f t="shared" si="323"/>
        <v>0.13538339803278024</v>
      </c>
      <c r="AZ156" s="11"/>
      <c r="BA156" s="29">
        <f t="shared" si="324"/>
        <v>1.3209897257051695</v>
      </c>
      <c r="BB156" s="25">
        <v>5850</v>
      </c>
      <c r="BC156" s="28">
        <f t="shared" si="325"/>
        <v>5843.4864026042887</v>
      </c>
      <c r="BD156" s="39">
        <f t="shared" si="326"/>
        <v>8.6047233253758932</v>
      </c>
      <c r="BE156" s="29">
        <f t="shared" si="327"/>
        <v>7153.607788694917</v>
      </c>
      <c r="BF156" s="42">
        <f t="shared" si="328"/>
        <v>6.0155122302886499E-2</v>
      </c>
      <c r="BG156" s="11"/>
      <c r="BH156" s="29">
        <f t="shared" si="329"/>
        <v>1.3210100407752647</v>
      </c>
      <c r="BI156" s="25">
        <v>5850</v>
      </c>
      <c r="BJ156" s="28">
        <f t="shared" si="330"/>
        <v>5843.849198426019</v>
      </c>
      <c r="BK156" s="39">
        <f t="shared" si="331"/>
        <v>8.1255400533057163</v>
      </c>
      <c r="BL156" s="29">
        <f t="shared" si="332"/>
        <v>7154.0870510698605</v>
      </c>
      <c r="BM156" s="42">
        <f t="shared" si="333"/>
        <v>0.13162080826495459</v>
      </c>
      <c r="BN156" s="11"/>
      <c r="BO156" s="29">
        <f t="shared" si="334"/>
        <v>1.3210400954534731</v>
      </c>
      <c r="BP156" s="25">
        <v>5850</v>
      </c>
      <c r="BQ156" s="28">
        <f t="shared" si="335"/>
        <v>5844.0151182626896</v>
      </c>
      <c r="BR156" s="39">
        <f t="shared" si="336"/>
        <v>7.9064411312712588</v>
      </c>
      <c r="BS156" s="29">
        <f t="shared" si="337"/>
        <v>7154.306238967165</v>
      </c>
      <c r="BT156" s="42">
        <f t="shared" si="392"/>
        <v>2.7529392200792705E-2</v>
      </c>
      <c r="BU156" s="11"/>
      <c r="BV156" s="29">
        <f t="shared" si="338"/>
        <v>1.3210538424257181</v>
      </c>
      <c r="BW156" s="25">
        <v>5850</v>
      </c>
      <c r="BX156" s="28">
        <f t="shared" si="339"/>
        <v>5844.1968360979881</v>
      </c>
      <c r="BY156" s="39">
        <f t="shared" si="340"/>
        <v>7.6664727605456031</v>
      </c>
      <c r="BZ156" s="29">
        <f t="shared" si="341"/>
        <v>7154.5462993797855</v>
      </c>
      <c r="CA156" s="42">
        <f t="shared" si="342"/>
        <v>3.3021371665577795E-2</v>
      </c>
      <c r="CB156" s="11"/>
      <c r="CC156" s="29">
        <f t="shared" si="343"/>
        <v>1.3210688996545521</v>
      </c>
      <c r="CD156" s="25">
        <v>5850</v>
      </c>
      <c r="CE156" s="28">
        <f t="shared" si="344"/>
        <v>5844.3910763043714</v>
      </c>
      <c r="CF156" s="39">
        <f t="shared" si="345"/>
        <v>7.409990783438821</v>
      </c>
      <c r="CG156" s="29">
        <f t="shared" si="346"/>
        <v>7154.8029056387586</v>
      </c>
      <c r="CH156" s="42">
        <f t="shared" si="347"/>
        <v>3.7729257775809891E-2</v>
      </c>
      <c r="CI156" s="11"/>
      <c r="CJ156" s="29">
        <f t="shared" si="348"/>
        <v>1.3210849960463369</v>
      </c>
      <c r="CK156" s="25">
        <v>5850</v>
      </c>
      <c r="CL156" s="28">
        <f t="shared" si="349"/>
        <v>5844.6617934784481</v>
      </c>
      <c r="CM156" s="39">
        <f t="shared" si="350"/>
        <v>7.0524192356394746</v>
      </c>
      <c r="CN156" s="29">
        <f t="shared" si="351"/>
        <v>7155.1605490725187</v>
      </c>
      <c r="CO156" s="42">
        <f t="shared" si="393"/>
        <v>7.3287788340078638E-2</v>
      </c>
      <c r="CP156" s="11"/>
      <c r="CQ156" s="29">
        <f t="shared" si="352"/>
        <v>1.3211074326459256</v>
      </c>
      <c r="CR156" s="25">
        <v>5850</v>
      </c>
      <c r="CS156" s="28">
        <f t="shared" si="353"/>
        <v>5844.8311218050558</v>
      </c>
      <c r="CT156" s="39">
        <f t="shared" si="354"/>
        <v>6.8288201535541839</v>
      </c>
      <c r="CU156" s="29">
        <f t="shared" si="355"/>
        <v>7155.3842511716221</v>
      </c>
      <c r="CV156" s="42">
        <f t="shared" si="356"/>
        <v>2.8672082191758257E-2</v>
      </c>
      <c r="CW156" s="11"/>
      <c r="CX156" s="29">
        <f t="shared" si="357"/>
        <v>1.3211214678875354</v>
      </c>
      <c r="CY156" s="25">
        <v>5850</v>
      </c>
      <c r="CZ156" s="28">
        <f t="shared" si="358"/>
        <v>5845.0743183095128</v>
      </c>
      <c r="DA156" s="39">
        <f t="shared" si="359"/>
        <v>6.5075797641102797</v>
      </c>
      <c r="DB156" s="29">
        <f t="shared" si="360"/>
        <v>7155.7055457459628</v>
      </c>
      <c r="DC156" s="42">
        <f t="shared" si="361"/>
        <v>5.9144539780126043E-2</v>
      </c>
      <c r="DD156" s="11"/>
      <c r="DE156" s="29">
        <f t="shared" si="362"/>
        <v>1.3211416280293811</v>
      </c>
      <c r="DF156" s="25">
        <v>5850</v>
      </c>
      <c r="DG156" s="28">
        <f t="shared" si="363"/>
        <v>5845.2130099767928</v>
      </c>
      <c r="DH156" s="39">
        <f t="shared" si="364"/>
        <v>6.3244084072097753</v>
      </c>
      <c r="DI156" s="29">
        <f t="shared" si="365"/>
        <v>7155.8887778784092</v>
      </c>
      <c r="DJ156" s="42">
        <f t="shared" si="366"/>
        <v>1.9235378572906171E-2</v>
      </c>
      <c r="DK156" s="11"/>
      <c r="DL156" s="29">
        <f t="shared" si="367"/>
        <v>1.3211531262115801</v>
      </c>
      <c r="DM156" s="25">
        <v>5850</v>
      </c>
      <c r="DN156" s="28">
        <f t="shared" si="368"/>
        <v>5845.368147039524</v>
      </c>
      <c r="DO156" s="39">
        <f t="shared" si="369"/>
        <v>6.1194925173956847</v>
      </c>
      <c r="DP156" s="29">
        <f t="shared" si="370"/>
        <v>7156.0937386915439</v>
      </c>
      <c r="DQ156" s="42">
        <f t="shared" si="371"/>
        <v>2.4067508232872993E-2</v>
      </c>
      <c r="DR156" s="11"/>
      <c r="DS156" s="29">
        <f t="shared" si="372"/>
        <v>1.3211659887631342</v>
      </c>
      <c r="DT156" s="25">
        <v>5850</v>
      </c>
      <c r="DU156" s="28">
        <f t="shared" si="373"/>
        <v>5845.4877150464663</v>
      </c>
      <c r="DV156" s="39">
        <f t="shared" si="374"/>
        <v>5.9615779921529208</v>
      </c>
      <c r="DW156" s="29">
        <f t="shared" si="375"/>
        <v>7156.2517084683641</v>
      </c>
      <c r="DX156" s="42">
        <f t="shared" si="376"/>
        <v>1.4296508284140776E-2</v>
      </c>
      <c r="DY156" s="11"/>
      <c r="DZ156" s="29">
        <f t="shared" si="377"/>
        <v>1.3211759029515624</v>
      </c>
      <c r="EA156" s="25">
        <v>5850</v>
      </c>
      <c r="EB156" s="28">
        <f t="shared" si="378"/>
        <v>5845.6369636048375</v>
      </c>
      <c r="EC156" s="39">
        <f t="shared" si="379"/>
        <v>5.7644289018721748</v>
      </c>
      <c r="ED156" s="29">
        <f t="shared" si="380"/>
        <v>7156.4488929907766</v>
      </c>
      <c r="EE156" s="42">
        <f t="shared" si="381"/>
        <v>2.2275132175897928E-2</v>
      </c>
      <c r="EF156" s="11"/>
      <c r="EG156" s="29">
        <f t="shared" si="382"/>
        <v>1.3211882790080061</v>
      </c>
      <c r="EH156" s="25">
        <v>5850</v>
      </c>
      <c r="EI156" s="28">
        <f t="shared" si="383"/>
        <v>5845.7374445443638</v>
      </c>
      <c r="EJ156" s="29">
        <f t="shared" si="394"/>
        <v>7156.5816476489754</v>
      </c>
      <c r="EK156" s="42">
        <f t="shared" si="395"/>
        <v>1.0096419208083584E-2</v>
      </c>
      <c r="EM156" s="11"/>
      <c r="EN156" s="11"/>
      <c r="EO156" s="78">
        <f t="shared" si="396"/>
        <v>58</v>
      </c>
      <c r="EP156" s="78" t="str">
        <f t="shared" si="397"/>
        <v xml:space="preserve"> ('19', '17'),</v>
      </c>
      <c r="EQ156" s="78">
        <f t="shared" si="398"/>
        <v>9650</v>
      </c>
      <c r="ER156" s="78">
        <f t="shared" si="399"/>
        <v>1.3210849960463369</v>
      </c>
      <c r="ES156" s="106">
        <f t="shared" si="400"/>
        <v>1.2242214865291852</v>
      </c>
      <c r="ET156" s="78">
        <f t="shared" si="401"/>
        <v>5844.6617934784481</v>
      </c>
      <c r="EU156" s="78">
        <f t="shared" si="402"/>
        <v>7155.1605490725187</v>
      </c>
      <c r="EV156" s="79">
        <f t="shared" si="403"/>
        <v>0.60566443455735208</v>
      </c>
      <c r="EW156" s="78" t="str">
        <f t="shared" si="385"/>
        <v>-</v>
      </c>
      <c r="EX156" s="3"/>
      <c r="EY156" s="78">
        <v>58</v>
      </c>
      <c r="EZ156" s="78">
        <v>5844.6617934784481</v>
      </c>
      <c r="FB156" s="2">
        <v>5850</v>
      </c>
    </row>
    <row r="157" spans="2:158" s="2" customFormat="1" x14ac:dyDescent="0.3">
      <c r="B157" s="86"/>
      <c r="C157" s="24">
        <v>59</v>
      </c>
      <c r="D157" s="25" t="s">
        <v>71</v>
      </c>
      <c r="E157" s="25">
        <v>10010</v>
      </c>
      <c r="F157" s="25">
        <v>2.4</v>
      </c>
      <c r="G157" s="25">
        <v>5180</v>
      </c>
      <c r="H157" s="25">
        <f t="shared" si="297"/>
        <v>2426.7774348362673</v>
      </c>
      <c r="I157" s="29">
        <f t="shared" si="298"/>
        <v>12565.725733761958</v>
      </c>
      <c r="J157" s="10"/>
      <c r="K157" s="40">
        <f t="shared" si="299"/>
        <v>2.6391285000079008</v>
      </c>
      <c r="L157" s="40">
        <f t="shared" si="387"/>
        <v>6130</v>
      </c>
      <c r="M157" s="40">
        <f t="shared" si="388"/>
        <v>6047.6584666637555</v>
      </c>
      <c r="N157" s="40">
        <f t="shared" si="389"/>
        <v>217.43736096058905</v>
      </c>
      <c r="O157" s="40">
        <f t="shared" si="390"/>
        <v>14804.450093476415</v>
      </c>
      <c r="P157" s="40">
        <f t="shared" si="391"/>
        <v>19.040872344829737</v>
      </c>
      <c r="Q157" s="8"/>
      <c r="R157" s="29">
        <f t="shared" si="300"/>
        <v>2.6398199030933558</v>
      </c>
      <c r="S157" s="25">
        <v>6130</v>
      </c>
      <c r="T157" s="29">
        <f t="shared" si="301"/>
        <v>6053.0522365236084</v>
      </c>
      <c r="U157" s="42">
        <f t="shared" si="302"/>
        <v>203.23507294831404</v>
      </c>
      <c r="V157" s="29">
        <f t="shared" si="303"/>
        <v>14818.690983910277</v>
      </c>
      <c r="W157" s="42">
        <f t="shared" si="304"/>
        <v>29.092753301057677</v>
      </c>
      <c r="X157" s="11"/>
      <c r="Y157" s="29">
        <f t="shared" si="305"/>
        <v>2.6406766081544291</v>
      </c>
      <c r="Z157" s="25">
        <v>6130</v>
      </c>
      <c r="AA157" s="28">
        <f t="shared" si="306"/>
        <v>6056.3926159481698</v>
      </c>
      <c r="AB157" s="39">
        <f t="shared" si="307"/>
        <v>194.46058910059347</v>
      </c>
      <c r="AC157" s="29">
        <f t="shared" si="308"/>
        <v>14827.512733530484</v>
      </c>
      <c r="AD157" s="42">
        <f t="shared" si="309"/>
        <v>11.158134700033374</v>
      </c>
      <c r="AE157" s="11"/>
      <c r="AF157" s="29">
        <f t="shared" si="310"/>
        <v>2.6412083180386214</v>
      </c>
      <c r="AG157" s="25">
        <v>6130</v>
      </c>
      <c r="AH157" s="28">
        <f t="shared" si="311"/>
        <v>6060.4949608090155</v>
      </c>
      <c r="AI157" s="39">
        <f t="shared" si="312"/>
        <v>183.64995900042268</v>
      </c>
      <c r="AJ157" s="29">
        <f t="shared" si="313"/>
        <v>14838.349222326538</v>
      </c>
      <c r="AK157" s="42">
        <f t="shared" si="314"/>
        <v>16.829233357307395</v>
      </c>
      <c r="AL157" s="11"/>
      <c r="AM157" s="29">
        <f t="shared" si="315"/>
        <v>2.6418625197122236</v>
      </c>
      <c r="AN157" s="25">
        <v>6130</v>
      </c>
      <c r="AO157" s="28">
        <f t="shared" si="316"/>
        <v>6062.9450688983516</v>
      </c>
      <c r="AP157" s="39">
        <f t="shared" si="317"/>
        <v>177.21328510564709</v>
      </c>
      <c r="AQ157" s="29">
        <f t="shared" si="318"/>
        <v>14844.822550389123</v>
      </c>
      <c r="AR157" s="42">
        <f t="shared" si="386"/>
        <v>6.0030296494298359</v>
      </c>
      <c r="AS157" s="11"/>
      <c r="AT157" s="29">
        <f t="shared" si="319"/>
        <v>2.6422538730723288</v>
      </c>
      <c r="AU157" s="25">
        <v>6130</v>
      </c>
      <c r="AV157" s="28">
        <f t="shared" si="320"/>
        <v>6066.4069997499528</v>
      </c>
      <c r="AW157" s="39">
        <f t="shared" si="321"/>
        <v>168.08757598558933</v>
      </c>
      <c r="AX157" s="29">
        <f t="shared" si="322"/>
        <v>14853.970808890876</v>
      </c>
      <c r="AY157" s="42">
        <f t="shared" si="323"/>
        <v>11.984965221268277</v>
      </c>
      <c r="AZ157" s="11"/>
      <c r="BA157" s="29">
        <f t="shared" si="324"/>
        <v>2.6428076532807081</v>
      </c>
      <c r="BB157" s="25">
        <v>6130</v>
      </c>
      <c r="BC157" s="28">
        <f t="shared" si="325"/>
        <v>6068.7146606461456</v>
      </c>
      <c r="BD157" s="39">
        <f t="shared" si="326"/>
        <v>162.02157790963756</v>
      </c>
      <c r="BE157" s="29">
        <f t="shared" si="327"/>
        <v>14860.069939220368</v>
      </c>
      <c r="BF157" s="42">
        <f t="shared" si="328"/>
        <v>5.3252988118174889</v>
      </c>
      <c r="BG157" s="11"/>
      <c r="BH157" s="29">
        <f t="shared" si="329"/>
        <v>2.6431773202187379</v>
      </c>
      <c r="BI157" s="25">
        <v>6130</v>
      </c>
      <c r="BJ157" s="28">
        <f t="shared" si="330"/>
        <v>6072.1281453459396</v>
      </c>
      <c r="BK157" s="39">
        <f t="shared" si="331"/>
        <v>153.01177408153748</v>
      </c>
      <c r="BL157" s="29">
        <f t="shared" si="332"/>
        <v>14869.093318883715</v>
      </c>
      <c r="BM157" s="42">
        <f t="shared" si="333"/>
        <v>11.651877795727911</v>
      </c>
      <c r="BN157" s="11"/>
      <c r="BO157" s="29">
        <f t="shared" si="334"/>
        <v>2.6437249041592783</v>
      </c>
      <c r="BP157" s="25">
        <v>6130</v>
      </c>
      <c r="BQ157" s="28">
        <f t="shared" si="335"/>
        <v>6073.6892571061726</v>
      </c>
      <c r="BR157" s="39">
        <f t="shared" si="336"/>
        <v>148.89970872102651</v>
      </c>
      <c r="BS157" s="29">
        <f t="shared" si="337"/>
        <v>14873.22066461241</v>
      </c>
      <c r="BT157" s="42">
        <f t="shared" ref="BT157:BT168" si="404">(BQ157-BJ157)^2</f>
        <v>2.4370699279376553</v>
      </c>
      <c r="BU157" s="11"/>
      <c r="BV157" s="29">
        <f t="shared" si="338"/>
        <v>2.6439756423255041</v>
      </c>
      <c r="BW157" s="25">
        <v>6130</v>
      </c>
      <c r="BX157" s="28">
        <f t="shared" si="339"/>
        <v>6075.399009571106</v>
      </c>
      <c r="BY157" s="39">
        <f t="shared" si="340"/>
        <v>144.39474927056392</v>
      </c>
      <c r="BZ157" s="29">
        <f t="shared" si="341"/>
        <v>14877.741443400118</v>
      </c>
      <c r="CA157" s="42">
        <f t="shared" si="342"/>
        <v>2.9232534913459896</v>
      </c>
      <c r="CB157" s="11"/>
      <c r="CC157" s="29">
        <f t="shared" si="343"/>
        <v>2.6442504763571213</v>
      </c>
      <c r="CD157" s="25">
        <v>6130</v>
      </c>
      <c r="CE157" s="28">
        <f t="shared" si="344"/>
        <v>6077.226582913635</v>
      </c>
      <c r="CF157" s="39">
        <f t="shared" si="345"/>
        <v>139.58329994416533</v>
      </c>
      <c r="CG157" s="29">
        <f t="shared" si="346"/>
        <v>14882.574273721804</v>
      </c>
      <c r="CH157" s="42">
        <f t="shared" si="347"/>
        <v>3.3400243223223356</v>
      </c>
      <c r="CI157" s="11"/>
      <c r="CJ157" s="29">
        <f t="shared" si="348"/>
        <v>2.6445445061771728</v>
      </c>
      <c r="CK157" s="25">
        <v>6130</v>
      </c>
      <c r="CL157" s="28">
        <f t="shared" si="349"/>
        <v>6079.7737151470628</v>
      </c>
      <c r="CM157" s="39">
        <f t="shared" si="350"/>
        <v>132.85915151955138</v>
      </c>
      <c r="CN157" s="29">
        <f t="shared" si="351"/>
        <v>14889.310800633302</v>
      </c>
      <c r="CO157" s="42">
        <f t="shared" ref="CO157:CO168" si="405">(CL157-CE157)^2</f>
        <v>6.487882614567269</v>
      </c>
      <c r="CP157" s="11"/>
      <c r="CQ157" s="29">
        <f t="shared" si="352"/>
        <v>2.6449547452220821</v>
      </c>
      <c r="CR157" s="25">
        <v>6130</v>
      </c>
      <c r="CS157" s="28">
        <f t="shared" si="353"/>
        <v>6081.3668968142656</v>
      </c>
      <c r="CT157" s="39">
        <f t="shared" si="354"/>
        <v>128.66280737974796</v>
      </c>
      <c r="CU157" s="29">
        <f t="shared" si="355"/>
        <v>14893.524898628526</v>
      </c>
      <c r="CV157" s="42">
        <f t="shared" si="356"/>
        <v>2.5382278247110004</v>
      </c>
      <c r="CW157" s="11"/>
      <c r="CX157" s="29">
        <f t="shared" si="357"/>
        <v>2.6452116040149831</v>
      </c>
      <c r="CY157" s="25">
        <v>6130</v>
      </c>
      <c r="CZ157" s="28">
        <f t="shared" si="358"/>
        <v>6083.6550917087043</v>
      </c>
      <c r="DA157" s="39">
        <f t="shared" si="359"/>
        <v>122.61897101497993</v>
      </c>
      <c r="DB157" s="29">
        <f t="shared" si="360"/>
        <v>14899.578080711002</v>
      </c>
      <c r="DC157" s="42">
        <f t="shared" si="361"/>
        <v>5.2358358749352192</v>
      </c>
      <c r="DD157" s="11"/>
      <c r="DE157" s="29">
        <f t="shared" si="362"/>
        <v>2.6455808688245246</v>
      </c>
      <c r="DF157" s="25">
        <v>6130</v>
      </c>
      <c r="DG157" s="28">
        <f t="shared" si="363"/>
        <v>6084.9600182152753</v>
      </c>
      <c r="DH157" s="39">
        <f t="shared" si="364"/>
        <v>119.17703349944145</v>
      </c>
      <c r="DI157" s="29">
        <f t="shared" si="365"/>
        <v>14903.030506819136</v>
      </c>
      <c r="DJ157" s="42">
        <f t="shared" si="366"/>
        <v>1.7028331875517617</v>
      </c>
      <c r="DK157" s="11"/>
      <c r="DL157" s="29">
        <f t="shared" si="367"/>
        <v>2.6457916421858503</v>
      </c>
      <c r="DM157" s="25">
        <v>6130</v>
      </c>
      <c r="DN157" s="28">
        <f t="shared" si="368"/>
        <v>6086.4196766740761</v>
      </c>
      <c r="DO157" s="39">
        <f t="shared" si="369"/>
        <v>115.3226664326142</v>
      </c>
      <c r="DP157" s="29">
        <f t="shared" si="370"/>
        <v>14906.892631135346</v>
      </c>
      <c r="DQ157" s="42">
        <f t="shared" si="371"/>
        <v>2.1306028163485276</v>
      </c>
      <c r="DR157" s="11"/>
      <c r="DS157" s="29">
        <f t="shared" si="372"/>
        <v>2.646027568773583</v>
      </c>
      <c r="DT157" s="25">
        <v>6130</v>
      </c>
      <c r="DU157" s="28">
        <f t="shared" si="373"/>
        <v>6087.5446718858102</v>
      </c>
      <c r="DV157" s="39">
        <f t="shared" si="374"/>
        <v>112.35534169813099</v>
      </c>
      <c r="DW157" s="29">
        <f t="shared" si="375"/>
        <v>14909.869501817524</v>
      </c>
      <c r="DX157" s="42">
        <f t="shared" si="376"/>
        <v>1.2656142264247219</v>
      </c>
      <c r="DY157" s="11"/>
      <c r="DZ157" s="29">
        <f t="shared" si="377"/>
        <v>2.6462095191481527</v>
      </c>
      <c r="EA157" s="25">
        <v>6130</v>
      </c>
      <c r="EB157" s="28">
        <f t="shared" si="378"/>
        <v>6088.9489264002013</v>
      </c>
      <c r="EC157" s="39">
        <f t="shared" si="379"/>
        <v>108.64535537069276</v>
      </c>
      <c r="ED157" s="29">
        <f t="shared" si="380"/>
        <v>14913.585613026296</v>
      </c>
      <c r="EE157" s="42">
        <f t="shared" si="381"/>
        <v>1.9719307411878997</v>
      </c>
      <c r="EF157" s="11"/>
      <c r="EG157" s="29">
        <f t="shared" si="382"/>
        <v>2.6464367769325654</v>
      </c>
      <c r="EH157" s="25">
        <v>6130</v>
      </c>
      <c r="EI157" s="28">
        <f t="shared" si="383"/>
        <v>6089.8943346137175</v>
      </c>
      <c r="EJ157" s="29">
        <f t="shared" ref="EJ157:EJ168" si="406">$F157*(EI157+0.15/($E157)^4*EI157^5)</f>
        <v>14916.087648451894</v>
      </c>
      <c r="EK157" s="42">
        <f t="shared" ref="EK157:EK168" si="407">(EI157-EB157)^2</f>
        <v>0.89379669018389762</v>
      </c>
      <c r="EM157" s="11"/>
      <c r="EN157" s="11"/>
      <c r="EO157" s="78">
        <f t="shared" ref="EO157:EO168" si="408">C157</f>
        <v>59</v>
      </c>
      <c r="EP157" s="78" t="str">
        <f t="shared" ref="EP157:EP168" si="409">D157</f>
        <v xml:space="preserve"> ('19', '20'),</v>
      </c>
      <c r="EQ157" s="78">
        <f t="shared" ref="EQ157:EQ168" si="410">E157</f>
        <v>10010</v>
      </c>
      <c r="ER157" s="78">
        <f t="shared" ref="ER157:ER168" si="411">CJ157</f>
        <v>2.6445445061771728</v>
      </c>
      <c r="ES157" s="106">
        <f t="shared" ref="ES157:ES168" si="412">F157*(1+0.15*(ET157/EQ157)^4)</f>
        <v>2.4489909490444162</v>
      </c>
      <c r="ET157" s="78">
        <f t="shared" ref="ET157:ET168" si="413">CL157</f>
        <v>6079.7737151470628</v>
      </c>
      <c r="EU157" s="78">
        <f t="shared" ref="EU157:EU168" si="414">ET157*ES157</f>
        <v>14889.3108006333</v>
      </c>
      <c r="EV157" s="79">
        <f t="shared" ref="EV157:EV168" si="415">ET157/EQ157</f>
        <v>0.60737000151319309</v>
      </c>
      <c r="EW157" s="78" t="str">
        <f t="shared" si="385"/>
        <v>-</v>
      </c>
      <c r="EX157" s="3"/>
      <c r="EY157" s="78">
        <v>59</v>
      </c>
      <c r="EZ157" s="78">
        <v>6079.7737151470628</v>
      </c>
      <c r="FB157" s="2">
        <v>6100.9621143945196</v>
      </c>
    </row>
    <row r="158" spans="2:158" s="2" customFormat="1" x14ac:dyDescent="0.3">
      <c r="B158" s="86"/>
      <c r="C158" s="24">
        <v>67</v>
      </c>
      <c r="D158" s="25" t="s">
        <v>72</v>
      </c>
      <c r="E158" s="25">
        <v>20630</v>
      </c>
      <c r="F158" s="25">
        <v>2.4</v>
      </c>
      <c r="G158" s="25">
        <v>8950</v>
      </c>
      <c r="H158" s="25">
        <f t="shared" ref="H158:H168" si="416">$F158*((L158-G158)+0.15/($E158)^4*5*(L158-G158)*(G158+$L$3*(L158-G158))^4)</f>
        <v>6083.7160498995809</v>
      </c>
      <c r="I158" s="29">
        <f t="shared" ref="I158:I168" si="417">$F158*(G158+0.15/($E158)^4*G158^5)</f>
        <v>21594.135505191702</v>
      </c>
      <c r="J158" s="10"/>
      <c r="K158" s="40">
        <f t="shared" ref="K158:K168" si="418">EU72</f>
        <v>2.6040352801077513</v>
      </c>
      <c r="L158" s="40">
        <f t="shared" si="387"/>
        <v>11400</v>
      </c>
      <c r="M158" s="40">
        <f t="shared" si="388"/>
        <v>11941.661070025426</v>
      </c>
      <c r="N158" s="40">
        <f t="shared" si="389"/>
        <v>-1408.1531087051378</v>
      </c>
      <c r="O158" s="40">
        <f t="shared" si="390"/>
        <v>29142.633214489168</v>
      </c>
      <c r="P158" s="40">
        <f t="shared" si="391"/>
        <v>823.95631765680582</v>
      </c>
      <c r="Q158" s="8"/>
      <c r="R158" s="29">
        <f t="shared" ref="R158:R168" si="419">$F158*(1+0.75*(M158/($E158))^4)</f>
        <v>2.6020852223145208</v>
      </c>
      <c r="S158" s="25">
        <v>11400</v>
      </c>
      <c r="T158" s="29">
        <f t="shared" ref="T158:T168" si="420">M158+$S$89*(S158-M158)</f>
        <v>11906.179642422803</v>
      </c>
      <c r="U158" s="42">
        <f t="shared" ref="U158:U168" si="421">$F158*((Z158-T158)+0.15/($E158)^4*5*(Z158-T158)*(T158+$Z$89*(Z158-T158))^4)</f>
        <v>1544.7816249626228</v>
      </c>
      <c r="V158" s="29">
        <f t="shared" ref="V158:V168" si="422">$F158*(T158+0.15/($E158)^4*T158^5)</f>
        <v>29050.349998707217</v>
      </c>
      <c r="W158" s="42">
        <f t="shared" ref="W158:W168" si="423">(T158-M158)^2</f>
        <v>1258.9317047201571</v>
      </c>
      <c r="X158" s="11"/>
      <c r="Y158" s="29">
        <f t="shared" ref="Y158:Y168" si="424">$F158*(1+0.75*(T158/($E158))^4)</f>
        <v>2.5996941383271985</v>
      </c>
      <c r="Z158" s="25">
        <v>12500</v>
      </c>
      <c r="AA158" s="28">
        <f t="shared" ref="AA158:AA168" si="425">T158+$Z$89*(Z158-T158)</f>
        <v>11931.957978461709</v>
      </c>
      <c r="AB158" s="39">
        <f t="shared" ref="AB158:AB168" si="426">$F158*((AG158-AA158)+0.15/($E158)^4*5*(AG158-AA158)*(AA158+$AG$89*(AG158-AA158))^4)</f>
        <v>-1382.7900203963723</v>
      </c>
      <c r="AC158" s="29">
        <f t="shared" ref="AC158:AC168" si="427">$F158*(AA158+0.15/($E158)^4*AA158^5)</f>
        <v>29117.38812727742</v>
      </c>
      <c r="AD158" s="42">
        <f t="shared" ref="AD158:AD168" si="428">(AA158-T158)^2</f>
        <v>664.52260893474772</v>
      </c>
      <c r="AE158" s="11"/>
      <c r="AF158" s="29">
        <f t="shared" ref="AF158:AF168" si="429">$F158*(1+0.75*(AA158/($E158))^4)</f>
        <v>2.6014292121364346</v>
      </c>
      <c r="AG158" s="25">
        <v>11400</v>
      </c>
      <c r="AH158" s="28">
        <f t="shared" ref="AH158:AH168" si="430">AA158+$AG$89*(AG158-AA158)</f>
        <v>11902.310476281875</v>
      </c>
      <c r="AI158" s="39">
        <f t="shared" ref="AI158:AI168" si="431">$F158*((AN158-AH158)+0.15/($E158)^4*5*(AN158-AH158)*(AH158+$AN$89*(AN158-AH158))^4)</f>
        <v>1554.5011367662744</v>
      </c>
      <c r="AJ158" s="29">
        <f t="shared" ref="AJ158:AJ168" si="432">$F158*(AH158+0.15/($E158)^4*AH158^5)</f>
        <v>29040.291852185215</v>
      </c>
      <c r="AK158" s="42">
        <f t="shared" ref="AK158:AK168" si="433">(AH158-AA158)^2</f>
        <v>878.97438550327308</v>
      </c>
      <c r="AL158" s="11"/>
      <c r="AM158" s="29">
        <f t="shared" ref="AM158:AM168" si="434">$F158*(1+0.75*(AH158/($E158))^4)</f>
        <v>2.5994346854145496</v>
      </c>
      <c r="AN158" s="25">
        <v>12500</v>
      </c>
      <c r="AO158" s="28">
        <f t="shared" ref="AO158:AO168" si="435">AH158+$AN$89*(AN158-AH158)</f>
        <v>11923.379508887545</v>
      </c>
      <c r="AP158" s="39">
        <f t="shared" ref="AP158:AP168" si="436">$F158*((AU158-AO158)+0.15/($E158)^4*5*(AU158-AO158)*(AO158+$AU$89*(AU158-AO158))^4)</f>
        <v>-1360.282210588686</v>
      </c>
      <c r="AQ158" s="29">
        <f t="shared" ref="AQ158:AQ168" si="437">$F158*(AO158+0.15/($E158)^4*AO158^5)</f>
        <v>29095.074328768311</v>
      </c>
      <c r="AR158" s="42">
        <f t="shared" si="386"/>
        <v>443.90413493879169</v>
      </c>
      <c r="AS158" s="11"/>
      <c r="AT158" s="29">
        <f t="shared" ref="AT158:AT168" si="438">$F158*(1+0.75*(AO158/($E158))^4)</f>
        <v>2.6008505671907827</v>
      </c>
      <c r="AU158" s="25">
        <v>11400</v>
      </c>
      <c r="AV158" s="28">
        <f t="shared" ref="AV158:AV168" si="439">AO158+$AU$89*(AU158-AO158)</f>
        <v>11896.358324328176</v>
      </c>
      <c r="AW158" s="39">
        <f t="shared" ref="AW158:AW168" si="440">$F158*((BB158-AV158)+0.15/($E158)^4*5*(BB158-AV158)*(AV158+$BB$89*(BB158-AV158))^4)</f>
        <v>-1289.456218795973</v>
      </c>
      <c r="AX158" s="29">
        <f t="shared" ref="AX158:AX168" si="441">$F158*(AV158+0.15/($E158)^4*AV158^5)</f>
        <v>29024.820808614691</v>
      </c>
      <c r="AY158" s="42">
        <f t="shared" ref="AY158:AY168" si="442">(AV158-AO158)^2</f>
        <v>730.14441499150496</v>
      </c>
      <c r="AZ158" s="11"/>
      <c r="BA158" s="29">
        <f t="shared" ref="BA158:BA168" si="443">$F158*(1+0.75*(AV158/($E158))^4)</f>
        <v>2.5990360483924881</v>
      </c>
      <c r="BB158" s="25">
        <v>11400</v>
      </c>
      <c r="BC158" s="28">
        <f t="shared" ref="BC158:BC168" si="444">AV158+$BB$89*(BB158-AV158)</f>
        <v>11878.346488260559</v>
      </c>
      <c r="BD158" s="39">
        <f t="shared" ref="BD158:BD168" si="445">$F158*((BI158-BC158)+0.15/($E158)^4*5*(BI158-BC158)*(BC158+$BI$89*(BI158-BC158))^4)</f>
        <v>-1241.8182785150884</v>
      </c>
      <c r="BE158" s="29">
        <f t="shared" ref="BE158:BE168" si="446">$F158*(BC158+0.15/($E158)^4*BC158^5)</f>
        <v>28978.018236799147</v>
      </c>
      <c r="BF158" s="42">
        <f t="shared" ref="BF158:BF168" si="447">(BC158-AV158)^2</f>
        <v>324.42623852670749</v>
      </c>
      <c r="BG158" s="11"/>
      <c r="BH158" s="29">
        <f t="shared" ref="BH158:BH168" si="448">$F158*(1+0.75*(BC158/($E158))^4)</f>
        <v>2.5978333707634724</v>
      </c>
      <c r="BI158" s="25">
        <v>11400</v>
      </c>
      <c r="BJ158" s="28">
        <f t="shared" ref="BJ158:BJ168" si="449">BC158+$BI$89*(BI158-BC158)</f>
        <v>11851.703437310809</v>
      </c>
      <c r="BK158" s="39">
        <f t="shared" ref="BK158:BK168" si="450">$F158*((BP158-BJ158)+0.15/($E158)^4*5*(BP158-BJ158)*(BJ158+$BP$89*(BP158-BJ158))^4)</f>
        <v>6575.1299060928604</v>
      </c>
      <c r="BL158" s="29">
        <f t="shared" ref="BL158:BL168" si="451">$F158*(BJ158+0.15/($E158)^4*BJ158^5)</f>
        <v>28908.827622083565</v>
      </c>
      <c r="BM158" s="42">
        <f t="shared" ref="BM158:BM168" si="452">(BJ158-BC158)^2</f>
        <v>709.85216391094889</v>
      </c>
      <c r="BN158" s="11"/>
      <c r="BO158" s="29">
        <f t="shared" ref="BO158:BO168" si="453">$F158*(1+0.75*(BJ158/($E158))^4)</f>
        <v>2.596064378000956</v>
      </c>
      <c r="BP158" s="25">
        <v>14380</v>
      </c>
      <c r="BQ158" s="28">
        <f t="shared" ref="BQ158:BQ168" si="454">BJ158+$BP$89*(BP158-BJ158)</f>
        <v>11919.90504448178</v>
      </c>
      <c r="BR158" s="39">
        <f t="shared" ref="BR158:BR168" si="455">$F158*((BW158-BQ158)+0.15/($E158)^4*5*(BW158-BQ158)*(BQ158+$BW$89*(BW158-BQ158))^4)</f>
        <v>-1351.5222492663452</v>
      </c>
      <c r="BS158" s="29">
        <f t="shared" ref="BS158:BS168" si="456">$F158*(BQ158+0.15/($E158)^4*BQ158^5)</f>
        <v>29086.038172634315</v>
      </c>
      <c r="BT158" s="42">
        <f t="shared" si="404"/>
        <v>4651.4592207034875</v>
      </c>
      <c r="BU158" s="11"/>
      <c r="BV158" s="29">
        <f t="shared" ref="BV158:BV168" si="457">$F158*(1+0.75*(BQ158/($E158))^4)</f>
        <v>2.600616558644254</v>
      </c>
      <c r="BW158" s="25">
        <v>11400</v>
      </c>
      <c r="BX158" s="28">
        <f t="shared" ref="BX158:BX168" si="458">BQ158+$BW$89*(BW158-BQ158)</f>
        <v>11904.119265682693</v>
      </c>
      <c r="BY158" s="39">
        <f t="shared" ref="BY158:BY168" si="459">$F158*((CD158-BX158)+0.15/($E158)^4*5*(CD158-BX158)*(BX158+$CD$89*(CD158-BX158))^4)</f>
        <v>-1309.9170605042848</v>
      </c>
      <c r="BZ158" s="29">
        <f t="shared" ref="BZ158:BZ168" si="460">$F158*(BX158+0.15/($E158)^4*BX158^5)</f>
        <v>29044.993791750589</v>
      </c>
      <c r="CA158" s="42">
        <f t="shared" ref="CA158:CA168" si="461">(BX158-BQ158)^2</f>
        <v>249.19081229370408</v>
      </c>
      <c r="CB158" s="11"/>
      <c r="CC158" s="29">
        <f t="shared" ref="CC158:CC168" si="462">$F158*(1+0.75*(BX158/($E158))^4)</f>
        <v>2.5995559450927934</v>
      </c>
      <c r="CD158" s="25">
        <v>11400</v>
      </c>
      <c r="CE158" s="28">
        <f t="shared" ref="CE158:CE168" si="463">BX158+$CD$89*(CD158-BX158)</f>
        <v>11887.245671922219</v>
      </c>
      <c r="CF158" s="39">
        <f t="shared" ref="CF158:CF168" si="464">$F158*((CK158-CE158)+0.15/($E158)^4*5*(CK158-CE158)*(CE158+$CK$89*(CK158-CE158))^4)</f>
        <v>-1265.3094397197854</v>
      </c>
      <c r="CG158" s="29">
        <f t="shared" ref="CG158:CG168" si="465">$F158*(CE158+0.15/($E158)^4*CE158^5)</f>
        <v>29001.13947305964</v>
      </c>
      <c r="CH158" s="42">
        <f t="shared" ref="CH158:CH168" si="466">(CE158-BX158)^2</f>
        <v>284.71816639351556</v>
      </c>
      <c r="CI158" s="11"/>
      <c r="CJ158" s="29">
        <f t="shared" ref="CJ158:CJ168" si="467">$F158*(1+0.75*(CE158/($E158))^4)</f>
        <v>2.5984268994964035</v>
      </c>
      <c r="CK158" s="25">
        <v>11400</v>
      </c>
      <c r="CL158" s="28">
        <f t="shared" ref="CL158:CL168" si="468">CE158+$CK$89*(CK158-CE158)</f>
        <v>11863.72854483302</v>
      </c>
      <c r="CM158" s="39">
        <f t="shared" ref="CM158:CM168" si="469">$F158*((CR158-CL158)+0.15/($E158)^4*5*(CR158-CL158)*(CL158+$CR$89*(CR158-CL158))^4)</f>
        <v>-1203.7868105701775</v>
      </c>
      <c r="CN158" s="29">
        <f t="shared" ref="CN158:CN168" si="470">$F158*(CL158+0.15/($E158)^4*CL158^5)</f>
        <v>28940.05036460251</v>
      </c>
      <c r="CO158" s="42">
        <f t="shared" si="405"/>
        <v>553.05526652952642</v>
      </c>
      <c r="CP158" s="11"/>
      <c r="CQ158" s="29">
        <f t="shared" ref="CQ158:CQ168" si="471">$F158*(1+0.75*(CL158/($E158))^4)</f>
        <v>2.5968613219857843</v>
      </c>
      <c r="CR158" s="25">
        <v>11400</v>
      </c>
      <c r="CS158" s="28">
        <f t="shared" ref="CS158:CS168" si="472">CL158+$CR$89*(CR158-CL158)</f>
        <v>11849.019039275325</v>
      </c>
      <c r="CT158" s="39">
        <f t="shared" ref="CT158:CT168" si="473">$F158*((CY158-CS158)+0.15/($E158)^4*5*(CY158-CS158)*(CS158+$CY$89*(CY158-CS158))^4)</f>
        <v>-1164.9769777119498</v>
      </c>
      <c r="CU158" s="29">
        <f t="shared" ref="CU158:CU168" si="474">$F158*(CS158+0.15/($E158)^4*CS158^5)</f>
        <v>28901.858990332756</v>
      </c>
      <c r="CV158" s="42">
        <f t="shared" ref="CV158:CV168" si="475">(CS158-CL158)^2</f>
        <v>216.36955375187753</v>
      </c>
      <c r="CW158" s="11"/>
      <c r="CX158" s="29">
        <f t="shared" ref="CX158:CX168" si="476">$F158*(1+0.75*(CS158/($E158))^4)</f>
        <v>2.5958868048626114</v>
      </c>
      <c r="CY158" s="25">
        <v>11400</v>
      </c>
      <c r="CZ158" s="28">
        <f t="shared" ref="CZ158:CZ168" si="477">CS158+$CY$89*(CY158-CS158)</f>
        <v>11827.892625251287</v>
      </c>
      <c r="DA158" s="39">
        <f t="shared" ref="DA158:DA168" si="478">$F158*((DF158-CZ158)+0.15/($E158)^4*5*(DF158-CZ158)*(CZ158+$DF$89*(DF158-CZ158))^4)</f>
        <v>1744.6168257565093</v>
      </c>
      <c r="DB158" s="29">
        <f t="shared" ref="DB158:DB168" si="479">$F158*(CZ158+0.15/($E158)^4*CZ158^5)</f>
        <v>28847.031941858793</v>
      </c>
      <c r="DC158" s="42">
        <f t="shared" ref="DC158:DC168" si="480">(CZ158-CS158)^2</f>
        <v>446.32536951507961</v>
      </c>
      <c r="DD158" s="11"/>
      <c r="DE158" s="29">
        <f t="shared" ref="DE158:DE168" si="481">$F158*(1+0.75*(CZ158/($E158))^4)</f>
        <v>2.5944934976301117</v>
      </c>
      <c r="DF158" s="25">
        <v>12500</v>
      </c>
      <c r="DG158" s="28">
        <f t="shared" ref="DG158:DG168" si="482">CZ158+$DF$89*(DF158-CZ158)</f>
        <v>11846.817049981153</v>
      </c>
      <c r="DH158" s="39">
        <f t="shared" ref="DH158:DH168" si="483">$F158*((DM158-DG158)+0.15/($E158)^4*5*(DM158-DG158)*(DG158+$DM$89*(DM158-DG158))^4)</f>
        <v>-1159.3946084890028</v>
      </c>
      <c r="DI158" s="29">
        <f t="shared" ref="DI158:DI168" si="484">$F158*(DG158+0.15/($E158)^4*DG158^5)</f>
        <v>28896.143035668112</v>
      </c>
      <c r="DJ158" s="42">
        <f t="shared" ref="DJ158:DJ168" si="485">(DG158-CZ158)^2</f>
        <v>358.13385135638606</v>
      </c>
      <c r="DK158" s="11"/>
      <c r="DL158" s="29">
        <f t="shared" ref="DL158:DL168" si="486">$F158*(1+0.75*(DG158/($E158))^4)</f>
        <v>2.5957412331754046</v>
      </c>
      <c r="DM158" s="25">
        <v>11400</v>
      </c>
      <c r="DN158" s="28">
        <f t="shared" ref="DN158:DN168" si="487">DG158+$DM$89*(DM158-DG158)</f>
        <v>11832.336575951245</v>
      </c>
      <c r="DO158" s="39">
        <f t="shared" ref="DO158:DO168" si="488">$F158*((DT158-DN158)+0.15/($E158)^4*5*(DT158-DN158)*(DN158+$DT$89*(DT158-DN158))^4)</f>
        <v>-1121.5036020639013</v>
      </c>
      <c r="DP158" s="29">
        <f t="shared" ref="DP158:DP168" si="489">$F158*(DN158+0.15/($E158)^4*DN158^5)</f>
        <v>28858.562392778276</v>
      </c>
      <c r="DQ158" s="42">
        <f t="shared" ref="DQ158:DQ168" si="490">(DN158-DG158)^2</f>
        <v>209.68412813083373</v>
      </c>
      <c r="DR158" s="11"/>
      <c r="DS158" s="29">
        <f t="shared" ref="DS158:DS168" si="491">$F158*(1+0.75*(DN158/($E158))^4)</f>
        <v>2.5947859611398139</v>
      </c>
      <c r="DT158" s="25">
        <v>11400</v>
      </c>
      <c r="DU158" s="28">
        <f t="shared" ref="DU158:DU168" si="492">DN158+$DT$89*(DT158-DN158)</f>
        <v>11821.1761131395</v>
      </c>
      <c r="DV158" s="39">
        <f t="shared" ref="DV158:DV168" si="493">$F158*((EA158-DU158)+0.15/($E158)^4*5*(EA158-DU158)*(DU158+$EA$89*(EA158-DU158))^4)</f>
        <v>-1092.1681963090857</v>
      </c>
      <c r="DW158" s="29">
        <f t="shared" ref="DW158:DW168" si="494">$F158*(DU158+0.15/($E158)^4*DU158^5)</f>
        <v>28829.607477610618</v>
      </c>
      <c r="DX158" s="42">
        <f t="shared" ref="DX158:DX168" si="495">(DU158-DN158)^2</f>
        <v>124.55593017235816</v>
      </c>
      <c r="DY158" s="11"/>
      <c r="DZ158" s="29">
        <f t="shared" ref="DZ158:DZ168" si="496">$F158*(1+0.75*(DU158/($E158))^4)</f>
        <v>2.5940520984057884</v>
      </c>
      <c r="EA158" s="25">
        <v>11400</v>
      </c>
      <c r="EB158" s="28">
        <f t="shared" ref="EB158:EB168" si="497">DU158+$EA$89*(EA158-DU158)</f>
        <v>11807.245271370028</v>
      </c>
      <c r="EC158" s="39">
        <f t="shared" ref="EC158:EC168" si="498">$F158*((EH158-EB158)+0.15/($E158)^4*5*(EH158-EB158)*(EB158+$EH$89*(EH158-EB158))^4)</f>
        <v>-1055.7939724296091</v>
      </c>
      <c r="ED158" s="29">
        <f t="shared" ref="ED158:ED168" si="499">$F158*(EB158+0.15/($E158)^4*EB158^5)</f>
        <v>28793.4765122918</v>
      </c>
      <c r="EE158" s="42">
        <f t="shared" ref="EE158:EE168" si="500">(EB158-DU158)^2</f>
        <v>194.06835240606446</v>
      </c>
      <c r="EF158" s="11"/>
      <c r="EG158" s="29">
        <f t="shared" ref="EG158:EG168" si="501">$F158*(1+0.75*(EB158/($E158))^4)</f>
        <v>2.59313897972021</v>
      </c>
      <c r="EH158" s="25">
        <v>11400</v>
      </c>
      <c r="EI158" s="28">
        <f t="shared" ref="EI158:EI168" si="502">EB158+$EH$89*(EH158-EB158)</f>
        <v>11797.866393043425</v>
      </c>
      <c r="EJ158" s="29">
        <f t="shared" si="406"/>
        <v>28769.158652782611</v>
      </c>
      <c r="EK158" s="42">
        <f t="shared" si="407"/>
        <v>87.96335866521818</v>
      </c>
      <c r="EM158" s="11"/>
      <c r="EN158" s="11"/>
      <c r="EO158" s="78">
        <f t="shared" si="408"/>
        <v>67</v>
      </c>
      <c r="EP158" s="78" t="str">
        <f t="shared" si="409"/>
        <v xml:space="preserve"> ('22', '15'),</v>
      </c>
      <c r="EQ158" s="78">
        <f t="shared" si="410"/>
        <v>20630</v>
      </c>
      <c r="ER158" s="78">
        <f t="shared" si="411"/>
        <v>2.5984268994964035</v>
      </c>
      <c r="ES158" s="106">
        <f t="shared" si="412"/>
        <v>2.4393722643971567</v>
      </c>
      <c r="ET158" s="78">
        <f t="shared" si="413"/>
        <v>11863.72854483302</v>
      </c>
      <c r="EU158" s="78">
        <f t="shared" si="414"/>
        <v>28940.05036460251</v>
      </c>
      <c r="EV158" s="79">
        <f t="shared" si="415"/>
        <v>0.57507166964774703</v>
      </c>
      <c r="EW158" s="78" t="str">
        <f t="shared" ref="EW158:EW168" si="503">IF(EV158&gt;=0.9,"V","-")</f>
        <v>-</v>
      </c>
      <c r="EX158" s="3"/>
      <c r="EY158" s="78">
        <v>67</v>
      </c>
      <c r="EZ158" s="78">
        <v>11863.72854483302</v>
      </c>
      <c r="FB158" s="2">
        <v>11969.6133294055</v>
      </c>
    </row>
    <row r="159" spans="2:158" s="2" customFormat="1" x14ac:dyDescent="0.3">
      <c r="B159" s="86"/>
      <c r="C159" s="24">
        <v>68</v>
      </c>
      <c r="D159" s="25" t="s">
        <v>73</v>
      </c>
      <c r="E159" s="25">
        <v>10150</v>
      </c>
      <c r="F159" s="25">
        <v>3</v>
      </c>
      <c r="G159" s="25">
        <v>3680</v>
      </c>
      <c r="H159" s="25">
        <f t="shared" si="416"/>
        <v>-5110.2846525289369</v>
      </c>
      <c r="I159" s="29">
        <f t="shared" si="417"/>
        <v>11068.614584108502</v>
      </c>
      <c r="J159" s="10"/>
      <c r="K159" s="40">
        <f t="shared" si="418"/>
        <v>3.0049477798444864</v>
      </c>
      <c r="L159" s="40">
        <f t="shared" si="387"/>
        <v>1990</v>
      </c>
      <c r="M159" s="40">
        <f t="shared" si="388"/>
        <v>2187.5095298255842</v>
      </c>
      <c r="N159" s="40">
        <f t="shared" si="389"/>
        <v>-593.46485995442458</v>
      </c>
      <c r="O159" s="40">
        <f t="shared" si="390"/>
        <v>6564.6523136637225</v>
      </c>
      <c r="P159" s="40">
        <f t="shared" si="391"/>
        <v>109.55319597771471</v>
      </c>
      <c r="Q159" s="8"/>
      <c r="R159" s="29">
        <f t="shared" si="419"/>
        <v>3.0048542055657688</v>
      </c>
      <c r="S159" s="25">
        <v>1990</v>
      </c>
      <c r="T159" s="29">
        <f t="shared" si="420"/>
        <v>2174.5716975331407</v>
      </c>
      <c r="U159" s="42">
        <f t="shared" si="421"/>
        <v>-554.5772086715881</v>
      </c>
      <c r="V159" s="29">
        <f t="shared" si="422"/>
        <v>6525.7767523925259</v>
      </c>
      <c r="W159" s="42">
        <f t="shared" si="423"/>
        <v>167.38750442739499</v>
      </c>
      <c r="X159" s="11"/>
      <c r="Y159" s="29">
        <f t="shared" si="424"/>
        <v>3.0047403812793174</v>
      </c>
      <c r="Z159" s="25">
        <v>1990</v>
      </c>
      <c r="AA159" s="28">
        <f t="shared" si="425"/>
        <v>2166.559255417324</v>
      </c>
      <c r="AB159" s="39">
        <f t="shared" si="426"/>
        <v>-530.48757635048992</v>
      </c>
      <c r="AC159" s="29">
        <f t="shared" si="427"/>
        <v>6501.7017228827663</v>
      </c>
      <c r="AD159" s="42">
        <f t="shared" si="428"/>
        <v>64.199228659311771</v>
      </c>
      <c r="AE159" s="11"/>
      <c r="AF159" s="29">
        <f t="shared" si="429"/>
        <v>3.004670900705193</v>
      </c>
      <c r="AG159" s="25">
        <v>1990</v>
      </c>
      <c r="AH159" s="28">
        <f t="shared" si="430"/>
        <v>2156.7191155532846</v>
      </c>
      <c r="AI159" s="39">
        <f t="shared" si="431"/>
        <v>-500.91372291850161</v>
      </c>
      <c r="AJ159" s="29">
        <f t="shared" si="432"/>
        <v>6472.1357565883663</v>
      </c>
      <c r="AK159" s="42">
        <f t="shared" si="433"/>
        <v>96.828352543857918</v>
      </c>
      <c r="AL159" s="11"/>
      <c r="AM159" s="29">
        <f t="shared" si="434"/>
        <v>3.0045866193567923</v>
      </c>
      <c r="AN159" s="25">
        <v>1990</v>
      </c>
      <c r="AO159" s="28">
        <f t="shared" si="435"/>
        <v>2150.8421337053696</v>
      </c>
      <c r="AP159" s="39">
        <f t="shared" si="436"/>
        <v>-483.24491044970245</v>
      </c>
      <c r="AQ159" s="29">
        <f t="shared" si="437"/>
        <v>6454.4780020715671</v>
      </c>
      <c r="AR159" s="42">
        <f t="shared" ref="AR159:AR168" si="504">(AO159-AH159)^2</f>
        <v>34.538915640722131</v>
      </c>
      <c r="AS159" s="11"/>
      <c r="AT159" s="29">
        <f t="shared" si="438"/>
        <v>3.0045368298418431</v>
      </c>
      <c r="AU159" s="25">
        <v>1990</v>
      </c>
      <c r="AV159" s="28">
        <f t="shared" si="439"/>
        <v>2142.5381307668263</v>
      </c>
      <c r="AW159" s="39">
        <f t="shared" si="440"/>
        <v>-458.28879167645988</v>
      </c>
      <c r="AX159" s="29">
        <f t="shared" si="441"/>
        <v>6429.5286091901362</v>
      </c>
      <c r="AY159" s="42">
        <f t="shared" si="442"/>
        <v>68.9564648033368</v>
      </c>
      <c r="AZ159" s="11"/>
      <c r="BA159" s="29">
        <f t="shared" si="443"/>
        <v>3.0044671711139426</v>
      </c>
      <c r="BB159" s="25">
        <v>1990</v>
      </c>
      <c r="BC159" s="28">
        <f t="shared" si="444"/>
        <v>2137.0028316275366</v>
      </c>
      <c r="BD159" s="39">
        <f t="shared" si="445"/>
        <v>-441.6485181527139</v>
      </c>
      <c r="BE159" s="29">
        <f t="shared" si="446"/>
        <v>6412.8981120804528</v>
      </c>
      <c r="BF159" s="42">
        <f t="shared" si="447"/>
        <v>30.639536561421195</v>
      </c>
      <c r="BG159" s="11"/>
      <c r="BH159" s="29">
        <f t="shared" si="448"/>
        <v>3.00442118552647</v>
      </c>
      <c r="BI159" s="25">
        <v>1990</v>
      </c>
      <c r="BJ159" s="28">
        <f t="shared" si="449"/>
        <v>2128.8150346457878</v>
      </c>
      <c r="BK159" s="39">
        <f t="shared" si="450"/>
        <v>-417.04523787653318</v>
      </c>
      <c r="BL159" s="29">
        <f t="shared" si="451"/>
        <v>6388.2987976993627</v>
      </c>
      <c r="BM159" s="42">
        <f t="shared" si="452"/>
        <v>67.040019414334125</v>
      </c>
      <c r="BN159" s="11"/>
      <c r="BO159" s="29">
        <f t="shared" si="453"/>
        <v>3.0043538159300618</v>
      </c>
      <c r="BP159" s="25">
        <v>1990</v>
      </c>
      <c r="BQ159" s="28">
        <f t="shared" si="454"/>
        <v>2125.0704547566838</v>
      </c>
      <c r="BR159" s="39">
        <f t="shared" si="455"/>
        <v>-405.79081467420269</v>
      </c>
      <c r="BS159" s="29">
        <f t="shared" si="456"/>
        <v>6377.0488120742903</v>
      </c>
      <c r="BT159" s="42">
        <f t="shared" si="404"/>
        <v>14.021878545882039</v>
      </c>
      <c r="BU159" s="11"/>
      <c r="BV159" s="29">
        <f t="shared" si="457"/>
        <v>3.0043232632596393</v>
      </c>
      <c r="BW159" s="25">
        <v>1990</v>
      </c>
      <c r="BX159" s="28">
        <f t="shared" si="458"/>
        <v>2120.9693360164215</v>
      </c>
      <c r="BY159" s="39">
        <f t="shared" si="459"/>
        <v>-393.46523399150146</v>
      </c>
      <c r="BZ159" s="29">
        <f t="shared" si="460"/>
        <v>6364.7277939397627</v>
      </c>
      <c r="CA159" s="42">
        <f t="shared" si="461"/>
        <v>16.819174921730934</v>
      </c>
      <c r="CB159" s="11"/>
      <c r="CC159" s="29">
        <f t="shared" si="462"/>
        <v>3.0042899863274686</v>
      </c>
      <c r="CD159" s="25">
        <v>1990</v>
      </c>
      <c r="CE159" s="28">
        <f t="shared" si="463"/>
        <v>2116.585604781656</v>
      </c>
      <c r="CF159" s="39">
        <f t="shared" si="464"/>
        <v>-380.28919743732598</v>
      </c>
      <c r="CG159" s="29">
        <f t="shared" si="465"/>
        <v>6351.5578716669688</v>
      </c>
      <c r="CH159" s="42">
        <f t="shared" si="466"/>
        <v>19.21709953865858</v>
      </c>
      <c r="CI159" s="11"/>
      <c r="CJ159" s="29">
        <f t="shared" si="467"/>
        <v>3.0042546290542935</v>
      </c>
      <c r="CK159" s="25">
        <v>1990</v>
      </c>
      <c r="CL159" s="28">
        <f t="shared" si="468"/>
        <v>2110.4758947793712</v>
      </c>
      <c r="CM159" s="39">
        <f t="shared" si="469"/>
        <v>-361.93071178281247</v>
      </c>
      <c r="CN159" s="29">
        <f t="shared" si="470"/>
        <v>6333.2028967489514</v>
      </c>
      <c r="CO159" s="42">
        <f t="shared" si="405"/>
        <v>37.328556312019273</v>
      </c>
      <c r="CP159" s="11"/>
      <c r="CQ159" s="29">
        <f t="shared" si="471"/>
        <v>3.0042057159127715</v>
      </c>
      <c r="CR159" s="25">
        <v>1990</v>
      </c>
      <c r="CS159" s="28">
        <f t="shared" si="472"/>
        <v>2106.6543900141996</v>
      </c>
      <c r="CT159" s="39">
        <f t="shared" si="473"/>
        <v>-350.44518522262024</v>
      </c>
      <c r="CU159" s="29">
        <f t="shared" si="474"/>
        <v>6321.7223683894772</v>
      </c>
      <c r="CV159" s="42">
        <f t="shared" si="475"/>
        <v>14.603898670228784</v>
      </c>
      <c r="CW159" s="11"/>
      <c r="CX159" s="29">
        <f t="shared" si="476"/>
        <v>3.0041753368640265</v>
      </c>
      <c r="CY159" s="25">
        <v>1990</v>
      </c>
      <c r="CZ159" s="28">
        <f t="shared" si="477"/>
        <v>2101.1657832389969</v>
      </c>
      <c r="DA159" s="39">
        <f t="shared" si="478"/>
        <v>-333.95395505152055</v>
      </c>
      <c r="DB159" s="29">
        <f t="shared" si="479"/>
        <v>6305.2337503841918</v>
      </c>
      <c r="DC159" s="42">
        <f t="shared" si="480"/>
        <v>30.124804332800952</v>
      </c>
      <c r="DD159" s="11"/>
      <c r="DE159" s="29">
        <f t="shared" si="481"/>
        <v>3.0041319934891662</v>
      </c>
      <c r="DF159" s="25">
        <v>1990</v>
      </c>
      <c r="DG159" s="28">
        <f t="shared" si="482"/>
        <v>2098.0357052537202</v>
      </c>
      <c r="DH159" s="39">
        <f t="shared" si="483"/>
        <v>-324.54790980210834</v>
      </c>
      <c r="DI159" s="29">
        <f t="shared" si="484"/>
        <v>6295.8306214427475</v>
      </c>
      <c r="DJ159" s="42">
        <f t="shared" si="485"/>
        <v>9.7973881939143759</v>
      </c>
      <c r="DK159" s="11"/>
      <c r="DL159" s="29">
        <f t="shared" si="486"/>
        <v>3.004107426954822</v>
      </c>
      <c r="DM159" s="25">
        <v>1990</v>
      </c>
      <c r="DN159" s="28">
        <f t="shared" si="487"/>
        <v>2094.534477571618</v>
      </c>
      <c r="DO159" s="39">
        <f t="shared" si="488"/>
        <v>-314.02774775759775</v>
      </c>
      <c r="DP159" s="29">
        <f t="shared" si="489"/>
        <v>6285.3126052779535</v>
      </c>
      <c r="DQ159" s="42">
        <f t="shared" si="490"/>
        <v>12.258595281918225</v>
      </c>
      <c r="DR159" s="11"/>
      <c r="DS159" s="29">
        <f t="shared" si="491"/>
        <v>3.004080077414339</v>
      </c>
      <c r="DT159" s="25">
        <v>1990</v>
      </c>
      <c r="DU159" s="28">
        <f t="shared" si="492"/>
        <v>2091.8359939956763</v>
      </c>
      <c r="DV159" s="39">
        <f t="shared" si="493"/>
        <v>-305.91868763536036</v>
      </c>
      <c r="DW159" s="29">
        <f t="shared" si="494"/>
        <v>6277.2061728611297</v>
      </c>
      <c r="DX159" s="42">
        <f t="shared" si="495"/>
        <v>7.2818136096273012</v>
      </c>
      <c r="DY159" s="11"/>
      <c r="DZ159" s="29">
        <f t="shared" si="496"/>
        <v>3.00405909181928</v>
      </c>
      <c r="EA159" s="25">
        <v>1990</v>
      </c>
      <c r="EB159" s="28">
        <f t="shared" si="497"/>
        <v>2088.4676616650131</v>
      </c>
      <c r="EC159" s="39">
        <f t="shared" si="498"/>
        <v>-295.79838411075065</v>
      </c>
      <c r="ED159" s="29">
        <f t="shared" si="499"/>
        <v>6267.0875474593486</v>
      </c>
      <c r="EE159" s="42">
        <f t="shared" si="500"/>
        <v>11.345662689790844</v>
      </c>
      <c r="EF159" s="11"/>
      <c r="EG159" s="29">
        <f t="shared" si="501"/>
        <v>3.0040330106499371</v>
      </c>
      <c r="EH159" s="25">
        <v>1990</v>
      </c>
      <c r="EI159" s="28">
        <f t="shared" si="502"/>
        <v>2086.1999466470966</v>
      </c>
      <c r="EJ159" s="29">
        <f t="shared" si="406"/>
        <v>6260.2752765265668</v>
      </c>
      <c r="EK159" s="42">
        <f t="shared" si="407"/>
        <v>5.1425314024842299</v>
      </c>
      <c r="EM159" s="11"/>
      <c r="EN159" s="11"/>
      <c r="EO159" s="78">
        <f t="shared" si="408"/>
        <v>68</v>
      </c>
      <c r="EP159" s="78" t="str">
        <f t="shared" si="409"/>
        <v xml:space="preserve"> ('22', '20'),</v>
      </c>
      <c r="EQ159" s="78">
        <f t="shared" si="410"/>
        <v>10150</v>
      </c>
      <c r="ER159" s="78">
        <f t="shared" si="411"/>
        <v>3.0042546290542935</v>
      </c>
      <c r="ES159" s="106">
        <f t="shared" si="412"/>
        <v>3.0008411431825541</v>
      </c>
      <c r="ET159" s="78">
        <f t="shared" si="413"/>
        <v>2110.4758947793712</v>
      </c>
      <c r="EU159" s="78">
        <f t="shared" si="414"/>
        <v>6333.2028967489523</v>
      </c>
      <c r="EV159" s="79">
        <f t="shared" si="415"/>
        <v>0.2079286595841745</v>
      </c>
      <c r="EW159" s="78" t="str">
        <f t="shared" si="503"/>
        <v>-</v>
      </c>
      <c r="EX159" s="3"/>
      <c r="EY159" s="78">
        <v>68</v>
      </c>
      <c r="EZ159" s="78">
        <v>2110.4758947793712</v>
      </c>
      <c r="FB159" s="2">
        <v>2048.7921458952601</v>
      </c>
    </row>
    <row r="160" spans="2:158" s="2" customFormat="1" x14ac:dyDescent="0.3">
      <c r="B160" s="86"/>
      <c r="C160" s="24">
        <v>69</v>
      </c>
      <c r="D160" s="25" t="s">
        <v>74</v>
      </c>
      <c r="E160" s="25">
        <v>10460</v>
      </c>
      <c r="F160" s="25">
        <v>1.2</v>
      </c>
      <c r="G160" s="25">
        <v>8510</v>
      </c>
      <c r="H160" s="25">
        <f t="shared" si="416"/>
        <v>957.2395705424243</v>
      </c>
      <c r="I160" s="29">
        <f t="shared" si="417"/>
        <v>10883.109779411136</v>
      </c>
      <c r="J160" s="10"/>
      <c r="K160" s="40">
        <f t="shared" si="418"/>
        <v>1.3635840738682767</v>
      </c>
      <c r="L160" s="40">
        <f t="shared" si="387"/>
        <v>9100</v>
      </c>
      <c r="M160" s="40">
        <f t="shared" si="388"/>
        <v>6944.026732268112</v>
      </c>
      <c r="N160" s="40">
        <f t="shared" si="389"/>
        <v>-1768.1937988970669</v>
      </c>
      <c r="O160" s="40">
        <f t="shared" si="390"/>
        <v>8575.6063657122286</v>
      </c>
      <c r="P160" s="40">
        <f t="shared" si="391"/>
        <v>13053.761832924434</v>
      </c>
      <c r="Q160" s="8"/>
      <c r="R160" s="29">
        <f t="shared" si="419"/>
        <v>1.3748080014311788</v>
      </c>
      <c r="S160" s="25">
        <v>5650</v>
      </c>
      <c r="T160" s="29">
        <f t="shared" si="420"/>
        <v>6859.2617041765152</v>
      </c>
      <c r="U160" s="42">
        <f t="shared" si="421"/>
        <v>3083.4147038167907</v>
      </c>
      <c r="V160" s="29">
        <f t="shared" si="422"/>
        <v>8459.4280918406694</v>
      </c>
      <c r="W160" s="42">
        <f t="shared" si="423"/>
        <v>7185.1099873692001</v>
      </c>
      <c r="X160" s="11"/>
      <c r="Y160" s="29">
        <f t="shared" si="424"/>
        <v>1.3664275666066465</v>
      </c>
      <c r="Z160" s="25">
        <v>9100</v>
      </c>
      <c r="AA160" s="28">
        <f t="shared" si="425"/>
        <v>6956.5343962085926</v>
      </c>
      <c r="AB160" s="39">
        <f t="shared" si="426"/>
        <v>-1788.4023138260461</v>
      </c>
      <c r="AC160" s="29">
        <f t="shared" si="427"/>
        <v>8592.8098928595773</v>
      </c>
      <c r="AD160" s="42">
        <f t="shared" si="428"/>
        <v>9461.9766151673794</v>
      </c>
      <c r="AE160" s="11"/>
      <c r="AF160" s="29">
        <f t="shared" si="429"/>
        <v>1.376070873409881</v>
      </c>
      <c r="AG160" s="25">
        <v>5650</v>
      </c>
      <c r="AH160" s="28">
        <f t="shared" si="430"/>
        <v>6883.7175893780313</v>
      </c>
      <c r="AI160" s="39">
        <f t="shared" si="431"/>
        <v>3050.9542392334401</v>
      </c>
      <c r="AJ160" s="29">
        <f t="shared" si="432"/>
        <v>8492.8744143666227</v>
      </c>
      <c r="AK160" s="42">
        <f t="shared" si="433"/>
        <v>5302.2873569992771</v>
      </c>
      <c r="AL160" s="11"/>
      <c r="AM160" s="29">
        <f t="shared" si="434"/>
        <v>1.3688138016234224</v>
      </c>
      <c r="AN160" s="25">
        <v>9100</v>
      </c>
      <c r="AO160" s="28">
        <f t="shared" si="435"/>
        <v>6961.8433127172739</v>
      </c>
      <c r="AP160" s="39">
        <f t="shared" si="436"/>
        <v>-1797.0102665332643</v>
      </c>
      <c r="AQ160" s="29">
        <f t="shared" si="437"/>
        <v>8600.1167660379342</v>
      </c>
      <c r="AR160" s="42">
        <f t="shared" si="504"/>
        <v>6103.6286472798665</v>
      </c>
      <c r="AS160" s="11"/>
      <c r="AT160" s="29">
        <f t="shared" si="438"/>
        <v>1.3766089667143244</v>
      </c>
      <c r="AU160" s="25">
        <v>5650</v>
      </c>
      <c r="AV160" s="28">
        <f t="shared" si="439"/>
        <v>6894.1150970268036</v>
      </c>
      <c r="AW160" s="39">
        <f t="shared" si="440"/>
        <v>3039.4056799128507</v>
      </c>
      <c r="AX160" s="29">
        <f t="shared" si="441"/>
        <v>8507.1119767649488</v>
      </c>
      <c r="AY160" s="42">
        <f t="shared" si="442"/>
        <v>4587.1112006148642</v>
      </c>
      <c r="AZ160" s="11"/>
      <c r="BA160" s="29">
        <f t="shared" si="443"/>
        <v>1.3698360536755299</v>
      </c>
      <c r="BB160" s="25">
        <v>9100</v>
      </c>
      <c r="BC160" s="28">
        <f t="shared" si="444"/>
        <v>6974.1621825877519</v>
      </c>
      <c r="BD160" s="39">
        <f t="shared" si="445"/>
        <v>-3820.5493901004693</v>
      </c>
      <c r="BE160" s="29">
        <f t="shared" si="446"/>
        <v>8617.0827458569966</v>
      </c>
      <c r="BF160" s="42">
        <f t="shared" si="447"/>
        <v>6407.535906801776</v>
      </c>
      <c r="BG160" s="11"/>
      <c r="BH160" s="29">
        <f t="shared" si="448"/>
        <v>1.3778623153983216</v>
      </c>
      <c r="BI160" s="25">
        <v>4170</v>
      </c>
      <c r="BJ160" s="28">
        <f t="shared" si="449"/>
        <v>6817.9753227788206</v>
      </c>
      <c r="BK160" s="39">
        <f t="shared" si="450"/>
        <v>3122.7311388438006</v>
      </c>
      <c r="BL160" s="29">
        <f t="shared" si="451"/>
        <v>8403.0954621755081</v>
      </c>
      <c r="BM160" s="42">
        <f t="shared" si="452"/>
        <v>24394.335176974768</v>
      </c>
      <c r="BN160" s="11"/>
      <c r="BO160" s="29">
        <f t="shared" si="453"/>
        <v>1.3624566417106336</v>
      </c>
      <c r="BP160" s="25">
        <v>9100</v>
      </c>
      <c r="BQ160" s="28">
        <f t="shared" si="454"/>
        <v>6879.5336671942241</v>
      </c>
      <c r="BR160" s="39">
        <f t="shared" si="455"/>
        <v>5105.4508742920034</v>
      </c>
      <c r="BS160" s="29">
        <f t="shared" si="456"/>
        <v>8487.1482619974504</v>
      </c>
      <c r="BT160" s="42">
        <f t="shared" si="404"/>
        <v>3789.4297671654458</v>
      </c>
      <c r="BU160" s="11"/>
      <c r="BV160" s="29">
        <f t="shared" si="457"/>
        <v>1.3684037556711917</v>
      </c>
      <c r="BW160" s="25">
        <v>10580</v>
      </c>
      <c r="BX160" s="28">
        <f t="shared" si="458"/>
        <v>6991.890228460843</v>
      </c>
      <c r="BY160" s="39">
        <f t="shared" si="459"/>
        <v>-3866.4515033699472</v>
      </c>
      <c r="BZ160" s="29">
        <f t="shared" si="460"/>
        <v>8641.5256233645978</v>
      </c>
      <c r="CA160" s="42">
        <f t="shared" si="461"/>
        <v>12623.996859659483</v>
      </c>
      <c r="CB160" s="11"/>
      <c r="CC160" s="29">
        <f t="shared" si="462"/>
        <v>1.3796776987350503</v>
      </c>
      <c r="CD160" s="25">
        <v>4170</v>
      </c>
      <c r="CE160" s="28">
        <f t="shared" si="463"/>
        <v>6897.4375213475378</v>
      </c>
      <c r="CF160" s="39">
        <f t="shared" si="464"/>
        <v>-1701.8784504202501</v>
      </c>
      <c r="CG160" s="29">
        <f t="shared" si="465"/>
        <v>8511.6636975128131</v>
      </c>
      <c r="CH160" s="42">
        <f t="shared" si="466"/>
        <v>8921.3138810318196</v>
      </c>
      <c r="CI160" s="11"/>
      <c r="CJ160" s="29">
        <f t="shared" si="467"/>
        <v>1.3701636811999043</v>
      </c>
      <c r="CK160" s="25">
        <v>5650</v>
      </c>
      <c r="CL160" s="28">
        <f t="shared" si="468"/>
        <v>6837.2293996219378</v>
      </c>
      <c r="CM160" s="39">
        <f t="shared" si="469"/>
        <v>3102.9554878604758</v>
      </c>
      <c r="CN160" s="29">
        <f t="shared" si="470"/>
        <v>8429.3460237939271</v>
      </c>
      <c r="CO160" s="42">
        <f t="shared" si="405"/>
        <v>3625.0179217246659</v>
      </c>
      <c r="CP160" s="11"/>
      <c r="CQ160" s="29">
        <f t="shared" si="471"/>
        <v>1.3642995511164397</v>
      </c>
      <c r="CR160" s="25">
        <v>9100</v>
      </c>
      <c r="CS160" s="28">
        <f t="shared" si="472"/>
        <v>6909.00465929252</v>
      </c>
      <c r="CT160" s="39">
        <f t="shared" si="473"/>
        <v>-1719.1810809103454</v>
      </c>
      <c r="CU160" s="29">
        <f t="shared" si="474"/>
        <v>8527.5191826791506</v>
      </c>
      <c r="CV160" s="42">
        <f t="shared" si="475"/>
        <v>5151.6879007795142</v>
      </c>
      <c r="CW160" s="11"/>
      <c r="CX160" s="29">
        <f t="shared" si="476"/>
        <v>1.3713080271336546</v>
      </c>
      <c r="CY160" s="25">
        <v>5650</v>
      </c>
      <c r="CZ160" s="28">
        <f t="shared" si="477"/>
        <v>6849.7682987735216</v>
      </c>
      <c r="DA160" s="39">
        <f t="shared" si="478"/>
        <v>3086.6817932480844</v>
      </c>
      <c r="DB160" s="29">
        <f t="shared" si="479"/>
        <v>8446.4604083758804</v>
      </c>
      <c r="DC160" s="42">
        <f t="shared" si="480"/>
        <v>3508.9464075367619</v>
      </c>
      <c r="DD160" s="11"/>
      <c r="DE160" s="29">
        <f t="shared" si="481"/>
        <v>1.3655081164484451</v>
      </c>
      <c r="DF160" s="25">
        <v>9100</v>
      </c>
      <c r="DG160" s="28">
        <f t="shared" si="482"/>
        <v>6913.1277292075993</v>
      </c>
      <c r="DH160" s="39">
        <f t="shared" si="483"/>
        <v>-1727.562188260594</v>
      </c>
      <c r="DI160" s="29">
        <f t="shared" si="484"/>
        <v>8533.1740250651019</v>
      </c>
      <c r="DJ160" s="42">
        <f t="shared" si="485"/>
        <v>4014.4174249307307</v>
      </c>
      <c r="DK160" s="11"/>
      <c r="DL160" s="29">
        <f t="shared" si="486"/>
        <v>1.3717173176280923</v>
      </c>
      <c r="DM160" s="25">
        <v>5650</v>
      </c>
      <c r="DN160" s="28">
        <f t="shared" si="487"/>
        <v>6872.1922092223649</v>
      </c>
      <c r="DO160" s="39">
        <f t="shared" si="488"/>
        <v>3059.6043235718807</v>
      </c>
      <c r="DP160" s="29">
        <f t="shared" si="489"/>
        <v>8477.1048192064118</v>
      </c>
      <c r="DQ160" s="42">
        <f t="shared" si="490"/>
        <v>1675.716796461521</v>
      </c>
      <c r="DR160" s="11"/>
      <c r="DS160" s="29">
        <f t="shared" si="491"/>
        <v>1.3676860608106112</v>
      </c>
      <c r="DT160" s="25">
        <v>9100</v>
      </c>
      <c r="DU160" s="28">
        <f t="shared" si="492"/>
        <v>6929.7014910729367</v>
      </c>
      <c r="DV160" s="39">
        <f t="shared" si="493"/>
        <v>-1752.1324271287901</v>
      </c>
      <c r="DW160" s="29">
        <f t="shared" si="494"/>
        <v>8555.9222201880893</v>
      </c>
      <c r="DX160" s="42">
        <f t="shared" si="495"/>
        <v>3307.3174989685099</v>
      </c>
      <c r="DY160" s="11"/>
      <c r="DZ160" s="29">
        <f t="shared" si="496"/>
        <v>1.3733699721482255</v>
      </c>
      <c r="EA160" s="25">
        <v>5650</v>
      </c>
      <c r="EB160" s="28">
        <f t="shared" si="497"/>
        <v>6887.3740218073881</v>
      </c>
      <c r="EC160" s="39">
        <f t="shared" si="498"/>
        <v>3040.6684212805581</v>
      </c>
      <c r="ED160" s="29">
        <f t="shared" si="499"/>
        <v>8497.8800456265071</v>
      </c>
      <c r="EE160" s="42">
        <f t="shared" si="500"/>
        <v>1791.614654425965</v>
      </c>
      <c r="EF160" s="11"/>
      <c r="EG160" s="29">
        <f t="shared" si="501"/>
        <v>1.3691727636104842</v>
      </c>
      <c r="EH160" s="25">
        <v>9100</v>
      </c>
      <c r="EI160" s="28">
        <f t="shared" si="502"/>
        <v>6938.3309052647164</v>
      </c>
      <c r="EJ160" s="29">
        <f t="shared" si="406"/>
        <v>8567.7773292375114</v>
      </c>
      <c r="EK160" s="42">
        <f t="shared" si="407"/>
        <v>2596.6039716837417</v>
      </c>
      <c r="EM160" s="11"/>
      <c r="EN160" s="11"/>
      <c r="EO160" s="78">
        <f t="shared" si="408"/>
        <v>69</v>
      </c>
      <c r="EP160" s="78" t="str">
        <f t="shared" si="409"/>
        <v xml:space="preserve"> ('22', '21'),</v>
      </c>
      <c r="EQ160" s="78">
        <f t="shared" si="410"/>
        <v>10460</v>
      </c>
      <c r="ER160" s="78">
        <f t="shared" si="411"/>
        <v>1.3701636811999043</v>
      </c>
      <c r="ES160" s="106">
        <f t="shared" si="412"/>
        <v>1.232859910223288</v>
      </c>
      <c r="ET160" s="78">
        <f t="shared" si="413"/>
        <v>6837.2293996219378</v>
      </c>
      <c r="EU160" s="78">
        <f t="shared" si="414"/>
        <v>8429.3460237939271</v>
      </c>
      <c r="EV160" s="79">
        <f t="shared" si="415"/>
        <v>0.6536548183194969</v>
      </c>
      <c r="EW160" s="78" t="str">
        <f t="shared" si="503"/>
        <v>-</v>
      </c>
      <c r="EX160" s="3"/>
      <c r="EY160" s="78">
        <v>69</v>
      </c>
      <c r="EZ160" s="78">
        <v>6837.2293996219378</v>
      </c>
      <c r="FB160" s="2">
        <v>6761.3120734180702</v>
      </c>
    </row>
    <row r="161" spans="2:158" s="2" customFormat="1" x14ac:dyDescent="0.3">
      <c r="B161" s="86"/>
      <c r="C161" s="24">
        <v>70</v>
      </c>
      <c r="D161" s="25" t="s">
        <v>75</v>
      </c>
      <c r="E161" s="25">
        <v>10000</v>
      </c>
      <c r="F161" s="25">
        <v>2.4</v>
      </c>
      <c r="G161" s="25">
        <v>2590</v>
      </c>
      <c r="H161" s="25">
        <f t="shared" si="416"/>
        <v>939.66352930538983</v>
      </c>
      <c r="I161" s="29">
        <f t="shared" si="417"/>
        <v>6220.1956699870761</v>
      </c>
      <c r="J161" s="10"/>
      <c r="K161" s="40">
        <f t="shared" si="418"/>
        <v>2.7098112729018782</v>
      </c>
      <c r="L161" s="40">
        <f t="shared" si="387"/>
        <v>2980</v>
      </c>
      <c r="M161" s="40">
        <f t="shared" si="388"/>
        <v>6266.8597419394428</v>
      </c>
      <c r="N161" s="40">
        <f t="shared" si="389"/>
        <v>8481.5160726761133</v>
      </c>
      <c r="O161" s="40">
        <f t="shared" si="390"/>
        <v>15388.441851460282</v>
      </c>
      <c r="P161" s="40">
        <f t="shared" si="391"/>
        <v>30339.700239746853</v>
      </c>
      <c r="Q161" s="8"/>
      <c r="R161" s="29">
        <f t="shared" si="419"/>
        <v>2.6776338430528925</v>
      </c>
      <c r="S161" s="25">
        <v>9390</v>
      </c>
      <c r="T161" s="29">
        <f t="shared" si="420"/>
        <v>6471.4405787236155</v>
      </c>
      <c r="U161" s="42">
        <f t="shared" si="421"/>
        <v>-12298.483283813272</v>
      </c>
      <c r="V161" s="29">
        <f t="shared" si="422"/>
        <v>15940.065835361998</v>
      </c>
      <c r="W161" s="42">
        <f t="shared" si="423"/>
        <v>41853.318779312343</v>
      </c>
      <c r="X161" s="11"/>
      <c r="Y161" s="29">
        <f t="shared" si="424"/>
        <v>2.7157013044118168</v>
      </c>
      <c r="Z161" s="25">
        <v>1880</v>
      </c>
      <c r="AA161" s="28">
        <f t="shared" si="425"/>
        <v>6272.1215479246048</v>
      </c>
      <c r="AB161" s="39">
        <f t="shared" si="426"/>
        <v>8451.7730028433889</v>
      </c>
      <c r="AC161" s="29">
        <f t="shared" si="427"/>
        <v>15402.533496440912</v>
      </c>
      <c r="AD161" s="42">
        <f t="shared" si="428"/>
        <v>39728.076038657004</v>
      </c>
      <c r="AE161" s="11"/>
      <c r="AF161" s="29">
        <f t="shared" si="429"/>
        <v>2.6785674502254264</v>
      </c>
      <c r="AG161" s="25">
        <v>9390</v>
      </c>
      <c r="AH161" s="28">
        <f t="shared" si="430"/>
        <v>6445.8896122210881</v>
      </c>
      <c r="AI161" s="39">
        <f t="shared" si="431"/>
        <v>-12240.471567269715</v>
      </c>
      <c r="AJ161" s="29">
        <f t="shared" si="432"/>
        <v>15870.740488464891</v>
      </c>
      <c r="AK161" s="42">
        <f t="shared" si="433"/>
        <v>30195.34016934676</v>
      </c>
      <c r="AL161" s="11"/>
      <c r="AM161" s="29">
        <f t="shared" si="434"/>
        <v>2.710744864738881</v>
      </c>
      <c r="AN161" s="25">
        <v>1880</v>
      </c>
      <c r="AO161" s="28">
        <f t="shared" si="435"/>
        <v>6284.938360281225</v>
      </c>
      <c r="AP161" s="39">
        <f t="shared" si="436"/>
        <v>8416.6453962114301</v>
      </c>
      <c r="AQ161" s="29">
        <f t="shared" si="437"/>
        <v>15436.878814384976</v>
      </c>
      <c r="AR161" s="42">
        <f t="shared" si="504"/>
        <v>25905.305501009298</v>
      </c>
      <c r="AS161" s="11"/>
      <c r="AT161" s="29">
        <f t="shared" si="438"/>
        <v>2.680851401774321</v>
      </c>
      <c r="AU161" s="25">
        <v>9390</v>
      </c>
      <c r="AV161" s="28">
        <f t="shared" si="439"/>
        <v>6445.247356354449</v>
      </c>
      <c r="AW161" s="39">
        <f t="shared" si="440"/>
        <v>-9311.3982297265848</v>
      </c>
      <c r="AX161" s="29">
        <f t="shared" si="441"/>
        <v>15868.999536439656</v>
      </c>
      <c r="AY161" s="42">
        <f t="shared" si="442"/>
        <v>25698.974222004974</v>
      </c>
      <c r="AZ161" s="11"/>
      <c r="BA161" s="29">
        <f t="shared" si="443"/>
        <v>2.7106210351990705</v>
      </c>
      <c r="BB161" s="25">
        <v>2980</v>
      </c>
      <c r="BC161" s="28">
        <f t="shared" si="444"/>
        <v>6319.5005636500409</v>
      </c>
      <c r="BD161" s="39">
        <f t="shared" si="445"/>
        <v>8350.0428177926151</v>
      </c>
      <c r="BE161" s="29">
        <f t="shared" si="446"/>
        <v>15529.642294408541</v>
      </c>
      <c r="BF161" s="42">
        <f t="shared" si="447"/>
        <v>15812.255875445384</v>
      </c>
      <c r="BG161" s="11"/>
      <c r="BH161" s="29">
        <f t="shared" si="448"/>
        <v>2.6870803934534915</v>
      </c>
      <c r="BI161" s="25">
        <v>9390</v>
      </c>
      <c r="BJ161" s="28">
        <f t="shared" si="449"/>
        <v>6490.5219360893607</v>
      </c>
      <c r="BK161" s="39">
        <f t="shared" si="450"/>
        <v>-17435.767516802647</v>
      </c>
      <c r="BL161" s="29">
        <f t="shared" si="451"/>
        <v>15991.920731518954</v>
      </c>
      <c r="BM161" s="42">
        <f t="shared" si="452"/>
        <v>29248.309831028517</v>
      </c>
      <c r="BN161" s="11"/>
      <c r="BO161" s="29">
        <f t="shared" si="453"/>
        <v>2.7194412475511434</v>
      </c>
      <c r="BP161" s="25">
        <v>0</v>
      </c>
      <c r="BQ161" s="28">
        <f t="shared" si="454"/>
        <v>6315.4380341641418</v>
      </c>
      <c r="BR161" s="39">
        <f t="shared" si="455"/>
        <v>-8900.326239232234</v>
      </c>
      <c r="BS161" s="29">
        <f t="shared" si="456"/>
        <v>15518.727449606369</v>
      </c>
      <c r="BT161" s="42">
        <f t="shared" si="404"/>
        <v>30654.37271335968</v>
      </c>
      <c r="BU161" s="11"/>
      <c r="BV161" s="29">
        <f t="shared" si="457"/>
        <v>2.6863428994599414</v>
      </c>
      <c r="BW161" s="25">
        <v>2980</v>
      </c>
      <c r="BX161" s="28">
        <f t="shared" si="458"/>
        <v>6214.1647582761198</v>
      </c>
      <c r="BY161" s="39">
        <f t="shared" si="459"/>
        <v>8534.2810168676024</v>
      </c>
      <c r="BZ161" s="29">
        <f t="shared" si="460"/>
        <v>15247.587951413438</v>
      </c>
      <c r="CA161" s="42">
        <f t="shared" si="461"/>
        <v>10256.276409091419</v>
      </c>
      <c r="CB161" s="11"/>
      <c r="CC161" s="29">
        <f t="shared" si="462"/>
        <v>2.6684130084469246</v>
      </c>
      <c r="CD161" s="25">
        <v>9390</v>
      </c>
      <c r="CE161" s="28">
        <f t="shared" si="463"/>
        <v>6320.4645118601811</v>
      </c>
      <c r="CF161" s="39">
        <f t="shared" si="464"/>
        <v>4294.064574150636</v>
      </c>
      <c r="CG161" s="29">
        <f t="shared" si="465"/>
        <v>15532.232585179685</v>
      </c>
      <c r="CH161" s="42">
        <f t="shared" si="466"/>
        <v>11299.637612032167</v>
      </c>
      <c r="CI161" s="11"/>
      <c r="CJ161" s="29">
        <f t="shared" si="467"/>
        <v>2.6872555933459243</v>
      </c>
      <c r="CK161" s="25">
        <v>7910</v>
      </c>
      <c r="CL161" s="28">
        <f t="shared" si="468"/>
        <v>6397.1841427188874</v>
      </c>
      <c r="CM161" s="39">
        <f t="shared" si="469"/>
        <v>-9163.3181576816951</v>
      </c>
      <c r="CN161" s="29">
        <f t="shared" si="470"/>
        <v>15738.939386690477</v>
      </c>
      <c r="CO161" s="42">
        <f t="shared" si="405"/>
        <v>5885.9017590961594</v>
      </c>
      <c r="CP161" s="11"/>
      <c r="CQ161" s="29">
        <f t="shared" si="471"/>
        <v>2.7014587633874334</v>
      </c>
      <c r="CR161" s="25">
        <v>2980</v>
      </c>
      <c r="CS161" s="28">
        <f t="shared" si="472"/>
        <v>6288.7907955784985</v>
      </c>
      <c r="CT161" s="39">
        <f t="shared" si="473"/>
        <v>8399.9146520398517</v>
      </c>
      <c r="CU161" s="29">
        <f t="shared" si="474"/>
        <v>15447.207948170588</v>
      </c>
      <c r="CV161" s="42">
        <f t="shared" si="475"/>
        <v>11749.117704296848</v>
      </c>
      <c r="CW161" s="11"/>
      <c r="CX161" s="29">
        <f t="shared" si="476"/>
        <v>2.681540641351241</v>
      </c>
      <c r="CY161" s="25">
        <v>9390</v>
      </c>
      <c r="CZ161" s="28">
        <f t="shared" si="477"/>
        <v>6434.7031598593248</v>
      </c>
      <c r="DA161" s="39">
        <f t="shared" si="478"/>
        <v>-12228.091640678938</v>
      </c>
      <c r="DB161" s="29">
        <f t="shared" si="479"/>
        <v>15840.428914486987</v>
      </c>
      <c r="DC161" s="42">
        <f t="shared" si="480"/>
        <v>21290.418050020555</v>
      </c>
      <c r="DD161" s="11"/>
      <c r="DE161" s="29">
        <f t="shared" si="481"/>
        <v>2.7085933577340744</v>
      </c>
      <c r="DF161" s="25">
        <v>1880</v>
      </c>
      <c r="DG161" s="28">
        <f t="shared" si="482"/>
        <v>6306.4570784234929</v>
      </c>
      <c r="DH161" s="39">
        <f t="shared" si="483"/>
        <v>8335.4255972010669</v>
      </c>
      <c r="DI161" s="29">
        <f t="shared" si="484"/>
        <v>15494.60882658053</v>
      </c>
      <c r="DJ161" s="42">
        <f t="shared" si="485"/>
        <v>16447.057403646031</v>
      </c>
      <c r="DK161" s="11"/>
      <c r="DL161" s="29">
        <f t="shared" si="486"/>
        <v>2.6847175790609832</v>
      </c>
      <c r="DM161" s="25">
        <v>9390</v>
      </c>
      <c r="DN161" s="28">
        <f t="shared" si="487"/>
        <v>6406.3887242679784</v>
      </c>
      <c r="DO161" s="39">
        <f t="shared" si="488"/>
        <v>-9206.0100260758827</v>
      </c>
      <c r="DP161" s="29">
        <f t="shared" si="489"/>
        <v>15763.813180718229</v>
      </c>
      <c r="DQ161" s="42">
        <f t="shared" si="490"/>
        <v>9986.3338411876757</v>
      </c>
      <c r="DR161" s="11"/>
      <c r="DS161" s="29">
        <f t="shared" si="491"/>
        <v>2.7031975260910124</v>
      </c>
      <c r="DT161" s="25">
        <v>2980</v>
      </c>
      <c r="DU161" s="28">
        <f t="shared" si="492"/>
        <v>6317.93892366612</v>
      </c>
      <c r="DV161" s="39">
        <f t="shared" si="493"/>
        <v>8312.066059314735</v>
      </c>
      <c r="DW161" s="29">
        <f t="shared" si="494"/>
        <v>15525.446263742211</v>
      </c>
      <c r="DX161" s="42">
        <f t="shared" si="495"/>
        <v>7823.3672265085179</v>
      </c>
      <c r="DY161" s="11"/>
      <c r="DZ161" s="29">
        <f t="shared" si="496"/>
        <v>2.6867967317522257</v>
      </c>
      <c r="EA161" s="25">
        <v>9390</v>
      </c>
      <c r="EB161" s="28">
        <f t="shared" si="497"/>
        <v>6419.5505664574303</v>
      </c>
      <c r="EC161" s="39">
        <f t="shared" si="498"/>
        <v>-9255.4366323120485</v>
      </c>
      <c r="ED161" s="29">
        <f t="shared" si="499"/>
        <v>15799.408671114023</v>
      </c>
      <c r="EE161" s="42">
        <f t="shared" si="500"/>
        <v>10324.925950748835</v>
      </c>
      <c r="EF161" s="11"/>
      <c r="EG161" s="29">
        <f t="shared" si="501"/>
        <v>2.7056968767151419</v>
      </c>
      <c r="EH161" s="25">
        <v>2980</v>
      </c>
      <c r="EI161" s="28">
        <f t="shared" si="502"/>
        <v>6340.3375503001635</v>
      </c>
      <c r="EJ161" s="29">
        <f t="shared" si="406"/>
        <v>15585.672530579153</v>
      </c>
      <c r="EK161" s="42">
        <f t="shared" si="407"/>
        <v>6274.7019287314097</v>
      </c>
      <c r="EM161" s="11"/>
      <c r="EN161" s="11"/>
      <c r="EO161" s="78">
        <f t="shared" si="408"/>
        <v>70</v>
      </c>
      <c r="EP161" s="78" t="str">
        <f t="shared" si="409"/>
        <v xml:space="preserve"> ('22', '23'),</v>
      </c>
      <c r="EQ161" s="78">
        <f t="shared" si="410"/>
        <v>10000</v>
      </c>
      <c r="ER161" s="78">
        <f t="shared" si="411"/>
        <v>2.6872555933459243</v>
      </c>
      <c r="ES161" s="106">
        <f t="shared" si="412"/>
        <v>2.4602917526774868</v>
      </c>
      <c r="ET161" s="78">
        <f t="shared" si="413"/>
        <v>6397.1841427188874</v>
      </c>
      <c r="EU161" s="78">
        <f t="shared" si="414"/>
        <v>15738.939386690477</v>
      </c>
      <c r="EV161" s="79">
        <f t="shared" si="415"/>
        <v>0.63971841427188869</v>
      </c>
      <c r="EW161" s="78" t="str">
        <f t="shared" si="503"/>
        <v>-</v>
      </c>
      <c r="EX161" s="3"/>
      <c r="EY161" s="78">
        <v>70</v>
      </c>
      <c r="EZ161" s="78">
        <v>6397.1841427188874</v>
      </c>
      <c r="FB161" s="2">
        <v>6809.2668670494604</v>
      </c>
    </row>
    <row r="162" spans="2:158" s="2" customFormat="1" x14ac:dyDescent="0.3">
      <c r="B162" s="86"/>
      <c r="C162" s="24">
        <v>60</v>
      </c>
      <c r="D162" s="25" t="s">
        <v>76</v>
      </c>
      <c r="E162" s="25">
        <v>8110</v>
      </c>
      <c r="F162" s="25">
        <v>2.4</v>
      </c>
      <c r="G162" s="25">
        <v>6640</v>
      </c>
      <c r="H162" s="25">
        <f t="shared" si="416"/>
        <v>-1852.0972051903323</v>
      </c>
      <c r="I162" s="29">
        <f t="shared" si="417"/>
        <v>17010.136515486458</v>
      </c>
      <c r="J162" s="10"/>
      <c r="K162" s="40">
        <f t="shared" si="418"/>
        <v>3.0699403544295678</v>
      </c>
      <c r="L162" s="40">
        <f t="shared" si="387"/>
        <v>6050</v>
      </c>
      <c r="M162" s="40">
        <f t="shared" si="388"/>
        <v>6320.1740416470684</v>
      </c>
      <c r="N162" s="40">
        <f t="shared" si="389"/>
        <v>982.74542071784867</v>
      </c>
      <c r="O162" s="40">
        <f t="shared" si="390"/>
        <v>16007.615376994552</v>
      </c>
      <c r="P162" s="40">
        <f t="shared" si="391"/>
        <v>204.99165447715171</v>
      </c>
      <c r="Q162" s="8"/>
      <c r="R162" s="29">
        <f t="shared" si="419"/>
        <v>3.0639039301067181</v>
      </c>
      <c r="S162" s="25">
        <v>6640</v>
      </c>
      <c r="T162" s="29">
        <f t="shared" si="420"/>
        <v>6341.1241933465553</v>
      </c>
      <c r="U162" s="42">
        <f t="shared" si="421"/>
        <v>-892.99535092566725</v>
      </c>
      <c r="V162" s="29">
        <f t="shared" si="422"/>
        <v>16071.897145824856</v>
      </c>
      <c r="W162" s="42">
        <f t="shared" si="423"/>
        <v>438.90885623151485</v>
      </c>
      <c r="X162" s="11"/>
      <c r="Y162" s="29">
        <f t="shared" si="424"/>
        <v>3.0727506478175792</v>
      </c>
      <c r="Z162" s="25">
        <v>6050</v>
      </c>
      <c r="AA162" s="28">
        <f t="shared" si="425"/>
        <v>6328.4862007459606</v>
      </c>
      <c r="AB162" s="39">
        <f t="shared" si="426"/>
        <v>-852.41288960444899</v>
      </c>
      <c r="AC162" s="29">
        <f t="shared" si="427"/>
        <v>16033.097568591669</v>
      </c>
      <c r="AD162" s="42">
        <f t="shared" si="428"/>
        <v>159.71885697268817</v>
      </c>
      <c r="AE162" s="11"/>
      <c r="AF162" s="29">
        <f t="shared" si="429"/>
        <v>3.0674034358341431</v>
      </c>
      <c r="AG162" s="25">
        <v>6050</v>
      </c>
      <c r="AH162" s="28">
        <f t="shared" si="430"/>
        <v>6312.9653878660692</v>
      </c>
      <c r="AI162" s="39">
        <f t="shared" si="431"/>
        <v>-803.88704655492211</v>
      </c>
      <c r="AJ162" s="29">
        <f t="shared" si="432"/>
        <v>15985.539659181359</v>
      </c>
      <c r="AK162" s="42">
        <f t="shared" si="433"/>
        <v>240.89563245259995</v>
      </c>
      <c r="AL162" s="11"/>
      <c r="AM162" s="29">
        <f t="shared" si="434"/>
        <v>3.0608801704398751</v>
      </c>
      <c r="AN162" s="25">
        <v>6050</v>
      </c>
      <c r="AO162" s="28">
        <f t="shared" si="435"/>
        <v>6303.6956481245279</v>
      </c>
      <c r="AP162" s="39">
        <f t="shared" si="436"/>
        <v>1030.5292281451286</v>
      </c>
      <c r="AQ162" s="29">
        <f t="shared" si="437"/>
        <v>15957.184061185599</v>
      </c>
      <c r="AR162" s="42">
        <f t="shared" si="504"/>
        <v>85.928074875910966</v>
      </c>
      <c r="AS162" s="11"/>
      <c r="AT162" s="29">
        <f t="shared" si="438"/>
        <v>3.0570070573863863</v>
      </c>
      <c r="AU162" s="25">
        <v>6640</v>
      </c>
      <c r="AV162" s="28">
        <f t="shared" si="439"/>
        <v>6321.0584638363271</v>
      </c>
      <c r="AW162" s="39">
        <f t="shared" si="440"/>
        <v>-829.47971123349657</v>
      </c>
      <c r="AX162" s="29">
        <f t="shared" si="441"/>
        <v>16010.32532597235</v>
      </c>
      <c r="AY162" s="42">
        <f t="shared" si="442"/>
        <v>301.46736944189968</v>
      </c>
      <c r="AZ162" s="11"/>
      <c r="BA162" s="29">
        <f t="shared" si="443"/>
        <v>3.064275625332129</v>
      </c>
      <c r="BB162" s="25">
        <v>6050</v>
      </c>
      <c r="BC162" s="28">
        <f t="shared" si="444"/>
        <v>6311.2223023858905</v>
      </c>
      <c r="BD162" s="39">
        <f t="shared" si="445"/>
        <v>1008.6392849881942</v>
      </c>
      <c r="BE162" s="29">
        <f t="shared" si="446"/>
        <v>15980.204919369895</v>
      </c>
      <c r="BF162" s="42">
        <f t="shared" si="447"/>
        <v>96.750072079053481</v>
      </c>
      <c r="BG162" s="11"/>
      <c r="BH162" s="29">
        <f t="shared" si="448"/>
        <v>3.0601505649141445</v>
      </c>
      <c r="BI162" s="25">
        <v>6640</v>
      </c>
      <c r="BJ162" s="28">
        <f t="shared" si="449"/>
        <v>6329.5346369877971</v>
      </c>
      <c r="BK162" s="39">
        <f t="shared" si="450"/>
        <v>-856.68114044082256</v>
      </c>
      <c r="BL162" s="29">
        <f t="shared" si="451"/>
        <v>16036.313777408166</v>
      </c>
      <c r="BM162" s="42">
        <f t="shared" si="452"/>
        <v>335.34159857218259</v>
      </c>
      <c r="BN162" s="11"/>
      <c r="BO162" s="29">
        <f t="shared" si="453"/>
        <v>3.0678458189461706</v>
      </c>
      <c r="BP162" s="25">
        <v>6050</v>
      </c>
      <c r="BQ162" s="28">
        <f t="shared" si="454"/>
        <v>6321.994100887774</v>
      </c>
      <c r="BR162" s="39">
        <f t="shared" si="455"/>
        <v>-832.62908955005219</v>
      </c>
      <c r="BS162" s="29">
        <f t="shared" si="456"/>
        <v>16013.192559804351</v>
      </c>
      <c r="BT162" s="42">
        <f t="shared" si="404"/>
        <v>56.859684675750358</v>
      </c>
      <c r="BU162" s="11"/>
      <c r="BV162" s="29">
        <f t="shared" si="457"/>
        <v>3.0646690144456787</v>
      </c>
      <c r="BW162" s="25">
        <v>6050</v>
      </c>
      <c r="BX162" s="28">
        <f t="shared" si="458"/>
        <v>6313.7355953071046</v>
      </c>
      <c r="BY162" s="39">
        <f t="shared" si="459"/>
        <v>1000.2578956751363</v>
      </c>
      <c r="BZ162" s="29">
        <f t="shared" si="460"/>
        <v>15987.897296083658</v>
      </c>
      <c r="CA162" s="42">
        <f t="shared" si="461"/>
        <v>68.202914425947739</v>
      </c>
      <c r="CB162" s="11"/>
      <c r="CC162" s="29">
        <f t="shared" si="462"/>
        <v>3.0612027497375718</v>
      </c>
      <c r="CD162" s="25">
        <v>6640</v>
      </c>
      <c r="CE162" s="28">
        <f t="shared" si="463"/>
        <v>6324.6561321682293</v>
      </c>
      <c r="CF162" s="39">
        <f t="shared" si="464"/>
        <v>-840.50950839793381</v>
      </c>
      <c r="CG162" s="29">
        <f t="shared" si="465"/>
        <v>16021.352295285975</v>
      </c>
      <c r="CH162" s="42">
        <f t="shared" si="466"/>
        <v>119.25812533518275</v>
      </c>
      <c r="CI162" s="11"/>
      <c r="CJ162" s="29">
        <f t="shared" si="467"/>
        <v>3.0657892227521857</v>
      </c>
      <c r="CK162" s="25">
        <v>6050</v>
      </c>
      <c r="CL162" s="28">
        <f t="shared" si="468"/>
        <v>6311.3997329055201</v>
      </c>
      <c r="CM162" s="39">
        <f t="shared" si="469"/>
        <v>1007.0274074182448</v>
      </c>
      <c r="CN162" s="29">
        <f t="shared" si="470"/>
        <v>15980.747890060873</v>
      </c>
      <c r="CO162" s="42">
        <f t="shared" si="405"/>
        <v>175.73212141235803</v>
      </c>
      <c r="CP162" s="11"/>
      <c r="CQ162" s="29">
        <f t="shared" si="471"/>
        <v>3.0602248046044509</v>
      </c>
      <c r="CR162" s="25">
        <v>6640</v>
      </c>
      <c r="CS162" s="28">
        <f t="shared" si="472"/>
        <v>6321.8229589694383</v>
      </c>
      <c r="CT162" s="39">
        <f t="shared" si="473"/>
        <v>977.0945170412698</v>
      </c>
      <c r="CU162" s="29">
        <f t="shared" si="474"/>
        <v>16012.66807262876</v>
      </c>
      <c r="CV162" s="42">
        <f t="shared" si="475"/>
        <v>108.64364157954503</v>
      </c>
      <c r="CW162" s="11"/>
      <c r="CX162" s="29">
        <f t="shared" si="476"/>
        <v>3.0645970446783051</v>
      </c>
      <c r="CY162" s="25">
        <v>6640</v>
      </c>
      <c r="CZ162" s="28">
        <f t="shared" si="477"/>
        <v>6336.7932370952922</v>
      </c>
      <c r="DA162" s="39">
        <f t="shared" si="478"/>
        <v>-879.73861099598128</v>
      </c>
      <c r="DB162" s="29">
        <f t="shared" si="479"/>
        <v>16058.593174502546</v>
      </c>
      <c r="DC162" s="42">
        <f t="shared" si="480"/>
        <v>224.10922716541791</v>
      </c>
      <c r="DD162" s="11"/>
      <c r="DE162" s="29">
        <f t="shared" si="481"/>
        <v>3.0709145885463731</v>
      </c>
      <c r="DF162" s="25">
        <v>6050</v>
      </c>
      <c r="DG162" s="28">
        <f t="shared" si="482"/>
        <v>6328.7180437075185</v>
      </c>
      <c r="DH162" s="39">
        <f t="shared" si="483"/>
        <v>-853.90808245048538</v>
      </c>
      <c r="DI162" s="29">
        <f t="shared" si="484"/>
        <v>16033.808735826158</v>
      </c>
      <c r="DJ162" s="42">
        <f t="shared" si="485"/>
        <v>65.208748249943312</v>
      </c>
      <c r="DK162" s="11"/>
      <c r="DL162" s="29">
        <f t="shared" si="486"/>
        <v>3.0675012420312835</v>
      </c>
      <c r="DM162" s="25">
        <v>6050</v>
      </c>
      <c r="DN162" s="28">
        <f t="shared" si="487"/>
        <v>6319.6853324586</v>
      </c>
      <c r="DO162" s="39">
        <f t="shared" si="488"/>
        <v>982.46241282605342</v>
      </c>
      <c r="DP162" s="29">
        <f t="shared" si="489"/>
        <v>16006.118069164737</v>
      </c>
      <c r="DQ162" s="42">
        <f t="shared" si="490"/>
        <v>81.589872506339375</v>
      </c>
      <c r="DR162" s="11"/>
      <c r="DS162" s="29">
        <f t="shared" si="491"/>
        <v>3.0636986077103798</v>
      </c>
      <c r="DT162" s="25">
        <v>6640</v>
      </c>
      <c r="DU162" s="28">
        <f t="shared" si="492"/>
        <v>6327.9540289649894</v>
      </c>
      <c r="DV162" s="39">
        <f t="shared" si="493"/>
        <v>958.46244912104908</v>
      </c>
      <c r="DW162" s="29">
        <f t="shared" si="494"/>
        <v>16031.465242771334</v>
      </c>
      <c r="DX162" s="42">
        <f t="shared" si="495"/>
        <v>68.371341914777261</v>
      </c>
      <c r="DY162" s="11"/>
      <c r="DZ162" s="29">
        <f t="shared" si="496"/>
        <v>3.0671789723743204</v>
      </c>
      <c r="EA162" s="25">
        <v>6640</v>
      </c>
      <c r="EB162" s="28">
        <f t="shared" si="497"/>
        <v>6338.2752768033024</v>
      </c>
      <c r="EC162" s="39">
        <f t="shared" si="498"/>
        <v>-884.63993044272524</v>
      </c>
      <c r="ED162" s="29">
        <f t="shared" si="499"/>
        <v>16063.144857072579</v>
      </c>
      <c r="EE162" s="42">
        <f t="shared" si="500"/>
        <v>106.52815693987988</v>
      </c>
      <c r="EF162" s="11"/>
      <c r="EG162" s="29">
        <f t="shared" si="501"/>
        <v>3.0715424587664768</v>
      </c>
      <c r="EH162" s="25">
        <v>6050</v>
      </c>
      <c r="EI162" s="28">
        <f t="shared" si="502"/>
        <v>6331.6362832144741</v>
      </c>
      <c r="EJ162" s="29">
        <f t="shared" si="406"/>
        <v>16042.762236388109</v>
      </c>
      <c r="EK162" s="42">
        <f t="shared" si="407"/>
        <v>44.076235872502885</v>
      </c>
      <c r="EM162" s="11"/>
      <c r="EN162" s="11"/>
      <c r="EO162" s="78">
        <f t="shared" si="408"/>
        <v>60</v>
      </c>
      <c r="EP162" s="78" t="str">
        <f t="shared" si="409"/>
        <v xml:space="preserve"> ('20', '18'),</v>
      </c>
      <c r="EQ162" s="78">
        <f t="shared" si="410"/>
        <v>8110</v>
      </c>
      <c r="ER162" s="78">
        <f t="shared" si="411"/>
        <v>3.0657892227521857</v>
      </c>
      <c r="ES162" s="106">
        <f t="shared" si="412"/>
        <v>2.5320449609208899</v>
      </c>
      <c r="ET162" s="78">
        <f t="shared" si="413"/>
        <v>6311.3997329055201</v>
      </c>
      <c r="EU162" s="78">
        <f t="shared" si="414"/>
        <v>15980.747890060873</v>
      </c>
      <c r="EV162" s="79">
        <f t="shared" si="415"/>
        <v>0.77822438136936134</v>
      </c>
      <c r="EW162" s="78" t="str">
        <f t="shared" si="503"/>
        <v>-</v>
      </c>
      <c r="EX162" s="3"/>
      <c r="EY162" s="78">
        <v>60</v>
      </c>
      <c r="EZ162" s="78">
        <v>6311.3997329055201</v>
      </c>
      <c r="FB162" s="2">
        <v>6550.6886199824903</v>
      </c>
    </row>
    <row r="163" spans="2:158" s="2" customFormat="1" x14ac:dyDescent="0.3">
      <c r="B163" s="86"/>
      <c r="C163" s="24">
        <v>61</v>
      </c>
      <c r="D163" s="25" t="s">
        <v>77</v>
      </c>
      <c r="E163" s="25">
        <v>6050</v>
      </c>
      <c r="F163" s="25">
        <v>2.4</v>
      </c>
      <c r="G163" s="25">
        <v>6160</v>
      </c>
      <c r="H163" s="25">
        <f t="shared" si="416"/>
        <v>-8364.4399071834232</v>
      </c>
      <c r="I163" s="29">
        <f t="shared" si="417"/>
        <v>17167.332103501125</v>
      </c>
      <c r="J163" s="10"/>
      <c r="K163" s="40">
        <f t="shared" si="418"/>
        <v>2.6720215048554672</v>
      </c>
      <c r="L163" s="40">
        <f t="shared" si="387"/>
        <v>3910</v>
      </c>
      <c r="M163" s="40">
        <f t="shared" si="388"/>
        <v>3779.0801478418462</v>
      </c>
      <c r="N163" s="40">
        <f t="shared" si="389"/>
        <v>350.4101519641888</v>
      </c>
      <c r="O163" s="40">
        <f t="shared" si="390"/>
        <v>9276.9073368329173</v>
      </c>
      <c r="P163" s="40">
        <f t="shared" si="391"/>
        <v>48.134886686335633</v>
      </c>
      <c r="Q163" s="8"/>
      <c r="R163" s="29">
        <f t="shared" si="419"/>
        <v>2.6740283004195686</v>
      </c>
      <c r="S163" s="25">
        <v>3910</v>
      </c>
      <c r="T163" s="29">
        <f t="shared" si="420"/>
        <v>3787.6560332306144</v>
      </c>
      <c r="U163" s="42">
        <f t="shared" si="421"/>
        <v>327.6467392066354</v>
      </c>
      <c r="V163" s="29">
        <f t="shared" si="422"/>
        <v>9299.8501871888748</v>
      </c>
      <c r="W163" s="42">
        <f t="shared" si="423"/>
        <v>73.545810201288859</v>
      </c>
      <c r="X163" s="11"/>
      <c r="Y163" s="29">
        <f t="shared" si="424"/>
        <v>2.6765241954358934</v>
      </c>
      <c r="Z163" s="25">
        <v>3910</v>
      </c>
      <c r="AA163" s="28">
        <f t="shared" si="425"/>
        <v>3792.9671072742558</v>
      </c>
      <c r="AB163" s="39">
        <f t="shared" si="426"/>
        <v>313.64770360818864</v>
      </c>
      <c r="AC163" s="29">
        <f t="shared" si="427"/>
        <v>9314.0695298227092</v>
      </c>
      <c r="AD163" s="42">
        <f t="shared" si="428"/>
        <v>28.207507497041235</v>
      </c>
      <c r="AE163" s="11"/>
      <c r="AF163" s="29">
        <f t="shared" si="429"/>
        <v>2.6780784362194083</v>
      </c>
      <c r="AG163" s="25">
        <v>3910</v>
      </c>
      <c r="AH163" s="28">
        <f t="shared" si="430"/>
        <v>3799.4896768806602</v>
      </c>
      <c r="AI163" s="39">
        <f t="shared" si="431"/>
        <v>296.29433732927913</v>
      </c>
      <c r="AJ163" s="29">
        <f t="shared" si="432"/>
        <v>9331.5437317190426</v>
      </c>
      <c r="AK163" s="42">
        <f t="shared" si="433"/>
        <v>42.543914270390857</v>
      </c>
      <c r="AL163" s="11"/>
      <c r="AM163" s="29">
        <f t="shared" si="434"/>
        <v>2.6799961643534966</v>
      </c>
      <c r="AN163" s="25">
        <v>3910</v>
      </c>
      <c r="AO163" s="28">
        <f t="shared" si="435"/>
        <v>3803.3852539464588</v>
      </c>
      <c r="AP163" s="39">
        <f t="shared" si="436"/>
        <v>286.02362042431315</v>
      </c>
      <c r="AQ163" s="29">
        <f t="shared" si="437"/>
        <v>9341.9861022699861</v>
      </c>
      <c r="AR163" s="42">
        <f t="shared" si="504"/>
        <v>15.175520675575516</v>
      </c>
      <c r="AS163" s="11"/>
      <c r="AT163" s="29">
        <f t="shared" si="438"/>
        <v>2.6811462401509023</v>
      </c>
      <c r="AU163" s="25">
        <v>3910</v>
      </c>
      <c r="AV163" s="28">
        <f t="shared" si="439"/>
        <v>3808.8895900561897</v>
      </c>
      <c r="AW163" s="39">
        <f t="shared" si="440"/>
        <v>271.36704104957579</v>
      </c>
      <c r="AX163" s="29">
        <f t="shared" si="441"/>
        <v>9356.7485180365911</v>
      </c>
      <c r="AY163" s="42">
        <f t="shared" si="442"/>
        <v>30.297716008888127</v>
      </c>
      <c r="AZ163" s="11"/>
      <c r="BA163" s="29">
        <f t="shared" si="443"/>
        <v>2.6827772987488423</v>
      </c>
      <c r="BB163" s="25">
        <v>3910</v>
      </c>
      <c r="BC163" s="28">
        <f t="shared" si="444"/>
        <v>3812.5586815962633</v>
      </c>
      <c r="BD163" s="39">
        <f t="shared" si="445"/>
        <v>261.67752139294464</v>
      </c>
      <c r="BE163" s="29">
        <f t="shared" si="446"/>
        <v>9366.5938743638344</v>
      </c>
      <c r="BF163" s="42">
        <f t="shared" si="447"/>
        <v>13.462232729439831</v>
      </c>
      <c r="BG163" s="11"/>
      <c r="BH163" s="29">
        <f t="shared" si="448"/>
        <v>2.6838684681466689</v>
      </c>
      <c r="BI163" s="25">
        <v>3910</v>
      </c>
      <c r="BJ163" s="28">
        <f t="shared" si="449"/>
        <v>3817.9859901990339</v>
      </c>
      <c r="BK163" s="39">
        <f t="shared" si="450"/>
        <v>247.17092489602328</v>
      </c>
      <c r="BL163" s="29">
        <f t="shared" si="451"/>
        <v>9381.1644493515032</v>
      </c>
      <c r="BM163" s="42">
        <f t="shared" si="452"/>
        <v>29.455678669707854</v>
      </c>
      <c r="BN163" s="11"/>
      <c r="BO163" s="29">
        <f t="shared" si="453"/>
        <v>2.6854883090632513</v>
      </c>
      <c r="BP163" s="25">
        <v>3910</v>
      </c>
      <c r="BQ163" s="28">
        <f t="shared" si="454"/>
        <v>3820.4680974973949</v>
      </c>
      <c r="BR163" s="39">
        <f t="shared" si="455"/>
        <v>240.57642690435117</v>
      </c>
      <c r="BS163" s="29">
        <f t="shared" si="456"/>
        <v>9387.8310414332318</v>
      </c>
      <c r="BT163" s="42">
        <f t="shared" si="404"/>
        <v>6.1608566405765233</v>
      </c>
      <c r="BU163" s="11"/>
      <c r="BV163" s="29">
        <f t="shared" si="457"/>
        <v>2.6862314274823427</v>
      </c>
      <c r="BW163" s="25">
        <v>3910</v>
      </c>
      <c r="BX163" s="28">
        <f t="shared" si="458"/>
        <v>3823.1865377652257</v>
      </c>
      <c r="BY163" s="39">
        <f t="shared" si="459"/>
        <v>233.34769593903013</v>
      </c>
      <c r="BZ163" s="29">
        <f t="shared" si="460"/>
        <v>9395.1345092154079</v>
      </c>
      <c r="CA163" s="42">
        <f t="shared" si="461"/>
        <v>7.389917489764148</v>
      </c>
      <c r="CB163" s="11"/>
      <c r="CC163" s="29">
        <f t="shared" si="462"/>
        <v>2.6870469651569286</v>
      </c>
      <c r="CD163" s="25">
        <v>3910</v>
      </c>
      <c r="CE163" s="28">
        <f t="shared" si="463"/>
        <v>3826.0923086698672</v>
      </c>
      <c r="CF163" s="39">
        <f t="shared" si="464"/>
        <v>225.6396631248675</v>
      </c>
      <c r="CG163" s="29">
        <f t="shared" si="465"/>
        <v>9402.943720956182</v>
      </c>
      <c r="CH163" s="42">
        <f t="shared" si="466"/>
        <v>8.4435045502609984</v>
      </c>
      <c r="CI163" s="11"/>
      <c r="CJ163" s="29">
        <f t="shared" si="467"/>
        <v>2.6879206281161263</v>
      </c>
      <c r="CK163" s="25">
        <v>3910</v>
      </c>
      <c r="CL163" s="28">
        <f t="shared" si="468"/>
        <v>3830.1421503708457</v>
      </c>
      <c r="CM163" s="39">
        <f t="shared" si="469"/>
        <v>214.81020963957724</v>
      </c>
      <c r="CN163" s="29">
        <f t="shared" si="470"/>
        <v>9413.8318450638817</v>
      </c>
      <c r="CO163" s="42">
        <f t="shared" si="405"/>
        <v>16.401217802984466</v>
      </c>
      <c r="CP163" s="11"/>
      <c r="CQ163" s="29">
        <f t="shared" si="471"/>
        <v>2.689141597724261</v>
      </c>
      <c r="CR163" s="25">
        <v>3910</v>
      </c>
      <c r="CS163" s="28">
        <f t="shared" si="472"/>
        <v>3832.6752475804828</v>
      </c>
      <c r="CT163" s="39">
        <f t="shared" si="473"/>
        <v>208.08165110865932</v>
      </c>
      <c r="CU163" s="29">
        <f t="shared" si="474"/>
        <v>9420.6446715717575</v>
      </c>
      <c r="CV163" s="42">
        <f t="shared" si="475"/>
        <v>6.4165814734715783</v>
      </c>
      <c r="CW163" s="11"/>
      <c r="CX163" s="29">
        <f t="shared" si="476"/>
        <v>2.6899072619300139</v>
      </c>
      <c r="CY163" s="25">
        <v>3910</v>
      </c>
      <c r="CZ163" s="28">
        <f t="shared" si="477"/>
        <v>3836.3133889309197</v>
      </c>
      <c r="DA163" s="39">
        <f t="shared" si="478"/>
        <v>198.33780439043869</v>
      </c>
      <c r="DB163" s="29">
        <f t="shared" si="479"/>
        <v>9430.4329386905174</v>
      </c>
      <c r="DC163" s="42">
        <f t="shared" si="480"/>
        <v>13.236072485758495</v>
      </c>
      <c r="DD163" s="11"/>
      <c r="DE163" s="29">
        <f t="shared" si="481"/>
        <v>2.6910096003894668</v>
      </c>
      <c r="DF163" s="25">
        <v>3910</v>
      </c>
      <c r="DG163" s="28">
        <f t="shared" si="482"/>
        <v>3838.3881715879279</v>
      </c>
      <c r="DH163" s="39">
        <f t="shared" si="483"/>
        <v>192.80379327812969</v>
      </c>
      <c r="DI163" s="29">
        <f t="shared" si="484"/>
        <v>9436.0168521756586</v>
      </c>
      <c r="DJ163" s="42">
        <f t="shared" si="485"/>
        <v>4.3047230738220055</v>
      </c>
      <c r="DK163" s="11"/>
      <c r="DL163" s="29">
        <f t="shared" si="486"/>
        <v>2.6916396549231907</v>
      </c>
      <c r="DM163" s="25">
        <v>3910</v>
      </c>
      <c r="DN163" s="28">
        <f t="shared" si="487"/>
        <v>3840.708972062303</v>
      </c>
      <c r="DO163" s="39">
        <f t="shared" si="488"/>
        <v>186.59315894312257</v>
      </c>
      <c r="DP163" s="29">
        <f t="shared" si="489"/>
        <v>9442.2644297296574</v>
      </c>
      <c r="DQ163" s="42">
        <f t="shared" si="490"/>
        <v>5.3861148418597775</v>
      </c>
      <c r="DR163" s="11"/>
      <c r="DS163" s="29">
        <f t="shared" si="491"/>
        <v>2.6923456299522082</v>
      </c>
      <c r="DT163" s="25">
        <v>3910</v>
      </c>
      <c r="DU163" s="28">
        <f t="shared" si="492"/>
        <v>3842.4976709221783</v>
      </c>
      <c r="DV163" s="39">
        <f t="shared" si="493"/>
        <v>181.82238048180716</v>
      </c>
      <c r="DW163" s="29">
        <f t="shared" si="494"/>
        <v>9447.0807125833053</v>
      </c>
      <c r="DX163" s="42">
        <f t="shared" si="495"/>
        <v>3.1994436113189821</v>
      </c>
      <c r="DY163" s="11"/>
      <c r="DZ163" s="29">
        <f t="shared" si="496"/>
        <v>2.692890616529716</v>
      </c>
      <c r="EA163" s="25">
        <v>3910</v>
      </c>
      <c r="EB163" s="28">
        <f t="shared" si="497"/>
        <v>3844.7303812685568</v>
      </c>
      <c r="EC163" s="39">
        <f t="shared" si="498"/>
        <v>175.83839787353662</v>
      </c>
      <c r="ED163" s="29">
        <f t="shared" si="499"/>
        <v>9453.0939177189866</v>
      </c>
      <c r="EE163" s="42">
        <f t="shared" si="500"/>
        <v>4.98499549082584</v>
      </c>
      <c r="EF163" s="11"/>
      <c r="EG163" s="29">
        <f t="shared" si="501"/>
        <v>2.693571954712684</v>
      </c>
      <c r="EH163" s="25">
        <v>3910</v>
      </c>
      <c r="EI163" s="28">
        <f t="shared" si="502"/>
        <v>3846.2335437496008</v>
      </c>
      <c r="EJ163" s="29">
        <f t="shared" si="406"/>
        <v>9457.1431392129834</v>
      </c>
      <c r="EK163" s="42">
        <f t="shared" si="407"/>
        <v>2.259497444418356</v>
      </c>
      <c r="EM163" s="11"/>
      <c r="EN163" s="11"/>
      <c r="EO163" s="78">
        <f t="shared" si="408"/>
        <v>61</v>
      </c>
      <c r="EP163" s="78" t="str">
        <f t="shared" si="409"/>
        <v xml:space="preserve"> ('20', '19'),</v>
      </c>
      <c r="EQ163" s="78">
        <f t="shared" si="410"/>
        <v>6050</v>
      </c>
      <c r="ER163" s="78">
        <f t="shared" si="411"/>
        <v>2.6879206281161263</v>
      </c>
      <c r="ES163" s="106">
        <f t="shared" si="412"/>
        <v>2.4578283195448525</v>
      </c>
      <c r="ET163" s="78">
        <f t="shared" si="413"/>
        <v>3830.1421503708457</v>
      </c>
      <c r="EU163" s="78">
        <f t="shared" si="414"/>
        <v>9413.8318450638835</v>
      </c>
      <c r="EV163" s="79">
        <f t="shared" si="415"/>
        <v>0.63308134716873488</v>
      </c>
      <c r="EW163" s="78" t="str">
        <f t="shared" si="503"/>
        <v>-</v>
      </c>
      <c r="EX163" s="3"/>
      <c r="EY163" s="78">
        <v>61</v>
      </c>
      <c r="EZ163" s="78">
        <v>3830.1421503708457</v>
      </c>
      <c r="FB163" s="2">
        <v>3858.5247962171402</v>
      </c>
    </row>
    <row r="164" spans="2:158" s="2" customFormat="1" x14ac:dyDescent="0.3">
      <c r="B164" s="86"/>
      <c r="C164" s="24">
        <v>62</v>
      </c>
      <c r="D164" s="25" t="s">
        <v>78</v>
      </c>
      <c r="E164" s="25">
        <v>10120</v>
      </c>
      <c r="F164" s="25">
        <v>3.6</v>
      </c>
      <c r="G164" s="25">
        <v>5790</v>
      </c>
      <c r="H164" s="25">
        <f t="shared" si="416"/>
        <v>2312.8094435211428</v>
      </c>
      <c r="I164" s="29">
        <f t="shared" si="417"/>
        <v>21179.015212769271</v>
      </c>
      <c r="J164" s="10"/>
      <c r="K164" s="40">
        <f t="shared" si="418"/>
        <v>3.943123763566653</v>
      </c>
      <c r="L164" s="40">
        <f t="shared" si="387"/>
        <v>6380</v>
      </c>
      <c r="M164" s="40">
        <f t="shared" si="388"/>
        <v>6059.2951572186039</v>
      </c>
      <c r="N164" s="40">
        <f t="shared" si="389"/>
        <v>-1061.8246982371927</v>
      </c>
      <c r="O164" s="40">
        <f t="shared" si="390"/>
        <v>22233.978300483526</v>
      </c>
      <c r="P164" s="40">
        <f t="shared" si="391"/>
        <v>288.84175652638999</v>
      </c>
      <c r="Q164" s="8"/>
      <c r="R164" s="29">
        <f t="shared" si="419"/>
        <v>3.947000536849226</v>
      </c>
      <c r="S164" s="25">
        <v>5790</v>
      </c>
      <c r="T164" s="29">
        <f t="shared" si="420"/>
        <v>6041.6550181106923</v>
      </c>
      <c r="U164" s="42">
        <f t="shared" si="421"/>
        <v>1335.2191796216232</v>
      </c>
      <c r="V164" s="29">
        <f t="shared" si="422"/>
        <v>22164.388198704353</v>
      </c>
      <c r="W164" s="42">
        <f t="shared" si="423"/>
        <v>311.17450774647352</v>
      </c>
      <c r="X164" s="11"/>
      <c r="Y164" s="29">
        <f t="shared" si="424"/>
        <v>3.9429773234846652</v>
      </c>
      <c r="Z164" s="25">
        <v>6380</v>
      </c>
      <c r="AA164" s="28">
        <f t="shared" si="425"/>
        <v>6056.3429124021686</v>
      </c>
      <c r="AB164" s="39">
        <f t="shared" si="426"/>
        <v>1278.5973650569802</v>
      </c>
      <c r="AC164" s="29">
        <f t="shared" si="427"/>
        <v>22222.326786379825</v>
      </c>
      <c r="AD164" s="42">
        <f t="shared" si="428"/>
        <v>215.73423871758408</v>
      </c>
      <c r="AE164" s="11"/>
      <c r="AF164" s="29">
        <f t="shared" si="429"/>
        <v>3.9463247605027307</v>
      </c>
      <c r="AG164" s="25">
        <v>6380</v>
      </c>
      <c r="AH164" s="28">
        <f t="shared" si="430"/>
        <v>6074.3812248226786</v>
      </c>
      <c r="AI164" s="39">
        <f t="shared" si="431"/>
        <v>1208.0994565275057</v>
      </c>
      <c r="AJ164" s="29">
        <f t="shared" si="432"/>
        <v>22293.549149341357</v>
      </c>
      <c r="AK164" s="42">
        <f t="shared" si="433"/>
        <v>325.3807149799257</v>
      </c>
      <c r="AL164" s="11"/>
      <c r="AM164" s="29">
        <f t="shared" si="434"/>
        <v>3.9504692282399043</v>
      </c>
      <c r="AN164" s="25">
        <v>6380</v>
      </c>
      <c r="AO164" s="28">
        <f t="shared" si="435"/>
        <v>6085.1545304999463</v>
      </c>
      <c r="AP164" s="39">
        <f t="shared" si="436"/>
        <v>-1165.6950807907497</v>
      </c>
      <c r="AQ164" s="29">
        <f t="shared" si="437"/>
        <v>22336.122178616588</v>
      </c>
      <c r="AR164" s="42">
        <f t="shared" si="504"/>
        <v>116.06411521584785</v>
      </c>
      <c r="AS164" s="11"/>
      <c r="AT164" s="29">
        <f t="shared" si="438"/>
        <v>3.9529621693777188</v>
      </c>
      <c r="AU164" s="25">
        <v>5790</v>
      </c>
      <c r="AV164" s="28">
        <f t="shared" si="439"/>
        <v>6069.9162093453315</v>
      </c>
      <c r="AW164" s="39">
        <f t="shared" si="440"/>
        <v>1225.4630052745072</v>
      </c>
      <c r="AX164" s="29">
        <f t="shared" si="441"/>
        <v>22275.912541912276</v>
      </c>
      <c r="AY164" s="42">
        <f t="shared" si="442"/>
        <v>232.20643161118164</v>
      </c>
      <c r="AZ164" s="11"/>
      <c r="BA164" s="29">
        <f t="shared" si="443"/>
        <v>3.9494399046365363</v>
      </c>
      <c r="BB164" s="25">
        <v>6380</v>
      </c>
      <c r="BC164" s="28">
        <f t="shared" si="444"/>
        <v>6081.1685206912871</v>
      </c>
      <c r="BD164" s="39">
        <f t="shared" si="445"/>
        <v>-1149.6200657633665</v>
      </c>
      <c r="BE164" s="29">
        <f t="shared" si="446"/>
        <v>22320.367474590239</v>
      </c>
      <c r="BF164" s="42">
        <f t="shared" si="447"/>
        <v>126.61451062632122</v>
      </c>
      <c r="BG164" s="11"/>
      <c r="BH164" s="29">
        <f t="shared" si="448"/>
        <v>3.9520382625845496</v>
      </c>
      <c r="BI164" s="25">
        <v>5790</v>
      </c>
      <c r="BJ164" s="28">
        <f t="shared" si="449"/>
        <v>6064.9509505363339</v>
      </c>
      <c r="BK164" s="39">
        <f t="shared" si="450"/>
        <v>1244.5238463798557</v>
      </c>
      <c r="BL164" s="29">
        <f t="shared" si="451"/>
        <v>22256.30538691007</v>
      </c>
      <c r="BM164" s="42">
        <f t="shared" si="452"/>
        <v>263.00958173082671</v>
      </c>
      <c r="BN164" s="11"/>
      <c r="BO164" s="29">
        <f t="shared" si="453"/>
        <v>3.9482979239443852</v>
      </c>
      <c r="BP164" s="25">
        <v>6380</v>
      </c>
      <c r="BQ164" s="28">
        <f t="shared" si="454"/>
        <v>6073.4494992541531</v>
      </c>
      <c r="BR164" s="39">
        <f t="shared" si="455"/>
        <v>1211.6121269473308</v>
      </c>
      <c r="BS164" s="29">
        <f t="shared" si="456"/>
        <v>22289.868496312105</v>
      </c>
      <c r="BT164" s="42">
        <f t="shared" si="404"/>
        <v>72.22533030914596</v>
      </c>
      <c r="BU164" s="11"/>
      <c r="BV164" s="29">
        <f t="shared" si="457"/>
        <v>3.950254249293915</v>
      </c>
      <c r="BW164" s="25">
        <v>6380</v>
      </c>
      <c r="BX164" s="28">
        <f t="shared" si="458"/>
        <v>6082.757234285551</v>
      </c>
      <c r="BY164" s="39">
        <f t="shared" si="459"/>
        <v>-1156.4323359465461</v>
      </c>
      <c r="BZ164" s="29">
        <f t="shared" si="460"/>
        <v>22326.64642380891</v>
      </c>
      <c r="CA164" s="42">
        <f t="shared" si="461"/>
        <v>86.633931414711611</v>
      </c>
      <c r="CB164" s="11"/>
      <c r="CC164" s="29">
        <f t="shared" si="462"/>
        <v>3.9524062886847058</v>
      </c>
      <c r="CD164" s="25">
        <v>5790</v>
      </c>
      <c r="CE164" s="28">
        <f t="shared" si="463"/>
        <v>6072.958230402839</v>
      </c>
      <c r="CF164" s="39">
        <f t="shared" si="464"/>
        <v>1213.9114934549941</v>
      </c>
      <c r="CG164" s="29">
        <f t="shared" si="465"/>
        <v>22287.92788727902</v>
      </c>
      <c r="CH164" s="42">
        <f t="shared" si="466"/>
        <v>96.02047709340458</v>
      </c>
      <c r="CI164" s="11"/>
      <c r="CJ164" s="29">
        <f t="shared" si="467"/>
        <v>3.9501409376568271</v>
      </c>
      <c r="CK164" s="25">
        <v>6380</v>
      </c>
      <c r="CL164" s="28">
        <f t="shared" si="468"/>
        <v>6087.777736728719</v>
      </c>
      <c r="CM164" s="39">
        <f t="shared" si="469"/>
        <v>-1176.6335726710317</v>
      </c>
      <c r="CN164" s="29">
        <f t="shared" si="470"/>
        <v>22346.492412218551</v>
      </c>
      <c r="CO164" s="42">
        <f t="shared" si="405"/>
        <v>219.61776774279605</v>
      </c>
      <c r="CP164" s="11"/>
      <c r="CQ164" s="29">
        <f t="shared" si="471"/>
        <v>3.9535711869028334</v>
      </c>
      <c r="CR164" s="25">
        <v>5790</v>
      </c>
      <c r="CS164" s="28">
        <f t="shared" si="472"/>
        <v>6078.3322037284888</v>
      </c>
      <c r="CT164" s="39">
        <f t="shared" si="473"/>
        <v>-1138.4092006456647</v>
      </c>
      <c r="CU164" s="29">
        <f t="shared" si="474"/>
        <v>22309.159172407242</v>
      </c>
      <c r="CV164" s="42">
        <f t="shared" si="475"/>
        <v>89.218093658437169</v>
      </c>
      <c r="CW164" s="11"/>
      <c r="CX164" s="29">
        <f t="shared" si="476"/>
        <v>3.9513819454641319</v>
      </c>
      <c r="CY164" s="25">
        <v>5790</v>
      </c>
      <c r="CZ164" s="28">
        <f t="shared" si="477"/>
        <v>6064.7661297324676</v>
      </c>
      <c r="DA164" s="39">
        <f t="shared" si="478"/>
        <v>1245.2679432954815</v>
      </c>
      <c r="DB164" s="29">
        <f t="shared" si="479"/>
        <v>22255.575663237076</v>
      </c>
      <c r="DC164" s="42">
        <f t="shared" si="480"/>
        <v>184.03836366552423</v>
      </c>
      <c r="DD164" s="11"/>
      <c r="DE164" s="29">
        <f t="shared" si="481"/>
        <v>3.9482554703381658</v>
      </c>
      <c r="DF164" s="25">
        <v>6380</v>
      </c>
      <c r="DG164" s="28">
        <f t="shared" si="482"/>
        <v>6073.6421216860053</v>
      </c>
      <c r="DH164" s="39">
        <f t="shared" si="483"/>
        <v>1210.908560941743</v>
      </c>
      <c r="DI164" s="29">
        <f t="shared" si="484"/>
        <v>22290.629408171659</v>
      </c>
      <c r="DJ164" s="42">
        <f t="shared" si="485"/>
        <v>78.783233159267368</v>
      </c>
      <c r="DK164" s="11"/>
      <c r="DL164" s="29">
        <f t="shared" si="486"/>
        <v>3.9502986853495421</v>
      </c>
      <c r="DM164" s="25">
        <v>6380</v>
      </c>
      <c r="DN164" s="28">
        <f t="shared" si="487"/>
        <v>6083.5705863696394</v>
      </c>
      <c r="DO164" s="39">
        <f t="shared" si="488"/>
        <v>-1159.8507622552625</v>
      </c>
      <c r="DP164" s="29">
        <f t="shared" si="489"/>
        <v>22329.86119836443</v>
      </c>
      <c r="DQ164" s="42">
        <f t="shared" si="490"/>
        <v>98.574410974168515</v>
      </c>
      <c r="DR164" s="11"/>
      <c r="DS164" s="29">
        <f t="shared" si="491"/>
        <v>3.9525948136403053</v>
      </c>
      <c r="DT164" s="25">
        <v>5790</v>
      </c>
      <c r="DU164" s="28">
        <f t="shared" si="492"/>
        <v>6075.9922693961289</v>
      </c>
      <c r="DV164" s="39">
        <f t="shared" si="493"/>
        <v>-1129.2866434768493</v>
      </c>
      <c r="DW164" s="29">
        <f t="shared" si="494"/>
        <v>22299.913830930869</v>
      </c>
      <c r="DX164" s="42">
        <f t="shared" si="495"/>
        <v>57.43088815099707</v>
      </c>
      <c r="DY164" s="11"/>
      <c r="DZ164" s="29">
        <f t="shared" si="496"/>
        <v>3.9508411813262381</v>
      </c>
      <c r="EA164" s="25">
        <v>5790</v>
      </c>
      <c r="EB164" s="28">
        <f t="shared" si="497"/>
        <v>6066.5327750706983</v>
      </c>
      <c r="EC164" s="39">
        <f t="shared" si="498"/>
        <v>1238.2971085359763</v>
      </c>
      <c r="ED164" s="29">
        <f t="shared" si="499"/>
        <v>22262.55118889915</v>
      </c>
      <c r="EE164" s="42">
        <f t="shared" si="500"/>
        <v>89.482032892853141</v>
      </c>
      <c r="EF164" s="11"/>
      <c r="EG164" s="29">
        <f t="shared" si="501"/>
        <v>3.9486614301195346</v>
      </c>
      <c r="EH164" s="25">
        <v>6380</v>
      </c>
      <c r="EI164" s="28">
        <f t="shared" si="502"/>
        <v>6073.7519404451659</v>
      </c>
      <c r="EJ164" s="29">
        <f t="shared" si="406"/>
        <v>22291.063226462771</v>
      </c>
      <c r="EK164" s="42">
        <f t="shared" si="407"/>
        <v>52.116348703911825</v>
      </c>
      <c r="EM164" s="11"/>
      <c r="EN164" s="11"/>
      <c r="EO164" s="78">
        <f t="shared" si="408"/>
        <v>62</v>
      </c>
      <c r="EP164" s="78" t="str">
        <f t="shared" si="409"/>
        <v xml:space="preserve"> ('20', '21'),</v>
      </c>
      <c r="EQ164" s="78">
        <f t="shared" si="410"/>
        <v>10120</v>
      </c>
      <c r="ER164" s="78">
        <f t="shared" si="411"/>
        <v>3.9501409376568271</v>
      </c>
      <c r="ES164" s="106">
        <f t="shared" si="412"/>
        <v>3.670714237380567</v>
      </c>
      <c r="ET164" s="78">
        <f t="shared" si="413"/>
        <v>6087.777736728719</v>
      </c>
      <c r="EU164" s="78">
        <f t="shared" si="414"/>
        <v>22346.492412218555</v>
      </c>
      <c r="EV164" s="79">
        <f t="shared" si="415"/>
        <v>0.60155906489414224</v>
      </c>
      <c r="EW164" s="78" t="str">
        <f t="shared" si="503"/>
        <v>-</v>
      </c>
      <c r="EX164" s="3"/>
      <c r="EY164" s="78">
        <v>62</v>
      </c>
      <c r="EZ164" s="78">
        <v>6087.777736728719</v>
      </c>
      <c r="FB164" s="2">
        <v>6162.4274547742198</v>
      </c>
    </row>
    <row r="165" spans="2:158" s="2" customFormat="1" x14ac:dyDescent="0.3">
      <c r="B165" s="86"/>
      <c r="C165" s="24">
        <v>63</v>
      </c>
      <c r="D165" s="25" t="s">
        <v>79</v>
      </c>
      <c r="E165" s="25">
        <v>10150</v>
      </c>
      <c r="F165" s="25">
        <v>3</v>
      </c>
      <c r="G165" s="25">
        <v>1990</v>
      </c>
      <c r="H165" s="25">
        <f t="shared" si="416"/>
        <v>6770.2949579923516</v>
      </c>
      <c r="I165" s="29">
        <f t="shared" si="417"/>
        <v>5971.3231641539496</v>
      </c>
      <c r="J165" s="10"/>
      <c r="K165" s="40">
        <f t="shared" si="418"/>
        <v>3.0731217718455461</v>
      </c>
      <c r="L165" s="40">
        <f t="shared" si="387"/>
        <v>4240</v>
      </c>
      <c r="M165" s="40">
        <f t="shared" si="388"/>
        <v>4306.0513358361977</v>
      </c>
      <c r="N165" s="40">
        <f t="shared" si="389"/>
        <v>-202.94880630874189</v>
      </c>
      <c r="O165" s="40">
        <f t="shared" si="390"/>
        <v>12980.922884719996</v>
      </c>
      <c r="P165" s="40">
        <f t="shared" si="391"/>
        <v>12.252145679439153</v>
      </c>
      <c r="Q165" s="8"/>
      <c r="R165" s="29">
        <f t="shared" si="419"/>
        <v>3.0728844970902021</v>
      </c>
      <c r="S165" s="25">
        <v>4240</v>
      </c>
      <c r="T165" s="29">
        <f t="shared" si="420"/>
        <v>4301.7246529338827</v>
      </c>
      <c r="U165" s="42">
        <f t="shared" si="421"/>
        <v>-189.6435213596408</v>
      </c>
      <c r="V165" s="29">
        <f t="shared" si="422"/>
        <v>12967.62812098728</v>
      </c>
      <c r="W165" s="42">
        <f t="shared" si="423"/>
        <v>18.720184937185316</v>
      </c>
      <c r="X165" s="11"/>
      <c r="Y165" s="29">
        <f t="shared" si="424"/>
        <v>3.0725920034689294</v>
      </c>
      <c r="Z165" s="25">
        <v>4240</v>
      </c>
      <c r="AA165" s="28">
        <f t="shared" si="425"/>
        <v>4299.0451239738004</v>
      </c>
      <c r="AB165" s="39">
        <f t="shared" si="426"/>
        <v>-181.39783030704714</v>
      </c>
      <c r="AC165" s="29">
        <f t="shared" si="427"/>
        <v>12959.395263902705</v>
      </c>
      <c r="AD165" s="42">
        <f t="shared" si="428"/>
        <v>7.1798754479196241</v>
      </c>
      <c r="AE165" s="11"/>
      <c r="AF165" s="29">
        <f t="shared" si="429"/>
        <v>3.0724113031916183</v>
      </c>
      <c r="AG165" s="25">
        <v>4240</v>
      </c>
      <c r="AH165" s="28">
        <f t="shared" si="430"/>
        <v>4295.7543744924524</v>
      </c>
      <c r="AI165" s="39">
        <f t="shared" si="431"/>
        <v>-171.28066235851733</v>
      </c>
      <c r="AJ165" s="29">
        <f t="shared" si="432"/>
        <v>12949.285092520407</v>
      </c>
      <c r="AK165" s="42">
        <f t="shared" si="433"/>
        <v>10.829032148992328</v>
      </c>
      <c r="AL165" s="11"/>
      <c r="AM165" s="29">
        <f t="shared" si="434"/>
        <v>3.0721898456430932</v>
      </c>
      <c r="AN165" s="25">
        <v>4240</v>
      </c>
      <c r="AO165" s="28">
        <f t="shared" si="435"/>
        <v>4293.7889883053522</v>
      </c>
      <c r="AP165" s="39">
        <f t="shared" si="436"/>
        <v>-165.23286498085318</v>
      </c>
      <c r="AQ165" s="29">
        <f t="shared" si="437"/>
        <v>12943.247182800485</v>
      </c>
      <c r="AR165" s="42">
        <f t="shared" si="504"/>
        <v>3.8627428644442374</v>
      </c>
      <c r="AS165" s="11"/>
      <c r="AT165" s="29">
        <f t="shared" si="438"/>
        <v>3.0720578235830462</v>
      </c>
      <c r="AU165" s="25">
        <v>4240</v>
      </c>
      <c r="AV165" s="28">
        <f t="shared" si="439"/>
        <v>4291.0119552813612</v>
      </c>
      <c r="AW165" s="39">
        <f t="shared" si="440"/>
        <v>-156.69585371615648</v>
      </c>
      <c r="AX165" s="29">
        <f t="shared" si="441"/>
        <v>12934.716235446107</v>
      </c>
      <c r="AY165" s="42">
        <f t="shared" si="442"/>
        <v>7.7119124163363351</v>
      </c>
      <c r="AZ165" s="11"/>
      <c r="BA165" s="29">
        <f t="shared" si="443"/>
        <v>3.0718715890853066</v>
      </c>
      <c r="BB165" s="25">
        <v>4240</v>
      </c>
      <c r="BC165" s="28">
        <f t="shared" si="444"/>
        <v>4289.160834969719</v>
      </c>
      <c r="BD165" s="39">
        <f t="shared" si="445"/>
        <v>-151.00068097462565</v>
      </c>
      <c r="BE165" s="29">
        <f t="shared" si="446"/>
        <v>12929.029946291372</v>
      </c>
      <c r="BF165" s="42">
        <f t="shared" si="447"/>
        <v>3.4266464081745456</v>
      </c>
      <c r="BG165" s="11"/>
      <c r="BH165" s="29">
        <f t="shared" si="448"/>
        <v>3.0717476491909741</v>
      </c>
      <c r="BI165" s="25">
        <v>4240</v>
      </c>
      <c r="BJ165" s="28">
        <f t="shared" si="449"/>
        <v>4286.4226636588073</v>
      </c>
      <c r="BK165" s="39">
        <f t="shared" si="450"/>
        <v>-142.58633026789539</v>
      </c>
      <c r="BL165" s="29">
        <f t="shared" si="451"/>
        <v>12920.619225678012</v>
      </c>
      <c r="BM165" s="42">
        <f t="shared" si="452"/>
        <v>7.4975821278995634</v>
      </c>
      <c r="BN165" s="11"/>
      <c r="BO165" s="29">
        <f t="shared" si="453"/>
        <v>3.0715646117002655</v>
      </c>
      <c r="BP165" s="25">
        <v>4240</v>
      </c>
      <c r="BQ165" s="28">
        <f t="shared" si="454"/>
        <v>4285.1703974818838</v>
      </c>
      <c r="BR165" s="39">
        <f t="shared" si="455"/>
        <v>-138.73588682118873</v>
      </c>
      <c r="BS165" s="29">
        <f t="shared" si="456"/>
        <v>12916.772861552505</v>
      </c>
      <c r="BT165" s="42">
        <f t="shared" si="404"/>
        <v>1.5681705778666308</v>
      </c>
      <c r="BU165" s="11"/>
      <c r="BV165" s="29">
        <f t="shared" si="457"/>
        <v>3.0714810187511481</v>
      </c>
      <c r="BW165" s="25">
        <v>4240</v>
      </c>
      <c r="BX165" s="28">
        <f t="shared" si="458"/>
        <v>4283.7988972233579</v>
      </c>
      <c r="BY165" s="39">
        <f t="shared" si="459"/>
        <v>-134.51919723405379</v>
      </c>
      <c r="BZ165" s="29">
        <f t="shared" si="460"/>
        <v>12912.560387275582</v>
      </c>
      <c r="CA165" s="42">
        <f t="shared" si="461"/>
        <v>1.8810129591365679</v>
      </c>
      <c r="CB165" s="11"/>
      <c r="CC165" s="29">
        <f t="shared" si="462"/>
        <v>3.0713895505752546</v>
      </c>
      <c r="CD165" s="25">
        <v>4240</v>
      </c>
      <c r="CE165" s="28">
        <f t="shared" si="463"/>
        <v>4282.3328854098581</v>
      </c>
      <c r="CF165" s="39">
        <f t="shared" si="464"/>
        <v>-130.01089132555751</v>
      </c>
      <c r="CG165" s="29">
        <f t="shared" si="465"/>
        <v>12908.057765518637</v>
      </c>
      <c r="CH165" s="42">
        <f t="shared" si="466"/>
        <v>2.1491906373209435</v>
      </c>
      <c r="CI165" s="11"/>
      <c r="CJ165" s="29">
        <f t="shared" si="467"/>
        <v>3.0712918763241097</v>
      </c>
      <c r="CK165" s="25">
        <v>4240</v>
      </c>
      <c r="CL165" s="28">
        <f t="shared" si="468"/>
        <v>4280.2896700390402</v>
      </c>
      <c r="CM165" s="39">
        <f t="shared" si="469"/>
        <v>-123.73243600427898</v>
      </c>
      <c r="CN165" s="29">
        <f t="shared" si="470"/>
        <v>12901.782593683354</v>
      </c>
      <c r="CO165" s="42">
        <f t="shared" si="405"/>
        <v>4.1747290515467785</v>
      </c>
      <c r="CP165" s="11"/>
      <c r="CQ165" s="29">
        <f t="shared" si="471"/>
        <v>3.0711559126390577</v>
      </c>
      <c r="CR165" s="25">
        <v>4240</v>
      </c>
      <c r="CS165" s="28">
        <f t="shared" si="472"/>
        <v>4279.0116785676064</v>
      </c>
      <c r="CT165" s="39">
        <f t="shared" si="473"/>
        <v>-119.80287927414805</v>
      </c>
      <c r="CU165" s="29">
        <f t="shared" si="474"/>
        <v>12897.857736906335</v>
      </c>
      <c r="CV165" s="42">
        <f t="shared" si="475"/>
        <v>1.6332622010574762</v>
      </c>
      <c r="CW165" s="11"/>
      <c r="CX165" s="29">
        <f t="shared" si="476"/>
        <v>3.0710709689204165</v>
      </c>
      <c r="CY165" s="25">
        <v>4240</v>
      </c>
      <c r="CZ165" s="28">
        <f t="shared" si="477"/>
        <v>4277.1761731633769</v>
      </c>
      <c r="DA165" s="39">
        <f t="shared" si="478"/>
        <v>-114.1635545074985</v>
      </c>
      <c r="DB165" s="29">
        <f t="shared" si="479"/>
        <v>12892.220881413577</v>
      </c>
      <c r="DC165" s="42">
        <f t="shared" si="480"/>
        <v>3.3690800889556254</v>
      </c>
      <c r="DD165" s="11"/>
      <c r="DE165" s="29">
        <f t="shared" si="481"/>
        <v>3.0709491022420954</v>
      </c>
      <c r="DF165" s="25">
        <v>4240</v>
      </c>
      <c r="DG165" s="28">
        <f t="shared" si="482"/>
        <v>4276.129409331872</v>
      </c>
      <c r="DH165" s="39">
        <f t="shared" si="483"/>
        <v>-110.94626506207383</v>
      </c>
      <c r="DI165" s="29">
        <f t="shared" si="484"/>
        <v>12889.006359307128</v>
      </c>
      <c r="DJ165" s="42">
        <f t="shared" si="485"/>
        <v>1.0957145189468278</v>
      </c>
      <c r="DK165" s="11"/>
      <c r="DL165" s="29">
        <f t="shared" si="486"/>
        <v>3.0708796735421813</v>
      </c>
      <c r="DM165" s="25">
        <v>4240</v>
      </c>
      <c r="DN165" s="28">
        <f t="shared" si="487"/>
        <v>4274.9585252450443</v>
      </c>
      <c r="DO165" s="39">
        <f t="shared" si="488"/>
        <v>-107.34862247092043</v>
      </c>
      <c r="DP165" s="29">
        <f t="shared" si="489"/>
        <v>12885.410760601826</v>
      </c>
      <c r="DQ165" s="42">
        <f t="shared" si="490"/>
        <v>1.3709695447864652</v>
      </c>
      <c r="DR165" s="11"/>
      <c r="DS165" s="29">
        <f t="shared" si="491"/>
        <v>3.0708020727092591</v>
      </c>
      <c r="DT165" s="25">
        <v>4240</v>
      </c>
      <c r="DU165" s="28">
        <f t="shared" si="492"/>
        <v>4274.0560956504805</v>
      </c>
      <c r="DV165" s="39">
        <f t="shared" si="493"/>
        <v>-104.5749549229502</v>
      </c>
      <c r="DW165" s="29">
        <f t="shared" si="494"/>
        <v>12882.639604902248</v>
      </c>
      <c r="DX165" s="42">
        <f t="shared" si="495"/>
        <v>0.81437917314445396</v>
      </c>
      <c r="DY165" s="11"/>
      <c r="DZ165" s="29">
        <f t="shared" si="496"/>
        <v>3.0707423073042315</v>
      </c>
      <c r="EA165" s="25">
        <v>4240</v>
      </c>
      <c r="EB165" s="28">
        <f t="shared" si="497"/>
        <v>4272.9296545608931</v>
      </c>
      <c r="EC165" s="39">
        <f t="shared" si="498"/>
        <v>-101.1143769700991</v>
      </c>
      <c r="ED165" s="29">
        <f t="shared" si="499"/>
        <v>12879.180636584242</v>
      </c>
      <c r="EE165" s="42">
        <f t="shared" si="500"/>
        <v>1.2688695283108218</v>
      </c>
      <c r="EF165" s="11"/>
      <c r="EG165" s="29">
        <f t="shared" si="501"/>
        <v>3.0706677593406</v>
      </c>
      <c r="EH165" s="25">
        <v>4240</v>
      </c>
      <c r="EI165" s="28">
        <f t="shared" si="502"/>
        <v>4272.1712830212437</v>
      </c>
      <c r="EJ165" s="29">
        <f t="shared" si="406"/>
        <v>12876.851948567928</v>
      </c>
      <c r="EK165" s="42">
        <f t="shared" si="407"/>
        <v>0.57512739215033515</v>
      </c>
      <c r="EM165" s="11"/>
      <c r="EN165" s="11"/>
      <c r="EO165" s="78">
        <f t="shared" si="408"/>
        <v>63</v>
      </c>
      <c r="EP165" s="78" t="str">
        <f t="shared" si="409"/>
        <v xml:space="preserve"> ('20', '22'),</v>
      </c>
      <c r="EQ165" s="78">
        <f t="shared" si="410"/>
        <v>10150</v>
      </c>
      <c r="ER165" s="78">
        <f t="shared" si="411"/>
        <v>3.0712918763241097</v>
      </c>
      <c r="ES165" s="106">
        <f t="shared" si="412"/>
        <v>3.0142311825278116</v>
      </c>
      <c r="ET165" s="78">
        <f t="shared" si="413"/>
        <v>4280.2896700390402</v>
      </c>
      <c r="EU165" s="78">
        <f t="shared" si="414"/>
        <v>12901.782593683352</v>
      </c>
      <c r="EV165" s="79">
        <f t="shared" si="415"/>
        <v>0.42170341576739312</v>
      </c>
      <c r="EW165" s="78" t="str">
        <f t="shared" si="503"/>
        <v>-</v>
      </c>
      <c r="EX165" s="3"/>
      <c r="EY165" s="78">
        <v>63</v>
      </c>
      <c r="EZ165" s="78">
        <v>4280.2896700390402</v>
      </c>
      <c r="FB165" s="2">
        <v>4282.51076596436</v>
      </c>
    </row>
    <row r="166" spans="2:158" s="2" customFormat="1" x14ac:dyDescent="0.3">
      <c r="B166" s="86"/>
      <c r="C166" s="24">
        <v>64</v>
      </c>
      <c r="D166" s="25" t="s">
        <v>80</v>
      </c>
      <c r="E166" s="25">
        <v>10120</v>
      </c>
      <c r="F166" s="25">
        <v>3.6</v>
      </c>
      <c r="G166" s="25">
        <v>5790</v>
      </c>
      <c r="H166" s="25">
        <f t="shared" si="416"/>
        <v>0</v>
      </c>
      <c r="I166" s="29">
        <f t="shared" si="417"/>
        <v>21179.015212769271</v>
      </c>
      <c r="J166" s="10"/>
      <c r="K166" s="40">
        <f t="shared" si="418"/>
        <v>3.8410312341270112</v>
      </c>
      <c r="L166" s="40">
        <f t="shared" si="387"/>
        <v>5790</v>
      </c>
      <c r="M166" s="40">
        <f t="shared" si="388"/>
        <v>5544.6907271086438</v>
      </c>
      <c r="N166" s="40">
        <f t="shared" si="389"/>
        <v>943.49325381070707</v>
      </c>
      <c r="O166" s="40">
        <f t="shared" si="390"/>
        <v>20230.696805732572</v>
      </c>
      <c r="P166" s="40">
        <f t="shared" si="391"/>
        <v>168.99617372460381</v>
      </c>
      <c r="Q166" s="8"/>
      <c r="R166" s="29">
        <f t="shared" si="419"/>
        <v>3.8433049933897281</v>
      </c>
      <c r="S166" s="25">
        <v>5790</v>
      </c>
      <c r="T166" s="29">
        <f t="shared" si="420"/>
        <v>5560.7596744412222</v>
      </c>
      <c r="U166" s="42">
        <f t="shared" si="421"/>
        <v>882.09486571644345</v>
      </c>
      <c r="V166" s="29">
        <f t="shared" si="422"/>
        <v>20292.477397995459</v>
      </c>
      <c r="W166" s="42">
        <f t="shared" si="423"/>
        <v>258.21106837717588</v>
      </c>
      <c r="X166" s="11"/>
      <c r="Y166" s="29">
        <f t="shared" si="424"/>
        <v>3.8461377455901</v>
      </c>
      <c r="Z166" s="25">
        <v>5790</v>
      </c>
      <c r="AA166" s="28">
        <f t="shared" si="425"/>
        <v>5570.7112264055795</v>
      </c>
      <c r="AB166" s="39">
        <f t="shared" si="426"/>
        <v>844.28088164424219</v>
      </c>
      <c r="AC166" s="29">
        <f t="shared" si="427"/>
        <v>20330.761220431556</v>
      </c>
      <c r="AD166" s="42">
        <f t="shared" si="428"/>
        <v>99.033386499304626</v>
      </c>
      <c r="AE166" s="11"/>
      <c r="AF166" s="29">
        <f t="shared" si="429"/>
        <v>3.847904436387096</v>
      </c>
      <c r="AG166" s="25">
        <v>5790</v>
      </c>
      <c r="AH166" s="28">
        <f t="shared" si="430"/>
        <v>5582.9328015231367</v>
      </c>
      <c r="AI166" s="39">
        <f t="shared" si="431"/>
        <v>797.4981041785951</v>
      </c>
      <c r="AJ166" s="29">
        <f t="shared" si="432"/>
        <v>20377.801996815419</v>
      </c>
      <c r="AK166" s="42">
        <f t="shared" si="433"/>
        <v>149.36689835409382</v>
      </c>
      <c r="AL166" s="11"/>
      <c r="AM166" s="29">
        <f t="shared" si="434"/>
        <v>3.8500871148367977</v>
      </c>
      <c r="AN166" s="25">
        <v>5790</v>
      </c>
      <c r="AO166" s="28">
        <f t="shared" si="435"/>
        <v>5590.2320854877171</v>
      </c>
      <c r="AP166" s="39">
        <f t="shared" si="436"/>
        <v>769.75730789944043</v>
      </c>
      <c r="AQ166" s="29">
        <f t="shared" si="437"/>
        <v>20405.909655507516</v>
      </c>
      <c r="AR166" s="42">
        <f t="shared" si="504"/>
        <v>53.279546395579892</v>
      </c>
      <c r="AS166" s="11"/>
      <c r="AT166" s="29">
        <f t="shared" si="438"/>
        <v>3.8513975658375648</v>
      </c>
      <c r="AU166" s="25">
        <v>5790</v>
      </c>
      <c r="AV166" s="28">
        <f t="shared" si="439"/>
        <v>5600.5457595911421</v>
      </c>
      <c r="AW166" s="39">
        <f t="shared" si="440"/>
        <v>730.25208908893194</v>
      </c>
      <c r="AX166" s="29">
        <f t="shared" si="441"/>
        <v>20445.641299781746</v>
      </c>
      <c r="AY166" s="42">
        <f t="shared" si="442"/>
        <v>106.37187351165949</v>
      </c>
      <c r="AZ166" s="11"/>
      <c r="BA166" s="29">
        <f t="shared" si="443"/>
        <v>3.8532579657686274</v>
      </c>
      <c r="BB166" s="25">
        <v>5790</v>
      </c>
      <c r="BC166" s="28">
        <f t="shared" si="444"/>
        <v>5607.4206694159711</v>
      </c>
      <c r="BD166" s="39">
        <f t="shared" si="445"/>
        <v>704.09072325685986</v>
      </c>
      <c r="BE166" s="29">
        <f t="shared" si="446"/>
        <v>20472.136380691405</v>
      </c>
      <c r="BF166" s="42">
        <f t="shared" si="447"/>
        <v>47.264385099530955</v>
      </c>
      <c r="BG166" s="11"/>
      <c r="BH166" s="29">
        <f t="shared" si="448"/>
        <v>3.8545037973971317</v>
      </c>
      <c r="BI166" s="25">
        <v>5790</v>
      </c>
      <c r="BJ166" s="28">
        <f t="shared" si="449"/>
        <v>5617.5900142873224</v>
      </c>
      <c r="BK166" s="39">
        <f t="shared" si="450"/>
        <v>665.02066771581519</v>
      </c>
      <c r="BL166" s="29">
        <f t="shared" si="451"/>
        <v>20511.343563592985</v>
      </c>
      <c r="BM166" s="42">
        <f t="shared" si="452"/>
        <v>103.41557511247926</v>
      </c>
      <c r="BN166" s="11"/>
      <c r="BO166" s="29">
        <f t="shared" si="453"/>
        <v>3.8563550485404727</v>
      </c>
      <c r="BP166" s="25">
        <v>5790</v>
      </c>
      <c r="BQ166" s="28">
        <f t="shared" si="454"/>
        <v>5622.2408287097496</v>
      </c>
      <c r="BR166" s="39">
        <f t="shared" si="455"/>
        <v>647.23810226715375</v>
      </c>
      <c r="BS166" s="29">
        <f t="shared" si="456"/>
        <v>20529.280731054463</v>
      </c>
      <c r="BT166" s="42">
        <f t="shared" si="404"/>
        <v>21.630074791856615</v>
      </c>
      <c r="BU166" s="11"/>
      <c r="BV166" s="29">
        <f t="shared" si="457"/>
        <v>3.8572050508958151</v>
      </c>
      <c r="BW166" s="25">
        <v>5790</v>
      </c>
      <c r="BX166" s="28">
        <f t="shared" si="458"/>
        <v>5627.3344687842473</v>
      </c>
      <c r="BY166" s="39">
        <f t="shared" si="459"/>
        <v>627.74887804519642</v>
      </c>
      <c r="BZ166" s="29">
        <f t="shared" si="460"/>
        <v>20548.930321296833</v>
      </c>
      <c r="CA166" s="42">
        <f t="shared" si="461"/>
        <v>25.94516920852864</v>
      </c>
      <c r="CB166" s="11"/>
      <c r="CC166" s="29">
        <f t="shared" si="462"/>
        <v>3.8581384092994102</v>
      </c>
      <c r="CD166" s="25">
        <v>5790</v>
      </c>
      <c r="CE166" s="28">
        <f t="shared" si="463"/>
        <v>5632.7791170637556</v>
      </c>
      <c r="CF166" s="39">
        <f t="shared" si="464"/>
        <v>606.95721470646845</v>
      </c>
      <c r="CG166" s="29">
        <f t="shared" si="465"/>
        <v>20569.93925027275</v>
      </c>
      <c r="CH166" s="42">
        <f t="shared" si="466"/>
        <v>29.644194887553002</v>
      </c>
      <c r="CI166" s="11"/>
      <c r="CJ166" s="29">
        <f t="shared" si="467"/>
        <v>3.8591388928769219</v>
      </c>
      <c r="CK166" s="25">
        <v>5790</v>
      </c>
      <c r="CL166" s="28">
        <f t="shared" si="468"/>
        <v>5640.3674522674346</v>
      </c>
      <c r="CM166" s="39">
        <f t="shared" si="469"/>
        <v>577.79354607310188</v>
      </c>
      <c r="CN166" s="29">
        <f t="shared" si="470"/>
        <v>20599.228995187314</v>
      </c>
      <c r="CO166" s="42">
        <f t="shared" si="405"/>
        <v>57.582831163393706</v>
      </c>
      <c r="CP166" s="11"/>
      <c r="CQ166" s="29">
        <f t="shared" si="471"/>
        <v>3.8605381382611843</v>
      </c>
      <c r="CR166" s="25">
        <v>5790</v>
      </c>
      <c r="CS166" s="28">
        <f t="shared" si="472"/>
        <v>5645.1138083350279</v>
      </c>
      <c r="CT166" s="39">
        <f t="shared" si="473"/>
        <v>559.64917247130529</v>
      </c>
      <c r="CU166" s="29">
        <f t="shared" si="474"/>
        <v>20617.554566759525</v>
      </c>
      <c r="CV166" s="42">
        <f t="shared" si="475"/>
        <v>22.527895920379702</v>
      </c>
      <c r="CW166" s="11"/>
      <c r="CX166" s="29">
        <f t="shared" si="476"/>
        <v>3.8614162147782052</v>
      </c>
      <c r="CY166" s="25">
        <v>5790</v>
      </c>
      <c r="CZ166" s="28">
        <f t="shared" si="477"/>
        <v>5651.9307256675766</v>
      </c>
      <c r="DA166" s="39">
        <f t="shared" si="478"/>
        <v>533.4174830316382</v>
      </c>
      <c r="DB166" s="29">
        <f t="shared" si="479"/>
        <v>20643.881831019364</v>
      </c>
      <c r="DC166" s="42">
        <f t="shared" si="480"/>
        <v>46.470361918802276</v>
      </c>
      <c r="DD166" s="11"/>
      <c r="DE166" s="29">
        <f t="shared" si="481"/>
        <v>3.8626812261406611</v>
      </c>
      <c r="DF166" s="25">
        <v>5790</v>
      </c>
      <c r="DG166" s="28">
        <f t="shared" si="482"/>
        <v>5655.8183211438027</v>
      </c>
      <c r="DH166" s="39">
        <f t="shared" si="483"/>
        <v>518.50695333307954</v>
      </c>
      <c r="DI166" s="29">
        <f t="shared" si="484"/>
        <v>20658.899778878658</v>
      </c>
      <c r="DJ166" s="42">
        <f t="shared" si="485"/>
        <v>15.113398586773828</v>
      </c>
      <c r="DK166" s="11"/>
      <c r="DL166" s="29">
        <f t="shared" si="486"/>
        <v>3.8634046974662293</v>
      </c>
      <c r="DM166" s="25">
        <v>5790</v>
      </c>
      <c r="DN166" s="28">
        <f t="shared" si="487"/>
        <v>5660.1668891226846</v>
      </c>
      <c r="DO166" s="39">
        <f t="shared" si="488"/>
        <v>501.78447024089792</v>
      </c>
      <c r="DP166" s="29">
        <f t="shared" si="489"/>
        <v>20675.701819560272</v>
      </c>
      <c r="DQ166" s="42">
        <f t="shared" si="490"/>
        <v>18.91004346695679</v>
      </c>
      <c r="DR166" s="11"/>
      <c r="DS166" s="29">
        <f t="shared" si="491"/>
        <v>3.864215724180676</v>
      </c>
      <c r="DT166" s="25">
        <v>5790</v>
      </c>
      <c r="DU166" s="28">
        <f t="shared" si="492"/>
        <v>5663.5184390175582</v>
      </c>
      <c r="DV166" s="39">
        <f t="shared" si="493"/>
        <v>488.93034462809715</v>
      </c>
      <c r="DW166" s="29">
        <f t="shared" si="494"/>
        <v>20688.65398068443</v>
      </c>
      <c r="DX166" s="42">
        <f t="shared" si="495"/>
        <v>11.232886697827523</v>
      </c>
      <c r="DY166" s="11"/>
      <c r="DZ166" s="29">
        <f t="shared" si="496"/>
        <v>3.8648420795759439</v>
      </c>
      <c r="EA166" s="25">
        <v>5790</v>
      </c>
      <c r="EB166" s="28">
        <f t="shared" si="497"/>
        <v>5667.7019493303069</v>
      </c>
      <c r="EC166" s="39">
        <f t="shared" si="498"/>
        <v>472.82308256967974</v>
      </c>
      <c r="ED166" s="29">
        <f t="shared" si="499"/>
        <v>20704.824225454129</v>
      </c>
      <c r="EE166" s="42">
        <f t="shared" si="500"/>
        <v>17.501758536874679</v>
      </c>
      <c r="EF166" s="11"/>
      <c r="EG166" s="29">
        <f t="shared" si="501"/>
        <v>3.8656254779775412</v>
      </c>
      <c r="EH166" s="25">
        <v>5790</v>
      </c>
      <c r="EI166" s="28">
        <f t="shared" si="502"/>
        <v>5670.5184793613444</v>
      </c>
      <c r="EJ166" s="29">
        <f t="shared" si="406"/>
        <v>20715.71261964057</v>
      </c>
      <c r="EK166" s="42">
        <f t="shared" si="407"/>
        <v>7.9328414157359504</v>
      </c>
      <c r="EM166" s="11"/>
      <c r="EN166" s="11"/>
      <c r="EO166" s="78">
        <f t="shared" si="408"/>
        <v>64</v>
      </c>
      <c r="EP166" s="78" t="str">
        <f t="shared" si="409"/>
        <v xml:space="preserve"> ('21', '20'),</v>
      </c>
      <c r="EQ166" s="78">
        <f t="shared" si="410"/>
        <v>10120</v>
      </c>
      <c r="ER166" s="78">
        <f t="shared" si="411"/>
        <v>3.8591388928769219</v>
      </c>
      <c r="ES166" s="106">
        <f t="shared" si="412"/>
        <v>3.6521076276522373</v>
      </c>
      <c r="ET166" s="78">
        <f t="shared" si="413"/>
        <v>5640.3674522674346</v>
      </c>
      <c r="EU166" s="78">
        <f t="shared" si="414"/>
        <v>20599.228995187314</v>
      </c>
      <c r="EV166" s="79">
        <f t="shared" si="415"/>
        <v>0.55734856247701925</v>
      </c>
      <c r="EW166" s="78" t="str">
        <f t="shared" si="503"/>
        <v>-</v>
      </c>
      <c r="EX166" s="3"/>
      <c r="EY166" s="78">
        <v>64</v>
      </c>
      <c r="EZ166" s="78">
        <v>5640.3674522674346</v>
      </c>
      <c r="FB166" s="2">
        <v>5731.1297204637704</v>
      </c>
    </row>
    <row r="167" spans="2:158" s="2" customFormat="1" x14ac:dyDescent="0.3">
      <c r="B167" s="86"/>
      <c r="C167" s="24">
        <v>65</v>
      </c>
      <c r="D167" s="25" t="s">
        <v>81</v>
      </c>
      <c r="E167" s="25">
        <v>10460</v>
      </c>
      <c r="F167" s="25">
        <v>1.2</v>
      </c>
      <c r="G167" s="25">
        <v>8510</v>
      </c>
      <c r="H167" s="25">
        <f t="shared" si="416"/>
        <v>957.2395705424243</v>
      </c>
      <c r="I167" s="29">
        <f t="shared" si="417"/>
        <v>10883.109779411136</v>
      </c>
      <c r="J167" s="10"/>
      <c r="K167" s="40">
        <f t="shared" si="418"/>
        <v>1.3852538037313136</v>
      </c>
      <c r="L167" s="40">
        <f t="shared" si="387"/>
        <v>9100</v>
      </c>
      <c r="M167" s="40">
        <f t="shared" si="388"/>
        <v>7148.9119967817405</v>
      </c>
      <c r="N167" s="40">
        <f t="shared" si="389"/>
        <v>-2077.1957146058398</v>
      </c>
      <c r="O167" s="40">
        <f t="shared" si="390"/>
        <v>8859.4610470577518</v>
      </c>
      <c r="P167" s="40">
        <f t="shared" si="391"/>
        <v>10690.614233285974</v>
      </c>
      <c r="Q167" s="8"/>
      <c r="R167" s="29">
        <f t="shared" si="419"/>
        <v>1.3963701966439486</v>
      </c>
      <c r="S167" s="25">
        <v>5650</v>
      </c>
      <c r="T167" s="29">
        <f t="shared" si="420"/>
        <v>7050.7259899970595</v>
      </c>
      <c r="U167" s="42">
        <f t="shared" si="421"/>
        <v>2859.4720537830094</v>
      </c>
      <c r="V167" s="29">
        <f t="shared" si="422"/>
        <v>8722.8794297858585</v>
      </c>
      <c r="W167" s="42">
        <f t="shared" si="423"/>
        <v>9640.4919283214258</v>
      </c>
      <c r="X167" s="11"/>
      <c r="Y167" s="29">
        <f t="shared" si="424"/>
        <v>1.3858023146560381</v>
      </c>
      <c r="Z167" s="25">
        <v>9100</v>
      </c>
      <c r="AA167" s="28">
        <f t="shared" si="425"/>
        <v>7139.6870257574174</v>
      </c>
      <c r="AB167" s="39">
        <f t="shared" si="426"/>
        <v>-2065.345112013993</v>
      </c>
      <c r="AC167" s="29">
        <f t="shared" si="427"/>
        <v>8846.5842415765346</v>
      </c>
      <c r="AD167" s="42">
        <f t="shared" si="428"/>
        <v>7914.0658835556669</v>
      </c>
      <c r="AE167" s="11"/>
      <c r="AF167" s="29">
        <f t="shared" si="429"/>
        <v>1.3953585708037679</v>
      </c>
      <c r="AG167" s="25">
        <v>5650</v>
      </c>
      <c r="AH167" s="28">
        <f t="shared" si="430"/>
        <v>7056.6626119284738</v>
      </c>
      <c r="AI167" s="39">
        <f t="shared" si="431"/>
        <v>2848.735036684418</v>
      </c>
      <c r="AJ167" s="29">
        <f t="shared" si="432"/>
        <v>8731.1082732524883</v>
      </c>
      <c r="AK167" s="42">
        <f t="shared" si="433"/>
        <v>6893.0532916396778</v>
      </c>
      <c r="AL167" s="11"/>
      <c r="AM167" s="29">
        <f t="shared" si="434"/>
        <v>1.3864288782161391</v>
      </c>
      <c r="AN167" s="25">
        <v>9100</v>
      </c>
      <c r="AO167" s="28">
        <f t="shared" si="435"/>
        <v>7128.6918852305189</v>
      </c>
      <c r="AP167" s="39">
        <f t="shared" si="436"/>
        <v>-2049.4277867820465</v>
      </c>
      <c r="AQ167" s="29">
        <f t="shared" si="437"/>
        <v>8831.2486836625212</v>
      </c>
      <c r="AR167" s="42">
        <f t="shared" si="504"/>
        <v>5188.2162124207089</v>
      </c>
      <c r="AS167" s="11"/>
      <c r="AT167" s="29">
        <f t="shared" si="438"/>
        <v>1.3941579365769912</v>
      </c>
      <c r="AU167" s="25">
        <v>5650</v>
      </c>
      <c r="AV167" s="28">
        <f t="shared" si="439"/>
        <v>7052.3495644885716</v>
      </c>
      <c r="AW167" s="39">
        <f t="shared" si="440"/>
        <v>2854.2938321570823</v>
      </c>
      <c r="AX167" s="29">
        <f t="shared" si="441"/>
        <v>8725.1295220348275</v>
      </c>
      <c r="AY167" s="42">
        <f t="shared" si="442"/>
        <v>5828.1499362663617</v>
      </c>
      <c r="AZ167" s="11"/>
      <c r="BA167" s="29">
        <f t="shared" si="443"/>
        <v>1.385973512976</v>
      </c>
      <c r="BB167" s="25">
        <v>9100</v>
      </c>
      <c r="BC167" s="28">
        <f t="shared" si="444"/>
        <v>7126.654642414157</v>
      </c>
      <c r="BD167" s="39">
        <f t="shared" si="445"/>
        <v>-2045.369268842089</v>
      </c>
      <c r="BE167" s="29">
        <f t="shared" si="446"/>
        <v>8828.4086714361038</v>
      </c>
      <c r="BF167" s="42">
        <f t="shared" si="447"/>
        <v>5521.2446055273285</v>
      </c>
      <c r="BG167" s="11"/>
      <c r="BH167" s="29">
        <f t="shared" si="448"/>
        <v>1.3939360853085181</v>
      </c>
      <c r="BI167" s="25">
        <v>5650</v>
      </c>
      <c r="BJ167" s="28">
        <f t="shared" si="449"/>
        <v>7044.4075979838972</v>
      </c>
      <c r="BK167" s="39">
        <f t="shared" si="450"/>
        <v>2859.4022836790964</v>
      </c>
      <c r="BL167" s="29">
        <f t="shared" si="451"/>
        <v>8714.1254896955415</v>
      </c>
      <c r="BM167" s="42">
        <f t="shared" si="452"/>
        <v>6764.5763175131378</v>
      </c>
      <c r="BN167" s="11"/>
      <c r="BO167" s="29">
        <f t="shared" si="453"/>
        <v>1.3851371946375699</v>
      </c>
      <c r="BP167" s="25">
        <v>9100</v>
      </c>
      <c r="BQ167" s="28">
        <f t="shared" si="454"/>
        <v>7099.8578594662049</v>
      </c>
      <c r="BR167" s="39">
        <f t="shared" si="455"/>
        <v>-4048.0077773257558</v>
      </c>
      <c r="BS167" s="29">
        <f t="shared" si="456"/>
        <v>8791.0946032723696</v>
      </c>
      <c r="BT167" s="42">
        <f t="shared" si="404"/>
        <v>3074.7314984562995</v>
      </c>
      <c r="BU167" s="11"/>
      <c r="BV167" s="29">
        <f t="shared" si="457"/>
        <v>1.3910356357002611</v>
      </c>
      <c r="BW167" s="25">
        <v>4170</v>
      </c>
      <c r="BX167" s="28">
        <f t="shared" si="458"/>
        <v>7010.8991379204253</v>
      </c>
      <c r="BY167" s="39">
        <f t="shared" si="459"/>
        <v>4976.539940193953</v>
      </c>
      <c r="BZ167" s="29">
        <f t="shared" si="460"/>
        <v>8667.770413753462</v>
      </c>
      <c r="CA167" s="42">
        <f t="shared" si="461"/>
        <v>7913.654139059543</v>
      </c>
      <c r="CB167" s="11"/>
      <c r="CC167" s="29">
        <f t="shared" si="462"/>
        <v>1.3816396465264935</v>
      </c>
      <c r="CD167" s="25">
        <v>10580</v>
      </c>
      <c r="CE167" s="28">
        <f t="shared" si="463"/>
        <v>7130.3620550048072</v>
      </c>
      <c r="CF167" s="39">
        <f t="shared" si="464"/>
        <v>-4083.0043951707576</v>
      </c>
      <c r="CG167" s="29">
        <f t="shared" si="465"/>
        <v>8833.5773160929239</v>
      </c>
      <c r="CH167" s="42">
        <f t="shared" si="466"/>
        <v>14271.388558309891</v>
      </c>
      <c r="CI167" s="11"/>
      <c r="CJ167" s="29">
        <f t="shared" si="467"/>
        <v>1.3943399563368797</v>
      </c>
      <c r="CK167" s="25">
        <v>4170</v>
      </c>
      <c r="CL167" s="28">
        <f t="shared" si="468"/>
        <v>6987.4788757598571</v>
      </c>
      <c r="CM167" s="39">
        <f t="shared" si="469"/>
        <v>2928.3751001848705</v>
      </c>
      <c r="CN167" s="29">
        <f t="shared" si="470"/>
        <v>8635.4403779593758</v>
      </c>
      <c r="CO167" s="42">
        <f t="shared" si="405"/>
        <v>20415.602911144524</v>
      </c>
      <c r="CP167" s="11"/>
      <c r="CQ167" s="29">
        <f t="shared" si="471"/>
        <v>1.3792246756669522</v>
      </c>
      <c r="CR167" s="25">
        <v>9100</v>
      </c>
      <c r="CS167" s="28">
        <f t="shared" si="472"/>
        <v>7054.4882103457821</v>
      </c>
      <c r="CT167" s="39">
        <f t="shared" si="473"/>
        <v>-1937.2385381067002</v>
      </c>
      <c r="CU167" s="29">
        <f t="shared" si="474"/>
        <v>8728.093869846216</v>
      </c>
      <c r="CV167" s="42">
        <f t="shared" si="475"/>
        <v>4490.2509216484432</v>
      </c>
      <c r="CW167" s="11"/>
      <c r="CX167" s="29">
        <f t="shared" si="476"/>
        <v>1.386199203682843</v>
      </c>
      <c r="CY167" s="25">
        <v>5650</v>
      </c>
      <c r="CZ167" s="28">
        <f t="shared" si="477"/>
        <v>6988.40682664425</v>
      </c>
      <c r="DA167" s="39">
        <f t="shared" si="478"/>
        <v>2925.6137673941871</v>
      </c>
      <c r="DB167" s="29">
        <f t="shared" si="479"/>
        <v>8636.7202748958425</v>
      </c>
      <c r="DC167" s="42">
        <f t="shared" si="480"/>
        <v>4366.7492719091124</v>
      </c>
      <c r="DD167" s="11"/>
      <c r="DE167" s="29">
        <f t="shared" si="481"/>
        <v>1.3793199001861012</v>
      </c>
      <c r="DF167" s="25">
        <v>9100</v>
      </c>
      <c r="DG167" s="28">
        <f t="shared" si="482"/>
        <v>7047.8626332171407</v>
      </c>
      <c r="DH167" s="39">
        <f t="shared" si="483"/>
        <v>-1930.1366335715763</v>
      </c>
      <c r="DI167" s="29">
        <f t="shared" si="484"/>
        <v>8718.9118152709852</v>
      </c>
      <c r="DJ167" s="42">
        <f t="shared" si="485"/>
        <v>3534.9929352329873</v>
      </c>
      <c r="DK167" s="11"/>
      <c r="DL167" s="29">
        <f t="shared" si="486"/>
        <v>1.3855006751820442</v>
      </c>
      <c r="DM167" s="25">
        <v>5650</v>
      </c>
      <c r="DN167" s="28">
        <f t="shared" si="487"/>
        <v>7002.5606162987333</v>
      </c>
      <c r="DO167" s="39">
        <f t="shared" si="488"/>
        <v>2907.9598229900444</v>
      </c>
      <c r="DP167" s="29">
        <f t="shared" si="489"/>
        <v>8656.2531802455251</v>
      </c>
      <c r="DQ167" s="42">
        <f t="shared" si="490"/>
        <v>2052.2727368756691</v>
      </c>
      <c r="DR167" s="11"/>
      <c r="DS167" s="29">
        <f t="shared" si="491"/>
        <v>1.3807770432559758</v>
      </c>
      <c r="DT167" s="25">
        <v>9100</v>
      </c>
      <c r="DU167" s="28">
        <f t="shared" si="492"/>
        <v>7056.7045299617976</v>
      </c>
      <c r="DV167" s="39">
        <f t="shared" si="493"/>
        <v>-1943.4533903606425</v>
      </c>
      <c r="DW167" s="29">
        <f t="shared" si="494"/>
        <v>8731.1663897172493</v>
      </c>
      <c r="DX167" s="42">
        <f t="shared" si="495"/>
        <v>2931.5633867533575</v>
      </c>
      <c r="DY167" s="11"/>
      <c r="DZ167" s="29">
        <f t="shared" si="496"/>
        <v>1.3864333079597682</v>
      </c>
      <c r="EA167" s="25">
        <v>5650</v>
      </c>
      <c r="EB167" s="28">
        <f t="shared" si="497"/>
        <v>7010.1763019546988</v>
      </c>
      <c r="EC167" s="39">
        <f t="shared" si="498"/>
        <v>2897.7547712609476</v>
      </c>
      <c r="ED167" s="29">
        <f t="shared" si="499"/>
        <v>8666.7717419961155</v>
      </c>
      <c r="EE167" s="42">
        <f t="shared" si="500"/>
        <v>2164.8760014805671</v>
      </c>
      <c r="EF167" s="11"/>
      <c r="EG167" s="29">
        <f t="shared" si="501"/>
        <v>1.3815647486493998</v>
      </c>
      <c r="EH167" s="25">
        <v>9100</v>
      </c>
      <c r="EI167" s="28">
        <f t="shared" si="502"/>
        <v>7058.3050429516952</v>
      </c>
      <c r="EJ167" s="29">
        <f t="shared" si="406"/>
        <v>8733.3855296206184</v>
      </c>
      <c r="EK167" s="42">
        <f t="shared" si="407"/>
        <v>2316.3757099559607</v>
      </c>
      <c r="EM167" s="11"/>
      <c r="EN167" s="11"/>
      <c r="EO167" s="78">
        <f t="shared" si="408"/>
        <v>65</v>
      </c>
      <c r="EP167" s="78" t="str">
        <f t="shared" si="409"/>
        <v xml:space="preserve"> ('21', '22'),</v>
      </c>
      <c r="EQ167" s="78">
        <f t="shared" si="410"/>
        <v>10460</v>
      </c>
      <c r="ER167" s="78">
        <f t="shared" si="411"/>
        <v>1.3943399563368797</v>
      </c>
      <c r="ES167" s="106">
        <f t="shared" si="412"/>
        <v>1.2358449351333904</v>
      </c>
      <c r="ET167" s="78">
        <f t="shared" si="413"/>
        <v>6987.4788757598571</v>
      </c>
      <c r="EU167" s="78">
        <f t="shared" si="414"/>
        <v>8635.4403779593758</v>
      </c>
      <c r="EV167" s="79">
        <f t="shared" si="415"/>
        <v>0.66801901297895383</v>
      </c>
      <c r="EW167" s="78" t="str">
        <f t="shared" si="503"/>
        <v>-</v>
      </c>
      <c r="EX167" s="3"/>
      <c r="EY167" s="78">
        <v>65</v>
      </c>
      <c r="EZ167" s="78">
        <v>6987.4788757598571</v>
      </c>
      <c r="FB167" s="2">
        <v>6563.0636334534602</v>
      </c>
    </row>
    <row r="168" spans="2:158" x14ac:dyDescent="0.3">
      <c r="B168" s="86"/>
      <c r="C168" s="26">
        <v>66</v>
      </c>
      <c r="D168" s="27" t="s">
        <v>82</v>
      </c>
      <c r="E168" s="27">
        <v>9770</v>
      </c>
      <c r="F168" s="27">
        <v>1.8</v>
      </c>
      <c r="G168" s="27">
        <v>11670</v>
      </c>
      <c r="H168" s="30">
        <f t="shared" si="416"/>
        <v>5708.2885089898364</v>
      </c>
      <c r="I168" s="31">
        <f t="shared" si="417"/>
        <v>27420.160005760536</v>
      </c>
      <c r="J168" s="10"/>
      <c r="K168" s="61">
        <f t="shared" si="418"/>
        <v>2.6436936589817215</v>
      </c>
      <c r="L168" s="61">
        <f t="shared" si="387"/>
        <v>12850</v>
      </c>
      <c r="M168" s="61">
        <f t="shared" si="388"/>
        <v>8896.2726495646493</v>
      </c>
      <c r="N168" s="61">
        <f t="shared" si="389"/>
        <v>-8065.2396340666746</v>
      </c>
      <c r="O168" s="61">
        <f t="shared" si="390"/>
        <v>17664.590583097364</v>
      </c>
      <c r="P168" s="61">
        <f t="shared" si="391"/>
        <v>43899.783190529139</v>
      </c>
      <c r="Q168" s="8"/>
      <c r="R168" s="29">
        <f t="shared" si="419"/>
        <v>2.728085209911931</v>
      </c>
      <c r="S168" s="27">
        <v>5850</v>
      </c>
      <c r="T168" s="29">
        <f t="shared" si="420"/>
        <v>8696.7270140101064</v>
      </c>
      <c r="U168" s="42">
        <f t="shared" si="421"/>
        <v>11297.231671857049</v>
      </c>
      <c r="V168" s="31">
        <f t="shared" si="422"/>
        <v>17128.336773834202</v>
      </c>
      <c r="W168" s="45">
        <f t="shared" si="423"/>
        <v>39818.460668866486</v>
      </c>
      <c r="X168" s="11"/>
      <c r="Y168" s="31">
        <f t="shared" si="424"/>
        <v>2.6475764194053006</v>
      </c>
      <c r="Z168" s="27">
        <v>12850</v>
      </c>
      <c r="AA168" s="28">
        <f t="shared" si="425"/>
        <v>8877.0247510748759</v>
      </c>
      <c r="AB168" s="39">
        <f t="shared" si="426"/>
        <v>-6494.7881567121412</v>
      </c>
      <c r="AC168" s="31">
        <f t="shared" si="427"/>
        <v>17612.157808291642</v>
      </c>
      <c r="AD168" s="44">
        <f t="shared" si="428"/>
        <v>32507.273990676771</v>
      </c>
      <c r="AE168" s="11"/>
      <c r="AF168" s="31">
        <f t="shared" si="429"/>
        <v>2.7200792507416804</v>
      </c>
      <c r="AG168" s="27">
        <v>6440</v>
      </c>
      <c r="AH168" s="28">
        <f t="shared" si="430"/>
        <v>8741.2025629600648</v>
      </c>
      <c r="AI168" s="39">
        <f t="shared" si="431"/>
        <v>11191.636825924721</v>
      </c>
      <c r="AJ168" s="31">
        <f t="shared" si="432"/>
        <v>17246.476728585876</v>
      </c>
      <c r="AK168" s="44">
        <f t="shared" si="433"/>
        <v>18447.666784295125</v>
      </c>
      <c r="AL168" s="11"/>
      <c r="AM168" s="31">
        <f t="shared" si="434"/>
        <v>2.6650480894162221</v>
      </c>
      <c r="AN168" s="27">
        <v>12850</v>
      </c>
      <c r="AO168" s="28">
        <f t="shared" si="435"/>
        <v>8886.0409510123736</v>
      </c>
      <c r="AP168" s="39">
        <f t="shared" si="436"/>
        <v>-8076.9141423392111</v>
      </c>
      <c r="AQ168" s="31">
        <f t="shared" si="437"/>
        <v>17636.699455143025</v>
      </c>
      <c r="AR168" s="44">
        <f t="shared" si="504"/>
        <v>20978.158653591188</v>
      </c>
      <c r="AS168" s="11"/>
      <c r="AT168" s="31">
        <f t="shared" si="438"/>
        <v>2.7238229670400629</v>
      </c>
      <c r="AU168" s="27">
        <v>5850</v>
      </c>
      <c r="AV168" s="28">
        <f t="shared" si="439"/>
        <v>8729.295374477515</v>
      </c>
      <c r="AW168" s="39">
        <f t="shared" si="440"/>
        <v>11211.723699497488</v>
      </c>
      <c r="AX168" s="31">
        <f t="shared" si="441"/>
        <v>17214.771522399296</v>
      </c>
      <c r="AY168" s="44">
        <f t="shared" si="442"/>
        <v>24569.175763245225</v>
      </c>
      <c r="AZ168" s="11"/>
      <c r="BA168" s="31">
        <f t="shared" si="443"/>
        <v>2.6603442682964964</v>
      </c>
      <c r="BB168" s="27">
        <v>12850</v>
      </c>
      <c r="BC168" s="28">
        <f t="shared" si="444"/>
        <v>8878.8273810142127</v>
      </c>
      <c r="BD168" s="39">
        <f t="shared" si="445"/>
        <v>-8034.9106572957317</v>
      </c>
      <c r="BE168" s="31">
        <f t="shared" si="446"/>
        <v>17617.061778321466</v>
      </c>
      <c r="BF168" s="44">
        <f t="shared" si="447"/>
        <v>22359.820978891014</v>
      </c>
      <c r="BG168" s="11"/>
      <c r="BH168" s="31">
        <f t="shared" si="448"/>
        <v>2.7208268289979403</v>
      </c>
      <c r="BI168" s="27">
        <v>5850</v>
      </c>
      <c r="BJ168" s="28">
        <f t="shared" si="449"/>
        <v>8710.1270681430906</v>
      </c>
      <c r="BK168" s="39">
        <f t="shared" si="450"/>
        <v>11166.880986982691</v>
      </c>
      <c r="BL168" s="31">
        <f t="shared" si="451"/>
        <v>17163.849494990951</v>
      </c>
      <c r="BM168" s="44">
        <f t="shared" si="452"/>
        <v>28459.795562814503</v>
      </c>
      <c r="BN168" s="11"/>
      <c r="BO168" s="31">
        <f t="shared" si="453"/>
        <v>2.652812341720582</v>
      </c>
      <c r="BP168" s="27">
        <v>12850</v>
      </c>
      <c r="BQ168" s="28">
        <f t="shared" si="454"/>
        <v>8821.8014625171145</v>
      </c>
      <c r="BR168" s="39">
        <f t="shared" si="455"/>
        <v>11070.329302059437</v>
      </c>
      <c r="BS168" s="31">
        <f t="shared" si="456"/>
        <v>17462.574334222212</v>
      </c>
      <c r="BT168" s="44">
        <f t="shared" si="404"/>
        <v>12471.170358805022</v>
      </c>
      <c r="BU168" s="11"/>
      <c r="BV168" s="31">
        <f t="shared" si="457"/>
        <v>2.6973970386994153</v>
      </c>
      <c r="BW168" s="27">
        <v>12850</v>
      </c>
      <c r="BX168" s="28">
        <f t="shared" si="458"/>
        <v>8944.1088948962206</v>
      </c>
      <c r="BY168" s="39">
        <f t="shared" si="459"/>
        <v>-8369.712989208334</v>
      </c>
      <c r="BZ168" s="31">
        <f t="shared" si="460"/>
        <v>17795.571956312244</v>
      </c>
      <c r="CA168" s="44">
        <f t="shared" si="461"/>
        <v>14959.108015169611</v>
      </c>
      <c r="CB168" s="11"/>
      <c r="CC168" s="31">
        <f t="shared" si="462"/>
        <v>2.7482084606924548</v>
      </c>
      <c r="CD168" s="27">
        <v>5850</v>
      </c>
      <c r="CE168" s="28">
        <f t="shared" si="463"/>
        <v>8840.5446391789792</v>
      </c>
      <c r="CF168" s="39">
        <f t="shared" si="464"/>
        <v>-2473.4946464185609</v>
      </c>
      <c r="CG168" s="31">
        <f t="shared" si="465"/>
        <v>17513.203748747674</v>
      </c>
      <c r="CH168" s="44">
        <f t="shared" si="466"/>
        <v>10725.555062266167</v>
      </c>
      <c r="CI168" s="11"/>
      <c r="CJ168" s="31">
        <f t="shared" si="467"/>
        <v>2.7050479713284505</v>
      </c>
      <c r="CK168" s="27">
        <v>7920</v>
      </c>
      <c r="CL168" s="28">
        <f t="shared" si="468"/>
        <v>8796.1141464760949</v>
      </c>
      <c r="CM168" s="39">
        <f t="shared" si="469"/>
        <v>9463.8431178560604</v>
      </c>
      <c r="CN168" s="31">
        <f t="shared" si="470"/>
        <v>17393.419297654189</v>
      </c>
      <c r="CO168" s="44">
        <f t="shared" si="405"/>
        <v>1974.0686818210545</v>
      </c>
      <c r="CP168" s="11"/>
      <c r="CQ168" s="31">
        <f t="shared" si="471"/>
        <v>2.6869904414680379</v>
      </c>
      <c r="CR168" s="27">
        <v>12260</v>
      </c>
      <c r="CS168" s="28">
        <f t="shared" si="472"/>
        <v>8905.9888755203901</v>
      </c>
      <c r="CT168" s="39">
        <f t="shared" si="473"/>
        <v>-8169.8548057150183</v>
      </c>
      <c r="CU168" s="31">
        <f t="shared" si="474"/>
        <v>17691.116994169592</v>
      </c>
      <c r="CV168" s="44">
        <f t="shared" si="475"/>
        <v>12072.456082557295</v>
      </c>
      <c r="CW168" s="11"/>
      <c r="CX168" s="31">
        <f t="shared" si="476"/>
        <v>2.7321463576024696</v>
      </c>
      <c r="CY168" s="27">
        <v>5850</v>
      </c>
      <c r="CZ168" s="28">
        <f t="shared" si="477"/>
        <v>8762.2041345853577</v>
      </c>
      <c r="DA168" s="39">
        <f t="shared" si="478"/>
        <v>11119.601281505</v>
      </c>
      <c r="DB168" s="31">
        <f t="shared" si="479"/>
        <v>17302.534434583995</v>
      </c>
      <c r="DC168" s="44">
        <f t="shared" si="480"/>
        <v>20674.051725754398</v>
      </c>
      <c r="DD168" s="11"/>
      <c r="DE168" s="31">
        <f t="shared" si="481"/>
        <v>2.6733915398575565</v>
      </c>
      <c r="DF168" s="27">
        <v>12850</v>
      </c>
      <c r="DG168" s="28">
        <f t="shared" si="482"/>
        <v>8877.3035786214023</v>
      </c>
      <c r="DH168" s="39">
        <f t="shared" si="483"/>
        <v>-6551.1761817829693</v>
      </c>
      <c r="DI168" s="31">
        <f t="shared" si="484"/>
        <v>17612.916257432058</v>
      </c>
      <c r="DJ168" s="44">
        <f t="shared" si="485"/>
        <v>13247.88201740656</v>
      </c>
      <c r="DK168" s="11"/>
      <c r="DL168" s="31">
        <f t="shared" si="486"/>
        <v>2.7201948550278434</v>
      </c>
      <c r="DM168" s="27">
        <v>6440</v>
      </c>
      <c r="DN168" s="28">
        <f t="shared" si="487"/>
        <v>8798.3152965611789</v>
      </c>
      <c r="DO168" s="39">
        <f t="shared" si="488"/>
        <v>9431.3710334701082</v>
      </c>
      <c r="DP168" s="31">
        <f t="shared" si="489"/>
        <v>17399.334744278945</v>
      </c>
      <c r="DQ168" s="44">
        <f t="shared" si="490"/>
        <v>6239.1487028254023</v>
      </c>
      <c r="DR168" s="11"/>
      <c r="DS168" s="31">
        <f t="shared" si="491"/>
        <v>2.6878786209670578</v>
      </c>
      <c r="DT168" s="27">
        <v>12260</v>
      </c>
      <c r="DU168" s="28">
        <f t="shared" si="492"/>
        <v>8887.6762378919339</v>
      </c>
      <c r="DV168" s="39">
        <f t="shared" si="493"/>
        <v>-8151.3037602961658</v>
      </c>
      <c r="DW168" s="31">
        <f t="shared" si="494"/>
        <v>17641.15424323576</v>
      </c>
      <c r="DX168" s="44">
        <f t="shared" si="495"/>
        <v>7985.3778355186269</v>
      </c>
      <c r="DY168" s="11"/>
      <c r="DZ168" s="31">
        <f t="shared" si="496"/>
        <v>2.7245031946731104</v>
      </c>
      <c r="EA168" s="27">
        <v>5850</v>
      </c>
      <c r="EB168" s="28">
        <f t="shared" si="497"/>
        <v>8787.2019097029006</v>
      </c>
      <c r="EC168" s="39">
        <f t="shared" si="498"/>
        <v>11057.442455607325</v>
      </c>
      <c r="ED168" s="31">
        <f t="shared" si="499"/>
        <v>17369.488205266902</v>
      </c>
      <c r="EE168" s="44">
        <f t="shared" si="500"/>
        <v>10095.090625037563</v>
      </c>
      <c r="EF168" s="11"/>
      <c r="EG168" s="31">
        <f t="shared" si="501"/>
        <v>2.6834011006890424</v>
      </c>
      <c r="EH168" s="27">
        <v>12850</v>
      </c>
      <c r="EI168" s="28">
        <f t="shared" si="502"/>
        <v>8880.7683465242917</v>
      </c>
      <c r="EJ168" s="31">
        <f t="shared" si="406"/>
        <v>17622.343590952518</v>
      </c>
      <c r="EK168" s="44">
        <f t="shared" si="407"/>
        <v>8754.6780994513738</v>
      </c>
      <c r="EM168" s="11"/>
      <c r="EN168" s="11"/>
      <c r="EO168" s="56">
        <f t="shared" si="408"/>
        <v>66</v>
      </c>
      <c r="EP168" s="56" t="str">
        <f t="shared" si="409"/>
        <v xml:space="preserve"> ('21', '24')</v>
      </c>
      <c r="EQ168" s="56">
        <f t="shared" si="410"/>
        <v>9770</v>
      </c>
      <c r="ER168" s="56">
        <f t="shared" si="411"/>
        <v>2.7050479713284505</v>
      </c>
      <c r="ES168" s="107">
        <f t="shared" si="412"/>
        <v>1.9773980882936075</v>
      </c>
      <c r="ET168" s="56">
        <f t="shared" si="413"/>
        <v>8796.1141464760949</v>
      </c>
      <c r="EU168" s="56">
        <f t="shared" si="414"/>
        <v>17393.419297654189</v>
      </c>
      <c r="EV168" s="80">
        <f t="shared" si="415"/>
        <v>0.90031874580103322</v>
      </c>
      <c r="EW168" s="56" t="str">
        <f t="shared" si="503"/>
        <v>V</v>
      </c>
      <c r="EY168" s="56">
        <v>66</v>
      </c>
      <c r="EZ168" s="56">
        <v>8796.1141464760949</v>
      </c>
      <c r="FB168" s="4">
        <v>8305.1740435299907</v>
      </c>
    </row>
  </sheetData>
  <mergeCells count="53">
    <mergeCell ref="B7:B82"/>
    <mergeCell ref="F1:I1"/>
    <mergeCell ref="K1:P1"/>
    <mergeCell ref="R1:W1"/>
    <mergeCell ref="Y1:AD1"/>
    <mergeCell ref="GK1:GQ1"/>
    <mergeCell ref="CC1:CH1"/>
    <mergeCell ref="B6:D6"/>
    <mergeCell ref="BV1:CA1"/>
    <mergeCell ref="CJ1:CO1"/>
    <mergeCell ref="AF1:AK1"/>
    <mergeCell ref="AM1:AR1"/>
    <mergeCell ref="AT1:AY1"/>
    <mergeCell ref="BA1:BF1"/>
    <mergeCell ref="BH1:BM1"/>
    <mergeCell ref="BO1:BT1"/>
    <mergeCell ref="GD1:GI1"/>
    <mergeCell ref="FW1:GB1"/>
    <mergeCell ref="FP1:FU1"/>
    <mergeCell ref="FI1:FN1"/>
    <mergeCell ref="AM87:AR87"/>
    <mergeCell ref="FB1:FG1"/>
    <mergeCell ref="EU1:EZ1"/>
    <mergeCell ref="DZ1:EE1"/>
    <mergeCell ref="DS1:DX1"/>
    <mergeCell ref="EN1:ES1"/>
    <mergeCell ref="EG1:EL1"/>
    <mergeCell ref="CQ1:CV1"/>
    <mergeCell ref="CX1:DC1"/>
    <mergeCell ref="DE1:DJ1"/>
    <mergeCell ref="DL1:DQ1"/>
    <mergeCell ref="CC87:CH87"/>
    <mergeCell ref="F87:I87"/>
    <mergeCell ref="K87:P87"/>
    <mergeCell ref="R87:W87"/>
    <mergeCell ref="Y87:AD87"/>
    <mergeCell ref="AF87:AK87"/>
    <mergeCell ref="B92:D92"/>
    <mergeCell ref="B93:B168"/>
    <mergeCell ref="EG87:EK87"/>
    <mergeCell ref="EO87:EW87"/>
    <mergeCell ref="DZ87:EE87"/>
    <mergeCell ref="CJ87:CO87"/>
    <mergeCell ref="CQ87:CV87"/>
    <mergeCell ref="CX87:DC87"/>
    <mergeCell ref="DE87:DJ87"/>
    <mergeCell ref="DL87:DQ87"/>
    <mergeCell ref="DS87:DX87"/>
    <mergeCell ref="AT87:AY87"/>
    <mergeCell ref="BA87:BF87"/>
    <mergeCell ref="BH87:BM87"/>
    <mergeCell ref="BO87:BT87"/>
    <mergeCell ref="BV87:CA87"/>
  </mergeCells>
  <conditionalFormatting sqref="GQ7:GQ82">
    <cfRule type="cellIs" dxfId="3" priority="2" operator="equal">
      <formula>"v"</formula>
    </cfRule>
  </conditionalFormatting>
  <conditionalFormatting sqref="EW93:EW168">
    <cfRule type="cellIs" dxfId="2" priority="1" operator="equal">
      <formula>"v"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A9D6-5408-40C9-9583-53658B438365}">
  <dimension ref="B2:AE133"/>
  <sheetViews>
    <sheetView topLeftCell="A10" zoomScale="70" zoomScaleNormal="70" workbookViewId="0">
      <selection activeCell="S7" sqref="S7:U44"/>
    </sheetView>
  </sheetViews>
  <sheetFormatPr defaultRowHeight="14.4" x14ac:dyDescent="0.3"/>
  <cols>
    <col min="1" max="1" width="8.88671875" style="94"/>
    <col min="2" max="2" width="9" style="94" bestFit="1" customWidth="1"/>
    <col min="3" max="3" width="13.44140625" style="94" bestFit="1" customWidth="1"/>
    <col min="4" max="9" width="9" style="94" bestFit="1" customWidth="1"/>
    <col min="10" max="13" width="8.88671875" style="94"/>
    <col min="14" max="14" width="7.109375" style="94" customWidth="1"/>
    <col min="15" max="15" width="16" style="94" customWidth="1"/>
    <col min="16" max="18" width="11.44140625" style="94" customWidth="1"/>
    <col min="19" max="19" width="7.21875" style="94" customWidth="1"/>
    <col min="20" max="20" width="16" style="94" customWidth="1"/>
    <col min="21" max="23" width="12.5546875" style="94" customWidth="1"/>
    <col min="24" max="26" width="8.88671875" style="94"/>
    <col min="27" max="28" width="12.88671875" style="94" customWidth="1"/>
    <col min="29" max="16384" width="8.88671875" style="94"/>
  </cols>
  <sheetData>
    <row r="2" spans="2:29" x14ac:dyDescent="0.3">
      <c r="B2" s="94" t="s">
        <v>99</v>
      </c>
    </row>
    <row r="3" spans="2:29" x14ac:dyDescent="0.3">
      <c r="B3" s="94" t="s">
        <v>89</v>
      </c>
      <c r="C3" s="94">
        <v>1255461.7398602113</v>
      </c>
      <c r="G3" s="94" t="s">
        <v>138</v>
      </c>
      <c r="H3" s="94">
        <v>39</v>
      </c>
    </row>
    <row r="4" spans="2:29" x14ac:dyDescent="0.3">
      <c r="B4" s="94" t="s">
        <v>85</v>
      </c>
      <c r="C4" s="94">
        <v>4.6817618200943053E-4</v>
      </c>
      <c r="D4" s="94" t="s">
        <v>139</v>
      </c>
    </row>
    <row r="5" spans="2:29" x14ac:dyDescent="0.3">
      <c r="B5" s="94" t="s">
        <v>135</v>
      </c>
      <c r="C5" s="94">
        <v>1255523.959286395</v>
      </c>
    </row>
    <row r="6" spans="2:29" ht="43.2" x14ac:dyDescent="0.3">
      <c r="B6" s="94" t="s">
        <v>137</v>
      </c>
      <c r="C6" s="94">
        <v>4.9558998261991077E-5</v>
      </c>
      <c r="N6" s="95" t="s">
        <v>0</v>
      </c>
      <c r="O6" s="95" t="s">
        <v>144</v>
      </c>
      <c r="P6" s="95" t="s">
        <v>142</v>
      </c>
      <c r="Q6" s="95" t="s">
        <v>145</v>
      </c>
      <c r="R6" s="95" t="s">
        <v>146</v>
      </c>
      <c r="S6" s="95" t="s">
        <v>0</v>
      </c>
      <c r="T6" s="95" t="s">
        <v>144</v>
      </c>
      <c r="U6" s="95" t="s">
        <v>142</v>
      </c>
      <c r="V6" s="95" t="s">
        <v>145</v>
      </c>
      <c r="W6" s="95" t="s">
        <v>146</v>
      </c>
    </row>
    <row r="7" spans="2:29" x14ac:dyDescent="0.3">
      <c r="B7" s="94" t="s">
        <v>101</v>
      </c>
      <c r="C7" s="94" t="s">
        <v>100</v>
      </c>
      <c r="D7" s="94" t="s">
        <v>5</v>
      </c>
      <c r="E7" s="94" t="s">
        <v>136</v>
      </c>
      <c r="F7" s="94" t="s">
        <v>1</v>
      </c>
      <c r="G7" s="94" t="s">
        <v>102</v>
      </c>
      <c r="H7" s="94" t="s">
        <v>135</v>
      </c>
      <c r="I7" s="94" t="s">
        <v>87</v>
      </c>
      <c r="J7" s="94" t="s">
        <v>88</v>
      </c>
      <c r="N7" s="103">
        <f>B8</f>
        <v>1</v>
      </c>
      <c r="O7" s="104">
        <f>G8</f>
        <v>5477.7699698659235</v>
      </c>
      <c r="P7" s="104">
        <f>F8</f>
        <v>3.9701885297024218</v>
      </c>
      <c r="Q7" s="104">
        <f>E8</f>
        <v>5.5330017448223314</v>
      </c>
      <c r="R7" s="104">
        <v>1.562813215</v>
      </c>
      <c r="S7" s="103">
        <f>B46</f>
        <v>39</v>
      </c>
      <c r="T7" s="104">
        <f>G46</f>
        <v>10305.784993976285</v>
      </c>
      <c r="U7" s="104">
        <f>F46</f>
        <v>2.7781252677334876</v>
      </c>
      <c r="V7" s="104">
        <f>E46</f>
        <v>4.2897253651830143</v>
      </c>
      <c r="W7" s="104">
        <v>1.5116000970000001</v>
      </c>
      <c r="AA7" s="109" t="s">
        <v>147</v>
      </c>
      <c r="AB7" s="109"/>
      <c r="AC7" s="108"/>
    </row>
    <row r="8" spans="2:29" x14ac:dyDescent="0.3">
      <c r="B8" s="94">
        <v>1</v>
      </c>
      <c r="C8" s="94" t="s">
        <v>7</v>
      </c>
      <c r="D8" s="94">
        <v>6020</v>
      </c>
      <c r="E8" s="94">
        <v>5.5330017448223314</v>
      </c>
      <c r="F8" s="94">
        <v>3.9701885297024218</v>
      </c>
      <c r="G8" s="94">
        <v>5477.7699698659235</v>
      </c>
      <c r="H8" s="94">
        <v>21747.779502710069</v>
      </c>
      <c r="I8" s="94">
        <v>0.90992856642291087</v>
      </c>
      <c r="J8" s="94" t="s">
        <v>140</v>
      </c>
      <c r="N8" s="99">
        <f t="shared" ref="N8:N71" si="0">B9</f>
        <v>2</v>
      </c>
      <c r="O8" s="100">
        <f t="shared" ref="O8:O71" si="1">G9</f>
        <v>10431.544146760818</v>
      </c>
      <c r="P8" s="100">
        <f t="shared" ref="P8:P71" si="2">F9</f>
        <v>3.0468412955086834</v>
      </c>
      <c r="Q8" s="100">
        <f t="shared" ref="Q8:Q71" si="3">E9</f>
        <v>5.5613430423222416</v>
      </c>
      <c r="R8" s="100">
        <v>2.5145017470000002</v>
      </c>
      <c r="S8" s="99">
        <f>B47</f>
        <v>40</v>
      </c>
      <c r="T8" s="100">
        <f>G47</f>
        <v>8918.3163613383822</v>
      </c>
      <c r="U8" s="100">
        <f>F47</f>
        <v>2.6520087002210455</v>
      </c>
      <c r="V8" s="100">
        <f>E47</f>
        <v>3.6637251335552943</v>
      </c>
      <c r="W8" s="100">
        <v>1.0117164329999999</v>
      </c>
      <c r="AA8" s="110" t="s">
        <v>149</v>
      </c>
      <c r="AB8" s="110" t="s">
        <v>148</v>
      </c>
    </row>
    <row r="9" spans="2:29" ht="15" thickBot="1" x14ac:dyDescent="0.35">
      <c r="B9" s="94">
        <v>2</v>
      </c>
      <c r="C9" s="94" t="s">
        <v>8</v>
      </c>
      <c r="D9" s="94">
        <v>9010</v>
      </c>
      <c r="E9" s="94">
        <v>5.5613430423222416</v>
      </c>
      <c r="F9" s="94">
        <v>3.0468412955086834</v>
      </c>
      <c r="G9" s="94">
        <v>10431.544146760818</v>
      </c>
      <c r="H9" s="94">
        <v>31783.259482272755</v>
      </c>
      <c r="I9" s="94">
        <v>1.1577740451454848</v>
      </c>
      <c r="J9" s="94" t="s">
        <v>140</v>
      </c>
      <c r="N9" s="99">
        <f t="shared" si="0"/>
        <v>3</v>
      </c>
      <c r="O9" s="100">
        <f t="shared" si="1"/>
        <v>3099.5008763610035</v>
      </c>
      <c r="P9" s="100">
        <f t="shared" si="2"/>
        <v>3.6023874975966654</v>
      </c>
      <c r="Q9" s="100">
        <f t="shared" si="3"/>
        <v>3.6121652786751959</v>
      </c>
      <c r="R9" s="100">
        <v>9.7777809999999993E-3</v>
      </c>
      <c r="S9" s="99">
        <f>B48</f>
        <v>41</v>
      </c>
      <c r="T9" s="100">
        <f>G48</f>
        <v>3748.6889562275746</v>
      </c>
      <c r="U9" s="100">
        <f>F48</f>
        <v>3.0080193782386395</v>
      </c>
      <c r="V9" s="100">
        <f>E48</f>
        <v>3.0408588327254362</v>
      </c>
      <c r="W9" s="100">
        <v>3.2839453999999997E-2</v>
      </c>
      <c r="AA9" s="111">
        <v>1270894.7985691701</v>
      </c>
      <c r="AB9" s="111">
        <v>1255461.7398602113</v>
      </c>
    </row>
    <row r="10" spans="2:29" ht="15" thickTop="1" x14ac:dyDescent="0.3">
      <c r="B10" s="94">
        <v>3</v>
      </c>
      <c r="C10" s="94" t="s">
        <v>9</v>
      </c>
      <c r="D10" s="94">
        <v>12020</v>
      </c>
      <c r="E10" s="94">
        <v>3.6121652786751959</v>
      </c>
      <c r="F10" s="94">
        <v>3.6023874975966654</v>
      </c>
      <c r="G10" s="94">
        <v>3099.5008763610035</v>
      </c>
      <c r="H10" s="94">
        <v>11165.603205792788</v>
      </c>
      <c r="I10" s="94">
        <v>0.25786196974717168</v>
      </c>
      <c r="J10" s="94" t="s">
        <v>141</v>
      </c>
      <c r="N10" s="99">
        <f t="shared" si="0"/>
        <v>4</v>
      </c>
      <c r="O10" s="100">
        <f t="shared" si="1"/>
        <v>12558.455853239182</v>
      </c>
      <c r="P10" s="100">
        <f t="shared" si="2"/>
        <v>3.174254993885389</v>
      </c>
      <c r="Q10" s="100">
        <f t="shared" si="3"/>
        <v>3.8878358830170372</v>
      </c>
      <c r="R10" s="100">
        <v>0.71358088900000005</v>
      </c>
      <c r="S10" s="99">
        <f>B49</f>
        <v>42</v>
      </c>
      <c r="T10" s="100">
        <f>G49</f>
        <v>6549.0041722813012</v>
      </c>
      <c r="U10" s="100">
        <f>F49</f>
        <v>2.4703491164407647</v>
      </c>
      <c r="V10" s="100">
        <f>E49</f>
        <v>2.7519526815066877</v>
      </c>
      <c r="W10" s="100">
        <v>0.281603565</v>
      </c>
    </row>
    <row r="11" spans="2:29" x14ac:dyDescent="0.3">
      <c r="B11" s="94">
        <v>4</v>
      </c>
      <c r="C11" s="94" t="s">
        <v>10</v>
      </c>
      <c r="D11" s="94">
        <v>15920</v>
      </c>
      <c r="E11" s="94">
        <v>3.8878358830170372</v>
      </c>
      <c r="F11" s="94">
        <v>3.174254993885389</v>
      </c>
      <c r="G11" s="94">
        <v>12558.455853239182</v>
      </c>
      <c r="H11" s="94">
        <v>39863.74120763367</v>
      </c>
      <c r="I11" s="94">
        <v>0.78884772947482296</v>
      </c>
      <c r="J11" s="94" t="s">
        <v>141</v>
      </c>
      <c r="N11" s="99">
        <f t="shared" si="0"/>
        <v>5</v>
      </c>
      <c r="O11" s="100">
        <f t="shared" si="1"/>
        <v>12809.813240265737</v>
      </c>
      <c r="P11" s="100">
        <f t="shared" si="2"/>
        <v>2.402018920083957</v>
      </c>
      <c r="Q11" s="100">
        <f t="shared" si="3"/>
        <v>2.4100498855778669</v>
      </c>
      <c r="R11" s="100">
        <v>8.0309649999999993E-3</v>
      </c>
      <c r="S11" s="99">
        <f>B50</f>
        <v>43</v>
      </c>
      <c r="T11" s="100">
        <f>G50</f>
        <v>10648.084252444611</v>
      </c>
      <c r="U11" s="100">
        <f>F50</f>
        <v>3.6130238173327816</v>
      </c>
      <c r="V11" s="100">
        <f>E50</f>
        <v>3.6649679747234107</v>
      </c>
      <c r="W11" s="100">
        <v>5.1944156999999998E-2</v>
      </c>
    </row>
    <row r="12" spans="2:29" x14ac:dyDescent="0.3">
      <c r="B12" s="94">
        <v>5</v>
      </c>
      <c r="C12" s="94" t="s">
        <v>11</v>
      </c>
      <c r="D12" s="94">
        <v>46810</v>
      </c>
      <c r="E12" s="94">
        <v>2.4100498855778669</v>
      </c>
      <c r="F12" s="94">
        <v>2.402018920083957</v>
      </c>
      <c r="G12" s="94">
        <v>12809.813240265737</v>
      </c>
      <c r="H12" s="94">
        <v>30769.413765860281</v>
      </c>
      <c r="I12" s="94">
        <v>0.27365548473116297</v>
      </c>
      <c r="J12" s="94" t="s">
        <v>141</v>
      </c>
      <c r="N12" s="99">
        <f t="shared" si="0"/>
        <v>6</v>
      </c>
      <c r="O12" s="100">
        <f t="shared" si="1"/>
        <v>7389.877919620908</v>
      </c>
      <c r="P12" s="100">
        <f t="shared" si="2"/>
        <v>2.4007829455060281</v>
      </c>
      <c r="Q12" s="100">
        <f t="shared" si="3"/>
        <v>2.4037904932797969</v>
      </c>
      <c r="R12" s="100">
        <v>3.0075480000000001E-3</v>
      </c>
      <c r="S12" s="99">
        <f>B51</f>
        <v>44</v>
      </c>
      <c r="T12" s="100">
        <f>G51</f>
        <v>3209.162593331595</v>
      </c>
      <c r="U12" s="100">
        <f>F51</f>
        <v>3.0043071495965474</v>
      </c>
      <c r="V12" s="100">
        <f>E51</f>
        <v>3.0225879296811788</v>
      </c>
      <c r="W12" s="100">
        <v>1.828078E-2</v>
      </c>
      <c r="AA12" s="94">
        <v>1270894.7985691701</v>
      </c>
    </row>
    <row r="13" spans="2:29" x14ac:dyDescent="0.3">
      <c r="B13" s="94">
        <v>6</v>
      </c>
      <c r="C13" s="94" t="s">
        <v>12</v>
      </c>
      <c r="D13" s="94">
        <v>34220</v>
      </c>
      <c r="E13" s="94">
        <v>2.4037904932797969</v>
      </c>
      <c r="F13" s="94">
        <v>2.4007829455060281</v>
      </c>
      <c r="G13" s="94">
        <v>7389.877919620908</v>
      </c>
      <c r="H13" s="94">
        <v>17741.492878797442</v>
      </c>
      <c r="I13" s="94">
        <v>0.21595201401580677</v>
      </c>
      <c r="J13" s="94" t="s">
        <v>141</v>
      </c>
      <c r="N13" s="99">
        <f t="shared" si="0"/>
        <v>7</v>
      </c>
      <c r="O13" s="100">
        <f t="shared" si="1"/>
        <v>10798.702750769689</v>
      </c>
      <c r="P13" s="100">
        <f t="shared" si="2"/>
        <v>2.4010196104628494</v>
      </c>
      <c r="Q13" s="100">
        <f t="shared" si="3"/>
        <v>2.4050960130594805</v>
      </c>
      <c r="R13" s="100">
        <v>4.0764030000000001E-3</v>
      </c>
      <c r="S13" s="99">
        <f>B52</f>
        <v>45</v>
      </c>
      <c r="T13" s="100">
        <f>G52</f>
        <v>5802.9449945659089</v>
      </c>
      <c r="U13" s="100">
        <f>F52</f>
        <v>2.4472702806730071</v>
      </c>
      <c r="V13" s="100">
        <f>E52</f>
        <v>2.6366237155992907</v>
      </c>
      <c r="W13" s="100">
        <v>0.18935343499999999</v>
      </c>
    </row>
    <row r="14" spans="2:29" x14ac:dyDescent="0.3">
      <c r="B14" s="94">
        <v>7</v>
      </c>
      <c r="C14" s="94" t="s">
        <v>13</v>
      </c>
      <c r="D14" s="94">
        <v>46810</v>
      </c>
      <c r="E14" s="94">
        <v>2.4050960130594805</v>
      </c>
      <c r="F14" s="94">
        <v>2.4010196104628494</v>
      </c>
      <c r="G14" s="94">
        <v>10798.702750769689</v>
      </c>
      <c r="H14" s="94">
        <v>25927.897072157139</v>
      </c>
      <c r="I14" s="94">
        <v>0.23069221855948921</v>
      </c>
      <c r="J14" s="94" t="s">
        <v>141</v>
      </c>
      <c r="N14" s="99">
        <f t="shared" si="0"/>
        <v>8</v>
      </c>
      <c r="O14" s="100">
        <f t="shared" si="1"/>
        <v>9423.1342799032464</v>
      </c>
      <c r="P14" s="100">
        <f t="shared" si="2"/>
        <v>2.4063864434138287</v>
      </c>
      <c r="Q14" s="100">
        <f t="shared" si="3"/>
        <v>2.431906882845964</v>
      </c>
      <c r="R14" s="100">
        <v>2.5520438999999999E-2</v>
      </c>
      <c r="S14" s="99">
        <f>B53</f>
        <v>46</v>
      </c>
      <c r="T14" s="100">
        <f>G53</f>
        <v>10180.640735076782</v>
      </c>
      <c r="U14" s="100">
        <f>F53</f>
        <v>2.421350401006273</v>
      </c>
      <c r="V14" s="100">
        <f>E53</f>
        <v>2.5068597620794524</v>
      </c>
      <c r="W14" s="100">
        <v>8.5509361000000006E-2</v>
      </c>
      <c r="AA14" s="94">
        <f>AA9/AB9</f>
        <v>1.0122927351897455</v>
      </c>
    </row>
    <row r="15" spans="2:29" x14ac:dyDescent="0.3">
      <c r="B15" s="94">
        <v>8</v>
      </c>
      <c r="C15" s="94" t="s">
        <v>17</v>
      </c>
      <c r="D15" s="94">
        <v>25820</v>
      </c>
      <c r="E15" s="94">
        <v>2.431906882845964</v>
      </c>
      <c r="F15" s="94">
        <v>2.4063864434138287</v>
      </c>
      <c r="G15" s="94">
        <v>9423.1342799032464</v>
      </c>
      <c r="H15" s="94">
        <v>22675.702585627303</v>
      </c>
      <c r="I15" s="94">
        <v>0.36495485204892514</v>
      </c>
      <c r="J15" s="94" t="s">
        <v>141</v>
      </c>
      <c r="N15" s="99">
        <f t="shared" si="0"/>
        <v>9</v>
      </c>
      <c r="O15" s="100">
        <f t="shared" si="1"/>
        <v>15043.433217341932</v>
      </c>
      <c r="P15" s="100">
        <f t="shared" si="2"/>
        <v>1.214473932604597</v>
      </c>
      <c r="Q15" s="100">
        <f t="shared" si="3"/>
        <v>1.271180102217504</v>
      </c>
      <c r="R15" s="100">
        <v>5.670617E-2</v>
      </c>
      <c r="S15" s="99">
        <f>B54</f>
        <v>47</v>
      </c>
      <c r="T15" s="100">
        <f>G54</f>
        <v>2614.2425521624432</v>
      </c>
      <c r="U15" s="100">
        <f>F54</f>
        <v>3.0020278291721039</v>
      </c>
      <c r="V15" s="100">
        <f>E54</f>
        <v>3.0112133420231517</v>
      </c>
      <c r="W15" s="100">
        <v>9.1855129999999993E-3</v>
      </c>
    </row>
    <row r="16" spans="2:29" x14ac:dyDescent="0.3">
      <c r="B16" s="94">
        <v>9</v>
      </c>
      <c r="C16" s="94" t="s">
        <v>18</v>
      </c>
      <c r="D16" s="94">
        <v>28250</v>
      </c>
      <c r="E16" s="94">
        <v>1.271180102217504</v>
      </c>
      <c r="F16" s="94">
        <v>1.214473932604597</v>
      </c>
      <c r="G16" s="94">
        <v>15043.433217341932</v>
      </c>
      <c r="H16" s="94">
        <v>18269.85749933988</v>
      </c>
      <c r="I16" s="94">
        <v>0.53251091034838693</v>
      </c>
      <c r="J16" s="94" t="s">
        <v>141</v>
      </c>
      <c r="N16" s="99">
        <f t="shared" si="0"/>
        <v>10</v>
      </c>
      <c r="O16" s="100">
        <f t="shared" si="1"/>
        <v>5272.6285393397229</v>
      </c>
      <c r="P16" s="100">
        <f t="shared" si="2"/>
        <v>3.6624926213293416</v>
      </c>
      <c r="Q16" s="100">
        <f t="shared" si="3"/>
        <v>3.9302950035926467</v>
      </c>
      <c r="R16" s="100">
        <v>0.26780238200000001</v>
      </c>
      <c r="S16" s="99">
        <f>B55</f>
        <v>48</v>
      </c>
      <c r="T16" s="100">
        <f>G55</f>
        <v>2322.4801755692461</v>
      </c>
      <c r="U16" s="100">
        <f>F55</f>
        <v>3.0011768979375057</v>
      </c>
      <c r="V16" s="100">
        <f>E55</f>
        <v>3.0062163616007309</v>
      </c>
      <c r="W16" s="100">
        <v>5.0394639999999996E-3</v>
      </c>
    </row>
    <row r="17" spans="2:23" x14ac:dyDescent="0.3">
      <c r="B17" s="94">
        <v>10</v>
      </c>
      <c r="C17" s="94" t="s">
        <v>19</v>
      </c>
      <c r="D17" s="94">
        <v>9040</v>
      </c>
      <c r="E17" s="94">
        <v>3.9302950035926467</v>
      </c>
      <c r="F17" s="94">
        <v>3.6624926213293416</v>
      </c>
      <c r="G17" s="94">
        <v>5272.6285393397229</v>
      </c>
      <c r="H17" s="94">
        <v>19310.96312034224</v>
      </c>
      <c r="I17" s="94">
        <v>0.5832553693959871</v>
      </c>
      <c r="J17" s="94" t="s">
        <v>141</v>
      </c>
      <c r="N17" s="99">
        <f t="shared" si="0"/>
        <v>11</v>
      </c>
      <c r="O17" s="100">
        <f t="shared" si="1"/>
        <v>16461.045954451565</v>
      </c>
      <c r="P17" s="100">
        <f t="shared" si="2"/>
        <v>1.2027432401821876</v>
      </c>
      <c r="Q17" s="100">
        <f t="shared" si="3"/>
        <v>1.2139477058349799</v>
      </c>
      <c r="R17" s="100">
        <v>1.1204466E-2</v>
      </c>
      <c r="S17" s="99">
        <f>B56</f>
        <v>49</v>
      </c>
      <c r="T17" s="100">
        <f>G56</f>
        <v>3730</v>
      </c>
      <c r="U17" s="100">
        <f>F56</f>
        <v>1.2029105904109536</v>
      </c>
      <c r="V17" s="100">
        <f>E56</f>
        <v>1.214552952054768</v>
      </c>
      <c r="W17" s="100">
        <v>1.1642362E-2</v>
      </c>
    </row>
    <row r="18" spans="2:23" x14ac:dyDescent="0.3">
      <c r="B18" s="94">
        <v>11</v>
      </c>
      <c r="C18" s="94" t="s">
        <v>23</v>
      </c>
      <c r="D18" s="94">
        <v>46850</v>
      </c>
      <c r="E18" s="94">
        <v>1.2139477058349799</v>
      </c>
      <c r="F18" s="94">
        <v>1.2027432401821876</v>
      </c>
      <c r="G18" s="94">
        <v>16461.045954451565</v>
      </c>
      <c r="H18" s="94">
        <v>19798.411748044968</v>
      </c>
      <c r="I18" s="94">
        <v>0.35135637042586054</v>
      </c>
      <c r="J18" s="94" t="s">
        <v>141</v>
      </c>
      <c r="N18" s="99">
        <f t="shared" si="0"/>
        <v>12</v>
      </c>
      <c r="O18" s="100">
        <f t="shared" si="1"/>
        <v>8545.9741133973857</v>
      </c>
      <c r="P18" s="100">
        <f t="shared" si="2"/>
        <v>2.4520350374559787</v>
      </c>
      <c r="Q18" s="100">
        <f t="shared" si="3"/>
        <v>2.6600268428396161</v>
      </c>
      <c r="R18" s="100">
        <v>0.207991805</v>
      </c>
      <c r="S18" s="99">
        <f>B57</f>
        <v>50</v>
      </c>
      <c r="T18" s="100">
        <f>G57</f>
        <v>1685.8418180779486</v>
      </c>
      <c r="U18" s="100">
        <f>F57</f>
        <v>1.8000009086794262</v>
      </c>
      <c r="V18" s="100">
        <f>E57</f>
        <v>1.8000045411243046</v>
      </c>
      <c r="W18" s="100">
        <v>3.63244E-6</v>
      </c>
    </row>
    <row r="19" spans="2:23" x14ac:dyDescent="0.3">
      <c r="B19" s="94">
        <v>12</v>
      </c>
      <c r="C19" s="94" t="s">
        <v>24</v>
      </c>
      <c r="D19" s="94">
        <v>13860</v>
      </c>
      <c r="E19" s="94">
        <v>2.6600268428396161</v>
      </c>
      <c r="F19" s="94">
        <v>2.4520350374559787</v>
      </c>
      <c r="G19" s="94">
        <v>8545.9741133973857</v>
      </c>
      <c r="H19" s="94">
        <v>20955.027955242182</v>
      </c>
      <c r="I19" s="94">
        <v>0.61659264887427023</v>
      </c>
      <c r="J19" s="94" t="s">
        <v>141</v>
      </c>
      <c r="N19" s="99">
        <f t="shared" si="0"/>
        <v>13</v>
      </c>
      <c r="O19" s="100">
        <f t="shared" si="1"/>
        <v>7034.4141600993535</v>
      </c>
      <c r="P19" s="100">
        <f t="shared" si="2"/>
        <v>3.0899624536630839</v>
      </c>
      <c r="Q19" s="100">
        <f t="shared" si="3"/>
        <v>3.4345033126146087</v>
      </c>
      <c r="R19" s="100">
        <v>0.34454085899999998</v>
      </c>
      <c r="S19" s="99">
        <f>B58</f>
        <v>51</v>
      </c>
      <c r="T19" s="100">
        <f>G58</f>
        <v>2597.9390657467593</v>
      </c>
      <c r="U19" s="100">
        <f>F58</f>
        <v>4.2028813395382585</v>
      </c>
      <c r="V19" s="100">
        <f>E58</f>
        <v>4.2123331682348644</v>
      </c>
      <c r="W19" s="100">
        <v>9.4518290000000001E-3</v>
      </c>
    </row>
    <row r="20" spans="2:23" x14ac:dyDescent="0.3">
      <c r="B20" s="94">
        <v>13</v>
      </c>
      <c r="C20" s="94" t="s">
        <v>25</v>
      </c>
      <c r="D20" s="94">
        <v>10520</v>
      </c>
      <c r="E20" s="94">
        <v>3.4345033126146087</v>
      </c>
      <c r="F20" s="94">
        <v>3.0899624536630839</v>
      </c>
      <c r="G20" s="94">
        <v>7034.4141600993535</v>
      </c>
      <c r="H20" s="94">
        <v>21736.075638222941</v>
      </c>
      <c r="I20" s="94">
        <v>0.6686705475379614</v>
      </c>
      <c r="J20" s="94" t="s">
        <v>141</v>
      </c>
      <c r="N20" s="99">
        <f t="shared" si="0"/>
        <v>14</v>
      </c>
      <c r="O20" s="100">
        <f t="shared" si="1"/>
        <v>10180.186759734263</v>
      </c>
      <c r="P20" s="100">
        <f t="shared" si="2"/>
        <v>3.499101421397782</v>
      </c>
      <c r="Q20" s="100">
        <f t="shared" si="3"/>
        <v>5.5094688698026628</v>
      </c>
      <c r="R20" s="100">
        <v>2.0103674479999998</v>
      </c>
      <c r="S20" s="99">
        <f>B59</f>
        <v>52</v>
      </c>
      <c r="T20" s="100">
        <f>G59</f>
        <v>3246.7227277316883</v>
      </c>
      <c r="U20" s="100">
        <f>F59</f>
        <v>1.2016708080985963</v>
      </c>
      <c r="V20" s="100">
        <f>E59</f>
        <v>1.2094174312294537</v>
      </c>
      <c r="W20" s="100">
        <v>7.7466230000000002E-3</v>
      </c>
    </row>
    <row r="21" spans="2:23" x14ac:dyDescent="0.3">
      <c r="B21" s="94">
        <v>14</v>
      </c>
      <c r="C21" s="94" t="s">
        <v>14</v>
      </c>
      <c r="D21" s="94">
        <v>9920</v>
      </c>
      <c r="E21" s="94">
        <v>5.5094688698026628</v>
      </c>
      <c r="F21" s="94">
        <v>3.499101421397782</v>
      </c>
      <c r="G21" s="94">
        <v>10180.186759734263</v>
      </c>
      <c r="H21" s="94">
        <v>35621.505961081042</v>
      </c>
      <c r="I21" s="94">
        <v>1.0262285040054699</v>
      </c>
      <c r="J21" s="94" t="s">
        <v>140</v>
      </c>
      <c r="N21" s="99">
        <f t="shared" si="0"/>
        <v>15</v>
      </c>
      <c r="O21" s="100">
        <f t="shared" si="1"/>
        <v>7560.9093712780186</v>
      </c>
      <c r="P21" s="100">
        <f t="shared" si="2"/>
        <v>2.522477934048418</v>
      </c>
      <c r="Q21" s="100">
        <f t="shared" si="3"/>
        <v>3.0560805231236037</v>
      </c>
      <c r="R21" s="100">
        <v>0.53360258900000002</v>
      </c>
      <c r="S21" s="99">
        <f>B60</f>
        <v>53</v>
      </c>
      <c r="T21" s="100">
        <f>G60</f>
        <v>5844.6617934784481</v>
      </c>
      <c r="U21" s="100">
        <f>F60</f>
        <v>1.2242214865291852</v>
      </c>
      <c r="V21" s="100">
        <f>E60</f>
        <v>1.3210849960463369</v>
      </c>
      <c r="W21" s="100">
        <v>9.686351E-2</v>
      </c>
    </row>
    <row r="22" spans="2:23" x14ac:dyDescent="0.3">
      <c r="B22" s="94">
        <v>15</v>
      </c>
      <c r="C22" s="94" t="s">
        <v>15</v>
      </c>
      <c r="D22" s="94">
        <v>9900</v>
      </c>
      <c r="E22" s="94">
        <v>3.0560805231236037</v>
      </c>
      <c r="F22" s="94">
        <v>2.522477934048418</v>
      </c>
      <c r="G22" s="94">
        <v>7560.9093712780186</v>
      </c>
      <c r="H22" s="94">
        <v>19072.227050388701</v>
      </c>
      <c r="I22" s="94">
        <v>0.76372821932101198</v>
      </c>
      <c r="J22" s="94" t="s">
        <v>141</v>
      </c>
      <c r="N22" s="99">
        <f t="shared" si="0"/>
        <v>16</v>
      </c>
      <c r="O22" s="100">
        <f t="shared" si="1"/>
        <v>12554.254549791238</v>
      </c>
      <c r="P22" s="100">
        <f t="shared" si="2"/>
        <v>1.2204650809682522</v>
      </c>
      <c r="Q22" s="100">
        <f t="shared" si="3"/>
        <v>1.3019361841916322</v>
      </c>
      <c r="R22" s="100">
        <v>8.1471103000000003E-2</v>
      </c>
      <c r="S22" s="99">
        <f>B61</f>
        <v>54</v>
      </c>
      <c r="T22" s="100">
        <f>G61</f>
        <v>4621.3997329055201</v>
      </c>
      <c r="U22" s="100">
        <f>F61</f>
        <v>1.2000171006288112</v>
      </c>
      <c r="V22" s="100">
        <f>E61</f>
        <v>1.2000864884300682</v>
      </c>
      <c r="W22" s="100">
        <v>6.9387800000000007E-5</v>
      </c>
    </row>
    <row r="23" spans="2:23" x14ac:dyDescent="0.3">
      <c r="B23" s="94">
        <v>16</v>
      </c>
      <c r="C23" s="94" t="s">
        <v>16</v>
      </c>
      <c r="D23" s="94">
        <v>21620</v>
      </c>
      <c r="E23" s="94">
        <v>1.3019361841916322</v>
      </c>
      <c r="F23" s="94">
        <v>1.2204650809682522</v>
      </c>
      <c r="G23" s="94">
        <v>12554.254549791238</v>
      </c>
      <c r="H23" s="94">
        <v>15322.029295607012</v>
      </c>
      <c r="I23" s="94">
        <v>0.58067782376462707</v>
      </c>
      <c r="J23" s="94" t="s">
        <v>141</v>
      </c>
      <c r="N23" s="99">
        <f t="shared" si="0"/>
        <v>17</v>
      </c>
      <c r="O23" s="100">
        <f t="shared" si="1"/>
        <v>4621.3997329055201</v>
      </c>
      <c r="P23" s="100">
        <f t="shared" si="2"/>
        <v>1.802037387655276</v>
      </c>
      <c r="Q23" s="100">
        <f t="shared" si="3"/>
        <v>1.8103043263315715</v>
      </c>
      <c r="R23" s="100">
        <v>8.2669389999999992E-3</v>
      </c>
      <c r="S23" s="99">
        <f>B62</f>
        <v>55</v>
      </c>
      <c r="T23" s="100">
        <f>G62</f>
        <v>1690</v>
      </c>
      <c r="U23" s="100">
        <f>F62</f>
        <v>1.8000009176777958</v>
      </c>
      <c r="V23" s="100">
        <f>E62</f>
        <v>1.8000045883889788</v>
      </c>
      <c r="W23" s="100">
        <v>3.6707100000000001E-6</v>
      </c>
    </row>
    <row r="24" spans="2:23" x14ac:dyDescent="0.3">
      <c r="B24" s="94">
        <v>17</v>
      </c>
      <c r="C24" s="94" t="s">
        <v>37</v>
      </c>
      <c r="D24" s="94">
        <v>15680</v>
      </c>
      <c r="E24" s="94">
        <v>1.8103043263315715</v>
      </c>
      <c r="F24" s="94">
        <v>1.802037387655276</v>
      </c>
      <c r="G24" s="94">
        <v>4621.3997329055201</v>
      </c>
      <c r="H24" s="94">
        <v>8327.935101995854</v>
      </c>
      <c r="I24" s="94">
        <v>0.29473212582305613</v>
      </c>
      <c r="J24" s="94" t="s">
        <v>141</v>
      </c>
      <c r="N24" s="99">
        <f t="shared" si="0"/>
        <v>18</v>
      </c>
      <c r="O24" s="100">
        <f t="shared" si="1"/>
        <v>4963.1504097723036</v>
      </c>
      <c r="P24" s="100">
        <f t="shared" si="2"/>
        <v>1.2000227482340473</v>
      </c>
      <c r="Q24" s="100">
        <f t="shared" si="3"/>
        <v>1.2001138023161591</v>
      </c>
      <c r="R24" s="100">
        <v>9.1054100000000006E-5</v>
      </c>
      <c r="S24" s="99">
        <f>B63</f>
        <v>56</v>
      </c>
      <c r="T24" s="100">
        <f>G63</f>
        <v>6648.9922278502518</v>
      </c>
      <c r="U24" s="100">
        <f>F63</f>
        <v>2.5626456247770419</v>
      </c>
      <c r="V24" s="100">
        <f>E63</f>
        <v>3.213451249265582</v>
      </c>
      <c r="W24" s="100">
        <v>0.65080562399999997</v>
      </c>
    </row>
    <row r="25" spans="2:23" x14ac:dyDescent="0.3">
      <c r="B25" s="94">
        <v>18</v>
      </c>
      <c r="C25" s="94" t="s">
        <v>38</v>
      </c>
      <c r="D25" s="94">
        <v>46810</v>
      </c>
      <c r="E25" s="94">
        <v>1.2001138023161591</v>
      </c>
      <c r="F25" s="94">
        <v>1.2000227482340473</v>
      </c>
      <c r="G25" s="94">
        <v>4963.1504097723036</v>
      </c>
      <c r="H25" s="94">
        <v>5955.8933946338975</v>
      </c>
      <c r="I25" s="94">
        <v>0.10602756696800478</v>
      </c>
      <c r="J25" s="94" t="s">
        <v>141</v>
      </c>
      <c r="N25" s="99">
        <f t="shared" si="0"/>
        <v>19</v>
      </c>
      <c r="O25" s="100">
        <f t="shared" si="1"/>
        <v>9190.9207141669503</v>
      </c>
      <c r="P25" s="100">
        <f t="shared" si="2"/>
        <v>1.3392529104772193</v>
      </c>
      <c r="Q25" s="100">
        <f t="shared" si="3"/>
        <v>1.9194601536291862</v>
      </c>
      <c r="R25" s="100">
        <v>0.58020724300000004</v>
      </c>
      <c r="S25" s="99">
        <f>B64</f>
        <v>57</v>
      </c>
      <c r="T25" s="100">
        <f>G64</f>
        <v>3553.3134297896904</v>
      </c>
      <c r="U25" s="100">
        <f>F64</f>
        <v>2.5503652541395199</v>
      </c>
      <c r="V25" s="100">
        <f>E64</f>
        <v>3.1519684947294544</v>
      </c>
      <c r="W25" s="100">
        <v>0.60160324099999996</v>
      </c>
    </row>
    <row r="26" spans="2:23" x14ac:dyDescent="0.3">
      <c r="B26" s="94">
        <v>19</v>
      </c>
      <c r="C26" s="94" t="s">
        <v>33</v>
      </c>
      <c r="D26" s="94">
        <v>9800</v>
      </c>
      <c r="E26" s="94">
        <v>1.9194601536291862</v>
      </c>
      <c r="F26" s="94">
        <v>1.3392529104772193</v>
      </c>
      <c r="G26" s="94">
        <v>9190.9207141669503</v>
      </c>
      <c r="H26" s="94">
        <v>12308.967316413451</v>
      </c>
      <c r="I26" s="94">
        <v>0.93784905246601535</v>
      </c>
      <c r="J26" s="94" t="s">
        <v>140</v>
      </c>
      <c r="N26" s="99">
        <f t="shared" si="0"/>
        <v>20</v>
      </c>
      <c r="O26" s="100">
        <f t="shared" si="1"/>
        <v>4963.1504097723036</v>
      </c>
      <c r="P26" s="100">
        <f t="shared" si="2"/>
        <v>1.8027102495317131</v>
      </c>
      <c r="Q26" s="100">
        <f t="shared" si="3"/>
        <v>1.8135585326507873</v>
      </c>
      <c r="R26" s="100">
        <v>1.0848283E-2</v>
      </c>
      <c r="S26" s="99">
        <f>B65</f>
        <v>58</v>
      </c>
      <c r="T26" s="100">
        <f>G65</f>
        <v>5844.6617934784481</v>
      </c>
      <c r="U26" s="100">
        <f>F65</f>
        <v>1.2242214865291852</v>
      </c>
      <c r="V26" s="100">
        <f>E65</f>
        <v>1.3210849960463369</v>
      </c>
      <c r="W26" s="100">
        <v>9.686351E-2</v>
      </c>
    </row>
    <row r="27" spans="2:23" x14ac:dyDescent="0.3">
      <c r="B27" s="94">
        <v>20</v>
      </c>
      <c r="C27" s="94" t="s">
        <v>34</v>
      </c>
      <c r="D27" s="94">
        <v>15680</v>
      </c>
      <c r="E27" s="94">
        <v>1.8135585326507873</v>
      </c>
      <c r="F27" s="94">
        <v>1.8027102495317131</v>
      </c>
      <c r="G27" s="94">
        <v>4963.1504097723036</v>
      </c>
      <c r="H27" s="94">
        <v>8947.1221136640543</v>
      </c>
      <c r="I27" s="94">
        <v>0.31652744960282547</v>
      </c>
      <c r="J27" s="94" t="s">
        <v>141</v>
      </c>
      <c r="N27" s="99">
        <f t="shared" si="0"/>
        <v>21</v>
      </c>
      <c r="O27" s="100">
        <f t="shared" si="1"/>
        <v>3953.9598006114848</v>
      </c>
      <c r="P27" s="100">
        <f t="shared" si="2"/>
        <v>2.0070463588694971</v>
      </c>
      <c r="Q27" s="100">
        <f t="shared" si="3"/>
        <v>2.0349505942595307</v>
      </c>
      <c r="R27" s="100">
        <v>2.7904234999999999E-2</v>
      </c>
      <c r="S27" s="99">
        <f>B66</f>
        <v>59</v>
      </c>
      <c r="T27" s="100">
        <f>G66</f>
        <v>6079.7737151470628</v>
      </c>
      <c r="U27" s="100">
        <f>F66</f>
        <v>2.4489909490444162</v>
      </c>
      <c r="V27" s="100">
        <f>E66</f>
        <v>2.6445445061771728</v>
      </c>
      <c r="W27" s="100">
        <v>0.19555355699999999</v>
      </c>
    </row>
    <row r="28" spans="2:23" x14ac:dyDescent="0.3">
      <c r="B28" s="94">
        <v>21</v>
      </c>
      <c r="C28" s="94" t="s">
        <v>35</v>
      </c>
      <c r="D28" s="94">
        <v>10100</v>
      </c>
      <c r="E28" s="94">
        <v>2.0349505942595307</v>
      </c>
      <c r="F28" s="94">
        <v>2.0070463588694971</v>
      </c>
      <c r="G28" s="94">
        <v>3953.9598006114848</v>
      </c>
      <c r="H28" s="94">
        <v>7935.7806209336431</v>
      </c>
      <c r="I28" s="94">
        <v>0.39148116837737473</v>
      </c>
      <c r="J28" s="94" t="s">
        <v>141</v>
      </c>
      <c r="N28" s="99">
        <f t="shared" si="0"/>
        <v>22</v>
      </c>
      <c r="O28" s="100">
        <f t="shared" si="1"/>
        <v>3730</v>
      </c>
      <c r="P28" s="100">
        <f t="shared" si="2"/>
        <v>3.0084039445080872</v>
      </c>
      <c r="Q28" s="100">
        <f t="shared" si="3"/>
        <v>3.0420197225404375</v>
      </c>
      <c r="R28" s="100">
        <v>3.3615777999999999E-2</v>
      </c>
      <c r="S28" s="99">
        <f>B67</f>
        <v>60</v>
      </c>
      <c r="T28" s="100">
        <f>G67</f>
        <v>6311.3997329055201</v>
      </c>
      <c r="U28" s="100">
        <f>F67</f>
        <v>2.5320449609208899</v>
      </c>
      <c r="V28" s="100">
        <f>E67</f>
        <v>3.0657892227521857</v>
      </c>
      <c r="W28" s="100">
        <v>0.53374426200000002</v>
      </c>
    </row>
    <row r="29" spans="2:23" x14ac:dyDescent="0.3">
      <c r="B29" s="94">
        <v>22</v>
      </c>
      <c r="C29" s="94" t="s">
        <v>36</v>
      </c>
      <c r="D29" s="94">
        <v>10090</v>
      </c>
      <c r="E29" s="94">
        <v>3.0420197225404375</v>
      </c>
      <c r="F29" s="94">
        <v>3.0084039445080872</v>
      </c>
      <c r="G29" s="94">
        <v>3730</v>
      </c>
      <c r="H29" s="94">
        <v>11221.346713015166</v>
      </c>
      <c r="I29" s="94">
        <v>0.36967294350842417</v>
      </c>
      <c r="J29" s="94" t="s">
        <v>141</v>
      </c>
      <c r="N29" s="99">
        <f t="shared" si="0"/>
        <v>23</v>
      </c>
      <c r="O29" s="100">
        <f t="shared" si="1"/>
        <v>9437.0916393283551</v>
      </c>
      <c r="P29" s="100">
        <f t="shared" si="2"/>
        <v>3.0223072081817151</v>
      </c>
      <c r="Q29" s="100">
        <f t="shared" si="3"/>
        <v>3.1086329007654907</v>
      </c>
      <c r="R29" s="100">
        <v>8.6325692999999995E-2</v>
      </c>
      <c r="S29" s="99">
        <f>B68</f>
        <v>61</v>
      </c>
      <c r="T29" s="100">
        <f>G68</f>
        <v>3830.1421503708457</v>
      </c>
      <c r="U29" s="100">
        <f>F68</f>
        <v>2.4578283195448525</v>
      </c>
      <c r="V29" s="100">
        <f>E68</f>
        <v>2.6879206281161263</v>
      </c>
      <c r="W29" s="100">
        <v>0.23009230899999999</v>
      </c>
    </row>
    <row r="30" spans="2:23" x14ac:dyDescent="0.3">
      <c r="B30" s="94">
        <v>23</v>
      </c>
      <c r="C30" s="94" t="s">
        <v>30</v>
      </c>
      <c r="D30" s="94">
        <v>20000</v>
      </c>
      <c r="E30" s="94">
        <v>3.1086329007654907</v>
      </c>
      <c r="F30" s="94">
        <v>3.0223072081817151</v>
      </c>
      <c r="G30" s="94">
        <v>9437.0916393283551</v>
      </c>
      <c r="H30" s="94">
        <v>28521.790085813485</v>
      </c>
      <c r="I30" s="94">
        <v>0.47185458196641777</v>
      </c>
      <c r="J30" s="94" t="s">
        <v>141</v>
      </c>
      <c r="N30" s="99">
        <f t="shared" si="0"/>
        <v>24</v>
      </c>
      <c r="O30" s="100">
        <f t="shared" si="1"/>
        <v>2048.1340896915403</v>
      </c>
      <c r="P30" s="100">
        <f t="shared" si="2"/>
        <v>2.00050730518856</v>
      </c>
      <c r="Q30" s="100">
        <f t="shared" si="3"/>
        <v>2.0025385700398357</v>
      </c>
      <c r="R30" s="100">
        <v>2.031265E-3</v>
      </c>
      <c r="S30" s="99">
        <f>B69</f>
        <v>62</v>
      </c>
      <c r="T30" s="100">
        <f>G69</f>
        <v>6087.777736728719</v>
      </c>
      <c r="U30" s="100">
        <f>F69</f>
        <v>3.670714237380567</v>
      </c>
      <c r="V30" s="100">
        <f>E69</f>
        <v>3.9501409376568271</v>
      </c>
      <c r="W30" s="100">
        <v>0.27942669999999997</v>
      </c>
    </row>
    <row r="31" spans="2:23" x14ac:dyDescent="0.3">
      <c r="B31" s="94">
        <v>24</v>
      </c>
      <c r="C31" s="94" t="s">
        <v>31</v>
      </c>
      <c r="D31" s="94">
        <v>10100</v>
      </c>
      <c r="E31" s="94">
        <v>2.0025385700398357</v>
      </c>
      <c r="F31" s="94">
        <v>2.00050730518856</v>
      </c>
      <c r="G31" s="94">
        <v>2048.1340896915403</v>
      </c>
      <c r="H31" s="94">
        <v>4097.3072084336482</v>
      </c>
      <c r="I31" s="94">
        <v>0.20278555343480598</v>
      </c>
      <c r="J31" s="94" t="s">
        <v>141</v>
      </c>
      <c r="N31" s="99">
        <f t="shared" si="0"/>
        <v>25</v>
      </c>
      <c r="O31" s="100">
        <f t="shared" si="1"/>
        <v>10895.518300118287</v>
      </c>
      <c r="P31" s="100">
        <f t="shared" si="2"/>
        <v>1.8063431140001005</v>
      </c>
      <c r="Q31" s="100">
        <f t="shared" si="3"/>
        <v>1.8308711960980495</v>
      </c>
      <c r="R31" s="100">
        <v>2.4528082E-2</v>
      </c>
      <c r="S31" s="99">
        <f>B70</f>
        <v>63</v>
      </c>
      <c r="T31" s="100">
        <f>G70</f>
        <v>4280.2896700390402</v>
      </c>
      <c r="U31" s="100">
        <f>F70</f>
        <v>3.0142311825278116</v>
      </c>
      <c r="V31" s="100">
        <f>E70</f>
        <v>3.0712918763241097</v>
      </c>
      <c r="W31" s="100">
        <v>5.7060694000000002E-2</v>
      </c>
    </row>
    <row r="32" spans="2:23" x14ac:dyDescent="0.3">
      <c r="B32" s="94">
        <v>25</v>
      </c>
      <c r="C32" s="94" t="s">
        <v>32</v>
      </c>
      <c r="D32" s="94">
        <v>27830</v>
      </c>
      <c r="E32" s="94">
        <v>1.8308711960980495</v>
      </c>
      <c r="F32" s="94">
        <v>1.8063431140001005</v>
      </c>
      <c r="G32" s="94">
        <v>10895.518300118287</v>
      </c>
      <c r="H32" s="94">
        <v>19681.044454880746</v>
      </c>
      <c r="I32" s="94">
        <v>0.39150263385261541</v>
      </c>
      <c r="J32" s="94" t="s">
        <v>141</v>
      </c>
      <c r="N32" s="99">
        <f t="shared" si="0"/>
        <v>26</v>
      </c>
      <c r="O32" s="100">
        <f t="shared" si="1"/>
        <v>11392.370068427341</v>
      </c>
      <c r="P32" s="100">
        <f t="shared" si="2"/>
        <v>1.8075817118597373</v>
      </c>
      <c r="Q32" s="100">
        <f t="shared" si="3"/>
        <v>1.8370335862798128</v>
      </c>
      <c r="R32" s="100">
        <v>2.9451873999999999E-2</v>
      </c>
      <c r="S32" s="99">
        <f>B71</f>
        <v>64</v>
      </c>
      <c r="T32" s="100">
        <f>G71</f>
        <v>5640.3674522674346</v>
      </c>
      <c r="U32" s="100">
        <f>F71</f>
        <v>3.6521076276522373</v>
      </c>
      <c r="V32" s="100">
        <f>E71</f>
        <v>3.8591388928769219</v>
      </c>
      <c r="W32" s="100">
        <v>0.20703126499999999</v>
      </c>
    </row>
    <row r="33" spans="2:23" x14ac:dyDescent="0.3">
      <c r="B33" s="94">
        <v>26</v>
      </c>
      <c r="C33" s="94" t="s">
        <v>46</v>
      </c>
      <c r="D33" s="94">
        <v>27830</v>
      </c>
      <c r="E33" s="94">
        <v>1.8370335862798128</v>
      </c>
      <c r="F33" s="94">
        <v>1.8075817118597373</v>
      </c>
      <c r="G33" s="94">
        <v>11392.370068427341</v>
      </c>
      <c r="H33" s="94">
        <v>20592.639790427525</v>
      </c>
      <c r="I33" s="94">
        <v>0.40935573368405825</v>
      </c>
      <c r="J33" s="94" t="s">
        <v>141</v>
      </c>
      <c r="N33" s="99">
        <f t="shared" si="0"/>
        <v>27</v>
      </c>
      <c r="O33" s="100">
        <f t="shared" si="1"/>
        <v>6330.4260850582932</v>
      </c>
      <c r="P33" s="100">
        <f t="shared" si="2"/>
        <v>3.0045167317681827</v>
      </c>
      <c r="Q33" s="100">
        <f t="shared" si="3"/>
        <v>3.021336976038524</v>
      </c>
      <c r="R33" s="100">
        <v>1.6820244000000002E-2</v>
      </c>
      <c r="S33" s="99">
        <f>B72</f>
        <v>65</v>
      </c>
      <c r="T33" s="100">
        <f>G72</f>
        <v>6987.4788757598571</v>
      </c>
      <c r="U33" s="100">
        <f>F72</f>
        <v>1.2358449351333904</v>
      </c>
      <c r="V33" s="100">
        <f>E72</f>
        <v>1.3943399563368797</v>
      </c>
      <c r="W33" s="100">
        <v>0.15849502100000001</v>
      </c>
    </row>
    <row r="34" spans="2:23" x14ac:dyDescent="0.3">
      <c r="B34" s="94">
        <v>27</v>
      </c>
      <c r="C34" s="94" t="s">
        <v>47</v>
      </c>
      <c r="D34" s="94">
        <v>20000</v>
      </c>
      <c r="E34" s="94">
        <v>3.021336976038524</v>
      </c>
      <c r="F34" s="94">
        <v>3.0045167317681827</v>
      </c>
      <c r="G34" s="94">
        <v>6330.4260850582932</v>
      </c>
      <c r="H34" s="94">
        <v>19019.871091779394</v>
      </c>
      <c r="I34" s="94">
        <v>0.31652130425291464</v>
      </c>
      <c r="J34" s="94" t="s">
        <v>141</v>
      </c>
      <c r="N34" s="99">
        <f t="shared" si="0"/>
        <v>28</v>
      </c>
      <c r="O34" s="100">
        <f t="shared" si="1"/>
        <v>10675.101644568607</v>
      </c>
      <c r="P34" s="100">
        <f t="shared" si="2"/>
        <v>3.6131565026258783</v>
      </c>
      <c r="Q34" s="100">
        <f t="shared" si="3"/>
        <v>3.6656639679605605</v>
      </c>
      <c r="R34" s="100">
        <v>5.2507465000000003E-2</v>
      </c>
      <c r="S34" s="99">
        <f>B73</f>
        <v>66</v>
      </c>
      <c r="T34" s="100">
        <f>G73</f>
        <v>8796.1141464760949</v>
      </c>
      <c r="U34" s="100">
        <f>F73</f>
        <v>1.9773980882936075</v>
      </c>
      <c r="V34" s="100">
        <f>E73</f>
        <v>2.7050479713284505</v>
      </c>
      <c r="W34" s="100">
        <v>0.727649883</v>
      </c>
    </row>
    <row r="35" spans="2:23" x14ac:dyDescent="0.3">
      <c r="B35" s="94">
        <v>28</v>
      </c>
      <c r="C35" s="94" t="s">
        <v>48</v>
      </c>
      <c r="D35" s="94">
        <v>27020</v>
      </c>
      <c r="E35" s="94">
        <v>3.6656639679605605</v>
      </c>
      <c r="F35" s="94">
        <v>3.6131565026258783</v>
      </c>
      <c r="G35" s="94">
        <v>10675.101644568607</v>
      </c>
      <c r="H35" s="94">
        <v>38570.812923265272</v>
      </c>
      <c r="I35" s="94">
        <v>0.39508148203436738</v>
      </c>
      <c r="J35" s="94" t="s">
        <v>141</v>
      </c>
      <c r="N35" s="99">
        <f t="shared" si="0"/>
        <v>29</v>
      </c>
      <c r="O35" s="100">
        <f t="shared" si="1"/>
        <v>1685.8418180779486</v>
      </c>
      <c r="P35" s="100">
        <f t="shared" si="2"/>
        <v>3.0003267367835131</v>
      </c>
      <c r="Q35" s="100">
        <f t="shared" si="3"/>
        <v>3.0016328666699947</v>
      </c>
      <c r="R35" s="100">
        <v>1.30613E-3</v>
      </c>
      <c r="S35" s="99">
        <f>B74</f>
        <v>67</v>
      </c>
      <c r="T35" s="100">
        <f>G74</f>
        <v>11863.72854483302</v>
      </c>
      <c r="U35" s="100">
        <f>F74</f>
        <v>2.4393722643971567</v>
      </c>
      <c r="V35" s="100">
        <f>E74</f>
        <v>2.5984268994964035</v>
      </c>
      <c r="W35" s="100">
        <v>0.159054635</v>
      </c>
    </row>
    <row r="36" spans="2:23" x14ac:dyDescent="0.3">
      <c r="B36" s="94">
        <v>29</v>
      </c>
      <c r="C36" s="94" t="s">
        <v>49</v>
      </c>
      <c r="D36" s="94">
        <v>10270</v>
      </c>
      <c r="E36" s="94">
        <v>3.0016328666699947</v>
      </c>
      <c r="F36" s="94">
        <v>3.0003267367835131</v>
      </c>
      <c r="G36" s="94">
        <v>1685.8418180779486</v>
      </c>
      <c r="H36" s="94">
        <v>5058.0762807669962</v>
      </c>
      <c r="I36" s="94">
        <v>0.16415207576221505</v>
      </c>
      <c r="J36" s="94" t="s">
        <v>141</v>
      </c>
      <c r="N36" s="99">
        <f t="shared" si="0"/>
        <v>30</v>
      </c>
      <c r="O36" s="100">
        <f t="shared" si="1"/>
        <v>2114.6617934784476</v>
      </c>
      <c r="P36" s="100">
        <f t="shared" si="2"/>
        <v>4.2012648594553372</v>
      </c>
      <c r="Q36" s="100">
        <f t="shared" si="3"/>
        <v>4.2063210593742468</v>
      </c>
      <c r="R36" s="100">
        <v>5.0562000000000003E-3</v>
      </c>
      <c r="S36" s="99">
        <f>B75</f>
        <v>68</v>
      </c>
      <c r="T36" s="100">
        <f>G75</f>
        <v>2110.4758947793712</v>
      </c>
      <c r="U36" s="100">
        <f>F75</f>
        <v>3.0008411431825541</v>
      </c>
      <c r="V36" s="100">
        <f>E75</f>
        <v>3.0042546290542935</v>
      </c>
      <c r="W36" s="100">
        <v>3.4134859999999999E-3</v>
      </c>
    </row>
    <row r="37" spans="2:23" x14ac:dyDescent="0.3">
      <c r="B37" s="94">
        <v>30</v>
      </c>
      <c r="C37" s="94" t="s">
        <v>50</v>
      </c>
      <c r="D37" s="94">
        <v>9990</v>
      </c>
      <c r="E37" s="94">
        <v>4.2063210593742468</v>
      </c>
      <c r="F37" s="94">
        <v>4.2012648594553372</v>
      </c>
      <c r="G37" s="94">
        <v>2114.6617934784476</v>
      </c>
      <c r="H37" s="94">
        <v>8884.2542825738019</v>
      </c>
      <c r="I37" s="94">
        <v>0.21167785720504981</v>
      </c>
      <c r="J37" s="94" t="s">
        <v>141</v>
      </c>
      <c r="N37" s="99">
        <f t="shared" si="0"/>
        <v>31</v>
      </c>
      <c r="O37" s="100">
        <f t="shared" si="1"/>
        <v>5888.272162512425</v>
      </c>
      <c r="P37" s="100">
        <f t="shared" si="2"/>
        <v>3.6698070539792833</v>
      </c>
      <c r="Q37" s="100">
        <f t="shared" si="3"/>
        <v>3.9490144942251395</v>
      </c>
      <c r="R37" s="100">
        <v>0.27920743999999997</v>
      </c>
      <c r="S37" s="99">
        <f>B76</f>
        <v>69</v>
      </c>
      <c r="T37" s="100">
        <f>G76</f>
        <v>6837.2293996219378</v>
      </c>
      <c r="U37" s="100">
        <f>F76</f>
        <v>1.232859910223288</v>
      </c>
      <c r="V37" s="100">
        <f>E76</f>
        <v>1.3701636811999043</v>
      </c>
      <c r="W37" s="100">
        <v>0.13730377099999999</v>
      </c>
    </row>
    <row r="38" spans="2:23" x14ac:dyDescent="0.3">
      <c r="B38" s="94">
        <v>31</v>
      </c>
      <c r="C38" s="94" t="s">
        <v>26</v>
      </c>
      <c r="D38" s="94">
        <v>9820</v>
      </c>
      <c r="E38" s="94">
        <v>3.9490144942251395</v>
      </c>
      <c r="F38" s="94">
        <v>3.6698070539792833</v>
      </c>
      <c r="G38" s="94">
        <v>5888.272162512425</v>
      </c>
      <c r="H38" s="94">
        <v>21608.822717737945</v>
      </c>
      <c r="I38" s="94">
        <v>0.59962038314790478</v>
      </c>
      <c r="J38" s="94" t="s">
        <v>141</v>
      </c>
      <c r="N38" s="99">
        <f t="shared" si="0"/>
        <v>32</v>
      </c>
      <c r="O38" s="100">
        <f t="shared" si="1"/>
        <v>5734.3796157317429</v>
      </c>
      <c r="P38" s="100">
        <f t="shared" si="2"/>
        <v>3.0030411531435206</v>
      </c>
      <c r="Q38" s="100">
        <f t="shared" si="3"/>
        <v>3.015052711383218</v>
      </c>
      <c r="R38" s="100">
        <v>1.2011558E-2</v>
      </c>
      <c r="S38" s="99">
        <f>B77</f>
        <v>70</v>
      </c>
      <c r="T38" s="100">
        <f>G77</f>
        <v>6397.1841427188874</v>
      </c>
      <c r="U38" s="100">
        <f>F77</f>
        <v>2.4602917526774868</v>
      </c>
      <c r="V38" s="100">
        <f>E77</f>
        <v>2.6872555933459243</v>
      </c>
      <c r="W38" s="100">
        <v>0.226963841</v>
      </c>
    </row>
    <row r="39" spans="2:23" x14ac:dyDescent="0.3">
      <c r="B39" s="94">
        <v>32</v>
      </c>
      <c r="C39" s="94" t="s">
        <v>27</v>
      </c>
      <c r="D39" s="94">
        <v>20000</v>
      </c>
      <c r="E39" s="94">
        <v>3.015052711383218</v>
      </c>
      <c r="F39" s="94">
        <v>3.0030411531435206</v>
      </c>
      <c r="G39" s="94">
        <v>5734.3796157317429</v>
      </c>
      <c r="H39" s="94">
        <v>17220.57797378975</v>
      </c>
      <c r="I39" s="94">
        <v>0.28671898078658714</v>
      </c>
      <c r="J39" s="94" t="s">
        <v>141</v>
      </c>
      <c r="N39" s="99">
        <f t="shared" si="0"/>
        <v>33</v>
      </c>
      <c r="O39" s="100">
        <f t="shared" si="1"/>
        <v>3939.1153981223802</v>
      </c>
      <c r="P39" s="100">
        <f t="shared" si="2"/>
        <v>3.6139811412720406</v>
      </c>
      <c r="Q39" s="100">
        <f t="shared" si="3"/>
        <v>3.6699385269546161</v>
      </c>
      <c r="R39" s="100">
        <v>5.5957385999999998E-2</v>
      </c>
      <c r="S39" s="99">
        <f>B78</f>
        <v>71</v>
      </c>
      <c r="T39" s="100">
        <f>G78</f>
        <v>7131.3875563892589</v>
      </c>
      <c r="U39" s="100">
        <f>F78</f>
        <v>2.4989130820528875</v>
      </c>
      <c r="V39" s="100">
        <f>E78</f>
        <v>2.8892605900472774</v>
      </c>
      <c r="W39" s="100">
        <v>0.39034750800000001</v>
      </c>
    </row>
    <row r="40" spans="2:23" x14ac:dyDescent="0.3">
      <c r="B40" s="94">
        <v>33</v>
      </c>
      <c r="C40" s="94" t="s">
        <v>28</v>
      </c>
      <c r="D40" s="94">
        <v>9820</v>
      </c>
      <c r="E40" s="94">
        <v>3.6699385269546161</v>
      </c>
      <c r="F40" s="94">
        <v>3.6139811412720406</v>
      </c>
      <c r="G40" s="94">
        <v>3939.1153981223802</v>
      </c>
      <c r="H40" s="94">
        <v>14235.888762108589</v>
      </c>
      <c r="I40" s="94">
        <v>0.40113191426908146</v>
      </c>
      <c r="J40" s="94" t="s">
        <v>141</v>
      </c>
      <c r="N40" s="99">
        <f t="shared" si="0"/>
        <v>34</v>
      </c>
      <c r="O40" s="100">
        <f t="shared" si="1"/>
        <v>8905.4593401264028</v>
      </c>
      <c r="P40" s="100">
        <f t="shared" si="2"/>
        <v>2.6505586142414943</v>
      </c>
      <c r="Q40" s="100">
        <f t="shared" si="3"/>
        <v>3.6560911483785432</v>
      </c>
      <c r="R40" s="100">
        <v>1.0055325340000001</v>
      </c>
      <c r="S40" s="99">
        <f>B79</f>
        <v>72</v>
      </c>
      <c r="T40" s="100">
        <f>G79</f>
        <v>5760.2087010775358</v>
      </c>
      <c r="U40" s="100">
        <f>F79</f>
        <v>2.4396328566246761</v>
      </c>
      <c r="V40" s="100">
        <f>E79</f>
        <v>2.5803095644378087</v>
      </c>
      <c r="W40" s="100">
        <v>0.14067670800000001</v>
      </c>
    </row>
    <row r="41" spans="2:23" x14ac:dyDescent="0.3">
      <c r="B41" s="94">
        <v>34</v>
      </c>
      <c r="C41" s="94" t="s">
        <v>29</v>
      </c>
      <c r="D41" s="94">
        <v>9750</v>
      </c>
      <c r="E41" s="94">
        <v>3.6560911483785432</v>
      </c>
      <c r="F41" s="94">
        <v>2.6505586142414943</v>
      </c>
      <c r="G41" s="94">
        <v>8905.4593401264028</v>
      </c>
      <c r="H41" s="94">
        <v>23604.441967749412</v>
      </c>
      <c r="I41" s="94">
        <v>0.91338044514116956</v>
      </c>
      <c r="J41" s="94" t="s">
        <v>140</v>
      </c>
      <c r="N41" s="99">
        <f t="shared" si="0"/>
        <v>35</v>
      </c>
      <c r="O41" s="100">
        <f t="shared" si="1"/>
        <v>11143.715483992271</v>
      </c>
      <c r="P41" s="100">
        <f t="shared" si="2"/>
        <v>2.4011562932694033</v>
      </c>
      <c r="Q41" s="100">
        <f t="shared" si="3"/>
        <v>2.4057534929749651</v>
      </c>
      <c r="R41" s="100">
        <v>4.5972000000000001E-3</v>
      </c>
      <c r="S41" s="99">
        <f>B80</f>
        <v>73</v>
      </c>
      <c r="T41" s="100">
        <f>G80</f>
        <v>6841.5025847562383</v>
      </c>
      <c r="U41" s="100">
        <f>F80</f>
        <v>1.2370086850752091</v>
      </c>
      <c r="V41" s="100">
        <f>E80</f>
        <v>1.3788755844590879</v>
      </c>
      <c r="W41" s="100">
        <v>0.14186689899999999</v>
      </c>
    </row>
    <row r="42" spans="2:23" x14ac:dyDescent="0.3">
      <c r="B42" s="94">
        <v>35</v>
      </c>
      <c r="C42" s="94" t="s">
        <v>20</v>
      </c>
      <c r="D42" s="94">
        <v>46810</v>
      </c>
      <c r="E42" s="94">
        <v>2.4057534929749651</v>
      </c>
      <c r="F42" s="94">
        <v>2.4011562932694033</v>
      </c>
      <c r="G42" s="94">
        <v>11143.715483992271</v>
      </c>
      <c r="H42" s="94">
        <v>26757.802564791738</v>
      </c>
      <c r="I42" s="94">
        <v>0.23806271061722434</v>
      </c>
      <c r="J42" s="94" t="s">
        <v>141</v>
      </c>
      <c r="N42" s="99">
        <f t="shared" si="0"/>
        <v>36</v>
      </c>
      <c r="O42" s="100">
        <f t="shared" si="1"/>
        <v>3945.8555307565498</v>
      </c>
      <c r="P42" s="100">
        <f t="shared" si="2"/>
        <v>3.614077078433036</v>
      </c>
      <c r="Q42" s="100">
        <f t="shared" si="3"/>
        <v>3.6704427820448955</v>
      </c>
      <c r="R42" s="100">
        <v>5.6365704000000003E-2</v>
      </c>
      <c r="S42" s="99">
        <f>B81</f>
        <v>74</v>
      </c>
      <c r="T42" s="100">
        <f>G81</f>
        <v>10657.537859833041</v>
      </c>
      <c r="U42" s="100">
        <f>F81</f>
        <v>2.6769242505054129</v>
      </c>
      <c r="V42" s="100">
        <f>E81</f>
        <v>3.7777171452984444</v>
      </c>
      <c r="W42" s="100">
        <v>1.1007928950000001</v>
      </c>
    </row>
    <row r="43" spans="2:23" x14ac:dyDescent="0.3">
      <c r="B43" s="94">
        <v>36</v>
      </c>
      <c r="C43" s="94" t="s">
        <v>21</v>
      </c>
      <c r="D43" s="94">
        <v>9820</v>
      </c>
      <c r="E43" s="94">
        <v>3.6704427820448955</v>
      </c>
      <c r="F43" s="94">
        <v>3.614077078433036</v>
      </c>
      <c r="G43" s="94">
        <v>3945.8555307565498</v>
      </c>
      <c r="H43" s="94">
        <v>14260.626028515468</v>
      </c>
      <c r="I43" s="94">
        <v>0.40181828215443482</v>
      </c>
      <c r="J43" s="94" t="s">
        <v>141</v>
      </c>
      <c r="N43" s="99">
        <f t="shared" si="0"/>
        <v>37</v>
      </c>
      <c r="O43" s="100">
        <f t="shared" si="1"/>
        <v>10549.841229785034</v>
      </c>
      <c r="P43" s="100">
        <f t="shared" si="2"/>
        <v>1.8004645456740511</v>
      </c>
      <c r="Q43" s="100">
        <f t="shared" si="3"/>
        <v>1.8023218281809779</v>
      </c>
      <c r="R43" s="100">
        <v>1.8572829999999999E-3</v>
      </c>
      <c r="S43" s="99">
        <f>B82</f>
        <v>75</v>
      </c>
      <c r="T43" s="100">
        <f>G82</f>
        <v>8498.9533381527326</v>
      </c>
      <c r="U43" s="100">
        <f>F82</f>
        <v>1.9546134562788164</v>
      </c>
      <c r="V43" s="100">
        <f>E82</f>
        <v>2.6231156206770994</v>
      </c>
      <c r="W43" s="100">
        <v>0.66850216399999995</v>
      </c>
    </row>
    <row r="44" spans="2:23" ht="15" thickBot="1" x14ac:dyDescent="0.35">
      <c r="B44" s="94">
        <v>37</v>
      </c>
      <c r="C44" s="94" t="s">
        <v>22</v>
      </c>
      <c r="D44" s="94">
        <v>51800</v>
      </c>
      <c r="E44" s="94">
        <v>1.8023218281809779</v>
      </c>
      <c r="F44" s="94">
        <v>1.8004645456740511</v>
      </c>
      <c r="G44" s="94">
        <v>10549.841229785034</v>
      </c>
      <c r="H44" s="94">
        <v>18994.615096718284</v>
      </c>
      <c r="I44" s="94">
        <v>0.20366488860588869</v>
      </c>
      <c r="J44" s="94" t="s">
        <v>141</v>
      </c>
      <c r="N44" s="101">
        <f t="shared" si="0"/>
        <v>38</v>
      </c>
      <c r="O44" s="102">
        <f t="shared" si="1"/>
        <v>10901.594095641791</v>
      </c>
      <c r="P44" s="102">
        <f t="shared" si="2"/>
        <v>1.8005296692442663</v>
      </c>
      <c r="Q44" s="102">
        <f t="shared" si="3"/>
        <v>1.8026356350828392</v>
      </c>
      <c r="R44" s="102">
        <v>2.1059659999999999E-3</v>
      </c>
      <c r="S44" s="101">
        <f>B83</f>
        <v>76</v>
      </c>
      <c r="T44" s="102">
        <f>G83</f>
        <v>6786.9105272228453</v>
      </c>
      <c r="U44" s="102">
        <f>F83</f>
        <v>1.2358414993212328</v>
      </c>
      <c r="V44" s="102">
        <f>E83</f>
        <v>1.3653129316053501</v>
      </c>
      <c r="W44" s="102">
        <v>0.129471432</v>
      </c>
    </row>
    <row r="45" spans="2:23" ht="15" thickTop="1" x14ac:dyDescent="0.3">
      <c r="B45" s="94">
        <v>38</v>
      </c>
      <c r="C45" s="94" t="s">
        <v>61</v>
      </c>
      <c r="D45" s="94">
        <v>51800</v>
      </c>
      <c r="E45" s="94">
        <v>1.8026356350828392</v>
      </c>
      <c r="F45" s="94">
        <v>1.8005296692442663</v>
      </c>
      <c r="G45" s="94">
        <v>10901.594095641791</v>
      </c>
      <c r="H45" s="94">
        <v>19628.643611261159</v>
      </c>
      <c r="I45" s="94">
        <v>0.21045548447184925</v>
      </c>
      <c r="J45" s="94" t="s">
        <v>141</v>
      </c>
    </row>
    <row r="46" spans="2:23" ht="43.2" x14ac:dyDescent="0.3">
      <c r="B46" s="94">
        <v>39</v>
      </c>
      <c r="C46" s="94" t="s">
        <v>62</v>
      </c>
      <c r="D46" s="94">
        <v>10180</v>
      </c>
      <c r="E46" s="94">
        <v>4.2897253651830143</v>
      </c>
      <c r="F46" s="94">
        <v>2.7781252677334876</v>
      </c>
      <c r="G46" s="94">
        <v>10305.784993976285</v>
      </c>
      <c r="H46" s="94">
        <v>28630.761695594127</v>
      </c>
      <c r="I46" s="94">
        <v>1.0123560897815604</v>
      </c>
      <c r="J46" s="94" t="s">
        <v>140</v>
      </c>
      <c r="N46" s="95" t="s">
        <v>0</v>
      </c>
      <c r="O46" s="95" t="s">
        <v>144</v>
      </c>
      <c r="P46" s="95" t="s">
        <v>142</v>
      </c>
      <c r="Q46" s="95" t="s">
        <v>145</v>
      </c>
      <c r="R46" s="95" t="s">
        <v>146</v>
      </c>
      <c r="S46" s="95" t="s">
        <v>0</v>
      </c>
      <c r="T46" s="95" t="s">
        <v>144</v>
      </c>
      <c r="U46" s="95" t="s">
        <v>142</v>
      </c>
      <c r="V46" s="95" t="s">
        <v>145</v>
      </c>
      <c r="W46" s="95" t="s">
        <v>146</v>
      </c>
    </row>
    <row r="47" spans="2:23" x14ac:dyDescent="0.3">
      <c r="B47" s="94">
        <v>40</v>
      </c>
      <c r="C47" s="94" t="s">
        <v>58</v>
      </c>
      <c r="D47" s="94">
        <v>9750</v>
      </c>
      <c r="E47" s="94">
        <v>3.6637251335552943</v>
      </c>
      <c r="F47" s="94">
        <v>2.6520087002210455</v>
      </c>
      <c r="G47" s="94">
        <v>8918.3163613383822</v>
      </c>
      <c r="H47" s="94">
        <v>23651.452581593087</v>
      </c>
      <c r="I47" s="94">
        <v>0.91469911398342385</v>
      </c>
      <c r="J47" s="94" t="s">
        <v>140</v>
      </c>
      <c r="N47" s="103">
        <f>N7</f>
        <v>1</v>
      </c>
      <c r="O47" s="104">
        <f t="shared" ref="O47:R47" si="4">O7</f>
        <v>5477.7699698659235</v>
      </c>
      <c r="P47" s="104">
        <f t="shared" si="4"/>
        <v>3.9701885297024218</v>
      </c>
      <c r="Q47" s="104">
        <f t="shared" si="4"/>
        <v>5.5330017448223314</v>
      </c>
      <c r="R47" s="104">
        <f t="shared" si="4"/>
        <v>1.562813215</v>
      </c>
      <c r="S47" s="103">
        <f>N26</f>
        <v>20</v>
      </c>
      <c r="T47" s="104">
        <f>O26</f>
        <v>4963.1504097723036</v>
      </c>
      <c r="U47" s="104">
        <f>P26</f>
        <v>1.8027102495317131</v>
      </c>
      <c r="V47" s="104">
        <f>Q26</f>
        <v>1.8135585326507873</v>
      </c>
      <c r="W47" s="104">
        <f>R26</f>
        <v>1.0848283E-2</v>
      </c>
    </row>
    <row r="48" spans="2:23" x14ac:dyDescent="0.3">
      <c r="B48" s="94">
        <v>41</v>
      </c>
      <c r="C48" s="94" t="s">
        <v>59</v>
      </c>
      <c r="D48" s="94">
        <v>10260</v>
      </c>
      <c r="E48" s="94">
        <v>3.0408588327254362</v>
      </c>
      <c r="F48" s="94">
        <v>3.0080193782386395</v>
      </c>
      <c r="G48" s="94">
        <v>3748.6889562275746</v>
      </c>
      <c r="H48" s="94">
        <v>11276.129023321724</v>
      </c>
      <c r="I48" s="94">
        <v>0.36536929397929579</v>
      </c>
      <c r="J48" s="94" t="s">
        <v>141</v>
      </c>
      <c r="N48" s="99">
        <f t="shared" ref="N48:R84" si="5">N8</f>
        <v>2</v>
      </c>
      <c r="O48" s="100">
        <f t="shared" si="5"/>
        <v>10431.544146760818</v>
      </c>
      <c r="P48" s="100">
        <f t="shared" si="5"/>
        <v>3.0468412955086834</v>
      </c>
      <c r="Q48" s="100">
        <f t="shared" si="5"/>
        <v>5.5613430423222416</v>
      </c>
      <c r="R48" s="100">
        <f t="shared" si="5"/>
        <v>2.5145017470000002</v>
      </c>
      <c r="S48" s="99">
        <f>N27</f>
        <v>21</v>
      </c>
      <c r="T48" s="100">
        <f>O27</f>
        <v>3953.9598006114848</v>
      </c>
      <c r="U48" s="100">
        <f>P27</f>
        <v>2.0070463588694971</v>
      </c>
      <c r="V48" s="100">
        <f>Q27</f>
        <v>2.0349505942595307</v>
      </c>
      <c r="W48" s="100">
        <f>R27</f>
        <v>2.7904234999999999E-2</v>
      </c>
    </row>
    <row r="49" spans="2:31" x14ac:dyDescent="0.3">
      <c r="B49" s="94">
        <v>42</v>
      </c>
      <c r="C49" s="94" t="s">
        <v>60</v>
      </c>
      <c r="D49" s="94">
        <v>9850</v>
      </c>
      <c r="E49" s="94">
        <v>2.7519526815066877</v>
      </c>
      <c r="F49" s="94">
        <v>2.4703491164407647</v>
      </c>
      <c r="G49" s="94">
        <v>6549.0041722813012</v>
      </c>
      <c r="H49" s="94">
        <v>16178.326670561994</v>
      </c>
      <c r="I49" s="94">
        <v>0.66487352002855848</v>
      </c>
      <c r="J49" s="94" t="s">
        <v>141</v>
      </c>
      <c r="N49" s="99">
        <f t="shared" si="5"/>
        <v>3</v>
      </c>
      <c r="O49" s="100">
        <f t="shared" si="5"/>
        <v>3099.5008763610035</v>
      </c>
      <c r="P49" s="100">
        <f t="shared" si="5"/>
        <v>3.6023874975966654</v>
      </c>
      <c r="Q49" s="100">
        <f t="shared" si="5"/>
        <v>3.6121652786751959</v>
      </c>
      <c r="R49" s="100">
        <f t="shared" si="5"/>
        <v>9.7777809999999993E-3</v>
      </c>
      <c r="S49" s="99">
        <f>N28</f>
        <v>22</v>
      </c>
      <c r="T49" s="100">
        <f>O28</f>
        <v>3730</v>
      </c>
      <c r="U49" s="100">
        <f>P28</f>
        <v>3.0084039445080872</v>
      </c>
      <c r="V49" s="100">
        <f>Q28</f>
        <v>3.0420197225404375</v>
      </c>
      <c r="W49" s="100">
        <f>R28</f>
        <v>3.3615777999999999E-2</v>
      </c>
    </row>
    <row r="50" spans="2:31" x14ac:dyDescent="0.3">
      <c r="B50" s="94">
        <v>43</v>
      </c>
      <c r="C50" s="94" t="s">
        <v>51</v>
      </c>
      <c r="D50" s="94">
        <v>27020</v>
      </c>
      <c r="E50" s="94">
        <v>3.6649679747234107</v>
      </c>
      <c r="F50" s="94">
        <v>3.6130238173327816</v>
      </c>
      <c r="G50" s="94">
        <v>10648.084252444611</v>
      </c>
      <c r="H50" s="94">
        <v>38471.782013048505</v>
      </c>
      <c r="I50" s="94">
        <v>0.39408157855087383</v>
      </c>
      <c r="J50" s="94" t="s">
        <v>141</v>
      </c>
      <c r="N50" s="99">
        <f t="shared" si="5"/>
        <v>4</v>
      </c>
      <c r="O50" s="100">
        <f t="shared" si="5"/>
        <v>12558.455853239182</v>
      </c>
      <c r="P50" s="100">
        <f t="shared" si="5"/>
        <v>3.174254993885389</v>
      </c>
      <c r="Q50" s="100">
        <f t="shared" si="5"/>
        <v>3.8878358830170372</v>
      </c>
      <c r="R50" s="100">
        <f t="shared" si="5"/>
        <v>0.71358088900000005</v>
      </c>
      <c r="S50" s="99">
        <f>N29</f>
        <v>23</v>
      </c>
      <c r="T50" s="100">
        <f>O29</f>
        <v>9437.0916393283551</v>
      </c>
      <c r="U50" s="100">
        <f>P29</f>
        <v>3.0223072081817151</v>
      </c>
      <c r="V50" s="100">
        <f>Q29</f>
        <v>3.1086329007654907</v>
      </c>
      <c r="W50" s="100">
        <f>R29</f>
        <v>8.6325692999999995E-2</v>
      </c>
    </row>
    <row r="51" spans="2:31" x14ac:dyDescent="0.3">
      <c r="B51" s="94">
        <v>44</v>
      </c>
      <c r="C51" s="94" t="s">
        <v>52</v>
      </c>
      <c r="D51" s="94">
        <v>10260</v>
      </c>
      <c r="E51" s="94">
        <v>3.0225879296811788</v>
      </c>
      <c r="F51" s="94">
        <v>3.0043071495965474</v>
      </c>
      <c r="G51" s="94">
        <v>3209.162593331595</v>
      </c>
      <c r="H51" s="94">
        <v>9641.3101233639081</v>
      </c>
      <c r="I51" s="94">
        <v>0.31278387849235817</v>
      </c>
      <c r="J51" s="94" t="s">
        <v>141</v>
      </c>
      <c r="N51" s="99">
        <f t="shared" si="5"/>
        <v>5</v>
      </c>
      <c r="O51" s="100">
        <f t="shared" si="5"/>
        <v>12809.813240265737</v>
      </c>
      <c r="P51" s="100">
        <f t="shared" si="5"/>
        <v>2.402018920083957</v>
      </c>
      <c r="Q51" s="100">
        <f t="shared" si="5"/>
        <v>2.4100498855778669</v>
      </c>
      <c r="R51" s="100">
        <f t="shared" si="5"/>
        <v>8.0309649999999993E-3</v>
      </c>
      <c r="S51" s="99">
        <f>N30</f>
        <v>24</v>
      </c>
      <c r="T51" s="100">
        <f>O30</f>
        <v>2048.1340896915403</v>
      </c>
      <c r="U51" s="100">
        <f>P30</f>
        <v>2.00050730518856</v>
      </c>
      <c r="V51" s="100">
        <f>Q30</f>
        <v>2.0025385700398357</v>
      </c>
      <c r="W51" s="100">
        <f>R30</f>
        <v>2.031265E-3</v>
      </c>
    </row>
    <row r="52" spans="2:31" x14ac:dyDescent="0.3">
      <c r="B52" s="94">
        <v>45</v>
      </c>
      <c r="C52" s="94" t="s">
        <v>53</v>
      </c>
      <c r="D52" s="94">
        <v>9640</v>
      </c>
      <c r="E52" s="94">
        <v>2.6366237155992907</v>
      </c>
      <c r="F52" s="94">
        <v>2.4472702806730071</v>
      </c>
      <c r="G52" s="94">
        <v>5802.9449945659089</v>
      </c>
      <c r="H52" s="94">
        <v>14201.374825581333</v>
      </c>
      <c r="I52" s="94">
        <v>0.60196524839895316</v>
      </c>
      <c r="J52" s="94" t="s">
        <v>141</v>
      </c>
      <c r="N52" s="99">
        <f t="shared" si="5"/>
        <v>6</v>
      </c>
      <c r="O52" s="100">
        <f t="shared" si="5"/>
        <v>7389.877919620908</v>
      </c>
      <c r="P52" s="100">
        <f t="shared" si="5"/>
        <v>2.4007829455060281</v>
      </c>
      <c r="Q52" s="100">
        <f t="shared" si="5"/>
        <v>2.4037904932797969</v>
      </c>
      <c r="R52" s="100">
        <f t="shared" si="5"/>
        <v>3.0075480000000001E-3</v>
      </c>
      <c r="S52" s="99">
        <f>N31</f>
        <v>25</v>
      </c>
      <c r="T52" s="100">
        <f>O31</f>
        <v>10895.518300118287</v>
      </c>
      <c r="U52" s="100">
        <f>P31</f>
        <v>1.8063431140001005</v>
      </c>
      <c r="V52" s="100">
        <f>Q31</f>
        <v>1.8308711960980495</v>
      </c>
      <c r="W52" s="100">
        <f>R31</f>
        <v>2.4528082E-2</v>
      </c>
    </row>
    <row r="53" spans="2:31" x14ac:dyDescent="0.3">
      <c r="B53" s="94">
        <v>46</v>
      </c>
      <c r="C53" s="94" t="s">
        <v>54</v>
      </c>
      <c r="D53" s="94">
        <v>20630</v>
      </c>
      <c r="E53" s="94">
        <v>2.5068597620794524</v>
      </c>
      <c r="F53" s="94">
        <v>2.421350401006273</v>
      </c>
      <c r="G53" s="94">
        <v>10180.640735076782</v>
      </c>
      <c r="H53" s="94">
        <v>24650.898526378965</v>
      </c>
      <c r="I53" s="94">
        <v>0.49348719026062932</v>
      </c>
      <c r="J53" s="94" t="s">
        <v>141</v>
      </c>
      <c r="N53" s="99">
        <f t="shared" si="5"/>
        <v>7</v>
      </c>
      <c r="O53" s="100">
        <f t="shared" si="5"/>
        <v>10798.702750769689</v>
      </c>
      <c r="P53" s="100">
        <f t="shared" si="5"/>
        <v>2.4010196104628494</v>
      </c>
      <c r="Q53" s="100">
        <f t="shared" si="5"/>
        <v>2.4050960130594805</v>
      </c>
      <c r="R53" s="100">
        <f t="shared" si="5"/>
        <v>4.0764030000000001E-3</v>
      </c>
      <c r="S53" s="99">
        <f>N32</f>
        <v>26</v>
      </c>
      <c r="T53" s="100">
        <f>O32</f>
        <v>11392.370068427341</v>
      </c>
      <c r="U53" s="100">
        <f>P32</f>
        <v>1.8075817118597373</v>
      </c>
      <c r="V53" s="100">
        <f>Q32</f>
        <v>1.8370335862798128</v>
      </c>
      <c r="W53" s="100">
        <f>R32</f>
        <v>2.9451873999999999E-2</v>
      </c>
    </row>
    <row r="54" spans="2:31" x14ac:dyDescent="0.3">
      <c r="B54" s="94">
        <v>47</v>
      </c>
      <c r="C54" s="94" t="s">
        <v>42</v>
      </c>
      <c r="D54" s="94">
        <v>10090</v>
      </c>
      <c r="E54" s="94">
        <v>3.0112133420231517</v>
      </c>
      <c r="F54" s="94">
        <v>3.0020278291721039</v>
      </c>
      <c r="G54" s="94">
        <v>2614.2425521624432</v>
      </c>
      <c r="H54" s="94">
        <v>7848.0288937975602</v>
      </c>
      <c r="I54" s="94">
        <v>0.25909242340559396</v>
      </c>
      <c r="J54" s="94" t="s">
        <v>141</v>
      </c>
      <c r="N54" s="99">
        <f t="shared" si="5"/>
        <v>8</v>
      </c>
      <c r="O54" s="100">
        <f t="shared" si="5"/>
        <v>9423.1342799032464</v>
      </c>
      <c r="P54" s="100">
        <f t="shared" si="5"/>
        <v>2.4063864434138287</v>
      </c>
      <c r="Q54" s="100">
        <f t="shared" si="5"/>
        <v>2.431906882845964</v>
      </c>
      <c r="R54" s="100">
        <f t="shared" si="5"/>
        <v>2.5520438999999999E-2</v>
      </c>
      <c r="S54" s="99">
        <f>N33</f>
        <v>27</v>
      </c>
      <c r="T54" s="100">
        <f>O33</f>
        <v>6330.4260850582932</v>
      </c>
      <c r="U54" s="100">
        <f>P33</f>
        <v>3.0045167317681827</v>
      </c>
      <c r="V54" s="100">
        <f>Q33</f>
        <v>3.021336976038524</v>
      </c>
      <c r="W54" s="100">
        <f>R33</f>
        <v>1.6820244000000002E-2</v>
      </c>
    </row>
    <row r="55" spans="2:31" x14ac:dyDescent="0.3">
      <c r="B55" s="94">
        <v>48</v>
      </c>
      <c r="C55" s="94" t="s">
        <v>43</v>
      </c>
      <c r="D55" s="94">
        <v>10270</v>
      </c>
      <c r="E55" s="94">
        <v>3.0062163616007309</v>
      </c>
      <c r="F55" s="94">
        <v>3.0011768979375057</v>
      </c>
      <c r="G55" s="94">
        <v>2322.4801755692461</v>
      </c>
      <c r="H55" s="94">
        <v>6970.1738488362635</v>
      </c>
      <c r="I55" s="94">
        <v>0.22614217873118267</v>
      </c>
      <c r="J55" s="94" t="s">
        <v>141</v>
      </c>
      <c r="N55" s="99">
        <f t="shared" si="5"/>
        <v>9</v>
      </c>
      <c r="O55" s="100">
        <f t="shared" si="5"/>
        <v>15043.433217341932</v>
      </c>
      <c r="P55" s="100">
        <f t="shared" si="5"/>
        <v>1.214473932604597</v>
      </c>
      <c r="Q55" s="100">
        <f t="shared" si="5"/>
        <v>1.271180102217504</v>
      </c>
      <c r="R55" s="100">
        <f t="shared" si="5"/>
        <v>5.670617E-2</v>
      </c>
      <c r="S55" s="99">
        <f>N34</f>
        <v>28</v>
      </c>
      <c r="T55" s="100">
        <f>O34</f>
        <v>10675.101644568607</v>
      </c>
      <c r="U55" s="100">
        <f>P34</f>
        <v>3.6131565026258783</v>
      </c>
      <c r="V55" s="100">
        <f>Q34</f>
        <v>3.6656639679605605</v>
      </c>
      <c r="W55" s="100">
        <f>R34</f>
        <v>5.2507465000000003E-2</v>
      </c>
    </row>
    <row r="56" spans="2:31" x14ac:dyDescent="0.3">
      <c r="B56" s="94">
        <v>49</v>
      </c>
      <c r="C56" s="94" t="s">
        <v>44</v>
      </c>
      <c r="D56" s="94">
        <v>10460</v>
      </c>
      <c r="E56" s="94">
        <v>1.214552952054768</v>
      </c>
      <c r="F56" s="94">
        <v>1.2029105904109536</v>
      </c>
      <c r="G56" s="94">
        <v>3730</v>
      </c>
      <c r="H56" s="94">
        <v>4486.8565022328567</v>
      </c>
      <c r="I56" s="94">
        <v>0.35659655831739961</v>
      </c>
      <c r="J56" s="94" t="s">
        <v>141</v>
      </c>
      <c r="N56" s="99">
        <f t="shared" si="5"/>
        <v>10</v>
      </c>
      <c r="O56" s="100">
        <f t="shared" si="5"/>
        <v>5272.6285393397229</v>
      </c>
      <c r="P56" s="100">
        <f t="shared" si="5"/>
        <v>3.6624926213293416</v>
      </c>
      <c r="Q56" s="100">
        <f t="shared" si="5"/>
        <v>3.9302950035926467</v>
      </c>
      <c r="R56" s="100">
        <f t="shared" si="5"/>
        <v>0.26780238200000001</v>
      </c>
      <c r="S56" s="99">
        <f>N35</f>
        <v>29</v>
      </c>
      <c r="T56" s="100">
        <f>O35</f>
        <v>1685.8418180779486</v>
      </c>
      <c r="U56" s="100">
        <f>P35</f>
        <v>3.0003267367835131</v>
      </c>
      <c r="V56" s="100">
        <f>Q35</f>
        <v>3.0016328666699947</v>
      </c>
      <c r="W56" s="100">
        <f>R35</f>
        <v>1.30613E-3</v>
      </c>
    </row>
    <row r="57" spans="2:31" x14ac:dyDescent="0.3">
      <c r="B57" s="94">
        <v>50</v>
      </c>
      <c r="C57" s="94" t="s">
        <v>45</v>
      </c>
      <c r="D57" s="94">
        <v>39360</v>
      </c>
      <c r="E57" s="94">
        <v>1.8000045411243046</v>
      </c>
      <c r="F57" s="94">
        <v>1.8000009086794262</v>
      </c>
      <c r="G57" s="94">
        <v>1685.8418180779486</v>
      </c>
      <c r="H57" s="94">
        <v>3034.5168044300835</v>
      </c>
      <c r="I57" s="94">
        <v>4.2831347004012921E-2</v>
      </c>
      <c r="J57" s="94" t="s">
        <v>141</v>
      </c>
      <c r="N57" s="99">
        <f t="shared" si="5"/>
        <v>11</v>
      </c>
      <c r="O57" s="100">
        <f t="shared" si="5"/>
        <v>16461.045954451565</v>
      </c>
      <c r="P57" s="100">
        <f t="shared" si="5"/>
        <v>1.2027432401821876</v>
      </c>
      <c r="Q57" s="100">
        <f t="shared" si="5"/>
        <v>1.2139477058349799</v>
      </c>
      <c r="R57" s="100">
        <f t="shared" si="5"/>
        <v>1.1204466E-2</v>
      </c>
      <c r="S57" s="99">
        <f>N36</f>
        <v>30</v>
      </c>
      <c r="T57" s="100">
        <f>O36</f>
        <v>2114.6617934784476</v>
      </c>
      <c r="U57" s="100">
        <f>P36</f>
        <v>4.2012648594553372</v>
      </c>
      <c r="V57" s="100">
        <f>Q36</f>
        <v>4.2063210593742468</v>
      </c>
      <c r="W57" s="100">
        <f>R36</f>
        <v>5.0562000000000003E-3</v>
      </c>
      <c r="AE57" s="94">
        <f>38/2</f>
        <v>19</v>
      </c>
    </row>
    <row r="58" spans="2:31" x14ac:dyDescent="0.3">
      <c r="B58" s="94">
        <v>51</v>
      </c>
      <c r="C58" s="94" t="s">
        <v>55</v>
      </c>
      <c r="D58" s="94">
        <v>9990</v>
      </c>
      <c r="E58" s="94">
        <v>4.2123331682348644</v>
      </c>
      <c r="F58" s="94">
        <v>4.2028813395382585</v>
      </c>
      <c r="G58" s="94">
        <v>2597.9390657467593</v>
      </c>
      <c r="H58" s="94">
        <v>10918.829620684512</v>
      </c>
      <c r="I58" s="94">
        <v>0.26005396053521113</v>
      </c>
      <c r="J58" s="94" t="s">
        <v>141</v>
      </c>
      <c r="N58" s="99">
        <f t="shared" si="5"/>
        <v>12</v>
      </c>
      <c r="O58" s="100">
        <f t="shared" si="5"/>
        <v>8545.9741133973857</v>
      </c>
      <c r="P58" s="100">
        <f t="shared" si="5"/>
        <v>2.4520350374559787</v>
      </c>
      <c r="Q58" s="100">
        <f t="shared" si="5"/>
        <v>2.6600268428396161</v>
      </c>
      <c r="R58" s="100">
        <f t="shared" si="5"/>
        <v>0.207991805</v>
      </c>
      <c r="S58" s="99">
        <f>N37</f>
        <v>31</v>
      </c>
      <c r="T58" s="100">
        <f>O37</f>
        <v>5888.272162512425</v>
      </c>
      <c r="U58" s="100">
        <f>P37</f>
        <v>3.6698070539792833</v>
      </c>
      <c r="V58" s="100">
        <f>Q37</f>
        <v>3.9490144942251395</v>
      </c>
      <c r="W58" s="100">
        <f>R37</f>
        <v>0.27920743999999997</v>
      </c>
      <c r="X58" s="94">
        <v>2</v>
      </c>
      <c r="Y58" s="94">
        <v>1.562813215</v>
      </c>
    </row>
    <row r="59" spans="2:31" x14ac:dyDescent="0.3">
      <c r="B59" s="94">
        <v>52</v>
      </c>
      <c r="C59" s="94" t="s">
        <v>56</v>
      </c>
      <c r="D59" s="94">
        <v>10460</v>
      </c>
      <c r="E59" s="94">
        <v>1.2094174312294537</v>
      </c>
      <c r="F59" s="94">
        <v>1.2016708080985963</v>
      </c>
      <c r="G59" s="94">
        <v>3246.7227277316883</v>
      </c>
      <c r="H59" s="94">
        <v>3901.4919239054166</v>
      </c>
      <c r="I59" s="94">
        <v>0.31039414223056294</v>
      </c>
      <c r="J59" s="94" t="s">
        <v>141</v>
      </c>
      <c r="N59" s="99">
        <f t="shared" si="5"/>
        <v>13</v>
      </c>
      <c r="O59" s="100">
        <f t="shared" si="5"/>
        <v>7034.4141600993535</v>
      </c>
      <c r="P59" s="100">
        <f t="shared" si="5"/>
        <v>3.0899624536630839</v>
      </c>
      <c r="Q59" s="100">
        <f t="shared" si="5"/>
        <v>3.4345033126146087</v>
      </c>
      <c r="R59" s="100">
        <f t="shared" si="5"/>
        <v>0.34454085899999998</v>
      </c>
      <c r="S59" s="99">
        <f>N38</f>
        <v>32</v>
      </c>
      <c r="T59" s="100">
        <f>O38</f>
        <v>5734.3796157317429</v>
      </c>
      <c r="U59" s="100">
        <f>P38</f>
        <v>3.0030411531435206</v>
      </c>
      <c r="V59" s="100">
        <f>Q38</f>
        <v>3.015052711383218</v>
      </c>
      <c r="W59" s="100">
        <f>R38</f>
        <v>1.2011558E-2</v>
      </c>
      <c r="X59" s="94">
        <v>3</v>
      </c>
      <c r="Y59" s="94">
        <v>2.5145017470000002</v>
      </c>
    </row>
    <row r="60" spans="2:31" x14ac:dyDescent="0.3">
      <c r="B60" s="94">
        <v>53</v>
      </c>
      <c r="C60" s="94" t="s">
        <v>57</v>
      </c>
      <c r="D60" s="94">
        <v>9650</v>
      </c>
      <c r="E60" s="94">
        <v>1.3210849960463369</v>
      </c>
      <c r="F60" s="94">
        <v>1.2242214865291852</v>
      </c>
      <c r="G60" s="94">
        <v>5844.6617934784481</v>
      </c>
      <c r="H60" s="94">
        <v>7155.1605490725187</v>
      </c>
      <c r="I60" s="94">
        <v>0.60566443455735208</v>
      </c>
      <c r="J60" s="94" t="s">
        <v>141</v>
      </c>
      <c r="N60" s="99">
        <f t="shared" si="5"/>
        <v>14</v>
      </c>
      <c r="O60" s="100">
        <f t="shared" si="5"/>
        <v>10180.186759734263</v>
      </c>
      <c r="P60" s="100">
        <f t="shared" si="5"/>
        <v>3.499101421397782</v>
      </c>
      <c r="Q60" s="100">
        <f t="shared" si="5"/>
        <v>5.5094688698026628</v>
      </c>
      <c r="R60" s="100">
        <f t="shared" si="5"/>
        <v>2.0103674479999998</v>
      </c>
      <c r="S60" s="99">
        <f>N39</f>
        <v>33</v>
      </c>
      <c r="T60" s="100">
        <f>O39</f>
        <v>3939.1153981223802</v>
      </c>
      <c r="U60" s="100">
        <f>P39</f>
        <v>3.6139811412720406</v>
      </c>
      <c r="V60" s="100">
        <f>Q39</f>
        <v>3.6699385269546161</v>
      </c>
      <c r="W60" s="100">
        <f>R39</f>
        <v>5.5957385999999998E-2</v>
      </c>
      <c r="X60" s="94">
        <v>1</v>
      </c>
      <c r="Y60" s="94">
        <v>9.7777809999999993E-3</v>
      </c>
    </row>
    <row r="61" spans="2:31" x14ac:dyDescent="0.3">
      <c r="B61" s="94">
        <v>54</v>
      </c>
      <c r="C61" s="94" t="s">
        <v>39</v>
      </c>
      <c r="D61" s="94">
        <v>46810</v>
      </c>
      <c r="E61" s="94">
        <v>1.2000864884300682</v>
      </c>
      <c r="F61" s="94">
        <v>1.2000171006288112</v>
      </c>
      <c r="G61" s="94">
        <v>4621.3997329055201</v>
      </c>
      <c r="H61" s="94">
        <v>5545.7587083280441</v>
      </c>
      <c r="I61" s="94">
        <v>9.8726762078733599E-2</v>
      </c>
      <c r="J61" s="94" t="s">
        <v>141</v>
      </c>
      <c r="N61" s="99">
        <f t="shared" si="5"/>
        <v>15</v>
      </c>
      <c r="O61" s="100">
        <f t="shared" si="5"/>
        <v>7560.9093712780186</v>
      </c>
      <c r="P61" s="100">
        <f t="shared" si="5"/>
        <v>2.522477934048418</v>
      </c>
      <c r="Q61" s="100">
        <f t="shared" si="5"/>
        <v>3.0560805231236037</v>
      </c>
      <c r="R61" s="100">
        <f t="shared" si="5"/>
        <v>0.53360258900000002</v>
      </c>
      <c r="S61" s="99">
        <f>N40</f>
        <v>34</v>
      </c>
      <c r="T61" s="100">
        <f>O40</f>
        <v>8905.4593401264028</v>
      </c>
      <c r="U61" s="100">
        <f>P40</f>
        <v>2.6505586142414943</v>
      </c>
      <c r="V61" s="100">
        <f>Q40</f>
        <v>3.6560911483785432</v>
      </c>
      <c r="W61" s="100">
        <f>R40</f>
        <v>1.0055325340000001</v>
      </c>
      <c r="X61" s="94">
        <v>6</v>
      </c>
      <c r="Y61" s="94">
        <v>0.71358088900000005</v>
      </c>
    </row>
    <row r="62" spans="2:31" x14ac:dyDescent="0.3">
      <c r="B62" s="94">
        <v>55</v>
      </c>
      <c r="C62" s="94" t="s">
        <v>40</v>
      </c>
      <c r="D62" s="94">
        <v>39360</v>
      </c>
      <c r="E62" s="94">
        <v>1.8000045883889788</v>
      </c>
      <c r="F62" s="94">
        <v>1.8000009176777958</v>
      </c>
      <c r="G62" s="94">
        <v>1690</v>
      </c>
      <c r="H62" s="94">
        <v>3042.001550875475</v>
      </c>
      <c r="I62" s="94">
        <v>4.29369918699187E-2</v>
      </c>
      <c r="J62" s="94" t="s">
        <v>141</v>
      </c>
      <c r="N62" s="99">
        <f t="shared" si="5"/>
        <v>16</v>
      </c>
      <c r="O62" s="100">
        <f t="shared" si="5"/>
        <v>12554.254549791238</v>
      </c>
      <c r="P62" s="100">
        <f t="shared" si="5"/>
        <v>1.2204650809682522</v>
      </c>
      <c r="Q62" s="100">
        <f t="shared" si="5"/>
        <v>1.3019361841916322</v>
      </c>
      <c r="R62" s="100">
        <f t="shared" si="5"/>
        <v>8.1471103000000003E-2</v>
      </c>
      <c r="S62" s="99">
        <f>N41</f>
        <v>35</v>
      </c>
      <c r="T62" s="100">
        <f>O41</f>
        <v>11143.715483992271</v>
      </c>
      <c r="U62" s="100">
        <f>P41</f>
        <v>2.4011562932694033</v>
      </c>
      <c r="V62" s="100">
        <f>Q41</f>
        <v>2.4057534929749651</v>
      </c>
      <c r="W62" s="100">
        <f>R41</f>
        <v>4.5972000000000001E-3</v>
      </c>
      <c r="X62" s="94">
        <v>1</v>
      </c>
      <c r="Y62" s="94">
        <v>8.0309649999999993E-3</v>
      </c>
    </row>
    <row r="63" spans="2:31" x14ac:dyDescent="0.3">
      <c r="B63" s="94">
        <v>56</v>
      </c>
      <c r="C63" s="94" t="s">
        <v>41</v>
      </c>
      <c r="D63" s="94">
        <v>8110</v>
      </c>
      <c r="E63" s="94">
        <v>3.213451249265582</v>
      </c>
      <c r="F63" s="94">
        <v>2.5626456247770419</v>
      </c>
      <c r="G63" s="94">
        <v>6648.9922278502518</v>
      </c>
      <c r="H63" s="94">
        <v>17039.010841877003</v>
      </c>
      <c r="I63" s="94">
        <v>0.81985107618375486</v>
      </c>
      <c r="J63" s="94" t="s">
        <v>141</v>
      </c>
      <c r="N63" s="99">
        <f t="shared" si="5"/>
        <v>17</v>
      </c>
      <c r="O63" s="100">
        <f t="shared" si="5"/>
        <v>4621.3997329055201</v>
      </c>
      <c r="P63" s="100">
        <f t="shared" si="5"/>
        <v>1.802037387655276</v>
      </c>
      <c r="Q63" s="100">
        <f t="shared" si="5"/>
        <v>1.8103043263315715</v>
      </c>
      <c r="R63" s="100">
        <f t="shared" si="5"/>
        <v>8.2669389999999992E-3</v>
      </c>
      <c r="S63" s="99">
        <f>N42</f>
        <v>36</v>
      </c>
      <c r="T63" s="100">
        <f>O42</f>
        <v>3945.8555307565498</v>
      </c>
      <c r="U63" s="100">
        <f>P42</f>
        <v>3.614077078433036</v>
      </c>
      <c r="V63" s="100">
        <f>Q42</f>
        <v>3.6704427820448955</v>
      </c>
      <c r="W63" s="100">
        <f>R42</f>
        <v>5.6365704000000003E-2</v>
      </c>
      <c r="X63" s="94">
        <v>4</v>
      </c>
      <c r="Y63" s="94">
        <v>3.0075480000000001E-3</v>
      </c>
    </row>
    <row r="64" spans="2:31" x14ac:dyDescent="0.3">
      <c r="B64" s="94">
        <v>57</v>
      </c>
      <c r="C64" s="94" t="s">
        <v>69</v>
      </c>
      <c r="D64" s="94">
        <v>4420</v>
      </c>
      <c r="E64" s="94">
        <v>3.1519684947294544</v>
      </c>
      <c r="F64" s="94">
        <v>2.5503652541395199</v>
      </c>
      <c r="G64" s="94">
        <v>3553.3134297896904</v>
      </c>
      <c r="H64" s="94">
        <v>9062.247108402953</v>
      </c>
      <c r="I64" s="94">
        <v>0.80391706556327835</v>
      </c>
      <c r="J64" s="94" t="s">
        <v>141</v>
      </c>
      <c r="N64" s="99">
        <f t="shared" si="5"/>
        <v>18</v>
      </c>
      <c r="O64" s="100">
        <f t="shared" si="5"/>
        <v>4963.1504097723036</v>
      </c>
      <c r="P64" s="100">
        <f t="shared" si="5"/>
        <v>1.2000227482340473</v>
      </c>
      <c r="Q64" s="100">
        <f t="shared" si="5"/>
        <v>1.2001138023161591</v>
      </c>
      <c r="R64" s="100">
        <f t="shared" si="5"/>
        <v>9.1054100000000006E-5</v>
      </c>
      <c r="S64" s="99">
        <f>N43</f>
        <v>37</v>
      </c>
      <c r="T64" s="100">
        <f>O43</f>
        <v>10549.841229785034</v>
      </c>
      <c r="U64" s="100">
        <f>P43</f>
        <v>1.8004645456740511</v>
      </c>
      <c r="V64" s="100">
        <f>Q43</f>
        <v>1.8023218281809779</v>
      </c>
      <c r="W64" s="100">
        <f>R43</f>
        <v>1.8572829999999999E-3</v>
      </c>
      <c r="X64" s="94">
        <v>12</v>
      </c>
      <c r="Y64" s="94">
        <v>4.0764030000000001E-3</v>
      </c>
    </row>
    <row r="65" spans="2:25" ht="15" thickBot="1" x14ac:dyDescent="0.35">
      <c r="B65" s="94">
        <v>58</v>
      </c>
      <c r="C65" s="94" t="s">
        <v>70</v>
      </c>
      <c r="D65" s="94">
        <v>9650</v>
      </c>
      <c r="E65" s="94">
        <v>1.3210849960463369</v>
      </c>
      <c r="F65" s="94">
        <v>1.2242214865291852</v>
      </c>
      <c r="G65" s="94">
        <v>5844.6617934784481</v>
      </c>
      <c r="H65" s="94">
        <v>7155.1605490725187</v>
      </c>
      <c r="I65" s="94">
        <v>0.60566443455735208</v>
      </c>
      <c r="J65" s="94" t="s">
        <v>141</v>
      </c>
      <c r="N65" s="101">
        <f t="shared" si="5"/>
        <v>19</v>
      </c>
      <c r="O65" s="102">
        <f t="shared" si="5"/>
        <v>9190.9207141669503</v>
      </c>
      <c r="P65" s="102">
        <f t="shared" si="5"/>
        <v>1.3392529104772193</v>
      </c>
      <c r="Q65" s="102">
        <f t="shared" si="5"/>
        <v>1.9194601536291862</v>
      </c>
      <c r="R65" s="102">
        <f t="shared" si="5"/>
        <v>0.58020724300000004</v>
      </c>
      <c r="S65" s="101">
        <f>N44</f>
        <v>38</v>
      </c>
      <c r="T65" s="102">
        <f>O44</f>
        <v>10901.594095641791</v>
      </c>
      <c r="U65" s="102">
        <f>P44</f>
        <v>1.8005296692442663</v>
      </c>
      <c r="V65" s="102">
        <f>Q44</f>
        <v>1.8026356350828392</v>
      </c>
      <c r="W65" s="102">
        <f>R44</f>
        <v>2.1059659999999999E-3</v>
      </c>
      <c r="X65" s="94">
        <v>3</v>
      </c>
      <c r="Y65" s="94">
        <v>2.5520438999999999E-2</v>
      </c>
    </row>
    <row r="66" spans="2:25" ht="15" thickTop="1" x14ac:dyDescent="0.3">
      <c r="B66" s="94">
        <v>59</v>
      </c>
      <c r="C66" s="94" t="s">
        <v>71</v>
      </c>
      <c r="D66" s="94">
        <v>10010</v>
      </c>
      <c r="E66" s="94">
        <v>2.6445445061771728</v>
      </c>
      <c r="F66" s="94">
        <v>2.4489909490444162</v>
      </c>
      <c r="G66" s="94">
        <v>6079.7737151470628</v>
      </c>
      <c r="H66" s="94">
        <v>14889.3108006333</v>
      </c>
      <c r="I66" s="94">
        <v>0.60737000151319309</v>
      </c>
      <c r="J66" s="94" t="s">
        <v>141</v>
      </c>
      <c r="W66" s="94">
        <v>4</v>
      </c>
      <c r="X66" s="94">
        <v>5</v>
      </c>
      <c r="Y66" s="94">
        <v>5.670617E-2</v>
      </c>
    </row>
    <row r="67" spans="2:25" x14ac:dyDescent="0.3">
      <c r="B67" s="94">
        <v>60</v>
      </c>
      <c r="C67" s="94" t="s">
        <v>76</v>
      </c>
      <c r="D67" s="94">
        <v>8110</v>
      </c>
      <c r="E67" s="94">
        <v>3.0657892227521857</v>
      </c>
      <c r="F67" s="94">
        <v>2.5320449609208899</v>
      </c>
      <c r="G67" s="94">
        <v>6311.3997329055201</v>
      </c>
      <c r="H67" s="94">
        <v>15980.747890060873</v>
      </c>
      <c r="I67" s="94">
        <v>0.77822438136936134</v>
      </c>
      <c r="J67" s="94" t="s">
        <v>141</v>
      </c>
      <c r="N67" s="103" t="s">
        <v>0</v>
      </c>
      <c r="O67" s="103" t="s">
        <v>144</v>
      </c>
      <c r="P67" s="103" t="s">
        <v>142</v>
      </c>
      <c r="Q67" s="103" t="s">
        <v>145</v>
      </c>
      <c r="R67" s="103" t="s">
        <v>146</v>
      </c>
      <c r="S67" s="103" t="s">
        <v>0</v>
      </c>
      <c r="T67" s="103" t="s">
        <v>144</v>
      </c>
      <c r="U67" s="103" t="s">
        <v>142</v>
      </c>
      <c r="V67" s="103" t="s">
        <v>145</v>
      </c>
      <c r="W67" s="103" t="s">
        <v>146</v>
      </c>
      <c r="X67" s="94">
        <v>11</v>
      </c>
      <c r="Y67" s="94">
        <v>0.26780238200000001</v>
      </c>
    </row>
    <row r="68" spans="2:25" x14ac:dyDescent="0.3">
      <c r="B68" s="94">
        <v>61</v>
      </c>
      <c r="C68" s="94" t="s">
        <v>77</v>
      </c>
      <c r="D68" s="94">
        <v>6050</v>
      </c>
      <c r="E68" s="94">
        <v>2.6879206281161263</v>
      </c>
      <c r="F68" s="94">
        <v>2.4578283195448525</v>
      </c>
      <c r="G68" s="94">
        <v>3830.1421503708457</v>
      </c>
      <c r="H68" s="94">
        <v>9413.8318450638835</v>
      </c>
      <c r="I68" s="94">
        <v>0.63308134716873488</v>
      </c>
      <c r="J68" s="94" t="s">
        <v>141</v>
      </c>
      <c r="N68" s="103">
        <f>S7</f>
        <v>39</v>
      </c>
      <c r="O68" s="104">
        <f t="shared" ref="O68:R83" si="6">T7</f>
        <v>10305.784993976285</v>
      </c>
      <c r="P68" s="104">
        <f t="shared" si="6"/>
        <v>2.7781252677334876</v>
      </c>
      <c r="Q68" s="104">
        <f t="shared" si="6"/>
        <v>4.2897253651830143</v>
      </c>
      <c r="R68" s="104">
        <f t="shared" si="6"/>
        <v>1.5116000970000001</v>
      </c>
      <c r="S68" s="103">
        <f>S26</f>
        <v>58</v>
      </c>
      <c r="T68" s="104">
        <f t="shared" ref="T68:W68" si="7">T26</f>
        <v>5844.6617934784481</v>
      </c>
      <c r="U68" s="104">
        <f t="shared" si="7"/>
        <v>1.2242214865291852</v>
      </c>
      <c r="V68" s="104">
        <f t="shared" si="7"/>
        <v>1.3210849960463369</v>
      </c>
      <c r="W68" s="104">
        <f t="shared" si="7"/>
        <v>9.686351E-2</v>
      </c>
      <c r="X68" s="94">
        <v>4</v>
      </c>
      <c r="Y68" s="94">
        <v>1.1204466E-2</v>
      </c>
    </row>
    <row r="69" spans="2:25" x14ac:dyDescent="0.3">
      <c r="B69" s="94">
        <v>62</v>
      </c>
      <c r="C69" s="94" t="s">
        <v>78</v>
      </c>
      <c r="D69" s="94">
        <v>10120</v>
      </c>
      <c r="E69" s="94">
        <v>3.9501409376568271</v>
      </c>
      <c r="F69" s="94">
        <v>3.670714237380567</v>
      </c>
      <c r="G69" s="94">
        <v>6087.777736728719</v>
      </c>
      <c r="H69" s="94">
        <v>22346.492412218555</v>
      </c>
      <c r="I69" s="94">
        <v>0.60155906489414224</v>
      </c>
      <c r="J69" s="94" t="s">
        <v>141</v>
      </c>
      <c r="N69" s="99">
        <f t="shared" ref="N69:N86" si="8">S8</f>
        <v>40</v>
      </c>
      <c r="O69" s="100">
        <f t="shared" si="6"/>
        <v>8918.3163613383822</v>
      </c>
      <c r="P69" s="100">
        <f t="shared" si="6"/>
        <v>2.6520087002210455</v>
      </c>
      <c r="Q69" s="100">
        <f t="shared" si="6"/>
        <v>3.6637251335552943</v>
      </c>
      <c r="R69" s="100">
        <f t="shared" si="6"/>
        <v>1.0117164329999999</v>
      </c>
      <c r="S69" s="99">
        <f t="shared" ref="S69:W86" si="9">S27</f>
        <v>59</v>
      </c>
      <c r="T69" s="100">
        <f t="shared" si="9"/>
        <v>6079.7737151470628</v>
      </c>
      <c r="U69" s="100">
        <f t="shared" si="9"/>
        <v>2.4489909490444162</v>
      </c>
      <c r="V69" s="100">
        <f t="shared" si="9"/>
        <v>2.6445445061771728</v>
      </c>
      <c r="W69" s="100">
        <f t="shared" si="9"/>
        <v>0.19555355699999999</v>
      </c>
      <c r="X69" s="94">
        <v>6</v>
      </c>
      <c r="Y69" s="94">
        <v>0.207991805</v>
      </c>
    </row>
    <row r="70" spans="2:25" x14ac:dyDescent="0.3">
      <c r="B70" s="94">
        <v>63</v>
      </c>
      <c r="C70" s="94" t="s">
        <v>79</v>
      </c>
      <c r="D70" s="94">
        <v>10150</v>
      </c>
      <c r="E70" s="94">
        <v>3.0712918763241097</v>
      </c>
      <c r="F70" s="94">
        <v>3.0142311825278116</v>
      </c>
      <c r="G70" s="94">
        <v>4280.2896700390402</v>
      </c>
      <c r="H70" s="94">
        <v>12901.782593683352</v>
      </c>
      <c r="I70" s="94">
        <v>0.42170341576739312</v>
      </c>
      <c r="J70" s="94" t="s">
        <v>141</v>
      </c>
      <c r="N70" s="99">
        <f t="shared" si="8"/>
        <v>41</v>
      </c>
      <c r="O70" s="100">
        <f t="shared" si="6"/>
        <v>3748.6889562275746</v>
      </c>
      <c r="P70" s="100">
        <f t="shared" si="6"/>
        <v>3.0080193782386395</v>
      </c>
      <c r="Q70" s="100">
        <f t="shared" si="6"/>
        <v>3.0408588327254362</v>
      </c>
      <c r="R70" s="100">
        <f t="shared" si="6"/>
        <v>3.2839453999999997E-2</v>
      </c>
      <c r="S70" s="99">
        <f t="shared" si="9"/>
        <v>60</v>
      </c>
      <c r="T70" s="100">
        <f t="shared" si="9"/>
        <v>6311.3997329055201</v>
      </c>
      <c r="U70" s="100">
        <f t="shared" si="9"/>
        <v>2.5320449609208899</v>
      </c>
      <c r="V70" s="100">
        <f t="shared" si="9"/>
        <v>3.0657892227521857</v>
      </c>
      <c r="W70" s="100">
        <f t="shared" si="9"/>
        <v>0.53374426200000002</v>
      </c>
      <c r="X70" s="94">
        <v>9</v>
      </c>
      <c r="Y70" s="94">
        <v>0.34454085899999998</v>
      </c>
    </row>
    <row r="71" spans="2:25" x14ac:dyDescent="0.3">
      <c r="B71" s="94">
        <v>64</v>
      </c>
      <c r="C71" s="94" t="s">
        <v>80</v>
      </c>
      <c r="D71" s="94">
        <v>10120</v>
      </c>
      <c r="E71" s="94">
        <v>3.8591388928769219</v>
      </c>
      <c r="F71" s="94">
        <v>3.6521076276522373</v>
      </c>
      <c r="G71" s="94">
        <v>5640.3674522674346</v>
      </c>
      <c r="H71" s="94">
        <v>20599.228995187314</v>
      </c>
      <c r="I71" s="94">
        <v>0.55734856247701925</v>
      </c>
      <c r="J71" s="94" t="s">
        <v>141</v>
      </c>
      <c r="N71" s="99">
        <f t="shared" si="8"/>
        <v>42</v>
      </c>
      <c r="O71" s="100">
        <f t="shared" si="6"/>
        <v>6549.0041722813012</v>
      </c>
      <c r="P71" s="100">
        <f t="shared" si="6"/>
        <v>2.4703491164407647</v>
      </c>
      <c r="Q71" s="100">
        <f t="shared" si="6"/>
        <v>2.7519526815066877</v>
      </c>
      <c r="R71" s="100">
        <f t="shared" si="6"/>
        <v>0.281603565</v>
      </c>
      <c r="S71" s="99">
        <f t="shared" si="9"/>
        <v>61</v>
      </c>
      <c r="T71" s="100">
        <f t="shared" si="9"/>
        <v>3830.1421503708457</v>
      </c>
      <c r="U71" s="100">
        <f t="shared" si="9"/>
        <v>2.4578283195448525</v>
      </c>
      <c r="V71" s="100">
        <f t="shared" si="9"/>
        <v>2.6879206281161263</v>
      </c>
      <c r="W71" s="100">
        <f t="shared" si="9"/>
        <v>0.23009230899999999</v>
      </c>
      <c r="X71" s="94">
        <v>2</v>
      </c>
      <c r="Y71" s="94">
        <v>2.0103674479999998</v>
      </c>
    </row>
    <row r="72" spans="2:25" x14ac:dyDescent="0.3">
      <c r="B72" s="94">
        <v>65</v>
      </c>
      <c r="C72" s="94" t="s">
        <v>81</v>
      </c>
      <c r="D72" s="94">
        <v>10460</v>
      </c>
      <c r="E72" s="94">
        <v>1.3943399563368797</v>
      </c>
      <c r="F72" s="94">
        <v>1.2358449351333904</v>
      </c>
      <c r="G72" s="94">
        <v>6987.4788757598571</v>
      </c>
      <c r="H72" s="94">
        <v>8635.4403779593758</v>
      </c>
      <c r="I72" s="94">
        <v>0.66801901297895383</v>
      </c>
      <c r="J72" s="94" t="s">
        <v>141</v>
      </c>
      <c r="N72" s="99">
        <f t="shared" si="8"/>
        <v>43</v>
      </c>
      <c r="O72" s="100">
        <f t="shared" si="6"/>
        <v>10648.084252444611</v>
      </c>
      <c r="P72" s="100">
        <f t="shared" si="6"/>
        <v>3.6130238173327816</v>
      </c>
      <c r="Q72" s="100">
        <f t="shared" si="6"/>
        <v>3.6649679747234107</v>
      </c>
      <c r="R72" s="100">
        <f t="shared" si="6"/>
        <v>5.1944156999999998E-2</v>
      </c>
      <c r="S72" s="99">
        <f t="shared" si="9"/>
        <v>62</v>
      </c>
      <c r="T72" s="100">
        <f t="shared" si="9"/>
        <v>6087.777736728719</v>
      </c>
      <c r="U72" s="100">
        <f t="shared" si="9"/>
        <v>3.670714237380567</v>
      </c>
      <c r="V72" s="100">
        <f t="shared" si="9"/>
        <v>3.9501409376568271</v>
      </c>
      <c r="W72" s="100">
        <f t="shared" si="9"/>
        <v>0.27942669999999997</v>
      </c>
      <c r="X72" s="94">
        <v>5</v>
      </c>
      <c r="Y72" s="94">
        <v>0.53360258900000002</v>
      </c>
    </row>
    <row r="73" spans="2:25" x14ac:dyDescent="0.3">
      <c r="B73" s="94">
        <v>66</v>
      </c>
      <c r="C73" s="94" t="s">
        <v>82</v>
      </c>
      <c r="D73" s="94">
        <v>9770</v>
      </c>
      <c r="E73" s="94">
        <v>2.7050479713284505</v>
      </c>
      <c r="F73" s="94">
        <v>1.9773980882936075</v>
      </c>
      <c r="G73" s="94">
        <v>8796.1141464760949</v>
      </c>
      <c r="H73" s="94">
        <v>17393.419297654189</v>
      </c>
      <c r="I73" s="94">
        <v>0.90031874580103322</v>
      </c>
      <c r="J73" s="94" t="s">
        <v>140</v>
      </c>
      <c r="N73" s="99">
        <f t="shared" si="8"/>
        <v>44</v>
      </c>
      <c r="O73" s="100">
        <f t="shared" si="6"/>
        <v>3209.162593331595</v>
      </c>
      <c r="P73" s="100">
        <f t="shared" si="6"/>
        <v>3.0043071495965474</v>
      </c>
      <c r="Q73" s="100">
        <f t="shared" si="6"/>
        <v>3.0225879296811788</v>
      </c>
      <c r="R73" s="100">
        <f t="shared" si="6"/>
        <v>1.828078E-2</v>
      </c>
      <c r="S73" s="99">
        <f t="shared" si="9"/>
        <v>63</v>
      </c>
      <c r="T73" s="100">
        <f t="shared" si="9"/>
        <v>4280.2896700390402</v>
      </c>
      <c r="U73" s="100">
        <f t="shared" si="9"/>
        <v>3.0142311825278116</v>
      </c>
      <c r="V73" s="100">
        <f t="shared" si="9"/>
        <v>3.0712918763241097</v>
      </c>
      <c r="W73" s="100">
        <f t="shared" si="9"/>
        <v>5.7060694000000002E-2</v>
      </c>
      <c r="X73" s="94">
        <v>8</v>
      </c>
      <c r="Y73" s="94">
        <v>8.1471103000000003E-2</v>
      </c>
    </row>
    <row r="74" spans="2:25" x14ac:dyDescent="0.3">
      <c r="B74" s="94">
        <v>67</v>
      </c>
      <c r="C74" s="94" t="s">
        <v>72</v>
      </c>
      <c r="D74" s="94">
        <v>20630</v>
      </c>
      <c r="E74" s="94">
        <v>2.5984268994964035</v>
      </c>
      <c r="F74" s="94">
        <v>2.4393722643971567</v>
      </c>
      <c r="G74" s="94">
        <v>11863.72854483302</v>
      </c>
      <c r="H74" s="94">
        <v>28940.05036460251</v>
      </c>
      <c r="I74" s="94">
        <v>0.57507166964774703</v>
      </c>
      <c r="J74" s="94" t="s">
        <v>141</v>
      </c>
      <c r="N74" s="99">
        <f t="shared" si="8"/>
        <v>45</v>
      </c>
      <c r="O74" s="100">
        <f t="shared" si="6"/>
        <v>5802.9449945659089</v>
      </c>
      <c r="P74" s="100">
        <f t="shared" si="6"/>
        <v>2.4472702806730071</v>
      </c>
      <c r="Q74" s="100">
        <f t="shared" si="6"/>
        <v>2.6366237155992907</v>
      </c>
      <c r="R74" s="100">
        <f t="shared" si="6"/>
        <v>0.18935343499999999</v>
      </c>
      <c r="S74" s="99">
        <f t="shared" si="9"/>
        <v>64</v>
      </c>
      <c r="T74" s="100">
        <f t="shared" si="9"/>
        <v>5640.3674522674346</v>
      </c>
      <c r="U74" s="100">
        <f t="shared" si="9"/>
        <v>3.6521076276522373</v>
      </c>
      <c r="V74" s="100">
        <f t="shared" si="9"/>
        <v>3.8591388928769219</v>
      </c>
      <c r="W74" s="100">
        <f t="shared" si="9"/>
        <v>0.20703126499999999</v>
      </c>
      <c r="X74" s="94">
        <v>8</v>
      </c>
      <c r="Y74" s="94">
        <v>8.2669389999999992E-3</v>
      </c>
    </row>
    <row r="75" spans="2:25" x14ac:dyDescent="0.3">
      <c r="B75" s="94">
        <v>68</v>
      </c>
      <c r="C75" s="94" t="s">
        <v>73</v>
      </c>
      <c r="D75" s="94">
        <v>10150</v>
      </c>
      <c r="E75" s="94">
        <v>3.0042546290542935</v>
      </c>
      <c r="F75" s="94">
        <v>3.0008411431825541</v>
      </c>
      <c r="G75" s="94">
        <v>2110.4758947793712</v>
      </c>
      <c r="H75" s="94">
        <v>6333.2028967489523</v>
      </c>
      <c r="I75" s="94">
        <v>0.2079286595841745</v>
      </c>
      <c r="J75" s="94" t="s">
        <v>141</v>
      </c>
      <c r="N75" s="99">
        <f t="shared" si="8"/>
        <v>46</v>
      </c>
      <c r="O75" s="100">
        <f t="shared" si="6"/>
        <v>10180.640735076782</v>
      </c>
      <c r="P75" s="100">
        <f t="shared" si="6"/>
        <v>2.421350401006273</v>
      </c>
      <c r="Q75" s="100">
        <f t="shared" si="6"/>
        <v>2.5068597620794524</v>
      </c>
      <c r="R75" s="100">
        <f t="shared" si="6"/>
        <v>8.5509361000000006E-2</v>
      </c>
      <c r="S75" s="99">
        <f t="shared" si="9"/>
        <v>65</v>
      </c>
      <c r="T75" s="100">
        <f t="shared" si="9"/>
        <v>6987.4788757598571</v>
      </c>
      <c r="U75" s="100">
        <f t="shared" si="9"/>
        <v>1.2358449351333904</v>
      </c>
      <c r="V75" s="100">
        <f t="shared" si="9"/>
        <v>1.3943399563368797</v>
      </c>
      <c r="W75" s="100">
        <f t="shared" si="9"/>
        <v>0.15849502100000001</v>
      </c>
      <c r="X75" s="94">
        <v>18</v>
      </c>
      <c r="Y75" s="96">
        <v>9.1054100000000006E-5</v>
      </c>
    </row>
    <row r="76" spans="2:25" x14ac:dyDescent="0.3">
      <c r="B76" s="94">
        <v>69</v>
      </c>
      <c r="C76" s="94" t="s">
        <v>74</v>
      </c>
      <c r="D76" s="94">
        <v>10460</v>
      </c>
      <c r="E76" s="94">
        <v>1.3701636811999043</v>
      </c>
      <c r="F76" s="94">
        <v>1.232859910223288</v>
      </c>
      <c r="G76" s="94">
        <v>6837.2293996219378</v>
      </c>
      <c r="H76" s="94">
        <v>8429.3460237939271</v>
      </c>
      <c r="I76" s="94">
        <v>0.6536548183194969</v>
      </c>
      <c r="J76" s="94" t="s">
        <v>141</v>
      </c>
      <c r="N76" s="99">
        <f t="shared" si="8"/>
        <v>47</v>
      </c>
      <c r="O76" s="100">
        <f t="shared" si="6"/>
        <v>2614.2425521624432</v>
      </c>
      <c r="P76" s="100">
        <f t="shared" si="6"/>
        <v>3.0020278291721039</v>
      </c>
      <c r="Q76" s="100">
        <f t="shared" si="6"/>
        <v>3.0112133420231517</v>
      </c>
      <c r="R76" s="100">
        <f t="shared" si="6"/>
        <v>9.1855129999999993E-3</v>
      </c>
      <c r="S76" s="99">
        <f t="shared" si="9"/>
        <v>66</v>
      </c>
      <c r="T76" s="100">
        <f t="shared" si="9"/>
        <v>8796.1141464760949</v>
      </c>
      <c r="U76" s="100">
        <f t="shared" si="9"/>
        <v>1.9773980882936075</v>
      </c>
      <c r="V76" s="100">
        <f t="shared" si="9"/>
        <v>2.7050479713284505</v>
      </c>
      <c r="W76" s="100">
        <f t="shared" si="9"/>
        <v>0.727649883</v>
      </c>
      <c r="X76" s="94">
        <v>6</v>
      </c>
      <c r="Y76" s="94">
        <v>0.58020724300000004</v>
      </c>
    </row>
    <row r="77" spans="2:25" x14ac:dyDescent="0.3">
      <c r="B77" s="94">
        <v>70</v>
      </c>
      <c r="C77" s="94" t="s">
        <v>75</v>
      </c>
      <c r="D77" s="94">
        <v>10000</v>
      </c>
      <c r="E77" s="94">
        <v>2.6872555933459243</v>
      </c>
      <c r="F77" s="94">
        <v>2.4602917526774868</v>
      </c>
      <c r="G77" s="94">
        <v>6397.1841427188874</v>
      </c>
      <c r="H77" s="94">
        <v>15738.939386690477</v>
      </c>
      <c r="I77" s="94">
        <v>0.63971841427188869</v>
      </c>
      <c r="J77" s="94" t="s">
        <v>141</v>
      </c>
      <c r="N77" s="99">
        <f t="shared" si="8"/>
        <v>48</v>
      </c>
      <c r="O77" s="100">
        <f t="shared" si="6"/>
        <v>2322.4801755692461</v>
      </c>
      <c r="P77" s="100">
        <f t="shared" si="6"/>
        <v>3.0011768979375057</v>
      </c>
      <c r="Q77" s="100">
        <f t="shared" si="6"/>
        <v>3.0062163616007309</v>
      </c>
      <c r="R77" s="100">
        <f t="shared" si="6"/>
        <v>5.0394639999999996E-3</v>
      </c>
      <c r="S77" s="99">
        <f t="shared" si="9"/>
        <v>67</v>
      </c>
      <c r="T77" s="100">
        <f t="shared" si="9"/>
        <v>11863.72854483302</v>
      </c>
      <c r="U77" s="100">
        <f t="shared" si="9"/>
        <v>2.4393722643971567</v>
      </c>
      <c r="V77" s="100">
        <f t="shared" si="9"/>
        <v>2.5984268994964035</v>
      </c>
      <c r="W77" s="100">
        <f t="shared" si="9"/>
        <v>0.159054635</v>
      </c>
      <c r="X77" s="94">
        <v>7</v>
      </c>
      <c r="Y77" s="94">
        <v>1.0848283E-2</v>
      </c>
    </row>
    <row r="78" spans="2:25" x14ac:dyDescent="0.3">
      <c r="B78" s="94">
        <v>71</v>
      </c>
      <c r="C78" s="94" t="s">
        <v>66</v>
      </c>
      <c r="D78" s="94">
        <v>9850</v>
      </c>
      <c r="E78" s="94">
        <v>2.8892605900472774</v>
      </c>
      <c r="F78" s="94">
        <v>2.4989130820528875</v>
      </c>
      <c r="G78" s="94">
        <v>7131.3875563892589</v>
      </c>
      <c r="H78" s="94">
        <v>17820.717657850295</v>
      </c>
      <c r="I78" s="94">
        <v>0.72399873668926484</v>
      </c>
      <c r="J78" s="94" t="s">
        <v>141</v>
      </c>
      <c r="N78" s="99">
        <f t="shared" si="8"/>
        <v>49</v>
      </c>
      <c r="O78" s="100">
        <f t="shared" si="6"/>
        <v>3730</v>
      </c>
      <c r="P78" s="100">
        <f t="shared" si="6"/>
        <v>1.2029105904109536</v>
      </c>
      <c r="Q78" s="100">
        <f t="shared" si="6"/>
        <v>1.214552952054768</v>
      </c>
      <c r="R78" s="100">
        <f t="shared" si="6"/>
        <v>1.1642362E-2</v>
      </c>
      <c r="S78" s="99">
        <f t="shared" si="9"/>
        <v>68</v>
      </c>
      <c r="T78" s="100">
        <f t="shared" si="9"/>
        <v>2110.4758947793712</v>
      </c>
      <c r="U78" s="100">
        <f t="shared" si="9"/>
        <v>3.0008411431825541</v>
      </c>
      <c r="V78" s="100">
        <f t="shared" si="9"/>
        <v>3.0042546290542935</v>
      </c>
      <c r="W78" s="100">
        <f t="shared" si="9"/>
        <v>3.4134859999999999E-3</v>
      </c>
      <c r="X78" s="94">
        <v>9</v>
      </c>
      <c r="Y78" s="94">
        <v>2.7904234999999999E-2</v>
      </c>
    </row>
    <row r="79" spans="2:25" x14ac:dyDescent="0.3">
      <c r="B79" s="94">
        <v>72</v>
      </c>
      <c r="C79" s="94" t="s">
        <v>67</v>
      </c>
      <c r="D79" s="94">
        <v>10000</v>
      </c>
      <c r="E79" s="94">
        <v>2.5803095644378087</v>
      </c>
      <c r="F79" s="94">
        <v>2.4396328566246761</v>
      </c>
      <c r="G79" s="94">
        <v>5760.2087010775358</v>
      </c>
      <c r="H79" s="94">
        <v>14052.794408164104</v>
      </c>
      <c r="I79" s="94">
        <v>0.5760208701077536</v>
      </c>
      <c r="J79" s="94" t="s">
        <v>141</v>
      </c>
      <c r="N79" s="99">
        <f t="shared" si="8"/>
        <v>50</v>
      </c>
      <c r="O79" s="100">
        <f t="shared" si="6"/>
        <v>1685.8418180779486</v>
      </c>
      <c r="P79" s="100">
        <f t="shared" si="6"/>
        <v>1.8000009086794262</v>
      </c>
      <c r="Q79" s="100">
        <f t="shared" si="6"/>
        <v>1.8000045411243046</v>
      </c>
      <c r="R79" s="100">
        <f t="shared" si="6"/>
        <v>3.63244E-6</v>
      </c>
      <c r="S79" s="99">
        <f t="shared" si="9"/>
        <v>69</v>
      </c>
      <c r="T79" s="100">
        <f t="shared" si="9"/>
        <v>6837.2293996219378</v>
      </c>
      <c r="U79" s="100">
        <f t="shared" si="9"/>
        <v>1.232859910223288</v>
      </c>
      <c r="V79" s="100">
        <f t="shared" si="9"/>
        <v>1.3701636811999043</v>
      </c>
      <c r="W79" s="100">
        <f t="shared" si="9"/>
        <v>0.13730377099999999</v>
      </c>
      <c r="X79" s="94">
        <v>16</v>
      </c>
      <c r="Y79" s="94">
        <v>3.3615777999999999E-2</v>
      </c>
    </row>
    <row r="80" spans="2:25" x14ac:dyDescent="0.3">
      <c r="B80" s="94">
        <v>73</v>
      </c>
      <c r="C80" s="94" t="s">
        <v>68</v>
      </c>
      <c r="D80" s="94">
        <v>10160</v>
      </c>
      <c r="E80" s="94">
        <v>1.3788755844590879</v>
      </c>
      <c r="F80" s="94">
        <v>1.2370086850752091</v>
      </c>
      <c r="G80" s="94">
        <v>6841.5025847562383</v>
      </c>
      <c r="H80" s="94">
        <v>8462.9981163079592</v>
      </c>
      <c r="I80" s="94">
        <v>0.67337623865711005</v>
      </c>
      <c r="J80" s="94" t="s">
        <v>141</v>
      </c>
      <c r="N80" s="99">
        <f t="shared" si="8"/>
        <v>51</v>
      </c>
      <c r="O80" s="100">
        <f t="shared" si="6"/>
        <v>2597.9390657467593</v>
      </c>
      <c r="P80" s="100">
        <f t="shared" si="6"/>
        <v>4.2028813395382585</v>
      </c>
      <c r="Q80" s="100">
        <f t="shared" si="6"/>
        <v>4.2123331682348644</v>
      </c>
      <c r="R80" s="100">
        <f t="shared" si="6"/>
        <v>9.4518290000000001E-3</v>
      </c>
      <c r="S80" s="99">
        <f t="shared" si="9"/>
        <v>70</v>
      </c>
      <c r="T80" s="100">
        <f t="shared" si="9"/>
        <v>6397.1841427188874</v>
      </c>
      <c r="U80" s="100">
        <f t="shared" si="9"/>
        <v>2.4602917526774868</v>
      </c>
      <c r="V80" s="100">
        <f t="shared" si="9"/>
        <v>2.6872555933459243</v>
      </c>
      <c r="W80" s="100">
        <f t="shared" si="9"/>
        <v>0.226963841</v>
      </c>
      <c r="X80" s="94">
        <v>5</v>
      </c>
      <c r="Y80" s="94">
        <v>8.6325692999999995E-2</v>
      </c>
    </row>
    <row r="81" spans="2:25" x14ac:dyDescent="0.3">
      <c r="B81" s="94">
        <v>74</v>
      </c>
      <c r="C81" s="94" t="s">
        <v>63</v>
      </c>
      <c r="D81" s="94">
        <v>11380</v>
      </c>
      <c r="E81" s="94">
        <v>3.7777171452984444</v>
      </c>
      <c r="F81" s="94">
        <v>2.6769242505054129</v>
      </c>
      <c r="G81" s="94">
        <v>10657.537859833041</v>
      </c>
      <c r="H81" s="94">
        <v>28529.421547666625</v>
      </c>
      <c r="I81" s="94">
        <v>0.93651475042469601</v>
      </c>
      <c r="J81" s="94" t="s">
        <v>140</v>
      </c>
      <c r="N81" s="99">
        <f t="shared" si="8"/>
        <v>52</v>
      </c>
      <c r="O81" s="100">
        <f t="shared" si="6"/>
        <v>3246.7227277316883</v>
      </c>
      <c r="P81" s="100">
        <f t="shared" si="6"/>
        <v>1.2016708080985963</v>
      </c>
      <c r="Q81" s="100">
        <f t="shared" si="6"/>
        <v>1.2094174312294537</v>
      </c>
      <c r="R81" s="100">
        <f t="shared" si="6"/>
        <v>7.7466230000000002E-3</v>
      </c>
      <c r="S81" s="99">
        <f>S39</f>
        <v>71</v>
      </c>
      <c r="T81" s="100">
        <f t="shared" ref="T81:W81" si="10">T39</f>
        <v>7131.3875563892589</v>
      </c>
      <c r="U81" s="100">
        <f t="shared" si="10"/>
        <v>2.4989130820528875</v>
      </c>
      <c r="V81" s="100">
        <f t="shared" si="10"/>
        <v>2.8892605900472774</v>
      </c>
      <c r="W81" s="100">
        <f t="shared" si="10"/>
        <v>0.39034750800000001</v>
      </c>
      <c r="X81" s="94">
        <v>8</v>
      </c>
      <c r="Y81" s="94">
        <v>2.031265E-3</v>
      </c>
    </row>
    <row r="82" spans="2:25" x14ac:dyDescent="0.3">
      <c r="B82" s="94">
        <v>75</v>
      </c>
      <c r="C82" s="94" t="s">
        <v>64</v>
      </c>
      <c r="D82" s="94">
        <v>9770</v>
      </c>
      <c r="E82" s="94">
        <v>2.6231156206770994</v>
      </c>
      <c r="F82" s="94">
        <v>1.9546134562788164</v>
      </c>
      <c r="G82" s="94">
        <v>8498.9533381527326</v>
      </c>
      <c r="H82" s="94">
        <v>16612.168559039099</v>
      </c>
      <c r="I82" s="94">
        <v>0.86990310523569425</v>
      </c>
      <c r="J82" s="94" t="s">
        <v>141</v>
      </c>
      <c r="N82" s="99">
        <f t="shared" si="8"/>
        <v>53</v>
      </c>
      <c r="O82" s="100">
        <f t="shared" si="6"/>
        <v>5844.6617934784481</v>
      </c>
      <c r="P82" s="100">
        <f t="shared" si="6"/>
        <v>1.2242214865291852</v>
      </c>
      <c r="Q82" s="100">
        <f t="shared" si="6"/>
        <v>1.3210849960463369</v>
      </c>
      <c r="R82" s="100">
        <f t="shared" si="6"/>
        <v>9.686351E-2</v>
      </c>
      <c r="S82" s="99">
        <f t="shared" si="9"/>
        <v>72</v>
      </c>
      <c r="T82" s="100">
        <f t="shared" si="9"/>
        <v>5760.2087010775358</v>
      </c>
      <c r="U82" s="100">
        <f t="shared" si="9"/>
        <v>2.4396328566246761</v>
      </c>
      <c r="V82" s="100">
        <f t="shared" si="9"/>
        <v>2.5803095644378087</v>
      </c>
      <c r="W82" s="100">
        <f t="shared" si="9"/>
        <v>0.14067670800000001</v>
      </c>
      <c r="X82" s="94">
        <v>10</v>
      </c>
      <c r="Y82" s="94">
        <v>2.4528082E-2</v>
      </c>
    </row>
    <row r="83" spans="2:25" x14ac:dyDescent="0.3">
      <c r="B83" s="94">
        <v>76</v>
      </c>
      <c r="C83" s="94" t="s">
        <v>65</v>
      </c>
      <c r="D83" s="94">
        <v>10160</v>
      </c>
      <c r="E83" s="94">
        <v>1.3653129316053501</v>
      </c>
      <c r="F83" s="94">
        <v>1.2358414993212328</v>
      </c>
      <c r="G83" s="94">
        <v>6786.9105272228453</v>
      </c>
      <c r="H83" s="94">
        <v>8387.5456817221402</v>
      </c>
      <c r="I83" s="94">
        <v>0.66800300464791784</v>
      </c>
      <c r="J83" s="94" t="s">
        <v>141</v>
      </c>
      <c r="N83" s="99">
        <f t="shared" si="8"/>
        <v>54</v>
      </c>
      <c r="O83" s="100">
        <f t="shared" si="6"/>
        <v>4621.3997329055201</v>
      </c>
      <c r="P83" s="100">
        <f t="shared" si="6"/>
        <v>1.2000171006288112</v>
      </c>
      <c r="Q83" s="100">
        <f t="shared" si="6"/>
        <v>1.2000864884300682</v>
      </c>
      <c r="R83" s="100">
        <f t="shared" si="6"/>
        <v>6.9387800000000007E-5</v>
      </c>
      <c r="S83" s="99">
        <f t="shared" si="9"/>
        <v>73</v>
      </c>
      <c r="T83" s="100">
        <f t="shared" si="9"/>
        <v>6841.5025847562383</v>
      </c>
      <c r="U83" s="100">
        <f t="shared" si="9"/>
        <v>1.2370086850752091</v>
      </c>
      <c r="V83" s="100">
        <f t="shared" si="9"/>
        <v>1.3788755844590879</v>
      </c>
      <c r="W83" s="100">
        <f t="shared" si="9"/>
        <v>0.14186689899999999</v>
      </c>
      <c r="X83" s="94">
        <v>9</v>
      </c>
      <c r="Y83" s="94">
        <v>2.9451873999999999E-2</v>
      </c>
    </row>
    <row r="84" spans="2:25" x14ac:dyDescent="0.3">
      <c r="N84" s="99">
        <f t="shared" si="8"/>
        <v>55</v>
      </c>
      <c r="O84" s="100">
        <f t="shared" ref="O84:O86" si="11">T23</f>
        <v>1690</v>
      </c>
      <c r="P84" s="100">
        <f t="shared" ref="P84:P86" si="12">U23</f>
        <v>1.8000009176777958</v>
      </c>
      <c r="Q84" s="100">
        <f t="shared" ref="Q84:Q86" si="13">V23</f>
        <v>1.8000045883889788</v>
      </c>
      <c r="R84" s="100">
        <f t="shared" ref="R84:R86" si="14">W23</f>
        <v>3.6707100000000001E-6</v>
      </c>
      <c r="S84" s="99">
        <f t="shared" si="9"/>
        <v>74</v>
      </c>
      <c r="T84" s="100">
        <f t="shared" si="9"/>
        <v>10657.537859833041</v>
      </c>
      <c r="U84" s="100">
        <f t="shared" si="9"/>
        <v>2.6769242505054129</v>
      </c>
      <c r="V84" s="100">
        <f t="shared" si="9"/>
        <v>3.7777171452984444</v>
      </c>
      <c r="W84" s="100">
        <f t="shared" si="9"/>
        <v>1.1007928950000001</v>
      </c>
      <c r="X84" s="94">
        <v>11</v>
      </c>
      <c r="Y84" s="94">
        <v>1.6820244000000002E-2</v>
      </c>
    </row>
    <row r="85" spans="2:25" x14ac:dyDescent="0.3">
      <c r="N85" s="99">
        <f t="shared" si="8"/>
        <v>56</v>
      </c>
      <c r="O85" s="100">
        <f t="shared" si="11"/>
        <v>6648.9922278502518</v>
      </c>
      <c r="P85" s="100">
        <f t="shared" si="12"/>
        <v>2.5626456247770419</v>
      </c>
      <c r="Q85" s="100">
        <f t="shared" si="13"/>
        <v>3.213451249265582</v>
      </c>
      <c r="R85" s="100">
        <f t="shared" si="14"/>
        <v>0.65080562399999997</v>
      </c>
      <c r="S85" s="99">
        <f t="shared" si="9"/>
        <v>75</v>
      </c>
      <c r="T85" s="100">
        <f t="shared" si="9"/>
        <v>8498.9533381527326</v>
      </c>
      <c r="U85" s="100">
        <f t="shared" si="9"/>
        <v>1.9546134562788164</v>
      </c>
      <c r="V85" s="100">
        <f t="shared" si="9"/>
        <v>2.6231156206770994</v>
      </c>
      <c r="W85" s="100">
        <f t="shared" si="9"/>
        <v>0.66850216399999995</v>
      </c>
      <c r="X85" s="94">
        <v>15</v>
      </c>
      <c r="Y85" s="94">
        <v>5.2507465000000003E-2</v>
      </c>
    </row>
    <row r="86" spans="2:25" ht="15" thickBot="1" x14ac:dyDescent="0.35">
      <c r="N86" s="101">
        <f t="shared" si="8"/>
        <v>57</v>
      </c>
      <c r="O86" s="102">
        <f t="shared" si="11"/>
        <v>3553.3134297896904</v>
      </c>
      <c r="P86" s="102">
        <f t="shared" si="12"/>
        <v>2.5503652541395199</v>
      </c>
      <c r="Q86" s="102">
        <f t="shared" si="13"/>
        <v>3.1519684947294544</v>
      </c>
      <c r="R86" s="102">
        <f t="shared" si="14"/>
        <v>0.60160324099999996</v>
      </c>
      <c r="S86" s="101">
        <f t="shared" si="9"/>
        <v>76</v>
      </c>
      <c r="T86" s="102">
        <f t="shared" si="9"/>
        <v>6786.9105272228453</v>
      </c>
      <c r="U86" s="102">
        <f t="shared" si="9"/>
        <v>1.2358414993212328</v>
      </c>
      <c r="V86" s="102">
        <f t="shared" si="9"/>
        <v>1.3653129316053501</v>
      </c>
      <c r="W86" s="102">
        <f t="shared" si="9"/>
        <v>0.129471432</v>
      </c>
      <c r="X86" s="94">
        <v>16</v>
      </c>
      <c r="Y86" s="94">
        <v>1.30613E-3</v>
      </c>
    </row>
    <row r="87" spans="2:25" ht="15" thickTop="1" x14ac:dyDescent="0.3">
      <c r="W87" s="94">
        <v>10</v>
      </c>
      <c r="X87" s="94">
        <v>17</v>
      </c>
      <c r="Y87" s="94">
        <v>5.0562000000000003E-3</v>
      </c>
    </row>
    <row r="88" spans="2:25" x14ac:dyDescent="0.3">
      <c r="W88" s="94">
        <v>11</v>
      </c>
      <c r="X88" s="94">
        <v>4</v>
      </c>
      <c r="Y88" s="94">
        <v>0.27920743999999997</v>
      </c>
    </row>
    <row r="89" spans="2:25" x14ac:dyDescent="0.3">
      <c r="W89" s="94">
        <v>11</v>
      </c>
      <c r="X89" s="94">
        <v>10</v>
      </c>
      <c r="Y89" s="94">
        <v>1.2011558E-2</v>
      </c>
    </row>
    <row r="90" spans="2:25" x14ac:dyDescent="0.3">
      <c r="W90" s="94">
        <v>11</v>
      </c>
      <c r="X90" s="94">
        <v>12</v>
      </c>
      <c r="Y90" s="94">
        <v>5.5957385999999998E-2</v>
      </c>
    </row>
    <row r="91" spans="2:25" x14ac:dyDescent="0.3">
      <c r="W91" s="94">
        <v>11</v>
      </c>
      <c r="X91" s="94">
        <v>14</v>
      </c>
      <c r="Y91" s="94">
        <v>1.0055325340000001</v>
      </c>
    </row>
    <row r="92" spans="2:25" x14ac:dyDescent="0.3">
      <c r="W92" s="94">
        <v>12</v>
      </c>
      <c r="X92" s="94">
        <v>3</v>
      </c>
      <c r="Y92" s="94">
        <v>4.5972000000000001E-3</v>
      </c>
    </row>
    <row r="93" spans="2:25" x14ac:dyDescent="0.3">
      <c r="W93" s="94">
        <v>12</v>
      </c>
      <c r="X93" s="94">
        <v>11</v>
      </c>
      <c r="Y93" s="94">
        <v>5.6365704000000003E-2</v>
      </c>
    </row>
    <row r="94" spans="2:25" x14ac:dyDescent="0.3">
      <c r="W94" s="94">
        <v>12</v>
      </c>
      <c r="X94" s="94">
        <v>13</v>
      </c>
      <c r="Y94" s="94">
        <v>1.8572829999999999E-3</v>
      </c>
    </row>
    <row r="95" spans="2:25" x14ac:dyDescent="0.3">
      <c r="W95" s="94">
        <v>13</v>
      </c>
      <c r="X95" s="94">
        <v>12</v>
      </c>
      <c r="Y95" s="94">
        <v>2.1059659999999999E-3</v>
      </c>
    </row>
    <row r="96" spans="2:25" x14ac:dyDescent="0.3">
      <c r="W96" s="94">
        <v>13</v>
      </c>
      <c r="X96" s="94">
        <v>24</v>
      </c>
      <c r="Y96" s="94">
        <v>1.5116000970000001</v>
      </c>
    </row>
    <row r="97" spans="23:25" x14ac:dyDescent="0.3">
      <c r="W97" s="94">
        <v>14</v>
      </c>
      <c r="X97" s="94">
        <v>11</v>
      </c>
      <c r="Y97" s="94">
        <v>1.0117164329999999</v>
      </c>
    </row>
    <row r="98" spans="23:25" x14ac:dyDescent="0.3">
      <c r="W98" s="94">
        <v>14</v>
      </c>
      <c r="X98" s="94">
        <v>15</v>
      </c>
      <c r="Y98" s="94">
        <v>3.2839453999999997E-2</v>
      </c>
    </row>
    <row r="99" spans="23:25" x14ac:dyDescent="0.3">
      <c r="W99" s="94">
        <v>14</v>
      </c>
      <c r="X99" s="94">
        <v>23</v>
      </c>
      <c r="Y99" s="94">
        <v>0.281603565</v>
      </c>
    </row>
    <row r="100" spans="23:25" x14ac:dyDescent="0.3">
      <c r="W100" s="94">
        <v>15</v>
      </c>
      <c r="X100" s="94">
        <v>10</v>
      </c>
      <c r="Y100" s="94">
        <v>5.1944156999999998E-2</v>
      </c>
    </row>
    <row r="101" spans="23:25" x14ac:dyDescent="0.3">
      <c r="W101" s="94">
        <v>15</v>
      </c>
      <c r="X101" s="94">
        <v>14</v>
      </c>
      <c r="Y101" s="94">
        <v>1.828078E-2</v>
      </c>
    </row>
    <row r="102" spans="23:25" x14ac:dyDescent="0.3">
      <c r="W102" s="94">
        <v>15</v>
      </c>
      <c r="X102" s="94">
        <v>19</v>
      </c>
      <c r="Y102" s="94">
        <v>0.18935343499999999</v>
      </c>
    </row>
    <row r="103" spans="23:25" x14ac:dyDescent="0.3">
      <c r="W103" s="94">
        <v>15</v>
      </c>
      <c r="X103" s="94">
        <v>22</v>
      </c>
      <c r="Y103" s="94">
        <v>8.5509361000000006E-2</v>
      </c>
    </row>
    <row r="104" spans="23:25" x14ac:dyDescent="0.3">
      <c r="W104" s="94">
        <v>16</v>
      </c>
      <c r="X104" s="94">
        <v>8</v>
      </c>
      <c r="Y104" s="94">
        <v>9.1855129999999993E-3</v>
      </c>
    </row>
    <row r="105" spans="23:25" x14ac:dyDescent="0.3">
      <c r="W105" s="94">
        <v>16</v>
      </c>
      <c r="X105" s="94">
        <v>10</v>
      </c>
      <c r="Y105" s="94">
        <v>5.0394639999999996E-3</v>
      </c>
    </row>
    <row r="106" spans="23:25" x14ac:dyDescent="0.3">
      <c r="W106" s="94">
        <v>16</v>
      </c>
      <c r="X106" s="94">
        <v>17</v>
      </c>
      <c r="Y106" s="94">
        <v>1.1642362E-2</v>
      </c>
    </row>
    <row r="107" spans="23:25" x14ac:dyDescent="0.3">
      <c r="W107" s="94">
        <v>16</v>
      </c>
      <c r="X107" s="94">
        <v>18</v>
      </c>
      <c r="Y107" s="96">
        <v>3.63244E-6</v>
      </c>
    </row>
    <row r="108" spans="23:25" x14ac:dyDescent="0.3">
      <c r="W108" s="94">
        <v>17</v>
      </c>
      <c r="X108" s="94">
        <v>10</v>
      </c>
      <c r="Y108" s="94">
        <v>9.4518290000000001E-3</v>
      </c>
    </row>
    <row r="109" spans="23:25" x14ac:dyDescent="0.3">
      <c r="W109" s="94">
        <v>17</v>
      </c>
      <c r="X109" s="94">
        <v>16</v>
      </c>
      <c r="Y109" s="94">
        <v>7.7466230000000002E-3</v>
      </c>
    </row>
    <row r="110" spans="23:25" x14ac:dyDescent="0.3">
      <c r="W110" s="94">
        <v>17</v>
      </c>
      <c r="X110" s="94">
        <v>19</v>
      </c>
      <c r="Y110" s="94">
        <v>9.686351E-2</v>
      </c>
    </row>
    <row r="111" spans="23:25" x14ac:dyDescent="0.3">
      <c r="W111" s="94">
        <v>18</v>
      </c>
      <c r="X111" s="94">
        <v>7</v>
      </c>
      <c r="Y111" s="96">
        <v>6.9387800000000007E-5</v>
      </c>
    </row>
    <row r="112" spans="23:25" x14ac:dyDescent="0.3">
      <c r="W112" s="94">
        <v>18</v>
      </c>
      <c r="X112" s="94">
        <v>16</v>
      </c>
      <c r="Y112" s="96">
        <v>3.6707100000000001E-6</v>
      </c>
    </row>
    <row r="113" spans="23:25" x14ac:dyDescent="0.3">
      <c r="W113" s="94">
        <v>18</v>
      </c>
      <c r="X113" s="94">
        <v>20</v>
      </c>
      <c r="Y113" s="94">
        <v>0.65080562399999997</v>
      </c>
    </row>
    <row r="114" spans="23:25" x14ac:dyDescent="0.3">
      <c r="W114" s="94">
        <v>19</v>
      </c>
      <c r="X114" s="94">
        <v>15</v>
      </c>
      <c r="Y114" s="94">
        <v>0.60160324099999996</v>
      </c>
    </row>
    <row r="115" spans="23:25" x14ac:dyDescent="0.3">
      <c r="W115" s="94">
        <v>19</v>
      </c>
      <c r="X115" s="94">
        <v>17</v>
      </c>
      <c r="Y115" s="94">
        <v>9.686351E-2</v>
      </c>
    </row>
    <row r="116" spans="23:25" x14ac:dyDescent="0.3">
      <c r="W116" s="94">
        <v>19</v>
      </c>
      <c r="X116" s="94">
        <v>20</v>
      </c>
      <c r="Y116" s="94">
        <v>0.19555355699999999</v>
      </c>
    </row>
    <row r="117" spans="23:25" x14ac:dyDescent="0.3">
      <c r="W117" s="94">
        <v>20</v>
      </c>
      <c r="X117" s="94">
        <v>18</v>
      </c>
      <c r="Y117" s="94">
        <v>0.53374426200000002</v>
      </c>
    </row>
    <row r="118" spans="23:25" x14ac:dyDescent="0.3">
      <c r="W118" s="94">
        <v>20</v>
      </c>
      <c r="X118" s="94">
        <v>19</v>
      </c>
      <c r="Y118" s="94">
        <v>0.23009230899999999</v>
      </c>
    </row>
    <row r="119" spans="23:25" x14ac:dyDescent="0.3">
      <c r="W119" s="94">
        <v>20</v>
      </c>
      <c r="X119" s="94">
        <v>21</v>
      </c>
      <c r="Y119" s="94">
        <v>0.27942669999999997</v>
      </c>
    </row>
    <row r="120" spans="23:25" x14ac:dyDescent="0.3">
      <c r="W120" s="94">
        <v>20</v>
      </c>
      <c r="X120" s="94">
        <v>22</v>
      </c>
      <c r="Y120" s="94">
        <v>5.7060694000000002E-2</v>
      </c>
    </row>
    <row r="121" spans="23:25" x14ac:dyDescent="0.3">
      <c r="W121" s="94">
        <v>21</v>
      </c>
      <c r="X121" s="94">
        <v>20</v>
      </c>
      <c r="Y121" s="94">
        <v>0.20703126499999999</v>
      </c>
    </row>
    <row r="122" spans="23:25" x14ac:dyDescent="0.3">
      <c r="W122" s="94">
        <v>21</v>
      </c>
      <c r="X122" s="94">
        <v>22</v>
      </c>
      <c r="Y122" s="94">
        <v>0.15849502100000001</v>
      </c>
    </row>
    <row r="123" spans="23:25" x14ac:dyDescent="0.3">
      <c r="W123" s="94">
        <v>21</v>
      </c>
      <c r="X123" s="94">
        <v>24</v>
      </c>
      <c r="Y123" s="94">
        <v>0.727649883</v>
      </c>
    </row>
    <row r="124" spans="23:25" x14ac:dyDescent="0.3">
      <c r="W124" s="94">
        <v>22</v>
      </c>
      <c r="X124" s="94">
        <v>15</v>
      </c>
      <c r="Y124" s="94">
        <v>0.159054635</v>
      </c>
    </row>
    <row r="125" spans="23:25" x14ac:dyDescent="0.3">
      <c r="W125" s="94">
        <v>22</v>
      </c>
      <c r="X125" s="94">
        <v>20</v>
      </c>
      <c r="Y125" s="94">
        <v>3.4134859999999999E-3</v>
      </c>
    </row>
    <row r="126" spans="23:25" x14ac:dyDescent="0.3">
      <c r="W126" s="94">
        <v>22</v>
      </c>
      <c r="X126" s="94">
        <v>21</v>
      </c>
      <c r="Y126" s="94">
        <v>0.13730377099999999</v>
      </c>
    </row>
    <row r="127" spans="23:25" x14ac:dyDescent="0.3">
      <c r="W127" s="94">
        <v>22</v>
      </c>
      <c r="X127" s="94">
        <v>23</v>
      </c>
      <c r="Y127" s="94">
        <v>0.226963841</v>
      </c>
    </row>
    <row r="128" spans="23:25" x14ac:dyDescent="0.3">
      <c r="W128" s="94">
        <v>23</v>
      </c>
      <c r="X128" s="94">
        <v>14</v>
      </c>
      <c r="Y128" s="94">
        <v>0.39034750800000001</v>
      </c>
    </row>
    <row r="129" spans="23:25" x14ac:dyDescent="0.3">
      <c r="W129" s="94">
        <v>23</v>
      </c>
      <c r="X129" s="94">
        <v>22</v>
      </c>
      <c r="Y129" s="94">
        <v>0.14067670800000001</v>
      </c>
    </row>
    <row r="130" spans="23:25" x14ac:dyDescent="0.3">
      <c r="W130" s="94">
        <v>23</v>
      </c>
      <c r="X130" s="94">
        <v>24</v>
      </c>
      <c r="Y130" s="94">
        <v>0.14186689899999999</v>
      </c>
    </row>
    <row r="131" spans="23:25" x14ac:dyDescent="0.3">
      <c r="W131" s="94">
        <v>24</v>
      </c>
      <c r="X131" s="94">
        <v>13</v>
      </c>
      <c r="Y131" s="94">
        <v>1.1007928950000001</v>
      </c>
    </row>
    <row r="132" spans="23:25" x14ac:dyDescent="0.3">
      <c r="W132" s="94">
        <v>24</v>
      </c>
      <c r="X132" s="94">
        <v>21</v>
      </c>
      <c r="Y132" s="94">
        <v>0.66850216399999995</v>
      </c>
    </row>
    <row r="133" spans="23:25" x14ac:dyDescent="0.3">
      <c r="W133" s="94">
        <v>24</v>
      </c>
      <c r="X133" s="94">
        <v>23</v>
      </c>
      <c r="Y133" s="94">
        <v>0.129471432</v>
      </c>
    </row>
  </sheetData>
  <mergeCells count="1">
    <mergeCell ref="AA7:A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D5D8-2A7C-42D8-8A4C-1E33475B7816}">
  <dimension ref="C3:L79"/>
  <sheetViews>
    <sheetView tabSelected="1" topLeftCell="A4" zoomScale="85" zoomScaleNormal="85" workbookViewId="0">
      <selection activeCell="L40" sqref="L40"/>
    </sheetView>
  </sheetViews>
  <sheetFormatPr defaultRowHeight="14.4" x14ac:dyDescent="0.3"/>
  <cols>
    <col min="4" max="4" width="12.44140625" customWidth="1"/>
    <col min="9" max="9" width="12.33203125" customWidth="1"/>
    <col min="10" max="10" width="11.109375" customWidth="1"/>
  </cols>
  <sheetData>
    <row r="3" spans="3:12" ht="57.6" x14ac:dyDescent="0.3">
      <c r="C3" s="95" t="s">
        <v>0</v>
      </c>
      <c r="D3" s="95" t="s">
        <v>144</v>
      </c>
      <c r="E3" s="95" t="s">
        <v>142</v>
      </c>
      <c r="F3" s="95" t="s">
        <v>87</v>
      </c>
      <c r="G3" s="95" t="s">
        <v>143</v>
      </c>
      <c r="H3" s="95" t="s">
        <v>0</v>
      </c>
      <c r="I3" s="95" t="s">
        <v>144</v>
      </c>
      <c r="J3" s="95" t="s">
        <v>142</v>
      </c>
      <c r="K3" s="95" t="s">
        <v>87</v>
      </c>
      <c r="L3" s="95" t="s">
        <v>143</v>
      </c>
    </row>
    <row r="4" spans="3:12" x14ac:dyDescent="0.3">
      <c r="C4" s="112">
        <v>1</v>
      </c>
      <c r="D4" s="104">
        <v>5477.7699698659235</v>
      </c>
      <c r="E4" s="104">
        <v>3.9701885297024218</v>
      </c>
      <c r="F4" s="104">
        <v>0.73435793333389066</v>
      </c>
      <c r="G4" s="97" t="s">
        <v>140</v>
      </c>
      <c r="H4" s="112">
        <v>39</v>
      </c>
      <c r="I4" s="104">
        <v>10305.784993976285</v>
      </c>
      <c r="J4" s="104">
        <v>2.7781252677334876</v>
      </c>
      <c r="K4" s="104">
        <v>1.0147347740667976</v>
      </c>
      <c r="L4" s="103" t="s">
        <v>140</v>
      </c>
    </row>
    <row r="5" spans="3:12" x14ac:dyDescent="0.3">
      <c r="C5" s="115">
        <v>2</v>
      </c>
      <c r="D5" s="100">
        <v>10431.544146760818</v>
      </c>
      <c r="E5" s="100">
        <v>3.0468412955086834</v>
      </c>
      <c r="F5" s="98">
        <v>1.2740471965960021</v>
      </c>
      <c r="G5" s="97" t="s">
        <v>140</v>
      </c>
      <c r="H5" s="113">
        <v>40</v>
      </c>
      <c r="I5" s="98">
        <v>8918.3163613383822</v>
      </c>
      <c r="J5" s="98">
        <v>2.6520087002210455</v>
      </c>
      <c r="K5" s="98">
        <v>1.1302153240113466</v>
      </c>
      <c r="L5" s="97" t="s">
        <v>140</v>
      </c>
    </row>
    <row r="6" spans="3:12" x14ac:dyDescent="0.3">
      <c r="C6" s="99">
        <v>3</v>
      </c>
      <c r="D6" s="100">
        <v>3099.5008763610035</v>
      </c>
      <c r="E6" s="100">
        <v>3.6023874975966654</v>
      </c>
      <c r="F6" s="98">
        <v>0.3577371048252912</v>
      </c>
      <c r="G6" s="97" t="s">
        <v>141</v>
      </c>
      <c r="H6" s="97">
        <v>41</v>
      </c>
      <c r="I6" s="98">
        <v>3748.6889562275746</v>
      </c>
      <c r="J6" s="98">
        <v>3.0080193782386395</v>
      </c>
      <c r="K6" s="98">
        <v>0.4726480515089781</v>
      </c>
      <c r="L6" s="97" t="s">
        <v>141</v>
      </c>
    </row>
    <row r="7" spans="3:12" x14ac:dyDescent="0.3">
      <c r="C7" s="99">
        <v>4</v>
      </c>
      <c r="D7" s="100">
        <v>12558.455853239182</v>
      </c>
      <c r="E7" s="100">
        <v>3.174254993885389</v>
      </c>
      <c r="F7" s="98">
        <v>0.72304238433856927</v>
      </c>
      <c r="G7" s="97" t="s">
        <v>141</v>
      </c>
      <c r="H7" s="97">
        <v>42</v>
      </c>
      <c r="I7" s="98">
        <v>6549.0041722813012</v>
      </c>
      <c r="J7" s="98">
        <v>2.4703491164407647</v>
      </c>
      <c r="K7" s="98">
        <v>0.76831793563139206</v>
      </c>
      <c r="L7" s="97" t="s">
        <v>141</v>
      </c>
    </row>
    <row r="8" spans="3:12" x14ac:dyDescent="0.3">
      <c r="C8" s="99">
        <v>5</v>
      </c>
      <c r="D8" s="100">
        <v>12809.813240265737</v>
      </c>
      <c r="E8" s="100">
        <v>2.402018920083957</v>
      </c>
      <c r="F8" s="98">
        <v>0.24781029694509721</v>
      </c>
      <c r="G8" s="97" t="s">
        <v>141</v>
      </c>
      <c r="H8" s="97">
        <v>43</v>
      </c>
      <c r="I8" s="98">
        <v>10648.084252444611</v>
      </c>
      <c r="J8" s="98">
        <v>3.6130238173327816</v>
      </c>
      <c r="K8" s="98">
        <v>0.31607700188358395</v>
      </c>
      <c r="L8" s="97" t="s">
        <v>141</v>
      </c>
    </row>
    <row r="9" spans="3:12" x14ac:dyDescent="0.3">
      <c r="C9" s="99">
        <v>6</v>
      </c>
      <c r="D9" s="100">
        <v>7389.877919620908</v>
      </c>
      <c r="E9" s="100">
        <v>2.4007829455060281</v>
      </c>
      <c r="F9" s="98">
        <v>0.22360796513411668</v>
      </c>
      <c r="G9" s="97" t="s">
        <v>141</v>
      </c>
      <c r="H9" s="97">
        <v>44</v>
      </c>
      <c r="I9" s="98">
        <v>3209.162593331595</v>
      </c>
      <c r="J9" s="98">
        <v>3.0043071495965474</v>
      </c>
      <c r="K9" s="98">
        <v>0.39859643363745378</v>
      </c>
      <c r="L9" s="97" t="s">
        <v>141</v>
      </c>
    </row>
    <row r="10" spans="3:12" x14ac:dyDescent="0.3">
      <c r="C10" s="99">
        <v>7</v>
      </c>
      <c r="D10" s="100">
        <v>10798.702750769689</v>
      </c>
      <c r="E10" s="100">
        <v>2.4010196104628494</v>
      </c>
      <c r="F10" s="98">
        <v>0.24796626093656279</v>
      </c>
      <c r="G10" s="97" t="s">
        <v>141</v>
      </c>
      <c r="H10" s="97">
        <v>45</v>
      </c>
      <c r="I10" s="98">
        <v>5802.9449945659089</v>
      </c>
      <c r="J10" s="98">
        <v>2.4472702806730071</v>
      </c>
      <c r="K10" s="98">
        <v>0.60897664102041837</v>
      </c>
      <c r="L10" s="97" t="s">
        <v>141</v>
      </c>
    </row>
    <row r="11" spans="3:12" x14ac:dyDescent="0.3">
      <c r="C11" s="99">
        <v>8</v>
      </c>
      <c r="D11" s="100">
        <v>9423.1342799032464</v>
      </c>
      <c r="E11" s="100">
        <v>2.4063864434138287</v>
      </c>
      <c r="F11" s="98">
        <v>0.31295124634758165</v>
      </c>
      <c r="G11" s="97" t="s">
        <v>141</v>
      </c>
      <c r="H11" s="97">
        <v>46</v>
      </c>
      <c r="I11" s="98">
        <v>10180.640735076782</v>
      </c>
      <c r="J11" s="98">
        <v>2.421350401006273</v>
      </c>
      <c r="K11" s="98">
        <v>0.46243334949074644</v>
      </c>
      <c r="L11" s="97" t="s">
        <v>141</v>
      </c>
    </row>
    <row r="12" spans="3:12" x14ac:dyDescent="0.3">
      <c r="C12" s="99">
        <v>9</v>
      </c>
      <c r="D12" s="100">
        <v>15043.433217341932</v>
      </c>
      <c r="E12" s="100">
        <v>1.214473932604597</v>
      </c>
      <c r="F12" s="98">
        <v>0.52289786077464284</v>
      </c>
      <c r="G12" s="97" t="s">
        <v>141</v>
      </c>
      <c r="H12" s="97">
        <v>47</v>
      </c>
      <c r="I12" s="98">
        <v>2614.2425521624432</v>
      </c>
      <c r="J12" s="98">
        <v>3.0020278291721039</v>
      </c>
      <c r="K12" s="98">
        <v>0.36967294350842417</v>
      </c>
      <c r="L12" s="97" t="s">
        <v>141</v>
      </c>
    </row>
    <row r="13" spans="3:12" x14ac:dyDescent="0.3">
      <c r="C13" s="99">
        <v>10</v>
      </c>
      <c r="D13" s="100">
        <v>5272.6285393397229</v>
      </c>
      <c r="E13" s="100">
        <v>3.6624926213293416</v>
      </c>
      <c r="F13" s="98">
        <v>0.7168141592924745</v>
      </c>
      <c r="G13" s="97" t="s">
        <v>141</v>
      </c>
      <c r="H13" s="97">
        <v>48</v>
      </c>
      <c r="I13" s="98">
        <v>2322.4801755692461</v>
      </c>
      <c r="J13" s="98">
        <v>3.0011768979375057</v>
      </c>
      <c r="K13" s="98">
        <v>0.16455696202531644</v>
      </c>
      <c r="L13" s="97" t="s">
        <v>141</v>
      </c>
    </row>
    <row r="14" spans="3:12" x14ac:dyDescent="0.3">
      <c r="C14" s="99">
        <v>11</v>
      </c>
      <c r="D14" s="100">
        <v>16461.045954451565</v>
      </c>
      <c r="E14" s="100">
        <v>1.2027432401821876</v>
      </c>
      <c r="F14" s="98">
        <v>0.32338101581417</v>
      </c>
      <c r="G14" s="97" t="s">
        <v>141</v>
      </c>
      <c r="H14" s="97">
        <v>49</v>
      </c>
      <c r="I14" s="98">
        <v>3730</v>
      </c>
      <c r="J14" s="98">
        <v>1.2029105904109536</v>
      </c>
      <c r="K14" s="98">
        <v>0.35659655831739961</v>
      </c>
      <c r="L14" s="97" t="s">
        <v>141</v>
      </c>
    </row>
    <row r="15" spans="3:12" x14ac:dyDescent="0.3">
      <c r="C15" s="99">
        <v>12</v>
      </c>
      <c r="D15" s="100">
        <v>8545.9741133973857</v>
      </c>
      <c r="E15" s="100">
        <v>2.4520350374559787</v>
      </c>
      <c r="F15" s="98">
        <v>0.61832611832611828</v>
      </c>
      <c r="G15" s="97" t="s">
        <v>141</v>
      </c>
      <c r="H15" s="113">
        <v>50</v>
      </c>
      <c r="I15" s="98">
        <v>1685.8418180779486</v>
      </c>
      <c r="J15" s="98">
        <v>1.8000009086794262</v>
      </c>
      <c r="K15" s="114">
        <v>4.2936991869879836E-2</v>
      </c>
      <c r="L15" s="97" t="s">
        <v>141</v>
      </c>
    </row>
    <row r="16" spans="3:12" x14ac:dyDescent="0.3">
      <c r="C16" s="99">
        <v>13</v>
      </c>
      <c r="D16" s="100">
        <v>7034.4141600993535</v>
      </c>
      <c r="E16" s="100">
        <v>3.0899624536630839</v>
      </c>
      <c r="F16" s="98">
        <v>0.63991108050224887</v>
      </c>
      <c r="G16" s="97" t="s">
        <v>141</v>
      </c>
      <c r="H16" s="97">
        <v>51</v>
      </c>
      <c r="I16" s="98">
        <v>2597.9390657467593</v>
      </c>
      <c r="J16" s="98">
        <v>4.2028813395382585</v>
      </c>
      <c r="K16" s="98">
        <v>0.2122122122117048</v>
      </c>
      <c r="L16" s="97" t="s">
        <v>141</v>
      </c>
    </row>
    <row r="17" spans="3:12" x14ac:dyDescent="0.3">
      <c r="C17" s="115">
        <v>14</v>
      </c>
      <c r="D17" s="100">
        <v>10180.186759734263</v>
      </c>
      <c r="E17" s="100">
        <v>3.499101421397782</v>
      </c>
      <c r="F17" s="98">
        <v>1.1481854838709677</v>
      </c>
      <c r="G17" s="97" t="s">
        <v>140</v>
      </c>
      <c r="H17" s="97">
        <v>52</v>
      </c>
      <c r="I17" s="98">
        <v>3246.7227277316883</v>
      </c>
      <c r="J17" s="98">
        <v>1.2016708080985963</v>
      </c>
      <c r="K17" s="98">
        <v>0.35659655831739961</v>
      </c>
      <c r="L17" s="97" t="s">
        <v>141</v>
      </c>
    </row>
    <row r="18" spans="3:12" x14ac:dyDescent="0.3">
      <c r="C18" s="99">
        <v>15</v>
      </c>
      <c r="D18" s="100">
        <v>7560.9093712780186</v>
      </c>
      <c r="E18" s="100">
        <v>2.522477934048418</v>
      </c>
      <c r="F18" s="98">
        <v>0.86565656565637883</v>
      </c>
      <c r="G18" s="97" t="s">
        <v>141</v>
      </c>
      <c r="H18" s="97">
        <v>53</v>
      </c>
      <c r="I18" s="98">
        <v>5844.6617934784481</v>
      </c>
      <c r="J18" s="98">
        <v>1.2242214865291852</v>
      </c>
      <c r="K18" s="98">
        <v>0.60621761658010742</v>
      </c>
      <c r="L18" s="97" t="s">
        <v>141</v>
      </c>
    </row>
    <row r="19" spans="3:12" x14ac:dyDescent="0.3">
      <c r="C19" s="99">
        <v>16</v>
      </c>
      <c r="D19" s="100">
        <v>12554.254549791238</v>
      </c>
      <c r="E19" s="100">
        <v>1.2204650809682522</v>
      </c>
      <c r="F19" s="98">
        <v>0.50142621455466563</v>
      </c>
      <c r="G19" s="97" t="s">
        <v>141</v>
      </c>
      <c r="H19" s="97">
        <v>54</v>
      </c>
      <c r="I19" s="98">
        <v>4621.3997329055201</v>
      </c>
      <c r="J19" s="98">
        <v>1.2000171006288112</v>
      </c>
      <c r="K19" s="98">
        <v>0.10574663533433028</v>
      </c>
      <c r="L19" s="97" t="s">
        <v>141</v>
      </c>
    </row>
    <row r="20" spans="3:12" x14ac:dyDescent="0.3">
      <c r="C20" s="99">
        <v>17</v>
      </c>
      <c r="D20" s="100">
        <v>4621.3997329055201</v>
      </c>
      <c r="E20" s="100">
        <v>1.802037387655276</v>
      </c>
      <c r="F20" s="98">
        <v>0.31568877551020408</v>
      </c>
      <c r="G20" s="97" t="s">
        <v>141</v>
      </c>
      <c r="H20" s="113">
        <v>55</v>
      </c>
      <c r="I20" s="98">
        <v>1690</v>
      </c>
      <c r="J20" s="98">
        <v>1.8000009176777958</v>
      </c>
      <c r="K20" s="114">
        <v>4.29369918699187E-2</v>
      </c>
      <c r="L20" s="97" t="s">
        <v>141</v>
      </c>
    </row>
    <row r="21" spans="3:12" x14ac:dyDescent="0.3">
      <c r="C21" s="99">
        <v>18</v>
      </c>
      <c r="D21" s="100">
        <v>4963.1504097723036</v>
      </c>
      <c r="E21" s="100">
        <v>1.2000227482340473</v>
      </c>
      <c r="F21" s="98">
        <v>0.10574663533433028</v>
      </c>
      <c r="G21" s="97" t="s">
        <v>141</v>
      </c>
      <c r="H21" s="97">
        <v>56</v>
      </c>
      <c r="I21" s="98">
        <v>6648.9922278502518</v>
      </c>
      <c r="J21" s="98">
        <v>2.5626456247770419</v>
      </c>
      <c r="K21" s="98">
        <v>0.81874229346466953</v>
      </c>
      <c r="L21" s="97" t="s">
        <v>141</v>
      </c>
    </row>
    <row r="22" spans="3:12" x14ac:dyDescent="0.3">
      <c r="C22" s="115">
        <v>19</v>
      </c>
      <c r="D22" s="100">
        <v>9190.9207141669503</v>
      </c>
      <c r="E22" s="100">
        <v>1.3392529104772193</v>
      </c>
      <c r="F22" s="98">
        <v>1.0938775510204082</v>
      </c>
      <c r="G22" s="97" t="s">
        <v>140</v>
      </c>
      <c r="H22" s="113">
        <v>57</v>
      </c>
      <c r="I22" s="98">
        <v>3553.3134297896904</v>
      </c>
      <c r="J22" s="98">
        <v>2.5503652541395199</v>
      </c>
      <c r="K22" s="98">
        <v>1.0733945407656764</v>
      </c>
      <c r="L22" s="97" t="s">
        <v>140</v>
      </c>
    </row>
    <row r="23" spans="3:12" x14ac:dyDescent="0.3">
      <c r="C23" s="99">
        <v>20</v>
      </c>
      <c r="D23" s="100">
        <v>4963.1504097723036</v>
      </c>
      <c r="E23" s="100">
        <v>1.8027102495317131</v>
      </c>
      <c r="F23" s="98">
        <v>0.31568877551020408</v>
      </c>
      <c r="G23" s="97" t="s">
        <v>141</v>
      </c>
      <c r="H23" s="97">
        <v>58</v>
      </c>
      <c r="I23" s="98">
        <v>5844.6617934784481</v>
      </c>
      <c r="J23" s="98">
        <v>1.2242214865291852</v>
      </c>
      <c r="K23" s="98">
        <v>0.60621761657978568</v>
      </c>
      <c r="L23" s="97" t="s">
        <v>141</v>
      </c>
    </row>
    <row r="24" spans="3:12" x14ac:dyDescent="0.3">
      <c r="C24" s="99">
        <v>21</v>
      </c>
      <c r="D24" s="100">
        <v>3953.9598006114848</v>
      </c>
      <c r="E24" s="100">
        <v>2.0070463588694971</v>
      </c>
      <c r="F24" s="98">
        <v>0.21394403551206626</v>
      </c>
      <c r="G24" s="97" t="s">
        <v>141</v>
      </c>
      <c r="H24" s="97">
        <v>59</v>
      </c>
      <c r="I24" s="98">
        <v>6079.7737151470628</v>
      </c>
      <c r="J24" s="98">
        <v>2.4489909490444162</v>
      </c>
      <c r="K24" s="98">
        <v>0.56763919420961184</v>
      </c>
      <c r="L24" s="97" t="s">
        <v>141</v>
      </c>
    </row>
    <row r="25" spans="3:12" x14ac:dyDescent="0.3">
      <c r="C25" s="99">
        <v>22</v>
      </c>
      <c r="D25" s="100">
        <v>3730</v>
      </c>
      <c r="E25" s="100">
        <v>3.0084039445080872</v>
      </c>
      <c r="F25" s="98">
        <v>0.36967294350842417</v>
      </c>
      <c r="G25" s="97" t="s">
        <v>141</v>
      </c>
      <c r="H25" s="97">
        <v>60</v>
      </c>
      <c r="I25" s="98">
        <v>6311.3997329055201</v>
      </c>
      <c r="J25" s="98">
        <v>2.5320449609208899</v>
      </c>
      <c r="K25" s="98">
        <v>0.81874229346485816</v>
      </c>
      <c r="L25" s="97" t="s">
        <v>141</v>
      </c>
    </row>
    <row r="26" spans="3:12" x14ac:dyDescent="0.3">
      <c r="C26" s="99">
        <v>23</v>
      </c>
      <c r="D26" s="100">
        <v>9437.0916393283551</v>
      </c>
      <c r="E26" s="100">
        <v>3.0223072081817151</v>
      </c>
      <c r="F26" s="98">
        <v>0.35552002954478551</v>
      </c>
      <c r="G26" s="97" t="s">
        <v>141</v>
      </c>
      <c r="H26" s="97">
        <v>61</v>
      </c>
      <c r="I26" s="98">
        <v>3830.1421503708457</v>
      </c>
      <c r="J26" s="98">
        <v>2.4578283195448525</v>
      </c>
      <c r="K26" s="98">
        <v>0.75304750161695344</v>
      </c>
      <c r="L26" s="97" t="s">
        <v>141</v>
      </c>
    </row>
    <row r="27" spans="3:12" x14ac:dyDescent="0.3">
      <c r="C27" s="99">
        <v>24</v>
      </c>
      <c r="D27" s="100">
        <v>2048.1340896915403</v>
      </c>
      <c r="E27" s="100">
        <v>2.00050730518856</v>
      </c>
      <c r="F27" s="98">
        <v>0.20198019801980199</v>
      </c>
      <c r="G27" s="97" t="s">
        <v>141</v>
      </c>
      <c r="H27" s="97">
        <v>62</v>
      </c>
      <c r="I27" s="98">
        <v>6087.777736728719</v>
      </c>
      <c r="J27" s="98">
        <v>3.670714237380567</v>
      </c>
      <c r="K27" s="98">
        <v>0.57213438735177868</v>
      </c>
      <c r="L27" s="97" t="s">
        <v>141</v>
      </c>
    </row>
    <row r="28" spans="3:12" x14ac:dyDescent="0.3">
      <c r="C28" s="99">
        <v>25</v>
      </c>
      <c r="D28" s="100">
        <v>10895.518300118287</v>
      </c>
      <c r="E28" s="100">
        <v>1.8063431140001005</v>
      </c>
      <c r="F28" s="98">
        <v>0.31953644719926438</v>
      </c>
      <c r="G28" s="97" t="s">
        <v>141</v>
      </c>
      <c r="H28" s="97">
        <v>63</v>
      </c>
      <c r="I28" s="98">
        <v>4280.2896700390402</v>
      </c>
      <c r="J28" s="98">
        <v>3.0142311825278116</v>
      </c>
      <c r="K28" s="98">
        <v>0.30005873200204719</v>
      </c>
      <c r="L28" s="97" t="s">
        <v>141</v>
      </c>
    </row>
    <row r="29" spans="3:12" x14ac:dyDescent="0.3">
      <c r="C29" s="99">
        <v>26</v>
      </c>
      <c r="D29" s="100">
        <v>11392.370068427341</v>
      </c>
      <c r="E29" s="100">
        <v>1.8075817118597373</v>
      </c>
      <c r="F29" s="98">
        <v>0.3287962842578408</v>
      </c>
      <c r="G29" s="97" t="s">
        <v>141</v>
      </c>
      <c r="H29" s="97">
        <v>64</v>
      </c>
      <c r="I29" s="98">
        <v>5640.3674522674346</v>
      </c>
      <c r="J29" s="98">
        <v>3.6521076276522373</v>
      </c>
      <c r="K29" s="98">
        <v>0.51793809432748217</v>
      </c>
      <c r="L29" s="97" t="s">
        <v>141</v>
      </c>
    </row>
    <row r="30" spans="3:12" x14ac:dyDescent="0.3">
      <c r="C30" s="99">
        <v>27</v>
      </c>
      <c r="D30" s="100">
        <v>6330.4260850582932</v>
      </c>
      <c r="E30" s="100">
        <v>3.0045167317681827</v>
      </c>
      <c r="F30" s="98">
        <v>0.24549999999995925</v>
      </c>
      <c r="G30" s="97" t="s">
        <v>141</v>
      </c>
      <c r="H30" s="97">
        <v>65</v>
      </c>
      <c r="I30" s="98">
        <v>6987.4788757598571</v>
      </c>
      <c r="J30" s="98">
        <v>1.2358449351333904</v>
      </c>
      <c r="K30" s="98">
        <v>0.85031984300366703</v>
      </c>
      <c r="L30" s="97" t="s">
        <v>141</v>
      </c>
    </row>
    <row r="31" spans="3:12" x14ac:dyDescent="0.3">
      <c r="C31" s="99">
        <v>28</v>
      </c>
      <c r="D31" s="100">
        <v>10675.101644568607</v>
      </c>
      <c r="E31" s="100">
        <v>3.6131565026258783</v>
      </c>
      <c r="F31" s="98">
        <v>0.30653957533511406</v>
      </c>
      <c r="G31" s="97" t="s">
        <v>141</v>
      </c>
      <c r="H31" s="113">
        <v>66</v>
      </c>
      <c r="I31" s="98">
        <v>8796.1141464760949</v>
      </c>
      <c r="J31" s="98">
        <v>1.9773980882936075</v>
      </c>
      <c r="K31" s="98">
        <v>1.1885097179500081</v>
      </c>
      <c r="L31" s="97" t="s">
        <v>140</v>
      </c>
    </row>
    <row r="32" spans="3:12" x14ac:dyDescent="0.3">
      <c r="C32" s="99">
        <v>29</v>
      </c>
      <c r="D32" s="100">
        <v>1685.8418180779486</v>
      </c>
      <c r="E32" s="100">
        <v>3.0003267367835131</v>
      </c>
      <c r="F32" s="98">
        <v>0.16455696202516754</v>
      </c>
      <c r="G32" s="97" t="s">
        <v>141</v>
      </c>
      <c r="H32" s="97">
        <v>67</v>
      </c>
      <c r="I32" s="98">
        <v>11863.72854483302</v>
      </c>
      <c r="J32" s="98">
        <v>2.4393722643971567</v>
      </c>
      <c r="K32" s="98">
        <v>0.49268359744180612</v>
      </c>
      <c r="L32" s="97" t="s">
        <v>141</v>
      </c>
    </row>
    <row r="33" spans="3:12" x14ac:dyDescent="0.3">
      <c r="C33" s="99">
        <v>30</v>
      </c>
      <c r="D33" s="100">
        <v>2114.6617934784476</v>
      </c>
      <c r="E33" s="100">
        <v>4.2012648594553372</v>
      </c>
      <c r="F33" s="98">
        <v>0.21221221221201567</v>
      </c>
      <c r="G33" s="97" t="s">
        <v>141</v>
      </c>
      <c r="H33" s="97">
        <v>68</v>
      </c>
      <c r="I33" s="98">
        <v>2110.4758947793712</v>
      </c>
      <c r="J33" s="98">
        <v>3.0008411431825541</v>
      </c>
      <c r="K33" s="98">
        <v>0.24019031191847684</v>
      </c>
      <c r="L33" s="97" t="s">
        <v>141</v>
      </c>
    </row>
    <row r="34" spans="3:12" x14ac:dyDescent="0.3">
      <c r="C34" s="99">
        <v>31</v>
      </c>
      <c r="D34" s="100">
        <v>5888.272162512425</v>
      </c>
      <c r="E34" s="100">
        <v>3.6698070539792833</v>
      </c>
      <c r="F34" s="98">
        <v>0.66496951016281536</v>
      </c>
      <c r="G34" s="97" t="s">
        <v>141</v>
      </c>
      <c r="H34" s="97">
        <v>69</v>
      </c>
      <c r="I34" s="98">
        <v>6837.2293996219378</v>
      </c>
      <c r="J34" s="98">
        <v>1.232859910223288</v>
      </c>
      <c r="K34" s="98">
        <v>0.80800573081951477</v>
      </c>
      <c r="L34" s="97" t="s">
        <v>141</v>
      </c>
    </row>
    <row r="35" spans="3:12" x14ac:dyDescent="0.3">
      <c r="C35" s="99">
        <v>32</v>
      </c>
      <c r="D35" s="100">
        <v>5734.3796157317429</v>
      </c>
      <c r="E35" s="100">
        <v>3.0030411531435206</v>
      </c>
      <c r="F35" s="98">
        <v>0.24550000000006444</v>
      </c>
      <c r="G35" s="97" t="s">
        <v>141</v>
      </c>
      <c r="H35" s="97">
        <v>70</v>
      </c>
      <c r="I35" s="98">
        <v>6397.1841427188874</v>
      </c>
      <c r="J35" s="98">
        <v>2.4602917526774868</v>
      </c>
      <c r="K35" s="98">
        <v>0.42182600556150956</v>
      </c>
      <c r="L35" s="97" t="s">
        <v>141</v>
      </c>
    </row>
    <row r="36" spans="3:12" x14ac:dyDescent="0.3">
      <c r="C36" s="99">
        <v>33</v>
      </c>
      <c r="D36" s="100">
        <v>3939.1153981223802</v>
      </c>
      <c r="E36" s="100">
        <v>3.6139811412720406</v>
      </c>
      <c r="F36" s="98">
        <v>0.44904264962377205</v>
      </c>
      <c r="G36" s="97" t="s">
        <v>141</v>
      </c>
      <c r="H36" s="97">
        <v>71</v>
      </c>
      <c r="I36" s="98">
        <v>7131.3875563892589</v>
      </c>
      <c r="J36" s="98">
        <v>2.4989130820528875</v>
      </c>
      <c r="K36" s="98">
        <v>0.82233502537999692</v>
      </c>
      <c r="L36" s="97" t="s">
        <v>141</v>
      </c>
    </row>
    <row r="37" spans="3:12" x14ac:dyDescent="0.3">
      <c r="C37" s="115">
        <v>34</v>
      </c>
      <c r="D37" s="100">
        <v>8905.4593401264028</v>
      </c>
      <c r="E37" s="100">
        <v>2.6505586142414943</v>
      </c>
      <c r="F37" s="98">
        <v>1.1566462230203804</v>
      </c>
      <c r="G37" s="97" t="s">
        <v>140</v>
      </c>
      <c r="H37" s="97">
        <v>72</v>
      </c>
      <c r="I37" s="98">
        <v>5760.2087010775358</v>
      </c>
      <c r="J37" s="98">
        <v>2.4396328566246761</v>
      </c>
      <c r="K37" s="98">
        <v>0.37920525935509858</v>
      </c>
      <c r="L37" s="97" t="s">
        <v>141</v>
      </c>
    </row>
    <row r="38" spans="3:12" x14ac:dyDescent="0.3">
      <c r="C38" s="99">
        <v>35</v>
      </c>
      <c r="D38" s="100">
        <v>11143.715483992271</v>
      </c>
      <c r="E38" s="100">
        <v>2.4011562932694033</v>
      </c>
      <c r="F38" s="98">
        <v>0.24139283954935786</v>
      </c>
      <c r="G38" s="97" t="s">
        <v>141</v>
      </c>
      <c r="H38" s="97">
        <v>73</v>
      </c>
      <c r="I38" s="98">
        <v>6841.5025847562383</v>
      </c>
      <c r="J38" s="98">
        <v>1.2370086850752091</v>
      </c>
      <c r="K38" s="98">
        <v>0.50967126531770435</v>
      </c>
      <c r="L38" s="97" t="s">
        <v>141</v>
      </c>
    </row>
    <row r="39" spans="3:12" x14ac:dyDescent="0.3">
      <c r="C39" s="99">
        <v>36</v>
      </c>
      <c r="D39" s="100">
        <v>3945.8555307565498</v>
      </c>
      <c r="E39" s="100">
        <v>3.614077078433036</v>
      </c>
      <c r="F39" s="98">
        <v>0.48037685075768888</v>
      </c>
      <c r="G39" s="97" t="s">
        <v>141</v>
      </c>
      <c r="H39" s="113">
        <v>74</v>
      </c>
      <c r="I39" s="98">
        <v>10657.537859833041</v>
      </c>
      <c r="J39" s="98">
        <v>2.6769242505054129</v>
      </c>
      <c r="K39" s="98">
        <v>0.90773286467486825</v>
      </c>
      <c r="L39" s="97" t="s">
        <v>140</v>
      </c>
    </row>
    <row r="40" spans="3:12" x14ac:dyDescent="0.3">
      <c r="C40" s="99">
        <v>37</v>
      </c>
      <c r="D40" s="100">
        <v>10549.841229785034</v>
      </c>
      <c r="E40" s="100">
        <v>1.8004645456740511</v>
      </c>
      <c r="F40" s="98">
        <v>0.20405405405405405</v>
      </c>
      <c r="G40" s="97" t="s">
        <v>141</v>
      </c>
      <c r="H40" s="113">
        <v>75</v>
      </c>
      <c r="I40" s="98">
        <v>8498.9533381527326</v>
      </c>
      <c r="J40" s="98">
        <v>1.9546134562788164</v>
      </c>
      <c r="K40" s="98">
        <v>1.1776744188753259</v>
      </c>
      <c r="L40" s="97" t="s">
        <v>140</v>
      </c>
    </row>
    <row r="41" spans="3:12" ht="15" thickBot="1" x14ac:dyDescent="0.35">
      <c r="C41" s="101">
        <v>38</v>
      </c>
      <c r="D41" s="102">
        <v>10901.594095641791</v>
      </c>
      <c r="E41" s="102">
        <v>1.8005296692442663</v>
      </c>
      <c r="F41" s="102">
        <v>0.20405405405405405</v>
      </c>
      <c r="G41" s="101" t="s">
        <v>141</v>
      </c>
      <c r="H41" s="101">
        <v>76</v>
      </c>
      <c r="I41" s="102">
        <v>6786.9105272228453</v>
      </c>
      <c r="J41" s="102">
        <v>1.2358414993212328</v>
      </c>
      <c r="K41" s="102">
        <v>0.5200906424790871</v>
      </c>
      <c r="L41" s="101" t="s">
        <v>141</v>
      </c>
    </row>
    <row r="42" spans="3:12" ht="15" thickTop="1" x14ac:dyDescent="0.3">
      <c r="C42" s="2">
        <v>50</v>
      </c>
    </row>
    <row r="43" spans="3:12" x14ac:dyDescent="0.3">
      <c r="C43" s="2">
        <v>26</v>
      </c>
    </row>
    <row r="44" spans="3:12" x14ac:dyDescent="0.3">
      <c r="C44" s="2">
        <v>27</v>
      </c>
    </row>
    <row r="45" spans="3:12" x14ac:dyDescent="0.3">
      <c r="C45" s="2">
        <v>28</v>
      </c>
    </row>
    <row r="46" spans="3:12" x14ac:dyDescent="0.3">
      <c r="C46" s="2">
        <v>29</v>
      </c>
    </row>
    <row r="47" spans="3:12" x14ac:dyDescent="0.3">
      <c r="C47" s="2">
        <v>30</v>
      </c>
    </row>
    <row r="48" spans="3:12" x14ac:dyDescent="0.3">
      <c r="C48" s="2">
        <v>43</v>
      </c>
    </row>
    <row r="49" spans="3:3" x14ac:dyDescent="0.3">
      <c r="C49" s="2">
        <v>44</v>
      </c>
    </row>
    <row r="50" spans="3:3" x14ac:dyDescent="0.3">
      <c r="C50" s="2">
        <v>45</v>
      </c>
    </row>
    <row r="51" spans="3:3" x14ac:dyDescent="0.3">
      <c r="C51" s="2">
        <v>46</v>
      </c>
    </row>
    <row r="52" spans="3:3" x14ac:dyDescent="0.3">
      <c r="C52" s="2">
        <v>51</v>
      </c>
    </row>
    <row r="53" spans="3:3" x14ac:dyDescent="0.3">
      <c r="C53" s="2">
        <v>52</v>
      </c>
    </row>
    <row r="54" spans="3:3" x14ac:dyDescent="0.3">
      <c r="C54" s="2">
        <v>53</v>
      </c>
    </row>
    <row r="55" spans="3:3" x14ac:dyDescent="0.3">
      <c r="C55" s="2">
        <v>40</v>
      </c>
    </row>
    <row r="56" spans="3:3" x14ac:dyDescent="0.3">
      <c r="C56" s="2">
        <v>41</v>
      </c>
    </row>
    <row r="57" spans="3:3" x14ac:dyDescent="0.3">
      <c r="C57" s="2">
        <v>42</v>
      </c>
    </row>
    <row r="58" spans="3:3" x14ac:dyDescent="0.3">
      <c r="C58" s="2">
        <v>38</v>
      </c>
    </row>
    <row r="59" spans="3:3" x14ac:dyDescent="0.3">
      <c r="C59" s="2">
        <v>39</v>
      </c>
    </row>
    <row r="60" spans="3:3" x14ac:dyDescent="0.3">
      <c r="C60" s="2">
        <v>74</v>
      </c>
    </row>
    <row r="61" spans="3:3" x14ac:dyDescent="0.3">
      <c r="C61" s="2">
        <v>75</v>
      </c>
    </row>
    <row r="62" spans="3:3" x14ac:dyDescent="0.3">
      <c r="C62" s="2">
        <v>76</v>
      </c>
    </row>
    <row r="63" spans="3:3" x14ac:dyDescent="0.3">
      <c r="C63" s="2">
        <v>71</v>
      </c>
    </row>
    <row r="64" spans="3:3" x14ac:dyDescent="0.3">
      <c r="C64" s="2">
        <v>72</v>
      </c>
    </row>
    <row r="65" spans="3:3" x14ac:dyDescent="0.3">
      <c r="C65" s="2">
        <v>73</v>
      </c>
    </row>
    <row r="66" spans="3:3" x14ac:dyDescent="0.3">
      <c r="C66" s="2">
        <v>57</v>
      </c>
    </row>
    <row r="67" spans="3:3" x14ac:dyDescent="0.3">
      <c r="C67" s="2">
        <v>58</v>
      </c>
    </row>
    <row r="68" spans="3:3" x14ac:dyDescent="0.3">
      <c r="C68" s="2">
        <v>59</v>
      </c>
    </row>
    <row r="69" spans="3:3" x14ac:dyDescent="0.3">
      <c r="C69" s="2">
        <v>67</v>
      </c>
    </row>
    <row r="70" spans="3:3" x14ac:dyDescent="0.3">
      <c r="C70" s="2">
        <v>68</v>
      </c>
    </row>
    <row r="71" spans="3:3" x14ac:dyDescent="0.3">
      <c r="C71" s="2">
        <v>69</v>
      </c>
    </row>
    <row r="72" spans="3:3" x14ac:dyDescent="0.3">
      <c r="C72" s="2">
        <v>70</v>
      </c>
    </row>
    <row r="73" spans="3:3" x14ac:dyDescent="0.3">
      <c r="C73" s="2">
        <v>60</v>
      </c>
    </row>
    <row r="74" spans="3:3" x14ac:dyDescent="0.3">
      <c r="C74" s="2">
        <v>61</v>
      </c>
    </row>
    <row r="75" spans="3:3" x14ac:dyDescent="0.3">
      <c r="C75" s="2">
        <v>62</v>
      </c>
    </row>
    <row r="76" spans="3:3" x14ac:dyDescent="0.3">
      <c r="C76" s="2">
        <v>63</v>
      </c>
    </row>
    <row r="77" spans="3:3" x14ac:dyDescent="0.3">
      <c r="C77" s="2">
        <v>64</v>
      </c>
    </row>
    <row r="78" spans="3:3" x14ac:dyDescent="0.3">
      <c r="C78" s="2">
        <v>65</v>
      </c>
    </row>
    <row r="79" spans="3:3" x14ac:dyDescent="0.3">
      <c r="C79" s="2">
        <v>66</v>
      </c>
    </row>
  </sheetData>
  <conditionalFormatting sqref="G3:G41">
    <cfRule type="cellIs" dxfId="1" priority="2" operator="equal">
      <formula>"V"</formula>
    </cfRule>
  </conditionalFormatting>
  <conditionalFormatting sqref="L3:L41">
    <cfRule type="cellIs" dxfId="0" priority="1" operator="equal">
      <formula>"V"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1DA6512C3404EBDD4C7E5EBC6DBAB" ma:contentTypeVersion="8" ma:contentTypeDescription="Create a new document." ma:contentTypeScope="" ma:versionID="3ff64069406451b53f7068a771374459">
  <xsd:schema xmlns:xsd="http://www.w3.org/2001/XMLSchema" xmlns:xs="http://www.w3.org/2001/XMLSchema" xmlns:p="http://schemas.microsoft.com/office/2006/metadata/properties" xmlns:ns3="9593be69-5eec-4f0b-9344-0439012e68a1" xmlns:ns4="e742efa8-5f82-42e7-aeab-764223c94645" targetNamespace="http://schemas.microsoft.com/office/2006/metadata/properties" ma:root="true" ma:fieldsID="38f7a0f1f590a0e6ab4236d33d2d06b3" ns3:_="" ns4:_="">
    <xsd:import namespace="9593be69-5eec-4f0b-9344-0439012e68a1"/>
    <xsd:import namespace="e742efa8-5f82-42e7-aeab-764223c94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3be69-5eec-4f0b-9344-0439012e6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2efa8-5f82-42e7-aeab-764223c94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9D63B-E058-4BDB-B1E0-78FD0C80311C}">
  <ds:schemaRefs>
    <ds:schemaRef ds:uri="http://schemas.openxmlformats.org/package/2006/metadata/core-properties"/>
    <ds:schemaRef ds:uri="http://schemas.microsoft.com/office/2006/documentManagement/types"/>
    <ds:schemaRef ds:uri="9593be69-5eec-4f0b-9344-0439012e68a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e742efa8-5f82-42e7-aeab-764223c9464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407C26-7DF4-49CB-9FAD-5047790D8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738A89-6EA5-4431-8083-A2B2528E4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3be69-5eec-4f0b-9344-0439012e68a1"/>
    <ds:schemaRef ds:uri="e742efa8-5f82-42e7-aeab-764223c94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Denissa Purba</dc:creator>
  <cp:lastModifiedBy>Denissa Purba</cp:lastModifiedBy>
  <dcterms:created xsi:type="dcterms:W3CDTF">2020-10-06T00:12:43Z</dcterms:created>
  <dcterms:modified xsi:type="dcterms:W3CDTF">2020-10-07T04:11:33Z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0x010100D2B1DA6512C3404EBDD4C7E5EBC6DBAB</vt:lpwstr>
  </property>
</Properties>
</file>