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55B9208A-841F-445C-BB98-3156E5E038DE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4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J22" i="4"/>
  <c r="G22" i="4"/>
  <c r="F22" i="4"/>
  <c r="C22" i="4"/>
  <c r="B22" i="4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F14" i="4" s="1"/>
  <c r="A15" i="4"/>
  <c r="C15" i="4" s="1"/>
  <c r="A16" i="4"/>
  <c r="F16" i="4" s="1"/>
  <c r="A17" i="4"/>
  <c r="J17" i="4" s="1"/>
  <c r="A18" i="4"/>
  <c r="C18" i="4" s="1"/>
  <c r="A19" i="4"/>
  <c r="B19" i="4" s="1"/>
  <c r="A20" i="4"/>
  <c r="J20" i="4" s="1"/>
  <c r="A21" i="4"/>
  <c r="J21" i="4" s="1"/>
  <c r="A22" i="4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6" i="4" l="1"/>
  <c r="C14" i="4"/>
  <c r="B14" i="4"/>
  <c r="G12" i="4"/>
  <c r="G6" i="4"/>
  <c r="F18" i="4"/>
  <c r="B11" i="4"/>
  <c r="J19" i="4"/>
  <c r="F19" i="4"/>
  <c r="J14" i="4"/>
  <c r="C19" i="4"/>
  <c r="G17" i="4"/>
  <c r="G19" i="4"/>
  <c r="C17" i="4"/>
  <c r="G14" i="4"/>
  <c r="G10" i="4"/>
  <c r="B21" i="4"/>
  <c r="G21" i="4"/>
  <c r="C21" i="4"/>
  <c r="F21" i="4"/>
  <c r="G20" i="4"/>
  <c r="C20" i="4"/>
  <c r="B20" i="4"/>
  <c r="F20" i="4"/>
  <c r="B18" i="4"/>
  <c r="G18" i="4"/>
  <c r="J18" i="4"/>
  <c r="F17" i="4"/>
  <c r="B17" i="4"/>
  <c r="C16" i="4"/>
  <c r="J16" i="4"/>
  <c r="G16" i="4"/>
  <c r="F15" i="4"/>
  <c r="G15" i="4"/>
  <c r="J15" i="4"/>
  <c r="B15" i="4"/>
  <c r="J10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A23" i="3" s="1"/>
  <c r="A2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F8" i="1" l="1"/>
  <c r="F14" i="1"/>
  <c r="F6" i="1"/>
  <c r="F17" i="1"/>
  <c r="F7" i="1"/>
  <c r="F15" i="1"/>
  <c r="F2" i="1"/>
  <c r="F11" i="1"/>
  <c r="F12" i="1"/>
  <c r="F16" i="1"/>
  <c r="F5" i="1"/>
  <c r="F18" i="1"/>
  <c r="F13" i="1"/>
  <c r="AA4" i="3" l="1"/>
  <c r="K2" i="4" s="1"/>
  <c r="AA17" i="3"/>
  <c r="K15" i="4" s="1"/>
  <c r="AA9" i="3"/>
  <c r="K7" i="4" s="1"/>
  <c r="AA19" i="3"/>
  <c r="K17" i="4" s="1"/>
  <c r="AA8" i="3"/>
  <c r="K6" i="4" s="1"/>
  <c r="AA13" i="3"/>
  <c r="K11" i="4" s="1"/>
  <c r="AA15" i="3"/>
  <c r="K13" i="4" s="1"/>
  <c r="AA20" i="3"/>
  <c r="K18" i="4" s="1"/>
  <c r="AA7" i="3"/>
  <c r="K5" i="4" s="1"/>
  <c r="AA18" i="3"/>
  <c r="K16" i="4" s="1"/>
  <c r="AA14" i="3"/>
  <c r="K12" i="4" s="1"/>
  <c r="AA16" i="3"/>
  <c r="K14" i="4" s="1"/>
  <c r="AA10" i="3"/>
  <c r="K8" i="4" s="1"/>
  <c r="F21" i="1"/>
  <c r="K21" i="4" s="1"/>
  <c r="F20" i="1" l="1"/>
  <c r="AA22" i="3" l="1"/>
  <c r="K20" i="4" s="1"/>
  <c r="F3" i="1" l="1"/>
  <c r="AA5" i="3" s="1"/>
  <c r="K3" i="4" s="1"/>
  <c r="F4" i="1"/>
  <c r="AA6" i="3" s="1"/>
  <c r="K4" i="4" s="1"/>
  <c r="F10" i="1"/>
  <c r="AA12" i="3" s="1"/>
  <c r="K10" i="4" s="1"/>
  <c r="F19" i="1"/>
  <c r="AA21" i="3" s="1"/>
  <c r="K19" i="4" s="1"/>
  <c r="F9" i="1" l="1"/>
  <c r="AA11" i="3" s="1"/>
  <c r="K9" i="4" s="1"/>
</calcChain>
</file>

<file path=xl/sharedStrings.xml><?xml version="1.0" encoding="utf-8"?>
<sst xmlns="http://schemas.openxmlformats.org/spreadsheetml/2006/main" count="97" uniqueCount="71">
  <si>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</si>
  <si>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</si>
  <si>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</si>
  <si>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</si>
  <si>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</si>
  <si>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</si>
  <si>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</si>
  <si>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</si>
  <si>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</si>
  <si>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</si>
  <si>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</si>
  <si>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</si>
  <si>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</si>
  <si>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</si>
  <si>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</si>
  <si>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</si>
  <si>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</si>
  <si>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</si>
  <si>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</si>
  <si>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</si>
  <si>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</si>
  <si>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</si>
  <si>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</si>
  <si>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</si>
  <si>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</si>
  <si>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</si>
  <si>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</si>
  <si>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</si>
  <si>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</si>
  <si>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</si>
  <si>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</si>
  <si>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</si>
  <si>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</si>
  <si>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</si>
  <si>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</si>
  <si>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</si>
  <si>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</si>
  <si>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</si>
  <si>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</si>
  <si>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</si>
  <si>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</si>
  <si>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</si>
  <si>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</si>
  <si>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</si>
  <si>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</si>
  <si>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</si>
  <si>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</si>
  <si>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</si>
  <si>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</si>
  <si>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</si>
  <si>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</si>
  <si>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</si>
  <si>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</si>
  <si>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</si>
  <si>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</si>
  <si>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</si>
  <si>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</si>
  <si>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</si>
  <si>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</si>
  <si>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</si>
  <si>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</si>
  <si>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THI-013</t>
  </si>
  <si>
    <t>MSP-004</t>
  </si>
  <si>
    <t>YZ</t>
  </si>
  <si>
    <t>D9109898</t>
  </si>
  <si>
    <t>D9109899</t>
  </si>
  <si>
    <t>D9109900</t>
  </si>
  <si>
    <t>D9109913</t>
  </si>
  <si>
    <t>D9110126</t>
  </si>
  <si>
    <t>D9110139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</si>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</sst>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164.995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165.02600000000001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165.01050000000001</v>
          </cell>
          <cell r="AB1283">
            <v>3.1000000000005912E-2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74.917000000000002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74.912999999999997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74.914999999999992</v>
          </cell>
          <cell r="AB2673">
            <v>4.0000000000048885E-3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73.260000000000005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73.260000000000005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73.260000000000005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167.16800000000001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167.15899999999999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167.1635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 t="str">
            <v/>
          </cell>
          <cell r="T3160" t="str">
            <v/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 t="str">
            <v/>
          </cell>
          <cell r="Z3160" t="str">
            <v/>
          </cell>
          <cell r="AA3160">
            <v>170.3075</v>
          </cell>
          <cell r="AB3160">
            <v>4.9999999999954525E-3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 t="str">
            <v/>
          </cell>
          <cell r="T3161" t="str">
            <v/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 t="str">
            <v/>
          </cell>
          <cell r="Z3161" t="str">
            <v/>
          </cell>
          <cell r="AA3161">
            <v>169.92349999999999</v>
          </cell>
          <cell r="AB3161">
            <v>7.0000000000050022E-3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 t="str">
            <v/>
          </cell>
          <cell r="T3162" t="str">
            <v/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 t="str">
            <v/>
          </cell>
          <cell r="Z3162" t="str">
            <v/>
          </cell>
          <cell r="AA3162">
            <v>166.99849999999998</v>
          </cell>
          <cell r="AB3162">
            <v>1.300000000000523E-2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 t="str">
            <v/>
          </cell>
          <cell r="T3163" t="str">
            <v/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 t="str">
            <v/>
          </cell>
          <cell r="Z3163" t="str">
            <v/>
          </cell>
          <cell r="AA3163">
            <v>167.55349999999999</v>
          </cell>
          <cell r="AB3163">
            <v>1.300000000000523E-2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 t="str">
            <v/>
          </cell>
          <cell r="T3164" t="str">
            <v/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 t="str">
            <v/>
          </cell>
          <cell r="Z3164" t="str">
            <v/>
          </cell>
          <cell r="AA3164">
            <v>167.315</v>
          </cell>
          <cell r="AB3164">
            <v>4.0000000000190994E-3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 t="str">
            <v/>
          </cell>
          <cell r="T3165" t="str">
            <v/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 t="str">
            <v/>
          </cell>
          <cell r="Z3165" t="str">
            <v/>
          </cell>
          <cell r="AA3165">
            <v>167.66200000000001</v>
          </cell>
          <cell r="AB3165">
            <v>2.199999999999136E-2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 t="str">
            <v/>
          </cell>
          <cell r="T3166" t="str">
            <v/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 t="str">
            <v/>
          </cell>
          <cell r="Z3166" t="str">
            <v/>
          </cell>
          <cell r="AA3166">
            <v>168.35399999999998</v>
          </cell>
          <cell r="AB3166">
            <v>6.0000000000002274E-3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 t="str">
            <v/>
          </cell>
          <cell r="T3167" t="str">
            <v/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 t="str">
            <v/>
          </cell>
          <cell r="Z3167" t="str">
            <v/>
          </cell>
          <cell r="AA3167">
            <v>169.5975</v>
          </cell>
          <cell r="AB3167">
            <v>4.9999999999954525E-3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 t="str">
            <v/>
          </cell>
          <cell r="T3168" t="str">
            <v/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 t="str">
            <v/>
          </cell>
          <cell r="Z3168" t="str">
            <v/>
          </cell>
          <cell r="AA3168">
            <v>168.82049999999998</v>
          </cell>
          <cell r="AB3168">
            <v>1.300000000000523E-2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 t="str">
            <v/>
          </cell>
          <cell r="T3169" t="str">
            <v/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 t="str">
            <v/>
          </cell>
          <cell r="Z3169" t="str">
            <v/>
          </cell>
          <cell r="AA3169">
            <v>168.72200000000001</v>
          </cell>
          <cell r="AB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 t="str">
            <v/>
          </cell>
          <cell r="T3170" t="str">
            <v/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 t="str">
            <v/>
          </cell>
          <cell r="Z3170" t="str">
            <v/>
          </cell>
          <cell r="AA3170">
            <v>168.5865</v>
          </cell>
          <cell r="AB3170">
            <v>1.9000000000005457E-2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 t="str">
            <v/>
          </cell>
          <cell r="T3171" t="str">
            <v/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 t="str">
            <v/>
          </cell>
          <cell r="Z3171" t="str">
            <v/>
          </cell>
          <cell r="AA3171">
            <v>167.82599999999999</v>
          </cell>
          <cell r="AB3171">
            <v>1.2000000000000455E-2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 t="str">
            <v/>
          </cell>
          <cell r="T3172" t="str">
            <v/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 t="str">
            <v/>
          </cell>
          <cell r="Z3172" t="str">
            <v/>
          </cell>
          <cell r="AA3172">
            <v>166.399</v>
          </cell>
          <cell r="AB3172">
            <v>2.0000000000095497E-3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 t="str">
            <v/>
          </cell>
          <cell r="T3173" t="str">
            <v/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 t="str">
            <v/>
          </cell>
          <cell r="Z3173" t="str">
            <v/>
          </cell>
          <cell r="AA3173">
            <v>166.77600000000001</v>
          </cell>
          <cell r="AB3173">
            <v>2.5999999999982037E-2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 t="str">
            <v/>
          </cell>
          <cell r="T3174" t="str">
            <v/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 t="str">
            <v/>
          </cell>
          <cell r="Z3174" t="str">
            <v/>
          </cell>
          <cell r="AA3174">
            <v>166.202</v>
          </cell>
          <cell r="AB3174">
            <v>4.0000000000020464E-2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 t="str">
            <v/>
          </cell>
          <cell r="T3175" t="str">
            <v/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 t="str">
            <v/>
          </cell>
          <cell r="Z3175" t="str">
            <v/>
          </cell>
          <cell r="AA3175">
            <v>166.05</v>
          </cell>
          <cell r="AB3175">
            <v>1.0000000000019327E-2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 t="str">
            <v/>
          </cell>
          <cell r="T3176" t="str">
            <v/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 t="str">
            <v/>
          </cell>
          <cell r="Z3176" t="str">
            <v/>
          </cell>
          <cell r="AA3176">
            <v>165.39400000000001</v>
          </cell>
          <cell r="AB3176">
            <v>3.9999999999906777E-3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 t="str">
            <v/>
          </cell>
          <cell r="T3177" t="str">
            <v/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 t="str">
            <v/>
          </cell>
          <cell r="Z3177" t="str">
            <v/>
          </cell>
          <cell r="AA3177">
            <v>167.04050000000001</v>
          </cell>
          <cell r="AB3177">
            <v>2.8999999999996362E-2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 t="str">
            <v/>
          </cell>
          <cell r="T3178" t="str">
            <v/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 t="str">
            <v/>
          </cell>
          <cell r="Z3178" t="str">
            <v/>
          </cell>
          <cell r="AA3178">
            <v>167.50650000000002</v>
          </cell>
          <cell r="AB3178">
            <v>1.5000000000014779E-2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 t="str">
            <v/>
          </cell>
          <cell r="T3179" t="str">
            <v/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 t="str">
            <v/>
          </cell>
          <cell r="Z3179" t="str">
            <v/>
          </cell>
          <cell r="AA3179">
            <v>167.28800000000001</v>
          </cell>
          <cell r="AB3179">
            <v>3.2000000000010687E-2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 t="str">
            <v/>
          </cell>
          <cell r="T3180" t="str">
            <v/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 t="str">
            <v/>
          </cell>
          <cell r="Z3180" t="str">
            <v/>
          </cell>
          <cell r="AA3180">
            <v>99.996499999999997</v>
          </cell>
          <cell r="AB3180">
            <v>1.0000000000047748E-3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 t="str">
            <v/>
          </cell>
          <cell r="T3181" t="str">
            <v/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 t="str">
            <v/>
          </cell>
          <cell r="Z3181" t="str">
            <v/>
          </cell>
          <cell r="AA3181">
            <v>166.524</v>
          </cell>
          <cell r="AB3181">
            <v>2.199999999999136E-2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 t="str">
            <v/>
          </cell>
          <cell r="T3182" t="str">
            <v/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 t="str">
            <v/>
          </cell>
          <cell r="Z3182" t="str">
            <v/>
          </cell>
          <cell r="AA3182">
            <v>167.01900000000001</v>
          </cell>
          <cell r="AB3182">
            <v>3.0000000000001137E-2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 t="str">
            <v/>
          </cell>
          <cell r="T3183" t="str">
            <v/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 t="str">
            <v/>
          </cell>
          <cell r="Z3183" t="str">
            <v/>
          </cell>
          <cell r="AA3183">
            <v>165.65949999999998</v>
          </cell>
          <cell r="AB3183">
            <v>1.099999999999568E-2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 t="str">
            <v/>
          </cell>
          <cell r="T3184" t="str">
            <v/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 t="str">
            <v/>
          </cell>
          <cell r="Z3184" t="str">
            <v/>
          </cell>
          <cell r="AA3184">
            <v>164.09100000000001</v>
          </cell>
          <cell r="AB3184">
            <v>8.0000000000097771E-3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 t="str">
            <v/>
          </cell>
          <cell r="T3185" t="str">
            <v/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 t="str">
            <v/>
          </cell>
          <cell r="Z3185" t="str">
            <v/>
          </cell>
          <cell r="AA3185">
            <v>164.74200000000002</v>
          </cell>
          <cell r="AB3185">
            <v>3.9999999999906777E-3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 t="str">
            <v/>
          </cell>
          <cell r="T3186" t="str">
            <v/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 t="str">
            <v/>
          </cell>
          <cell r="Z3186" t="str">
            <v/>
          </cell>
          <cell r="AA3186">
            <v>164.39600000000002</v>
          </cell>
          <cell r="AB3186">
            <v>1.999999999981128E-3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 t="str">
            <v/>
          </cell>
          <cell r="T3187" t="str">
            <v/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 t="str">
            <v/>
          </cell>
          <cell r="Z3187" t="str">
            <v/>
          </cell>
          <cell r="AA3187">
            <v>164.703</v>
          </cell>
          <cell r="AB3187">
            <v>4.5999999999992269E-2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 t="str">
            <v/>
          </cell>
          <cell r="T3188" t="str">
            <v/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 t="str">
            <v/>
          </cell>
          <cell r="Z3188" t="str">
            <v/>
          </cell>
          <cell r="AA3188">
            <v>163.89949999999999</v>
          </cell>
          <cell r="AB3188">
            <v>1.300000000000523E-2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 t="str">
            <v/>
          </cell>
          <cell r="T3189" t="str">
            <v/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 t="str">
            <v/>
          </cell>
          <cell r="Z3189" t="str">
            <v/>
          </cell>
          <cell r="AA3189">
            <v>164.45</v>
          </cell>
          <cell r="AB3189">
            <v>6.0000000000002274E-3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 t="str">
            <v/>
          </cell>
          <cell r="T3190" t="str">
            <v/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 t="str">
            <v/>
          </cell>
          <cell r="Z3190" t="str">
            <v/>
          </cell>
          <cell r="AA3190">
            <v>163.8595</v>
          </cell>
          <cell r="AB3190">
            <v>9.0000000000145519E-3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 t="str">
            <v/>
          </cell>
          <cell r="T3191" t="str">
            <v/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 t="str">
            <v/>
          </cell>
          <cell r="Z3191" t="str">
            <v/>
          </cell>
          <cell r="AA3191">
            <v>163.6155</v>
          </cell>
          <cell r="AB3191">
            <v>1.300000000000523E-2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 t="str">
            <v/>
          </cell>
          <cell r="T3192" t="str">
            <v/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 t="str">
            <v/>
          </cell>
          <cell r="Z3192" t="str">
            <v/>
          </cell>
          <cell r="AA3192">
            <v>163.072</v>
          </cell>
          <cell r="AB3192">
            <v>7.9999999999813554E-3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 t="str">
            <v/>
          </cell>
          <cell r="T3193" t="str">
            <v/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 t="str">
            <v/>
          </cell>
          <cell r="Z3193" t="str">
            <v/>
          </cell>
          <cell r="AA3193">
            <v>164.09800000000001</v>
          </cell>
          <cell r="AB3193">
            <v>2.4000000000000909E-2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 t="str">
            <v/>
          </cell>
          <cell r="T3194" t="str">
            <v/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 t="str">
            <v/>
          </cell>
          <cell r="Z3194" t="str">
            <v/>
          </cell>
          <cell r="AA3194">
            <v>163.72399999999999</v>
          </cell>
          <cell r="AB3194">
            <v>2.4000000000000909E-2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 t="str">
            <v/>
          </cell>
          <cell r="T3195" t="str">
            <v/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 t="str">
            <v/>
          </cell>
          <cell r="Z3195" t="str">
            <v/>
          </cell>
          <cell r="AA3195">
            <v>164.74450000000002</v>
          </cell>
          <cell r="AB3195">
            <v>1.300000000000523E-2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 t="str">
            <v/>
          </cell>
          <cell r="T3196" t="str">
            <v/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 t="str">
            <v/>
          </cell>
          <cell r="Z3196" t="str">
            <v/>
          </cell>
          <cell r="AA3196">
            <v>164.38049999999998</v>
          </cell>
          <cell r="AB3196">
            <v>1.300000000000523E-2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 t="str">
            <v/>
          </cell>
          <cell r="T3197" t="str">
            <v/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 t="str">
            <v/>
          </cell>
          <cell r="Z3197" t="str">
            <v/>
          </cell>
          <cell r="AA3197">
            <v>163.73849999999999</v>
          </cell>
          <cell r="AB3197">
            <v>1.5000000000014779E-2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 t="str">
            <v/>
          </cell>
          <cell r="T3198" t="str">
            <v/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 t="str">
            <v/>
          </cell>
          <cell r="Z3198" t="str">
            <v/>
          </cell>
          <cell r="AA3198">
            <v>163.98000000000002</v>
          </cell>
          <cell r="AB3198">
            <v>2.2000000000019782E-2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 t="str">
            <v/>
          </cell>
          <cell r="T3199" t="str">
            <v/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 t="str">
            <v/>
          </cell>
          <cell r="Z3199" t="str">
            <v/>
          </cell>
          <cell r="AA3199">
            <v>162.1335</v>
          </cell>
          <cell r="AB3199">
            <v>7.0000000000050022E-3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 t="str">
            <v/>
          </cell>
          <cell r="T3200" t="str">
            <v/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 t="str">
            <v/>
          </cell>
          <cell r="Z3200" t="str">
            <v/>
          </cell>
          <cell r="AA3200">
            <v>161.8655</v>
          </cell>
          <cell r="AB3200">
            <v>2.8999999999996362E-2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 t="str">
            <v/>
          </cell>
          <cell r="T3201" t="str">
            <v/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 t="str">
            <v/>
          </cell>
          <cell r="Z3201" t="str">
            <v/>
          </cell>
          <cell r="AA3201">
            <v>99.996499999999997</v>
          </cell>
          <cell r="AB3201">
            <v>1.0000000000047748E-3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 t="str">
            <v/>
          </cell>
          <cell r="T3202" t="str">
            <v/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 t="str">
            <v/>
          </cell>
          <cell r="Z3202" t="str">
            <v/>
          </cell>
          <cell r="AA3202">
            <v>164.68200000000002</v>
          </cell>
          <cell r="AB3202">
            <v>4.9999999999982947E-2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 t="str">
            <v/>
          </cell>
          <cell r="T3203" t="str">
            <v/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 t="str">
            <v/>
          </cell>
          <cell r="Z3203" t="str">
            <v/>
          </cell>
          <cell r="AA3203">
            <v>164.02</v>
          </cell>
          <cell r="AB3203">
            <v>1.2000000000000455E-2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 t="str">
            <v/>
          </cell>
          <cell r="T3204" t="str">
            <v/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 t="str">
            <v/>
          </cell>
          <cell r="Z3204" t="str">
            <v/>
          </cell>
          <cell r="AA3204">
            <v>164.0925</v>
          </cell>
          <cell r="AB3204">
            <v>2.9999999999859028E-3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 t="str">
            <v/>
          </cell>
          <cell r="T3205" t="str">
            <v/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 t="str">
            <v/>
          </cell>
          <cell r="Z3205" t="str">
            <v/>
          </cell>
          <cell r="AA3205">
            <v>164.23599999999999</v>
          </cell>
          <cell r="AB3205">
            <v>2.0000000000010232E-2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 t="str">
            <v/>
          </cell>
          <cell r="T3206" t="str">
            <v/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 t="str">
            <v/>
          </cell>
          <cell r="Z3206" t="str">
            <v/>
          </cell>
          <cell r="AA3206">
            <v>163.20350000000002</v>
          </cell>
          <cell r="AB3206">
            <v>1.0000000000047748E-3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 t="str">
            <v/>
          </cell>
          <cell r="T3207" t="str">
            <v/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 t="str">
            <v/>
          </cell>
          <cell r="Z3207" t="str">
            <v/>
          </cell>
          <cell r="AA3207">
            <v>162.37450000000001</v>
          </cell>
          <cell r="AB3207">
            <v>3.9000000000015689E-2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 t="str">
            <v/>
          </cell>
          <cell r="T3208" t="str">
            <v/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 t="str">
            <v/>
          </cell>
          <cell r="Z3208" t="str">
            <v/>
          </cell>
          <cell r="AA3208">
            <v>162.358</v>
          </cell>
          <cell r="AB3208">
            <v>6.0000000000002274E-3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 t="str">
            <v/>
          </cell>
          <cell r="T3209" t="str">
            <v/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 t="str">
            <v/>
          </cell>
          <cell r="Z3209" t="str">
            <v/>
          </cell>
          <cell r="AA3209">
            <v>164.54399999999998</v>
          </cell>
          <cell r="AB3209">
            <v>1.999999999981128E-3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 t="str">
            <v/>
          </cell>
          <cell r="T3210" t="str">
            <v/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 t="str">
            <v/>
          </cell>
          <cell r="Z3210" t="str">
            <v/>
          </cell>
          <cell r="AA3210">
            <v>164.26249999999999</v>
          </cell>
          <cell r="AB3210">
            <v>4.9999999999954525E-3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 t="str">
            <v/>
          </cell>
          <cell r="T3211" t="str">
            <v/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 t="str">
            <v/>
          </cell>
          <cell r="Z3211" t="str">
            <v/>
          </cell>
          <cell r="AA3211">
            <v>163.61849999999998</v>
          </cell>
          <cell r="AB3211">
            <v>1.8999999999977035E-2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 t="str">
            <v/>
          </cell>
          <cell r="T3212" t="str">
            <v/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 t="str">
            <v/>
          </cell>
          <cell r="Z3212" t="str">
            <v/>
          </cell>
          <cell r="AA3212">
            <v>164.10399999999998</v>
          </cell>
          <cell r="AB3212">
            <v>1.999999999981128E-3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 t="str">
            <v/>
          </cell>
          <cell r="T3213" t="str">
            <v/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 t="str">
            <v/>
          </cell>
          <cell r="Z3213" t="str">
            <v/>
          </cell>
          <cell r="AA3213">
            <v>163.07249999999999</v>
          </cell>
          <cell r="AB3213">
            <v>4.0999999999996817E-2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 t="str">
            <v/>
          </cell>
          <cell r="T3214" t="str">
            <v/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 t="str">
            <v/>
          </cell>
          <cell r="Z3214" t="str">
            <v/>
          </cell>
          <cell r="AA3214">
            <v>164.46699999999998</v>
          </cell>
          <cell r="AB3214">
            <v>8.0000000000097771E-3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 t="str">
            <v/>
          </cell>
          <cell r="T3215" t="str">
            <v/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 t="str">
            <v/>
          </cell>
          <cell r="Z3215" t="str">
            <v/>
          </cell>
          <cell r="AA3215">
            <v>163.02850000000001</v>
          </cell>
          <cell r="AB3215">
            <v>1.099999999999568E-2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 t="str">
            <v/>
          </cell>
          <cell r="T3216" t="str">
            <v/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 t="str">
            <v/>
          </cell>
          <cell r="Z3216" t="str">
            <v/>
          </cell>
          <cell r="AA3216">
            <v>164.61199999999999</v>
          </cell>
          <cell r="AB3216">
            <v>2.0000000000095497E-3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 t="str">
            <v/>
          </cell>
          <cell r="T3217" t="str">
            <v/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 t="str">
            <v/>
          </cell>
          <cell r="Z3217" t="str">
            <v/>
          </cell>
          <cell r="AA3217">
            <v>164.69049999999999</v>
          </cell>
          <cell r="AB3217">
            <v>1.0000000000047748E-3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 t="str">
            <v/>
          </cell>
          <cell r="T3218" t="str">
            <v/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 t="str">
            <v/>
          </cell>
          <cell r="Z3218" t="str">
            <v/>
          </cell>
          <cell r="AA3218">
            <v>164.67099999999999</v>
          </cell>
          <cell r="AB3218">
            <v>2.7999999999991587E-2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 t="str">
            <v/>
          </cell>
          <cell r="T3219" t="str">
            <v/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 t="str">
            <v/>
          </cell>
          <cell r="Z3219" t="str">
            <v/>
          </cell>
          <cell r="AA3219">
            <v>164.04349999999999</v>
          </cell>
          <cell r="AB3219">
            <v>1.9000000000005457E-2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 t="str">
            <v/>
          </cell>
          <cell r="T3220" t="str">
            <v/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 t="str">
            <v/>
          </cell>
          <cell r="Z3220" t="str">
            <v/>
          </cell>
          <cell r="AA3220">
            <v>163.13749999999999</v>
          </cell>
          <cell r="AB3220">
            <v>1.300000000000523E-2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 t="str">
            <v/>
          </cell>
          <cell r="T3221" t="str">
            <v/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 t="str">
            <v/>
          </cell>
          <cell r="Z3221" t="str">
            <v/>
          </cell>
          <cell r="AA3221">
            <v>167.51600000000002</v>
          </cell>
          <cell r="AB3221">
            <v>3.9999999999906777E-3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 t="str">
            <v/>
          </cell>
          <cell r="T3222" t="str">
            <v/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 t="str">
            <v/>
          </cell>
          <cell r="Z3222" t="str">
            <v/>
          </cell>
          <cell r="AA3222">
            <v>99.995999999999995</v>
          </cell>
          <cell r="AB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129.352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129.36000000000001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129.35599999999999</v>
          </cell>
          <cell r="AB3406">
            <v>8.0000000000097771E-3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127.377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127.36499999999999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127.371</v>
          </cell>
          <cell r="AB3420">
            <v>1.2000000000000455E-2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Y3431" t="str">
            <v/>
          </cell>
          <cell r="Z3431" t="str">
            <v/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Y3432" t="str">
            <v/>
          </cell>
          <cell r="Z3432" t="str">
            <v/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Y3433" t="str">
            <v/>
          </cell>
          <cell r="Z3433" t="str">
            <v/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Y3434" t="str">
            <v/>
          </cell>
          <cell r="Z3434" t="str">
            <v/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Y3435" t="str">
            <v/>
          </cell>
          <cell r="Z3435" t="str">
            <v/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Y3436" t="str">
            <v/>
          </cell>
          <cell r="Z3436" t="str">
            <v/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Y3437" t="str">
            <v/>
          </cell>
          <cell r="Z3437" t="str">
            <v/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149.02500000000001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149.02500000000001</v>
          </cell>
          <cell r="V3438">
            <v>44902.654803240737</v>
          </cell>
          <cell r="Y3438" t="str">
            <v/>
          </cell>
          <cell r="Z3438" t="str">
            <v/>
          </cell>
          <cell r="AA3438">
            <v>149.02500000000001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Y3439" t="str">
            <v/>
          </cell>
          <cell r="Z3439" t="str">
            <v/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Y3440" t="str">
            <v/>
          </cell>
          <cell r="Z3440" t="str">
            <v/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Y3441" t="str">
            <v/>
          </cell>
          <cell r="Z3441" t="str">
            <v/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Y3442" t="str">
            <v/>
          </cell>
          <cell r="Z3442" t="str">
            <v/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Y3443" t="str">
            <v/>
          </cell>
          <cell r="Z3443" t="str">
            <v/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Y3444" t="str">
            <v/>
          </cell>
          <cell r="Z3444" t="str">
            <v/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Y3445" t="str">
            <v/>
          </cell>
          <cell r="Z3445" t="str">
            <v/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Y3446" t="str">
            <v/>
          </cell>
          <cell r="Z3446" t="str">
            <v/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Y3447" t="str">
            <v/>
          </cell>
          <cell r="Z3447" t="str">
            <v/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Y3448" t="str">
            <v/>
          </cell>
          <cell r="Z3448" t="str">
            <v/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Y3449" t="str">
            <v/>
          </cell>
          <cell r="Z3449" t="str">
            <v/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Y3450" t="str">
            <v/>
          </cell>
          <cell r="Z3450" t="str">
            <v/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45.774999999999999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45.774999999999999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45.112000000000002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45.112000000000002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44.326000000000001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44.326000000000001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43.856999999999999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43.856999999999999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43.783999999999999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43.783999999999999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47.643000000000001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47.643000000000001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43.710999999999999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43.710999999999999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44.326999999999998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44.326999999999998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44.65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44.65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44.792000000000002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44.792000000000002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44.481000000000002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44.481000000000002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44.677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44.677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45.874000000000002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45.874000000000002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45.298000000000002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45.298000000000002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45.786999999999999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45.786999999999999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45.691000000000003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45.691000000000003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44.953000000000003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44.953000000000003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45.83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45.83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45.884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45.884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46.889000000000003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46.889000000000003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45.673000000000002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45.673000000000002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46.115000000000002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46.115000000000002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45.554000000000002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45.554000000000002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47.531999999999996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47.531999999999996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46.24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46.24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45.36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45.36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45.759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45.759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45.151000000000003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45.151000000000003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46.298999999999999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46.298999999999999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45.314999999999998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45.314999999999998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45.526000000000003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45.526000000000003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45.646000000000001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45.646000000000001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45.771999999999998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45.771999999999998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44.790999999999997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44.790999999999997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45.164999999999999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45.164999999999999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45.594999999999999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45.594999999999999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46.137999999999998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46.137999999999998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45.186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45.186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45.796999999999997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45.796999999999997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49.997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49.997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45.676000000000002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45.676000000000002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45.527000000000001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45.527000000000001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46.402000000000001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46.402000000000001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46.414000000000001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46.414000000000001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49.253999999999998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49.253999999999998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45.542999999999999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45.542999999999999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47.654000000000003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47.654000000000003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45.509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45.509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45.48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45.48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45.392000000000003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45.392000000000003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46.073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46.073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44.917000000000002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44.917000000000002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44.828000000000003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44.828000000000003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45.686999999999998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45.686999999999998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45.503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45.503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45.192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45.192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45.613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45.613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45.551000000000002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45.551000000000002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49.997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49.997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46.277000000000001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46.277000000000001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46.277000000000001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46.277000000000001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45.564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45.564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45.765999999999998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45.765999999999998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46.42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46.42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45.33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45.33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45.44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45.44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45.05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45.05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45.533000000000001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45.533000000000001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44.93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44.93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49.997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49.997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125.66200000000001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125.621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125.64150000000001</v>
          </cell>
          <cell r="AB3645">
            <v>4.1000000000011028E-2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YZ/THIP-004</v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8" sqref="A8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 t="s">
        <v>64</v>
      </c>
      <c r="B2" s="6"/>
      <c r="C2" s="11">
        <f>IF($A2&lt;&gt;"",IFERROR(VLOOKUP($A2,[1]Traspaso!$B$4:$AE$25000,14,FALSE),""),"")</f>
        <v>162.61500000000001</v>
      </c>
      <c r="D2" s="11">
        <f>IF($A2&lt;&gt;"",IFERROR(VLOOKUP($A2,[1]Traspaso!$B$4:$AE$25000,20,FALSE),""),"")</f>
        <v>162.59700000000001</v>
      </c>
      <c r="E2" s="8">
        <f>IF($A2&lt;&gt;"",IFERROR(VLOOKUP($A2,[1]Traspaso!$B$4:$AE$25000,21,FALSE),""),"")</f>
        <v>44879.739652777775</v>
      </c>
      <c r="F2" s="38">
        <f>IF($A2&lt;&gt;"",IFERROR(VLOOKUP($A2,[1]Traspaso!$B$4:$AE$25000,26,FALSE),""),"")</f>
        <v>162.60599999999999</v>
      </c>
      <c r="G2" s="5"/>
    </row>
    <row r="3" spans="1:8" x14ac:dyDescent="0.25">
      <c r="A3" s="1" t="s">
        <v>65</v>
      </c>
      <c r="B3" s="6"/>
      <c r="C3" s="11">
        <f>IF($A3&lt;&gt;"",IFERROR(VLOOKUP($A3,[1]Traspaso!$B$4:$AE$25000,14,FALSE),""),"")</f>
        <v>161.279</v>
      </c>
      <c r="D3" s="11">
        <f>IF($A3&lt;&gt;"",IFERROR(VLOOKUP($A3,[1]Traspaso!$B$4:$AE$25000,20,FALSE),""),"")</f>
        <v>161.27799999999999</v>
      </c>
      <c r="E3" s="8">
        <f>IF($A3&lt;&gt;"",IFERROR(VLOOKUP($A3,[1]Traspaso!$B$4:$AE$25000,21,FALSE),""),"")</f>
        <v>44879.74</v>
      </c>
      <c r="F3" s="38">
        <f>IF($A3&lt;&gt;"",IFERROR(VLOOKUP($A3,[1]Traspaso!$B$4:$AE$25000,26,FALSE),""),"")</f>
        <v>161.27850000000001</v>
      </c>
      <c r="G3" s="5"/>
    </row>
    <row r="4" spans="1:8" x14ac:dyDescent="0.25">
      <c r="A4" s="1" t="s">
        <v>66</v>
      </c>
      <c r="B4" s="6"/>
      <c r="C4" s="11">
        <f>IF($A4&lt;&gt;"",IFERROR(VLOOKUP($A4,[1]Traspaso!$B$4:$AE$25000,14,FALSE),""),"")</f>
        <v>163.58199999999999</v>
      </c>
      <c r="D4" s="11">
        <f>IF($A4&lt;&gt;"",IFERROR(VLOOKUP($A4,[1]Traspaso!$B$4:$AE$25000,20,FALSE),""),"")</f>
        <v>163.584</v>
      </c>
      <c r="E4" s="8">
        <f>IF($A4&lt;&gt;"",IFERROR(VLOOKUP($A4,[1]Traspaso!$B$4:$AE$25000,21,FALSE),""),"")</f>
        <v>44879.740347222221</v>
      </c>
      <c r="F4" s="38">
        <f>IF($A4&lt;&gt;"",IFERROR(VLOOKUP($A4,[1]Traspaso!$B$4:$AE$25000,26,FALSE),""),"")</f>
        <v>163.583</v>
      </c>
      <c r="G4" s="5"/>
    </row>
    <row r="5" spans="1:8" x14ac:dyDescent="0.25">
      <c r="A5" s="1" t="s">
        <v>67</v>
      </c>
      <c r="B5" s="6"/>
      <c r="C5" s="11">
        <f>IF($A5&lt;&gt;"",IFERROR(VLOOKUP($A5,[1]Traspaso!$B$4:$AE$25000,14,FALSE),""),"")</f>
        <v>164.60300000000001</v>
      </c>
      <c r="D5" s="11">
        <f>IF($A5&lt;&gt;"",IFERROR(VLOOKUP($A5,[1]Traspaso!$B$4:$AE$25000,20,FALSE),""),"")</f>
        <v>164.6</v>
      </c>
      <c r="E5" s="8">
        <f>IF($A5&lt;&gt;"",IFERROR(VLOOKUP($A5,[1]Traspaso!$B$4:$AE$25000,21,FALSE),""),"")</f>
        <v>44879.745162037034</v>
      </c>
      <c r="F5" s="38">
        <f>IF($A5&lt;&gt;"",IFERROR(VLOOKUP($A5,[1]Traspaso!$B$4:$AE$25000,26,FALSE),""),"")</f>
        <v>164.60149999999999</v>
      </c>
      <c r="G5" s="5"/>
    </row>
    <row r="6" spans="1:8" x14ac:dyDescent="0.25">
      <c r="A6" s="1" t="s">
        <v>68</v>
      </c>
      <c r="B6" s="6"/>
      <c r="C6" s="11">
        <f>IF($A6&lt;&gt;"",IFERROR(VLOOKUP($A6,[1]Traspaso!$B$4:$AE$25000,14,FALSE),""),"")</f>
        <v>169.92</v>
      </c>
      <c r="D6" s="11">
        <f>IF($A6&lt;&gt;"",IFERROR(VLOOKUP($A6,[1]Traspaso!$B$4:$AE$25000,20,FALSE),""),"")</f>
        <v>169.92699999999999</v>
      </c>
      <c r="E6" s="8">
        <f>IF($A6&lt;&gt;"",IFERROR(VLOOKUP($A6,[1]Traspaso!$B$4:$AE$25000,21,FALSE),""),"")</f>
        <v>44884.484490740739</v>
      </c>
      <c r="F6" s="38">
        <f>IF($A6&lt;&gt;"",IFERROR(VLOOKUP($A6,[1]Traspaso!$B$4:$AE$25000,26,FALSE),""),"")</f>
        <v>169.92349999999999</v>
      </c>
      <c r="G6" s="5"/>
    </row>
    <row r="7" spans="1:8" x14ac:dyDescent="0.25">
      <c r="A7" s="1" t="s">
        <v>69</v>
      </c>
      <c r="B7" s="6"/>
      <c r="C7" s="11">
        <f>IF($A7&lt;&gt;"",IFERROR(VLOOKUP($A7,[1]Traspaso!$B$4:$AE$25000,14,FALSE),""),"")</f>
        <v>166.18199999999999</v>
      </c>
      <c r="D7" s="11">
        <f>IF($A7&lt;&gt;"",IFERROR(VLOOKUP($A7,[1]Traspaso!$B$4:$AE$25000,20,FALSE),""),"")</f>
        <v>166.22200000000001</v>
      </c>
      <c r="E7" s="8">
        <f>IF($A7&lt;&gt;"",IFERROR(VLOOKUP($A7,[1]Traspaso!$B$4:$AE$25000,21,FALSE),""),"")</f>
        <v>44884.48909722222</v>
      </c>
      <c r="F7" s="38">
        <f>IF($A7&lt;&gt;"",IFERROR(VLOOKUP($A7,[1]Traspaso!$B$4:$AE$25000,26,FALSE),""),"")</f>
        <v>166.202</v>
      </c>
      <c r="G7" s="5"/>
    </row>
    <row r="8" spans="1:8" x14ac:dyDescent="0.25">
      <c r="A8" s="1" t="s">
        <v>70</v>
      </c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U11" sqref="U11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61</v>
      </c>
      <c r="H2" s="33"/>
      <c r="I2" s="34" t="s">
        <v>28</v>
      </c>
      <c r="J2" s="48" t="s">
        <v>62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D9109898</v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>
        <v>163.92599999999999</v>
      </c>
      <c r="O4" s="15">
        <v>44912.656701388885</v>
      </c>
      <c r="P4" s="1">
        <v>30.2</v>
      </c>
      <c r="Q4" s="1">
        <v>21.3</v>
      </c>
      <c r="R4" s="23">
        <f>IF(AND(AB4&lt;&gt;"",P4&lt;&gt;""),(P4-AB4),"")</f>
        <v>29.099999999999998</v>
      </c>
      <c r="S4" s="23">
        <f>IF(AND(AC4&lt;&gt;"",Q4&lt;&gt;""),(Q4-AC4),"")</f>
        <v>21.3</v>
      </c>
      <c r="T4" s="20">
        <v>163.95500000000001</v>
      </c>
      <c r="U4" s="15">
        <v>44912.716053240743</v>
      </c>
      <c r="V4" s="1">
        <v>36.5</v>
      </c>
      <c r="W4" s="1">
        <v>20.6</v>
      </c>
      <c r="X4" s="23">
        <f>IF(AND(AB4&lt;&gt;"",V4&lt;&gt;""),(V4-AB4),"")</f>
        <v>35.4</v>
      </c>
      <c r="Y4" s="23">
        <f>IF(AND(AC4&lt;&gt;"",W4&lt;&gt;""),(W4-AC4),"")</f>
        <v>20.6</v>
      </c>
      <c r="Z4" s="11">
        <f>IF(T4="","",IF(LEFT(Pesos_Blancos!A2,2)="QC",T4,IF(ABS((N4-T4))&lt;=0.05,(N4+T4)/2,"Error")))</f>
        <v>163.94049999999999</v>
      </c>
      <c r="AA4" s="11">
        <f>IF(A4="","",IF(LEFT(Pesos_Blancos!A2,2)="QC",T4,IF(OR(Pesos_Blancos!F2&gt;Z4,Z4="Error"),"VERIFIQUE",ABS(Pesos_Blancos!F2-Z4))))</f>
        <v>1.3344999999999914</v>
      </c>
      <c r="AB4" s="1">
        <v>1.1000000000000001</v>
      </c>
      <c r="AC4" s="1">
        <v>0</v>
      </c>
      <c r="AD4" s="1" t="s">
        <v>63</v>
      </c>
    </row>
    <row r="5" spans="1:30" x14ac:dyDescent="0.25">
      <c r="A5" s="5" t="str">
        <f>IF(Pesos_Blancos!A3&lt;&gt;"",Pesos_Blancos!A3,"")</f>
        <v>D9109899</v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>
        <v>162.67500000000001</v>
      </c>
      <c r="O5" s="15">
        <v>44912.657268518517</v>
      </c>
      <c r="P5" s="1">
        <v>30.2</v>
      </c>
      <c r="Q5" s="1">
        <v>21.3</v>
      </c>
      <c r="R5" s="23">
        <f t="shared" ref="R5:R24" si="4">IF(AND(AB5&lt;&gt;"",P5&lt;&gt;""),(P5-AB5),"")</f>
        <v>29.099999999999998</v>
      </c>
      <c r="S5" s="23">
        <f t="shared" ref="S5:S24" si="5">IF(AND(AC5&lt;&gt;"",Q5&lt;&gt;""),(Q5-AC5),"")</f>
        <v>21.3</v>
      </c>
      <c r="T5" s="20">
        <v>162.68600000000001</v>
      </c>
      <c r="U5" s="15">
        <v>44912.716469907406</v>
      </c>
      <c r="V5" s="1">
        <v>36.5</v>
      </c>
      <c r="W5" s="1">
        <v>20.6</v>
      </c>
      <c r="X5" s="23">
        <f t="shared" ref="X5:X24" si="6">IF(AND(AB5&lt;&gt;"",V5&lt;&gt;""),(V5-AB5),"")</f>
        <v>35.4</v>
      </c>
      <c r="Y5" s="23">
        <f t="shared" ref="Y5:Y24" si="7">IF(AND(AC5&lt;&gt;"",W5&lt;&gt;""),(W5-AC5),"")</f>
        <v>20.6</v>
      </c>
      <c r="Z5" s="11">
        <f>IF(T5="","",IF(LEFT(Pesos_Blancos!A3,2)="QC",T5,IF(ABS((N5-T5))&lt;=0.05,(N5+T5)/2,"Error")))</f>
        <v>162.68049999999999</v>
      </c>
      <c r="AA5" s="11">
        <f>IF(A5="","",IF(LEFT(Pesos_Blancos!A3,2)="QC",T5,IF(OR(Pesos_Blancos!F3&gt;Z5,Z5="Error"),"VERIFIQUE",ABS(Pesos_Blancos!F3-Z5))))</f>
        <v>1.4019999999999868</v>
      </c>
      <c r="AB5" s="1">
        <v>1.1000000000000001</v>
      </c>
      <c r="AC5" s="1">
        <v>0</v>
      </c>
      <c r="AD5" s="1" t="s">
        <v>63</v>
      </c>
    </row>
    <row r="6" spans="1:30" x14ac:dyDescent="0.25">
      <c r="A6" s="5" t="str">
        <f>IF(Pesos_Blancos!A4&lt;&gt;"",Pesos_Blancos!A4,"")</f>
        <v>D9109900</v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>
        <v>165.65700000000001</v>
      </c>
      <c r="O6" s="15">
        <v>44912.658182870371</v>
      </c>
      <c r="P6" s="1">
        <v>30.2</v>
      </c>
      <c r="Q6" s="1">
        <v>21.3</v>
      </c>
      <c r="R6" s="23">
        <f t="shared" si="4"/>
        <v>29.099999999999998</v>
      </c>
      <c r="S6" s="23">
        <f t="shared" si="5"/>
        <v>21.3</v>
      </c>
      <c r="T6" s="20">
        <v>165.69200000000001</v>
      </c>
      <c r="U6" s="15">
        <v>44912.717731481483</v>
      </c>
      <c r="V6" s="1">
        <v>36.5</v>
      </c>
      <c r="W6" s="1">
        <v>20.6</v>
      </c>
      <c r="X6" s="23">
        <f t="shared" si="6"/>
        <v>35.4</v>
      </c>
      <c r="Y6" s="23">
        <f t="shared" si="7"/>
        <v>20.6</v>
      </c>
      <c r="Z6" s="11">
        <f>IF(T6="","",IF(LEFT(Pesos_Blancos!A4,2)="QC",T6,IF(ABS((N6-T6))&lt;=0.05,(N6+T6)/2,"Error")))</f>
        <v>165.67450000000002</v>
      </c>
      <c r="AA6" s="11">
        <f>IF(A6="","",IF(LEFT(Pesos_Blancos!A4,2)="QC",T6,IF(OR(Pesos_Blancos!F4&gt;Z6,Z6="Error"),"VERIFIQUE",ABS(Pesos_Blancos!F4-Z6))))</f>
        <v>2.0915000000000248</v>
      </c>
      <c r="AB6" s="1">
        <v>1.1000000000000001</v>
      </c>
      <c r="AC6" s="1">
        <v>0</v>
      </c>
      <c r="AD6" s="1" t="s">
        <v>63</v>
      </c>
    </row>
    <row r="7" spans="1:30" x14ac:dyDescent="0.25">
      <c r="A7" s="5" t="str">
        <f>IF(Pesos_Blancos!A5&lt;&gt;"",Pesos_Blancos!A5,"")</f>
        <v>D9109913</v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>
        <v>165.453</v>
      </c>
      <c r="O7" s="15">
        <v>44912.658750000002</v>
      </c>
      <c r="P7" s="1">
        <v>30.2</v>
      </c>
      <c r="Q7" s="1">
        <v>21.3</v>
      </c>
      <c r="R7" s="23">
        <f t="shared" si="4"/>
        <v>29.099999999999998</v>
      </c>
      <c r="S7" s="23">
        <f t="shared" si="5"/>
        <v>21.3</v>
      </c>
      <c r="T7" s="20">
        <v>165.483</v>
      </c>
      <c r="U7" s="15">
        <v>44912.718726851854</v>
      </c>
      <c r="V7" s="1">
        <v>36.5</v>
      </c>
      <c r="W7" s="1">
        <v>20.6</v>
      </c>
      <c r="X7" s="23">
        <f t="shared" si="6"/>
        <v>35.4</v>
      </c>
      <c r="Y7" s="23">
        <f t="shared" si="7"/>
        <v>20.6</v>
      </c>
      <c r="Z7" s="11">
        <f>IF(T7="","",IF(LEFT(Pesos_Blancos!A5,2)="QC",T7,IF(ABS((N7-T7))&lt;=0.05,(N7+T7)/2,"Error")))</f>
        <v>165.46800000000002</v>
      </c>
      <c r="AA7" s="11">
        <f>IF(A7="","",IF(LEFT(Pesos_Blancos!A5,2)="QC",T7,IF(OR(Pesos_Blancos!F5&gt;Z7,Z7="Error"),"VERIFIQUE",ABS(Pesos_Blancos!F5-Z7))))</f>
        <v>0.86650000000003047</v>
      </c>
      <c r="AB7" s="1">
        <v>1.1000000000000001</v>
      </c>
      <c r="AC7" s="1">
        <v>0</v>
      </c>
      <c r="AD7" s="1" t="s">
        <v>63</v>
      </c>
    </row>
    <row r="8" spans="1:30" x14ac:dyDescent="0.25">
      <c r="A8" s="5" t="str">
        <f>IF(Pesos_Blancos!A6&lt;&gt;"",Pesos_Blancos!A6,"")</f>
        <v>D9110126</v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>
        <v>172.02</v>
      </c>
      <c r="O8" s="15">
        <v>44912.65929398148</v>
      </c>
      <c r="P8" s="1">
        <v>30.2</v>
      </c>
      <c r="Q8" s="1">
        <v>21.3</v>
      </c>
      <c r="R8" s="23">
        <f t="shared" si="4"/>
        <v>29.099999999999998</v>
      </c>
      <c r="S8" s="23">
        <f t="shared" si="5"/>
        <v>21.3</v>
      </c>
      <c r="T8" s="20">
        <v>172.06200000000001</v>
      </c>
      <c r="U8" s="15">
        <v>44912.719641203701</v>
      </c>
      <c r="V8" s="1">
        <v>36.5</v>
      </c>
      <c r="W8" s="1">
        <v>20.6</v>
      </c>
      <c r="X8" s="23">
        <f t="shared" si="6"/>
        <v>35.4</v>
      </c>
      <c r="Y8" s="23">
        <f t="shared" si="7"/>
        <v>20.6</v>
      </c>
      <c r="Z8" s="11">
        <f>IF(T8="","",IF(LEFT(Pesos_Blancos!A6,2)="QC",T8,IF(ABS((N8-T8))&lt;=0.05,(N8+T8)/2,"Error")))</f>
        <v>172.041</v>
      </c>
      <c r="AA8" s="11">
        <f>IF(A8="","",IF(LEFT(Pesos_Blancos!A6,2)="QC",T8,IF(OR(Pesos_Blancos!F6&gt;Z8,Z8="Error"),"VERIFIQUE",ABS(Pesos_Blancos!F6-Z8))))</f>
        <v>2.1175000000000068</v>
      </c>
      <c r="AB8" s="1">
        <v>1.1000000000000001</v>
      </c>
      <c r="AC8" s="1">
        <v>0</v>
      </c>
      <c r="AD8" s="1" t="s">
        <v>63</v>
      </c>
    </row>
    <row r="9" spans="1:30" x14ac:dyDescent="0.25">
      <c r="A9" s="5" t="str">
        <f>IF(Pesos_Blancos!A7&lt;&gt;"",Pesos_Blancos!A7,"")</f>
        <v>D9110139</v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>
        <v>166.624</v>
      </c>
      <c r="O9" s="15">
        <v>44912.659884259258</v>
      </c>
      <c r="P9" s="1">
        <v>30.2</v>
      </c>
      <c r="Q9" s="1">
        <v>21.3</v>
      </c>
      <c r="R9" s="23">
        <f t="shared" si="4"/>
        <v>29.099999999999998</v>
      </c>
      <c r="S9" s="23">
        <f t="shared" si="5"/>
        <v>21.3</v>
      </c>
      <c r="T9" s="20">
        <v>166.607</v>
      </c>
      <c r="U9" s="15">
        <v>44912.720312500001</v>
      </c>
      <c r="V9" s="1">
        <v>36.5</v>
      </c>
      <c r="W9" s="1">
        <v>20.6</v>
      </c>
      <c r="X9" s="23">
        <f t="shared" si="6"/>
        <v>35.4</v>
      </c>
      <c r="Y9" s="23">
        <f t="shared" si="7"/>
        <v>20.6</v>
      </c>
      <c r="Z9" s="11">
        <f>IF(T9="","",IF(LEFT(Pesos_Blancos!A7,2)="QC",T9,IF(ABS((N9-T9))&lt;=0.05,(N9+T9)/2,"Error")))</f>
        <v>166.6155</v>
      </c>
      <c r="AA9" s="11">
        <f>IF(A9="","",IF(LEFT(Pesos_Blancos!A7,2)="QC",T9,IF(OR(Pesos_Blancos!F7&gt;Z9,Z9="Error"),"VERIFIQUE",ABS(Pesos_Blancos!F7-Z9))))</f>
        <v>0.41349999999999909</v>
      </c>
      <c r="AB9" s="1">
        <v>1.1000000000000001</v>
      </c>
      <c r="AC9" s="1">
        <v>0</v>
      </c>
      <c r="AD9" s="1" t="s">
        <v>63</v>
      </c>
    </row>
    <row r="10" spans="1:30" x14ac:dyDescent="0.25">
      <c r="A10" s="5" t="str">
        <f>IF(Pesos_Blancos!A8&lt;&gt;"",Pesos_Blancos!A8,"")</f>
        <v>QC</v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>
        <v>99.998000000000005</v>
      </c>
      <c r="O10" s="15">
        <v>44912.660416666666</v>
      </c>
      <c r="P10" s="1">
        <v>35.299999999999997</v>
      </c>
      <c r="Q10" s="1">
        <v>21.5</v>
      </c>
      <c r="R10" s="23">
        <f t="shared" si="4"/>
        <v>34.199999999999996</v>
      </c>
      <c r="S10" s="23">
        <f t="shared" si="5"/>
        <v>21.5</v>
      </c>
      <c r="T10" s="20">
        <v>99.997</v>
      </c>
      <c r="U10" s="15">
        <v>44912.721006944441</v>
      </c>
      <c r="V10" s="1">
        <v>31.7</v>
      </c>
      <c r="W10" s="1">
        <v>20.6</v>
      </c>
      <c r="X10" s="23">
        <f t="shared" si="6"/>
        <v>30.599999999999998</v>
      </c>
      <c r="Y10" s="23">
        <f t="shared" si="7"/>
        <v>20.6</v>
      </c>
      <c r="Z10" s="11">
        <f>IF(T10="","",IF(LEFT(Pesos_Blancos!A8,2)="QC",T10,IF(ABS((N10-T10))&lt;=0.05,(N10+T10)/2,"Error")))</f>
        <v>99.997</v>
      </c>
      <c r="AA10" s="11">
        <f>IF(A10="","",IF(LEFT(Pesos_Blancos!A8,2)="QC",T10,IF(OR(Pesos_Blancos!F8&gt;Z10,Z10="Error"),"VERIFIQUE",ABS(Pesos_Blancos!F8-Z10))))</f>
        <v>99.997</v>
      </c>
      <c r="AB10" s="1">
        <v>1.1000000000000001</v>
      </c>
      <c r="AC10" s="1">
        <v>0</v>
      </c>
      <c r="AD10" s="1" t="s">
        <v>63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kjiqaQzg0eUOhVmlKbdEx93pwdD/R/VDyxdn4me7yfnrjxwNbMLBUQ8wPMNK9+wvvfbFqwiFDp691Xg/vadiPg==" saltValue="wMoSeQchOiau8V1p0p/1a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D9109898</v>
      </c>
      <c r="B2" s="25">
        <f>IF(AND(A2&lt;&gt;"",Filtros_Muestra!N4&lt;&gt;""),Filtros_Muestra!N4,"")</f>
        <v>163.92599999999999</v>
      </c>
      <c r="C2" s="19">
        <f>IF(AND(A2&lt;&gt;"",Filtros_Muestra!O4&lt;&gt;""),Filtros_Muestra!O4,"")</f>
        <v>44912.656701388885</v>
      </c>
      <c r="D2">
        <f>IF(AND(A2&lt;&gt;"",Filtros_Muestra!R4&lt;&gt;""),Filtros_Muestra!R4,"")</f>
        <v>29.099999999999998</v>
      </c>
      <c r="E2">
        <f>IF(AND(A2&lt;&gt;"",Filtros_Muestra!S4&lt;&gt;""),Filtros_Muestra!S4,"")</f>
        <v>21.3</v>
      </c>
      <c r="F2" s="25">
        <f>IF(AND(A2&lt;&gt;"",Filtros_Muestra!T4&lt;&gt;""),Filtros_Muestra!T4,"")</f>
        <v>163.95500000000001</v>
      </c>
      <c r="G2" s="19">
        <f>IF(AND(A2&lt;&gt;"",Filtros_Muestra!U4&lt;&gt;""),Filtros_Muestra!U4,"")</f>
        <v>44912.716053240743</v>
      </c>
      <c r="H2">
        <f>IF(AND(A2&lt;&gt;"",Filtros_Muestra!X4&lt;&gt;""),Filtros_Muestra!X4,"")</f>
        <v>35.4</v>
      </c>
      <c r="I2">
        <f>IF(AND(A2&lt;&gt;"",Filtros_Muestra!Y4&lt;&gt;""),Filtros_Muestra!Y4,"")</f>
        <v>20.6</v>
      </c>
      <c r="J2" s="25">
        <f>IF(AND(A2&lt;&gt;"",Filtros_Muestra!Z4&lt;&gt;""),Filtros_Muestra!Z4,"")</f>
        <v>163.94049999999999</v>
      </c>
      <c r="K2" s="25">
        <f>IF(AND(A2&lt;&gt;"",Filtros_Muestra!AA4&lt;&gt;""),Filtros_Muestra!AA4,"")</f>
        <v>1.3344999999999914</v>
      </c>
    </row>
    <row r="3" spans="1:12" x14ac:dyDescent="0.25">
      <c r="A3" t="str">
        <f>IF(Pesos_Blancos!A3&lt;&gt;"",Pesos_Blancos!A3,"")</f>
        <v>D9109899</v>
      </c>
      <c r="B3" s="25">
        <f>IF(AND(A3&lt;&gt;"",Filtros_Muestra!N5&lt;&gt;""),Filtros_Muestra!N5,"")</f>
        <v>162.67500000000001</v>
      </c>
      <c r="C3" s="19">
        <f>IF(AND(A3&lt;&gt;"",Filtros_Muestra!O5&lt;&gt;""),Filtros_Muestra!O5,"")</f>
        <v>44912.657268518517</v>
      </c>
      <c r="D3">
        <f>IF(AND(A3&lt;&gt;"",Filtros_Muestra!R5&lt;&gt;""),Filtros_Muestra!R5,"")</f>
        <v>29.099999999999998</v>
      </c>
      <c r="E3">
        <f>IF(AND(A3&lt;&gt;"",Filtros_Muestra!S5&lt;&gt;""),Filtros_Muestra!S5,"")</f>
        <v>21.3</v>
      </c>
      <c r="F3" s="25">
        <f>IF(AND(A3&lt;&gt;"",Filtros_Muestra!T5&lt;&gt;""),Filtros_Muestra!T5,"")</f>
        <v>162.68600000000001</v>
      </c>
      <c r="G3" s="19">
        <f>IF(AND(A3&lt;&gt;"",Filtros_Muestra!U5&lt;&gt;""),Filtros_Muestra!U5,"")</f>
        <v>44912.716469907406</v>
      </c>
      <c r="H3">
        <f>IF(AND(A3&lt;&gt;"",Filtros_Muestra!X5&lt;&gt;""),Filtros_Muestra!X5,"")</f>
        <v>35.4</v>
      </c>
      <c r="I3">
        <f>IF(AND(A3&lt;&gt;"",Filtros_Muestra!Y5&lt;&gt;""),Filtros_Muestra!Y5,"")</f>
        <v>20.6</v>
      </c>
      <c r="J3" s="25">
        <f>IF(AND(A3&lt;&gt;"",Filtros_Muestra!Z5&lt;&gt;""),Filtros_Muestra!Z5,"")</f>
        <v>162.68049999999999</v>
      </c>
      <c r="K3" s="25">
        <f>IF(A3&lt;&gt;"",Filtros_Muestra!AA5,"")</f>
        <v>1.4019999999999868</v>
      </c>
    </row>
    <row r="4" spans="1:12" x14ac:dyDescent="0.25">
      <c r="A4" t="str">
        <f>IF(Pesos_Blancos!A4&lt;&gt;"",Pesos_Blancos!A4,"")</f>
        <v>D9109900</v>
      </c>
      <c r="B4" s="25">
        <f>IF(AND(A4&lt;&gt;"",Filtros_Muestra!N6&lt;&gt;""),Filtros_Muestra!N6,"")</f>
        <v>165.65700000000001</v>
      </c>
      <c r="C4" s="19">
        <f>IF(AND(A4&lt;&gt;"",Filtros_Muestra!O6&lt;&gt;""),Filtros_Muestra!O6,"")</f>
        <v>44912.658182870371</v>
      </c>
      <c r="D4">
        <f>IF(AND(A4&lt;&gt;"",Filtros_Muestra!R6&lt;&gt;""),Filtros_Muestra!R6,"")</f>
        <v>29.099999999999998</v>
      </c>
      <c r="E4">
        <f>IF(AND(A4&lt;&gt;"",Filtros_Muestra!S6&lt;&gt;""),Filtros_Muestra!S6,"")</f>
        <v>21.3</v>
      </c>
      <c r="F4" s="25">
        <f>IF(AND(A4&lt;&gt;"",Filtros_Muestra!T6&lt;&gt;""),Filtros_Muestra!T6,"")</f>
        <v>165.69200000000001</v>
      </c>
      <c r="G4" s="19">
        <f>IF(AND(A4&lt;&gt;"",Filtros_Muestra!U6&lt;&gt;""),Filtros_Muestra!U6,"")</f>
        <v>44912.717731481483</v>
      </c>
      <c r="H4">
        <f>IF(AND(A4&lt;&gt;"",Filtros_Muestra!X6&lt;&gt;""),Filtros_Muestra!X6,"")</f>
        <v>35.4</v>
      </c>
      <c r="I4">
        <f>IF(AND(A4&lt;&gt;"",Filtros_Muestra!Y6&lt;&gt;""),Filtros_Muestra!Y6,"")</f>
        <v>20.6</v>
      </c>
      <c r="J4" s="25">
        <f>IF(AND(A4&lt;&gt;"",Filtros_Muestra!Z6&lt;&gt;""),Filtros_Muestra!Z6,"")</f>
        <v>165.67450000000002</v>
      </c>
      <c r="K4" s="25">
        <f>IF(A4&lt;&gt;"",Filtros_Muestra!AA6,"")</f>
        <v>2.0915000000000248</v>
      </c>
    </row>
    <row r="5" spans="1:12" x14ac:dyDescent="0.25">
      <c r="A5" t="str">
        <f>IF(Pesos_Blancos!A5&lt;&gt;"",Pesos_Blancos!A5,"")</f>
        <v>D9109913</v>
      </c>
      <c r="B5" s="25">
        <f>IF(AND(A5&lt;&gt;"",Filtros_Muestra!N7&lt;&gt;""),Filtros_Muestra!N7,"")</f>
        <v>165.453</v>
      </c>
      <c r="C5" s="19">
        <f>IF(AND(A5&lt;&gt;"",Filtros_Muestra!O7&lt;&gt;""),Filtros_Muestra!O7,"")</f>
        <v>44912.658750000002</v>
      </c>
      <c r="D5">
        <f>IF(AND(A5&lt;&gt;"",Filtros_Muestra!R7&lt;&gt;""),Filtros_Muestra!R7,"")</f>
        <v>29.099999999999998</v>
      </c>
      <c r="E5">
        <f>IF(AND(A5&lt;&gt;"",Filtros_Muestra!S7&lt;&gt;""),Filtros_Muestra!S7,"")</f>
        <v>21.3</v>
      </c>
      <c r="F5" s="25">
        <f>IF(AND(A5&lt;&gt;"",Filtros_Muestra!T7&lt;&gt;""),Filtros_Muestra!T7,"")</f>
        <v>165.483</v>
      </c>
      <c r="G5" s="19">
        <f>IF(AND(A5&lt;&gt;"",Filtros_Muestra!U7&lt;&gt;""),Filtros_Muestra!U7,"")</f>
        <v>44912.718726851854</v>
      </c>
      <c r="H5">
        <f>IF(AND(A5&lt;&gt;"",Filtros_Muestra!X7&lt;&gt;""),Filtros_Muestra!X7,"")</f>
        <v>35.4</v>
      </c>
      <c r="I5">
        <f>IF(AND(A5&lt;&gt;"",Filtros_Muestra!Y7&lt;&gt;""),Filtros_Muestra!Y7,"")</f>
        <v>20.6</v>
      </c>
      <c r="J5" s="25">
        <f>IF(AND(A5&lt;&gt;"",Filtros_Muestra!Z7&lt;&gt;""),Filtros_Muestra!Z7,"")</f>
        <v>165.46800000000002</v>
      </c>
      <c r="K5" s="25">
        <f>IF(A5&lt;&gt;"",Filtros_Muestra!AA7,"")</f>
        <v>0.86650000000003047</v>
      </c>
    </row>
    <row r="6" spans="1:12" x14ac:dyDescent="0.25">
      <c r="A6" t="str">
        <f>IF(Pesos_Blancos!A6&lt;&gt;"",Pesos_Blancos!A6,"")</f>
        <v>D9110126</v>
      </c>
      <c r="B6" s="25">
        <f>IF(AND(A6&lt;&gt;"",Filtros_Muestra!N8&lt;&gt;""),Filtros_Muestra!N8,"")</f>
        <v>172.02</v>
      </c>
      <c r="C6" s="19">
        <f>IF(AND(A6&lt;&gt;"",Filtros_Muestra!O8&lt;&gt;""),Filtros_Muestra!O8,"")</f>
        <v>44912.65929398148</v>
      </c>
      <c r="D6">
        <f>IF(AND(A6&lt;&gt;"",Filtros_Muestra!R8&lt;&gt;""),Filtros_Muestra!R8,"")</f>
        <v>29.099999999999998</v>
      </c>
      <c r="E6">
        <f>IF(AND(A6&lt;&gt;"",Filtros_Muestra!S8&lt;&gt;""),Filtros_Muestra!S8,"")</f>
        <v>21.3</v>
      </c>
      <c r="F6" s="25">
        <f>IF(AND(A6&lt;&gt;"",Filtros_Muestra!T8&lt;&gt;""),Filtros_Muestra!T8,"")</f>
        <v>172.06200000000001</v>
      </c>
      <c r="G6" s="19">
        <f>IF(AND(A6&lt;&gt;"",Filtros_Muestra!U8&lt;&gt;""),Filtros_Muestra!U8,"")</f>
        <v>44912.719641203701</v>
      </c>
      <c r="H6">
        <f>IF(AND(A6&lt;&gt;"",Filtros_Muestra!X8&lt;&gt;""),Filtros_Muestra!X8,"")</f>
        <v>35.4</v>
      </c>
      <c r="I6">
        <f>IF(AND(A6&lt;&gt;"",Filtros_Muestra!Y8&lt;&gt;""),Filtros_Muestra!Y8,"")</f>
        <v>20.6</v>
      </c>
      <c r="J6" s="25">
        <f>IF(AND(A6&lt;&gt;"",Filtros_Muestra!Z8&lt;&gt;""),Filtros_Muestra!Z8,"")</f>
        <v>172.041</v>
      </c>
      <c r="K6" s="25">
        <f>IF(A6&lt;&gt;"",Filtros_Muestra!AA8,"")</f>
        <v>2.1175000000000068</v>
      </c>
    </row>
    <row r="7" spans="1:12" x14ac:dyDescent="0.25">
      <c r="A7" t="str">
        <f>IF(Pesos_Blancos!A7&lt;&gt;"",Pesos_Blancos!A7,"")</f>
        <v>D9110139</v>
      </c>
      <c r="B7" s="25">
        <f>IF(AND(A7&lt;&gt;"",Filtros_Muestra!N9&lt;&gt;""),Filtros_Muestra!N9,"")</f>
        <v>166.624</v>
      </c>
      <c r="C7" s="19">
        <f>IF(AND(A7&lt;&gt;"",Filtros_Muestra!O9&lt;&gt;""),Filtros_Muestra!O9,"")</f>
        <v>44912.659884259258</v>
      </c>
      <c r="D7">
        <f>IF(AND(A7&lt;&gt;"",Filtros_Muestra!R9&lt;&gt;""),Filtros_Muestra!R9,"")</f>
        <v>29.099999999999998</v>
      </c>
      <c r="E7">
        <f>IF(AND(A7&lt;&gt;"",Filtros_Muestra!S9&lt;&gt;""),Filtros_Muestra!S9,"")</f>
        <v>21.3</v>
      </c>
      <c r="F7" s="25">
        <f>IF(AND(A7&lt;&gt;"",Filtros_Muestra!T9&lt;&gt;""),Filtros_Muestra!T9,"")</f>
        <v>166.607</v>
      </c>
      <c r="G7" s="19">
        <f>IF(AND(A7&lt;&gt;"",Filtros_Muestra!U9&lt;&gt;""),Filtros_Muestra!U9,"")</f>
        <v>44912.720312500001</v>
      </c>
      <c r="H7">
        <f>IF(AND(A7&lt;&gt;"",Filtros_Muestra!X9&lt;&gt;""),Filtros_Muestra!X9,"")</f>
        <v>35.4</v>
      </c>
      <c r="I7">
        <f>IF(AND(A7&lt;&gt;"",Filtros_Muestra!Y9&lt;&gt;""),Filtros_Muestra!Y9,"")</f>
        <v>20.6</v>
      </c>
      <c r="J7" s="25">
        <f>IF(AND(A7&lt;&gt;"",Filtros_Muestra!Z9&lt;&gt;""),Filtros_Muestra!Z9,"")</f>
        <v>166.6155</v>
      </c>
      <c r="K7" s="25">
        <f>IF(A7&lt;&gt;"",Filtros_Muestra!AA9,"")</f>
        <v>0.41349999999999909</v>
      </c>
    </row>
    <row r="8" spans="1:12" x14ac:dyDescent="0.25">
      <c r="A8" t="str">
        <f>IF(Pesos_Blancos!A8&lt;&gt;"",Pesos_Blancos!A8,"")</f>
        <v>QC</v>
      </c>
      <c r="B8" s="25">
        <f>IF(AND(A8&lt;&gt;"",Filtros_Muestra!N10&lt;&gt;""),Filtros_Muestra!N10,"")</f>
        <v>99.998000000000005</v>
      </c>
      <c r="C8" s="19">
        <f>IF(AND(A8&lt;&gt;"",Filtros_Muestra!O10&lt;&gt;""),Filtros_Muestra!O10,"")</f>
        <v>44912.660416666666</v>
      </c>
      <c r="D8">
        <f>IF(AND(A8&lt;&gt;"",Filtros_Muestra!R10&lt;&gt;""),Filtros_Muestra!R10,"")</f>
        <v>34.199999999999996</v>
      </c>
      <c r="E8">
        <f>IF(AND(A8&lt;&gt;"",Filtros_Muestra!S10&lt;&gt;""),Filtros_Muestra!S10,"")</f>
        <v>21.5</v>
      </c>
      <c r="F8" s="25">
        <f>IF(AND(A8&lt;&gt;"",Filtros_Muestra!T10&lt;&gt;""),Filtros_Muestra!T10,"")</f>
        <v>99.997</v>
      </c>
      <c r="G8" s="19">
        <f>IF(AND(A8&lt;&gt;"",Filtros_Muestra!U10&lt;&gt;""),Filtros_Muestra!U10,"")</f>
        <v>44912.721006944441</v>
      </c>
      <c r="H8">
        <f>IF(AND(A8&lt;&gt;"",Filtros_Muestra!X10&lt;&gt;""),Filtros_Muestra!X10,"")</f>
        <v>30.599999999999998</v>
      </c>
      <c r="I8">
        <f>IF(AND(A8&lt;&gt;"",Filtros_Muestra!Y10&lt;&gt;""),Filtros_Muestra!Y10,"")</f>
        <v>20.6</v>
      </c>
      <c r="J8" s="25">
        <f>IF(AND(A8&lt;&gt;"",Filtros_Muestra!Z10&lt;&gt;""),Filtros_Muestra!Z10,"")</f>
        <v>99.997</v>
      </c>
      <c r="K8" s="25">
        <f>IF(A8&lt;&gt;"",Filtros_Muestra!AA10,"")</f>
        <v>99.997</v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>
        <f>Filtros_Muestra!$Z4</f>
        <v>163.94049999999999</v>
      </c>
      <c r="C2" s="41">
        <f>Filtros_Muestra!$Z4</f>
        <v>163.94049999999999</v>
      </c>
      <c r="D2" s="41">
        <f>Filtros_Muestra!$Z4</f>
        <v>163.94049999999999</v>
      </c>
      <c r="E2" s="41">
        <f>Filtros_Muestra!$Z4</f>
        <v>163.94049999999999</v>
      </c>
      <c r="F2" s="41">
        <f>Filtros_Muestra!$Z4</f>
        <v>163.94049999999999</v>
      </c>
      <c r="G2" s="19">
        <f>IF(Filtros_Muestra!U4&lt;&gt;"",Filtros_Muestra!U4,"")</f>
        <v>44912.716053240743</v>
      </c>
      <c r="H2" s="41">
        <f>Filtros_Muestra!$Z4</f>
        <v>163.94049999999999</v>
      </c>
      <c r="I2" s="41">
        <f>Filtros_Muestra!$Z4</f>
        <v>163.94049999999999</v>
      </c>
      <c r="J2" s="41">
        <f>Filtros_Muestra!$Z4</f>
        <v>163.94049999999999</v>
      </c>
      <c r="K2" s="41">
        <f>Filtros_Muestra!$Z4</f>
        <v>163.94049999999999</v>
      </c>
      <c r="L2" s="41">
        <f>Filtros_Muestra!$Z4</f>
        <v>163.94049999999999</v>
      </c>
      <c r="M2" s="41">
        <f>Filtros_Muestra!$Z4</f>
        <v>163.94049999999999</v>
      </c>
      <c r="N2" s="41">
        <f>Filtros_Muestra!$Z4</f>
        <v>163.94049999999999</v>
      </c>
      <c r="O2" s="41">
        <f>Filtros_Muestra!$Z4</f>
        <v>163.94049999999999</v>
      </c>
      <c r="P2" s="41">
        <f>Filtros_Muestra!$Z4</f>
        <v>163.94049999999999</v>
      </c>
      <c r="Q2" s="41">
        <f>Filtros_Muestra!$Z4</f>
        <v>163.94049999999999</v>
      </c>
      <c r="R2" s="41">
        <f>Filtros_Muestra!$Z4</f>
        <v>163.94049999999999</v>
      </c>
      <c r="S2" s="41">
        <f>Filtros_Muestra!$Z4</f>
        <v>163.94049999999999</v>
      </c>
      <c r="T2" s="41">
        <f>Filtros_Muestra!$Z4</f>
        <v>163.94049999999999</v>
      </c>
      <c r="U2" s="41">
        <f>Filtros_Muestra!$Z4</f>
        <v>163.94049999999999</v>
      </c>
      <c r="V2" s="41">
        <f>Filtros_Muestra!$Z4</f>
        <v>163.94049999999999</v>
      </c>
      <c r="W2" s="41">
        <f>Filtros_Muestra!$Z4</f>
        <v>163.94049999999999</v>
      </c>
      <c r="X2" s="41">
        <f>Filtros_Muestra!$Z4</f>
        <v>163.94049999999999</v>
      </c>
    </row>
    <row r="3" spans="1:25" x14ac:dyDescent="0.25">
      <c r="B3" s="41">
        <f>Filtros_Muestra!$Z5</f>
        <v>162.68049999999999</v>
      </c>
      <c r="C3" s="41">
        <f>Filtros_Muestra!$Z5</f>
        <v>162.68049999999999</v>
      </c>
      <c r="D3" s="41">
        <f>Filtros_Muestra!$Z5</f>
        <v>162.68049999999999</v>
      </c>
      <c r="E3" s="41">
        <f>Filtros_Muestra!$Z5</f>
        <v>162.68049999999999</v>
      </c>
      <c r="F3" s="41">
        <f>Filtros_Muestra!$Z5</f>
        <v>162.68049999999999</v>
      </c>
      <c r="G3" s="19">
        <f>IF(Filtros_Muestra!U5&lt;&gt;"",Filtros_Muestra!U5,"")</f>
        <v>44912.716469907406</v>
      </c>
      <c r="H3" s="41">
        <f>Filtros_Muestra!$Z5</f>
        <v>162.68049999999999</v>
      </c>
      <c r="I3" s="41">
        <f>Filtros_Muestra!$Z5</f>
        <v>162.68049999999999</v>
      </c>
      <c r="J3" s="41">
        <f>Filtros_Muestra!$Z5</f>
        <v>162.68049999999999</v>
      </c>
      <c r="K3" s="41">
        <f>Filtros_Muestra!$Z5</f>
        <v>162.68049999999999</v>
      </c>
      <c r="L3" s="41">
        <f>Filtros_Muestra!$Z5</f>
        <v>162.68049999999999</v>
      </c>
      <c r="M3" s="41">
        <f>Filtros_Muestra!$Z5</f>
        <v>162.68049999999999</v>
      </c>
      <c r="N3" s="41">
        <f>Filtros_Muestra!$Z5</f>
        <v>162.68049999999999</v>
      </c>
      <c r="O3" s="41">
        <f>Filtros_Muestra!$Z5</f>
        <v>162.68049999999999</v>
      </c>
      <c r="P3" s="41">
        <f>Filtros_Muestra!$Z5</f>
        <v>162.68049999999999</v>
      </c>
      <c r="Q3" s="41">
        <f>Filtros_Muestra!$Z5</f>
        <v>162.68049999999999</v>
      </c>
      <c r="R3" s="41">
        <f>Filtros_Muestra!$Z5</f>
        <v>162.68049999999999</v>
      </c>
      <c r="S3" s="41">
        <f>Filtros_Muestra!$Z5</f>
        <v>162.68049999999999</v>
      </c>
      <c r="T3" s="41">
        <f>Filtros_Muestra!$Z5</f>
        <v>162.68049999999999</v>
      </c>
      <c r="U3" s="41">
        <f>Filtros_Muestra!$Z5</f>
        <v>162.68049999999999</v>
      </c>
      <c r="V3" s="41">
        <f>Filtros_Muestra!$Z5</f>
        <v>162.68049999999999</v>
      </c>
      <c r="W3" s="41">
        <f>Filtros_Muestra!$Z5</f>
        <v>162.68049999999999</v>
      </c>
      <c r="X3" s="41">
        <f>Filtros_Muestra!$Z5</f>
        <v>162.68049999999999</v>
      </c>
    </row>
    <row r="4" spans="1:25" x14ac:dyDescent="0.25">
      <c r="B4" s="41">
        <f>Filtros_Muestra!$Z6</f>
        <v>165.67450000000002</v>
      </c>
      <c r="C4" s="41">
        <f>Filtros_Muestra!$Z6</f>
        <v>165.67450000000002</v>
      </c>
      <c r="D4" s="41">
        <f>Filtros_Muestra!$Z6</f>
        <v>165.67450000000002</v>
      </c>
      <c r="E4" s="41">
        <f>Filtros_Muestra!$Z6</f>
        <v>165.67450000000002</v>
      </c>
      <c r="F4" s="41">
        <f>Filtros_Muestra!$Z6</f>
        <v>165.67450000000002</v>
      </c>
      <c r="G4" s="19">
        <f>IF(Filtros_Muestra!U6&lt;&gt;"",Filtros_Muestra!U6,"")</f>
        <v>44912.717731481483</v>
      </c>
      <c r="H4" s="41">
        <f>Filtros_Muestra!$Z6</f>
        <v>165.67450000000002</v>
      </c>
      <c r="I4" s="41">
        <f>Filtros_Muestra!$Z6</f>
        <v>165.67450000000002</v>
      </c>
      <c r="J4" s="41">
        <f>Filtros_Muestra!$Z6</f>
        <v>165.67450000000002</v>
      </c>
      <c r="K4" s="41">
        <f>Filtros_Muestra!$Z6</f>
        <v>165.67450000000002</v>
      </c>
      <c r="L4" s="41">
        <f>Filtros_Muestra!$Z6</f>
        <v>165.67450000000002</v>
      </c>
      <c r="M4" s="41">
        <f>Filtros_Muestra!$Z6</f>
        <v>165.67450000000002</v>
      </c>
      <c r="N4" s="41">
        <f>Filtros_Muestra!$Z6</f>
        <v>165.67450000000002</v>
      </c>
      <c r="O4" s="41">
        <f>Filtros_Muestra!$Z6</f>
        <v>165.67450000000002</v>
      </c>
      <c r="P4" s="41">
        <f>Filtros_Muestra!$Z6</f>
        <v>165.67450000000002</v>
      </c>
      <c r="Q4" s="41">
        <f>Filtros_Muestra!$Z6</f>
        <v>165.67450000000002</v>
      </c>
      <c r="R4" s="41">
        <f>Filtros_Muestra!$Z6</f>
        <v>165.67450000000002</v>
      </c>
      <c r="S4" s="41">
        <f>Filtros_Muestra!$Z6</f>
        <v>165.67450000000002</v>
      </c>
      <c r="T4" s="41">
        <f>Filtros_Muestra!$Z6</f>
        <v>165.67450000000002</v>
      </c>
      <c r="U4" s="41">
        <f>Filtros_Muestra!$Z6</f>
        <v>165.67450000000002</v>
      </c>
      <c r="V4" s="41">
        <f>Filtros_Muestra!$Z6</f>
        <v>165.67450000000002</v>
      </c>
      <c r="W4" s="41">
        <f>Filtros_Muestra!$Z6</f>
        <v>165.67450000000002</v>
      </c>
      <c r="X4" s="41">
        <f>Filtros_Muestra!$Z6</f>
        <v>165.67450000000002</v>
      </c>
    </row>
    <row r="5" spans="1:25" x14ac:dyDescent="0.25">
      <c r="B5" s="41">
        <f>Filtros_Muestra!$Z7</f>
        <v>165.46800000000002</v>
      </c>
      <c r="C5" s="41">
        <f>Filtros_Muestra!$Z7</f>
        <v>165.46800000000002</v>
      </c>
      <c r="D5" s="41">
        <f>Filtros_Muestra!$Z7</f>
        <v>165.46800000000002</v>
      </c>
      <c r="E5" s="41">
        <f>Filtros_Muestra!$Z7</f>
        <v>165.46800000000002</v>
      </c>
      <c r="F5" s="41">
        <f>Filtros_Muestra!$Z7</f>
        <v>165.46800000000002</v>
      </c>
      <c r="G5" s="19">
        <f>IF(Filtros_Muestra!U7&lt;&gt;"",Filtros_Muestra!U7,"")</f>
        <v>44912.718726851854</v>
      </c>
      <c r="H5" s="41">
        <f>Filtros_Muestra!$Z7</f>
        <v>165.46800000000002</v>
      </c>
      <c r="I5" s="41">
        <f>Filtros_Muestra!$Z7</f>
        <v>165.46800000000002</v>
      </c>
      <c r="J5" s="41">
        <f>Filtros_Muestra!$Z7</f>
        <v>165.46800000000002</v>
      </c>
      <c r="K5" s="41">
        <f>Filtros_Muestra!$Z7</f>
        <v>165.46800000000002</v>
      </c>
      <c r="L5" s="41">
        <f>Filtros_Muestra!$Z7</f>
        <v>165.46800000000002</v>
      </c>
      <c r="M5" s="41">
        <f>Filtros_Muestra!$Z7</f>
        <v>165.46800000000002</v>
      </c>
      <c r="N5" s="41">
        <f>Filtros_Muestra!$Z7</f>
        <v>165.46800000000002</v>
      </c>
      <c r="O5" s="41">
        <f>Filtros_Muestra!$Z7</f>
        <v>165.46800000000002</v>
      </c>
      <c r="P5" s="41">
        <f>Filtros_Muestra!$Z7</f>
        <v>165.46800000000002</v>
      </c>
      <c r="Q5" s="41">
        <f>Filtros_Muestra!$Z7</f>
        <v>165.46800000000002</v>
      </c>
      <c r="R5" s="41">
        <f>Filtros_Muestra!$Z7</f>
        <v>165.46800000000002</v>
      </c>
      <c r="S5" s="41">
        <f>Filtros_Muestra!$Z7</f>
        <v>165.46800000000002</v>
      </c>
      <c r="T5" s="41">
        <f>Filtros_Muestra!$Z7</f>
        <v>165.46800000000002</v>
      </c>
      <c r="U5" s="41">
        <f>Filtros_Muestra!$Z7</f>
        <v>165.46800000000002</v>
      </c>
      <c r="V5" s="41">
        <f>Filtros_Muestra!$Z7</f>
        <v>165.46800000000002</v>
      </c>
      <c r="W5" s="41">
        <f>Filtros_Muestra!$Z7</f>
        <v>165.46800000000002</v>
      </c>
      <c r="X5" s="41">
        <f>Filtros_Muestra!$Z7</f>
        <v>165.46800000000002</v>
      </c>
    </row>
    <row r="6" spans="1:25" x14ac:dyDescent="0.25">
      <c r="B6" s="41">
        <f>Filtros_Muestra!$Z8</f>
        <v>172.041</v>
      </c>
      <c r="C6" s="41">
        <f>Filtros_Muestra!$Z8</f>
        <v>172.041</v>
      </c>
      <c r="D6" s="41">
        <f>Filtros_Muestra!$Z8</f>
        <v>172.041</v>
      </c>
      <c r="E6" s="41">
        <f>Filtros_Muestra!$Z8</f>
        <v>172.041</v>
      </c>
      <c r="F6" s="41">
        <f>Filtros_Muestra!$Z8</f>
        <v>172.041</v>
      </c>
      <c r="G6" s="19">
        <f>IF(Filtros_Muestra!U8&lt;&gt;"",Filtros_Muestra!U8,"")</f>
        <v>44912.719641203701</v>
      </c>
      <c r="H6" s="41">
        <f>Filtros_Muestra!$Z8</f>
        <v>172.041</v>
      </c>
      <c r="I6" s="41">
        <f>Filtros_Muestra!$Z8</f>
        <v>172.041</v>
      </c>
      <c r="J6" s="41">
        <f>Filtros_Muestra!$Z8</f>
        <v>172.041</v>
      </c>
      <c r="K6" s="41">
        <f>Filtros_Muestra!$Z8</f>
        <v>172.041</v>
      </c>
      <c r="L6" s="41">
        <f>Filtros_Muestra!$Z8</f>
        <v>172.041</v>
      </c>
      <c r="M6" s="41">
        <f>Filtros_Muestra!$Z8</f>
        <v>172.041</v>
      </c>
      <c r="N6" s="41">
        <f>Filtros_Muestra!$Z8</f>
        <v>172.041</v>
      </c>
      <c r="O6" s="41">
        <f>Filtros_Muestra!$Z8</f>
        <v>172.041</v>
      </c>
      <c r="P6" s="41">
        <f>Filtros_Muestra!$Z8</f>
        <v>172.041</v>
      </c>
      <c r="Q6" s="41">
        <f>Filtros_Muestra!$Z8</f>
        <v>172.041</v>
      </c>
      <c r="R6" s="41">
        <f>Filtros_Muestra!$Z8</f>
        <v>172.041</v>
      </c>
      <c r="S6" s="41">
        <f>Filtros_Muestra!$Z8</f>
        <v>172.041</v>
      </c>
      <c r="T6" s="41">
        <f>Filtros_Muestra!$Z8</f>
        <v>172.041</v>
      </c>
      <c r="U6" s="41">
        <f>Filtros_Muestra!$Z8</f>
        <v>172.041</v>
      </c>
      <c r="V6" s="41">
        <f>Filtros_Muestra!$Z8</f>
        <v>172.041</v>
      </c>
      <c r="W6" s="41">
        <f>Filtros_Muestra!$Z8</f>
        <v>172.041</v>
      </c>
      <c r="X6" s="41">
        <f>Filtros_Muestra!$Z8</f>
        <v>172.041</v>
      </c>
    </row>
    <row r="7" spans="1:25" x14ac:dyDescent="0.25">
      <c r="B7" s="41">
        <f>Filtros_Muestra!$Z9</f>
        <v>166.6155</v>
      </c>
      <c r="C7" s="41">
        <f>Filtros_Muestra!$Z9</f>
        <v>166.6155</v>
      </c>
      <c r="D7" s="41">
        <f>Filtros_Muestra!$Z9</f>
        <v>166.6155</v>
      </c>
      <c r="E7" s="41">
        <f>Filtros_Muestra!$Z9</f>
        <v>166.6155</v>
      </c>
      <c r="F7" s="41">
        <f>Filtros_Muestra!$Z9</f>
        <v>166.6155</v>
      </c>
      <c r="G7" s="19">
        <f>IF(Filtros_Muestra!U9&lt;&gt;"",Filtros_Muestra!U9,"")</f>
        <v>44912.720312500001</v>
      </c>
      <c r="H7" s="41">
        <f>Filtros_Muestra!$Z9</f>
        <v>166.6155</v>
      </c>
      <c r="I7" s="41">
        <f>Filtros_Muestra!$Z9</f>
        <v>166.6155</v>
      </c>
      <c r="J7" s="41">
        <f>Filtros_Muestra!$Z9</f>
        <v>166.6155</v>
      </c>
      <c r="K7" s="41">
        <f>Filtros_Muestra!$Z9</f>
        <v>166.6155</v>
      </c>
      <c r="L7" s="41">
        <f>Filtros_Muestra!$Z9</f>
        <v>166.6155</v>
      </c>
      <c r="M7" s="41">
        <f>Filtros_Muestra!$Z9</f>
        <v>166.6155</v>
      </c>
      <c r="N7" s="41">
        <f>Filtros_Muestra!$Z9</f>
        <v>166.6155</v>
      </c>
      <c r="O7" s="41">
        <f>Filtros_Muestra!$Z9</f>
        <v>166.6155</v>
      </c>
      <c r="P7" s="41">
        <f>Filtros_Muestra!$Z9</f>
        <v>166.6155</v>
      </c>
      <c r="Q7" s="41">
        <f>Filtros_Muestra!$Z9</f>
        <v>166.6155</v>
      </c>
      <c r="R7" s="41">
        <f>Filtros_Muestra!$Z9</f>
        <v>166.6155</v>
      </c>
      <c r="S7" s="41">
        <f>Filtros_Muestra!$Z9</f>
        <v>166.6155</v>
      </c>
      <c r="T7" s="41">
        <f>Filtros_Muestra!$Z9</f>
        <v>166.6155</v>
      </c>
      <c r="U7" s="41">
        <f>Filtros_Muestra!$Z9</f>
        <v>166.6155</v>
      </c>
      <c r="V7" s="41">
        <f>Filtros_Muestra!$Z9</f>
        <v>166.6155</v>
      </c>
      <c r="W7" s="41">
        <f>Filtros_Muestra!$Z9</f>
        <v>166.6155</v>
      </c>
      <c r="X7" s="41">
        <f>Filtros_Muestra!$Z9</f>
        <v>166.6155</v>
      </c>
    </row>
    <row r="8" spans="1:25" x14ac:dyDescent="0.25">
      <c r="B8" s="41">
        <f>Filtros_Muestra!$Z10</f>
        <v>99.997</v>
      </c>
      <c r="C8" s="41">
        <f>Filtros_Muestra!$Z10</f>
        <v>99.997</v>
      </c>
      <c r="D8" s="41">
        <f>Filtros_Muestra!$Z10</f>
        <v>99.997</v>
      </c>
      <c r="E8" s="41">
        <f>Filtros_Muestra!$Z10</f>
        <v>99.997</v>
      </c>
      <c r="F8" s="41">
        <f>Filtros_Muestra!$Z10</f>
        <v>99.997</v>
      </c>
      <c r="G8" s="19">
        <f>IF(Filtros_Muestra!U10&lt;&gt;"",Filtros_Muestra!U10,"")</f>
        <v>44912.721006944441</v>
      </c>
      <c r="H8" s="41">
        <f>Filtros_Muestra!$Z10</f>
        <v>99.997</v>
      </c>
      <c r="I8" s="41">
        <f>Filtros_Muestra!$Z10</f>
        <v>99.997</v>
      </c>
      <c r="J8" s="41">
        <f>Filtros_Muestra!$Z10</f>
        <v>99.997</v>
      </c>
      <c r="K8" s="41">
        <f>Filtros_Muestra!$Z10</f>
        <v>99.997</v>
      </c>
      <c r="L8" s="41">
        <f>Filtros_Muestra!$Z10</f>
        <v>99.997</v>
      </c>
      <c r="M8" s="41">
        <f>Filtros_Muestra!$Z10</f>
        <v>99.997</v>
      </c>
      <c r="N8" s="41">
        <f>Filtros_Muestra!$Z10</f>
        <v>99.997</v>
      </c>
      <c r="O8" s="41">
        <f>Filtros_Muestra!$Z10</f>
        <v>99.997</v>
      </c>
      <c r="P8" s="41">
        <f>Filtros_Muestra!$Z10</f>
        <v>99.997</v>
      </c>
      <c r="Q8" s="41">
        <f>Filtros_Muestra!$Z10</f>
        <v>99.997</v>
      </c>
      <c r="R8" s="41">
        <f>Filtros_Muestra!$Z10</f>
        <v>99.997</v>
      </c>
      <c r="S8" s="41">
        <f>Filtros_Muestra!$Z10</f>
        <v>99.997</v>
      </c>
      <c r="T8" s="41">
        <f>Filtros_Muestra!$Z10</f>
        <v>99.997</v>
      </c>
      <c r="U8" s="41">
        <f>Filtros_Muestra!$Z10</f>
        <v>99.997</v>
      </c>
      <c r="V8" s="41">
        <f>Filtros_Muestra!$Z10</f>
        <v>99.997</v>
      </c>
      <c r="W8" s="41">
        <f>Filtros_Muestra!$Z10</f>
        <v>99.997</v>
      </c>
      <c r="X8" s="41">
        <f>Filtros_Muestra!$Z10</f>
        <v>99.997</v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d4236870-51a4-46b4-8091-8b14e9a8fdd6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2022-12-21T13:38:37Z</cp:lastPrinted>
  <dcterms:created xsi:type="dcterms:W3CDTF">2022-02-07T17:43:38Z</dcterms:created>
  <dcterms:modified xsi:type="dcterms:W3CDTF">2022-12-21T15:28:11Z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