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51C63A0C-12C5-4DF9-9A36-D2E1E2E48E00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U22" i="5"/>
  <c r="D19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19" i="5"/>
  <c r="E20" i="5"/>
  <c r="E21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19" i="5"/>
  <c r="H20" i="5"/>
  <c r="I19" i="5"/>
  <c r="I20" i="5"/>
  <c r="J19" i="5"/>
  <c r="J20" i="5"/>
  <c r="J21" i="5"/>
  <c r="K20" i="5"/>
  <c r="K21" i="5"/>
  <c r="L20" i="5"/>
  <c r="M20" i="5"/>
  <c r="M21" i="5"/>
  <c r="N20" i="5"/>
  <c r="N21" i="5"/>
  <c r="O13" i="5"/>
  <c r="O19" i="5"/>
  <c r="O20" i="5"/>
  <c r="O21" i="5"/>
  <c r="P20" i="5"/>
  <c r="Q20" i="5"/>
  <c r="Q21" i="5"/>
  <c r="R20" i="5"/>
  <c r="R21" i="5"/>
  <c r="S20" i="5"/>
  <c r="S21" i="5"/>
  <c r="T19" i="5"/>
  <c r="T20" i="5"/>
  <c r="U19" i="5"/>
  <c r="U20" i="5"/>
  <c r="U21" i="5"/>
  <c r="V20" i="5"/>
  <c r="V21" i="5"/>
  <c r="W20" i="5"/>
  <c r="W21" i="5"/>
  <c r="X13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K8" i="5" l="1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6" i="1" l="1"/>
  <c r="AA8" i="3" s="1"/>
  <c r="K6" i="4" s="1"/>
  <c r="H17" i="1"/>
  <c r="AA19" i="3" s="1"/>
  <c r="K17" i="4" s="1"/>
  <c r="H7" i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3" i="1"/>
  <c r="AA15" i="3" s="1"/>
  <c r="K13" i="4" s="1"/>
  <c r="H14" i="1"/>
  <c r="AA16" i="3" s="1"/>
  <c r="K14" i="4" s="1"/>
  <c r="H16" i="1"/>
  <c r="AA18" i="3" s="1"/>
  <c r="K16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5" i="1"/>
  <c r="AA7" i="3" s="1"/>
  <c r="K5" i="4" s="1"/>
  <c r="H3" i="1"/>
  <c r="AA5" i="3" s="1"/>
  <c r="K3" i="4" s="1"/>
  <c r="H22" i="1" l="1"/>
  <c r="AA24" i="3" s="1"/>
  <c r="K22" i="4" s="1"/>
  <c r="E6" i="1" l="1"/>
  <c r="E17" i="1"/>
  <c r="E7" i="1"/>
  <c r="E8" i="1"/>
  <c r="E9" i="1"/>
  <c r="E10" i="1"/>
  <c r="E11" i="1"/>
  <c r="E12" i="1"/>
  <c r="E13" i="1"/>
  <c r="E14" i="1"/>
  <c r="E16" i="1"/>
  <c r="E18" i="1"/>
  <c r="E19" i="1"/>
  <c r="E20" i="1"/>
  <c r="E21" i="1"/>
  <c r="E4" i="1"/>
  <c r="E5" i="1"/>
  <c r="E2" i="1"/>
  <c r="E3" i="1"/>
  <c r="F6" i="1"/>
  <c r="F17" i="1"/>
  <c r="F7" i="1"/>
  <c r="F8" i="1"/>
  <c r="F9" i="1"/>
  <c r="F10" i="1"/>
  <c r="F11" i="1"/>
  <c r="F12" i="1"/>
  <c r="F13" i="1"/>
  <c r="F14" i="1"/>
  <c r="F16" i="1"/>
  <c r="F18" i="1"/>
  <c r="F19" i="1"/>
  <c r="F20" i="1"/>
  <c r="F21" i="1"/>
  <c r="F4" i="1"/>
  <c r="F5" i="1"/>
  <c r="F2" i="1"/>
  <c r="F3" i="1"/>
  <c r="F22" i="1" l="1"/>
  <c r="E22" i="1"/>
  <c r="H2" i="1" l="1"/>
  <c r="AA4" i="3" s="1"/>
  <c r="K2" i="4" s="1"/>
  <c r="H15" i="1" l="1"/>
  <c r="AA17" i="3" s="1"/>
  <c r="K15" i="4" s="1"/>
  <c r="E15" i="1" l="1"/>
  <c r="F15" i="1"/>
  <c r="H12" i="1" l="1"/>
  <c r="AA14" i="3" s="1"/>
  <c r="K12" i="4" s="1"/>
  <c r="H4" i="1" l="1"/>
  <c r="AA6" i="3" s="1"/>
  <c r="K4" i="4" s="1"/>
</calcChain>
</file>

<file path=xl/sharedStrings.xml><?xml version="1.0" encoding="utf-8"?>
<sst xmlns="http://schemas.openxmlformats.org/spreadsheetml/2006/main" count="94" uniqueCount="65">
  <si>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</si>
  <si>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</si>
  <si>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</si>
  <si>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</si>
  <si>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</si>
  <si>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</si>
  <si>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</si>
  <si>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</si>
  <si>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</si>
  <si>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</si>
  <si>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</si>
  <si>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</si>
  <si>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</si>
  <si>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</si>
  <si>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</si>
  <si>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</si>
  <si>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</si>
  <si>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</si>
  <si>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</si>
  <si>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</si>
  <si>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</si>
  <si>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</si>
  <si>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</si>
  <si>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</si>
  <si>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</si>
  <si>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</si>
  <si>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</si>
  <si>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</si>
  <si>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</si>
  <si>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</si>
  <si>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</si>
  <si>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</si>
  <si>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</si>
  <si>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</si>
  <si>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</si>
  <si>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</si>
  <si>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</si>
  <si>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</si>
  <si>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</si>
  <si>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</si>
  <si>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</si>
  <si>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</si>
  <si>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</si>
  <si>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</si>
  <si>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</si>
  <si>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</si>
  <si>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</si>
  <si>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</si>
  <si>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</si>
  <si>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</si>
  <si>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</si>
  <si>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</si>
  <si>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</si>
  <si>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</si>
  <si>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</si>
  <si>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</si>
  <si>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</si>
  <si>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</si>
  <si>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</si>
  <si>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</si>
  <si>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</si>
  <si>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</si>
  <si>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THI-015</t>
  </si>
  <si>
    <t>SR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</si>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</sst>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V3042">
            <v>44937.733599537038</v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4.3643000000000001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4.3643000000000001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4.3788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4.37845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4.3769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4.3764500000000002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4.6100000000000003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4.6093999999999999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4.6097000000000001</v>
          </cell>
          <cell r="AB3614">
            <v>6.0000000000037801E-4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4.6254999999999997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4.6247999999999996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4.6251499999999997</v>
          </cell>
          <cell r="AB3689">
            <v>7.0000000000014495E-4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44950.703645775466</v>
          </cell>
          <cell r="Y3885" t="str">
            <v/>
          </cell>
          <cell r="Z3885" t="str">
            <v/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Y3886" t="str">
            <v/>
          </cell>
          <cell r="Z3886" t="str">
            <v/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Y3887" t="str">
            <v/>
          </cell>
          <cell r="Z3887" t="str">
            <v/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Y3888" t="str">
            <v/>
          </cell>
          <cell r="Z3888" t="str">
            <v/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Y3889" t="str">
            <v/>
          </cell>
          <cell r="Z3889" t="str">
            <v/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Y3890" t="str">
            <v/>
          </cell>
          <cell r="Z3890" t="str">
            <v/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Y3891" t="str">
            <v/>
          </cell>
          <cell r="Z3891" t="str">
            <v/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Y3892" t="str">
            <v/>
          </cell>
          <cell r="Z3892" t="str">
            <v/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Y3893" t="str">
            <v/>
          </cell>
          <cell r="Z3893" t="str">
            <v/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Y3894" t="str">
            <v/>
          </cell>
          <cell r="Z3894" t="str">
            <v/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Y3895" t="str">
            <v/>
          </cell>
          <cell r="Z3895" t="str">
            <v/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Y3896" t="str">
            <v/>
          </cell>
          <cell r="Z3896" t="str">
            <v/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Y3897" t="str">
            <v/>
          </cell>
          <cell r="Z3897" t="str">
            <v/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Y3898" t="str">
            <v/>
          </cell>
          <cell r="Z3898" t="str">
            <v/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Y3899" t="str">
            <v/>
          </cell>
          <cell r="Z3899" t="str">
            <v/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Y3900" t="str">
            <v/>
          </cell>
          <cell r="Z3900" t="str">
            <v/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Y3901" t="str">
            <v/>
          </cell>
          <cell r="Z3901" t="str">
            <v/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Y3902" t="str">
            <v/>
          </cell>
          <cell r="Z3902" t="str">
            <v/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Y3903" t="str">
            <v/>
          </cell>
          <cell r="Z3903" t="str">
            <v/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Y3904" t="str">
            <v/>
          </cell>
          <cell r="Z3904" t="str">
            <v/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Y3905" t="str">
            <v/>
          </cell>
          <cell r="Z3905" t="str">
            <v/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44950.723298611112</v>
          </cell>
          <cell r="Y3907" t="str">
            <v/>
          </cell>
          <cell r="Z3907" t="str">
            <v/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Y3908" t="str">
            <v/>
          </cell>
          <cell r="Z3908" t="str">
            <v/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Y3909" t="str">
            <v/>
          </cell>
          <cell r="Z3909" t="str">
            <v/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Y3910" t="str">
            <v/>
          </cell>
          <cell r="Z3910" t="str">
            <v/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Y3911" t="str">
            <v/>
          </cell>
          <cell r="Z3911" t="str">
            <v/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Y3912" t="str">
            <v/>
          </cell>
          <cell r="Z3912" t="str">
            <v/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Y3913" t="str">
            <v/>
          </cell>
          <cell r="Z3913" t="str">
            <v/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Y3914" t="str">
            <v/>
          </cell>
          <cell r="Z3914" t="str">
            <v/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Y3915" t="str">
            <v/>
          </cell>
          <cell r="Z3915" t="str">
            <v/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Y3916" t="str">
            <v/>
          </cell>
          <cell r="Z3916" t="str">
            <v/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Y3917" t="str">
            <v/>
          </cell>
          <cell r="Z3917" t="str">
            <v/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Y3918" t="str">
            <v/>
          </cell>
          <cell r="Z3918" t="str">
            <v/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Y3919" t="str">
            <v/>
          </cell>
          <cell r="Z3919" t="str">
            <v/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Y3920" t="str">
            <v/>
          </cell>
          <cell r="Z3920" t="str">
            <v/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Y3921" t="str">
            <v/>
          </cell>
          <cell r="Z3921" t="str">
            <v/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Y3922" t="str">
            <v/>
          </cell>
          <cell r="Z3922" t="str">
            <v/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Y3923" t="str">
            <v/>
          </cell>
          <cell r="Z3923" t="str">
            <v/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Y3924" t="str">
            <v/>
          </cell>
          <cell r="Z3924" t="str">
            <v/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Y3925" t="str">
            <v/>
          </cell>
          <cell r="Z3925" t="str">
            <v/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Y3926" t="str">
            <v/>
          </cell>
          <cell r="Z3926" t="str">
            <v/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44950.733310185184</v>
          </cell>
          <cell r="Y3928" t="str">
            <v/>
          </cell>
          <cell r="Z3928" t="str">
            <v/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Y3929" t="str">
            <v/>
          </cell>
          <cell r="Z3929" t="str">
            <v/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Y3930" t="str">
            <v/>
          </cell>
          <cell r="Z3930" t="str">
            <v/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Y3931" t="str">
            <v/>
          </cell>
          <cell r="Z3931" t="str">
            <v/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Y3932" t="str">
            <v/>
          </cell>
          <cell r="Z3932" t="str">
            <v/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Y3933" t="str">
            <v/>
          </cell>
          <cell r="Z3933" t="str">
            <v/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Y3934" t="str">
            <v/>
          </cell>
          <cell r="Z3934" t="str">
            <v/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Y3935" t="str">
            <v/>
          </cell>
          <cell r="Z3935" t="str">
            <v/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Y3936" t="str">
            <v/>
          </cell>
          <cell r="Z3936" t="str">
            <v/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Y3937" t="str">
            <v/>
          </cell>
          <cell r="Z3937" t="str">
            <v/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Y3938" t="str">
            <v/>
          </cell>
          <cell r="Z3938" t="str">
            <v/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4.4042000000000003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4.4040999999999997</v>
          </cell>
          <cell r="V3939">
            <v>44950.738657986112</v>
          </cell>
          <cell r="Y3939" t="str">
            <v/>
          </cell>
          <cell r="Z3939" t="str">
            <v/>
          </cell>
          <cell r="AA3939">
            <v>4.4041499999999996</v>
          </cell>
          <cell r="AB3939">
            <v>1.0000000000065512E-4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Y3940" t="str">
            <v/>
          </cell>
          <cell r="Z3940" t="str">
            <v/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4.4444999999999997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4.4447999999999999</v>
          </cell>
          <cell r="V3941">
            <v>44950.739630324075</v>
          </cell>
          <cell r="Y3941" t="str">
            <v/>
          </cell>
          <cell r="Z3941" t="str">
            <v/>
          </cell>
          <cell r="AA3941">
            <v>4.4446499999999993</v>
          </cell>
          <cell r="AB3941">
            <v>3.00000000000189E-4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Y3942" t="str">
            <v/>
          </cell>
          <cell r="Z3942" t="str">
            <v/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Y3943" t="str">
            <v/>
          </cell>
          <cell r="Z3943" t="str">
            <v/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Y3944" t="str">
            <v/>
          </cell>
          <cell r="Z3944" t="str">
            <v/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4.4405999999999999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4.4409000000000001</v>
          </cell>
          <cell r="V3945">
            <v>44950.741575</v>
          </cell>
          <cell r="Y3945" t="str">
            <v/>
          </cell>
          <cell r="Z3945" t="str">
            <v/>
          </cell>
          <cell r="AA3945">
            <v>4.4407499999999995</v>
          </cell>
          <cell r="AB3945">
            <v>3.00000000000189E-4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Y3946" t="str">
            <v/>
          </cell>
          <cell r="Z3946" t="str">
            <v/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Y3947" t="str">
            <v/>
          </cell>
          <cell r="Z3947" t="str">
            <v/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Y3948" t="str">
            <v/>
          </cell>
          <cell r="Z3948" t="str">
            <v/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Y3949" t="str">
            <v/>
          </cell>
          <cell r="Z3949" t="str">
            <v/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Y3950" t="str">
            <v/>
          </cell>
          <cell r="Z3950" t="str">
            <v/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Y3951" t="str">
            <v/>
          </cell>
          <cell r="Z3951" t="str">
            <v/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Y3952" t="str">
            <v/>
          </cell>
          <cell r="Z3952" t="str">
            <v/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Y3953" t="str">
            <v/>
          </cell>
          <cell r="Z3953" t="str">
            <v/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Y3954" t="str">
            <v/>
          </cell>
          <cell r="Z3954" t="str">
            <v/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Y3955" t="str">
            <v/>
          </cell>
          <cell r="Z3955" t="str">
            <v/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Y3956" t="str">
            <v/>
          </cell>
          <cell r="Z3956" t="str">
            <v/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Y3957" t="str">
            <v/>
          </cell>
          <cell r="Z3957" t="str">
            <v/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Y3958" t="str">
            <v/>
          </cell>
          <cell r="Z3958" t="str">
            <v/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Y3959" t="str">
            <v/>
          </cell>
          <cell r="Z3959" t="str">
            <v/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Y3960" t="str">
            <v/>
          </cell>
          <cell r="Z3960" t="str">
            <v/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Y3961" t="str">
            <v/>
          </cell>
          <cell r="Z3961" t="str">
            <v/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Y3962" t="str">
            <v/>
          </cell>
          <cell r="Z3962" t="str">
            <v/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Y3963" t="str">
            <v/>
          </cell>
          <cell r="Z3963" t="str">
            <v/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Y3964" t="str">
            <v/>
          </cell>
          <cell r="Z3964" t="str">
            <v/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Y3965" t="str">
            <v/>
          </cell>
          <cell r="Z3965" t="str">
            <v/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Y3966" t="str">
            <v/>
          </cell>
          <cell r="Z3966" t="str">
            <v/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Y3967" t="str">
            <v/>
          </cell>
          <cell r="Z3967" t="str">
            <v/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Y3968" t="str">
            <v/>
          </cell>
          <cell r="Z3968" t="str">
            <v/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Y3969" t="str">
            <v/>
          </cell>
          <cell r="Z3969" t="str">
            <v/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Y3970" t="str">
            <v/>
          </cell>
          <cell r="Z3970" t="str">
            <v/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Y3971" t="str">
            <v/>
          </cell>
          <cell r="Z3971" t="str">
            <v/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Y3972" t="str">
            <v/>
          </cell>
          <cell r="Z3972" t="str">
            <v/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Y3973" t="str">
            <v/>
          </cell>
          <cell r="Z3973" t="str">
            <v/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Y3974" t="str">
            <v/>
          </cell>
          <cell r="Z3974" t="str">
            <v/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Y3975" t="str">
            <v/>
          </cell>
          <cell r="Z3975" t="str">
            <v/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Y3976" t="str">
            <v/>
          </cell>
          <cell r="Z3976" t="str">
            <v/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Y3977" t="str">
            <v/>
          </cell>
          <cell r="Z3977" t="str">
            <v/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Y3978" t="str">
            <v/>
          </cell>
          <cell r="Z3978" t="str">
            <v/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Y3979" t="str">
            <v/>
          </cell>
          <cell r="Z3979" t="str">
            <v/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Y3980" t="str">
            <v/>
          </cell>
          <cell r="Z3980" t="str">
            <v/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Y3981" t="str">
            <v/>
          </cell>
          <cell r="Z3981" t="str">
            <v/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Y3982" t="str">
            <v/>
          </cell>
          <cell r="Z3982" t="str">
            <v/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Y3983" t="str">
            <v/>
          </cell>
          <cell r="Z3983" t="str">
            <v/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Y3984" t="str">
            <v/>
          </cell>
          <cell r="Z3984" t="str">
            <v/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Y3985" t="str">
            <v/>
          </cell>
          <cell r="Z3985" t="str">
            <v/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Y3986" t="str">
            <v/>
          </cell>
          <cell r="Z3986" t="str">
            <v/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Y3987" t="str">
            <v/>
          </cell>
          <cell r="Z3987" t="str">
            <v/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Y3988" t="str">
            <v/>
          </cell>
          <cell r="Z3988" t="str">
            <v/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Y3989" t="str">
            <v/>
          </cell>
          <cell r="Z3989" t="str">
            <v/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Y3990" t="str">
            <v/>
          </cell>
          <cell r="Z3990" t="str">
            <v/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Y3991" t="str">
            <v/>
          </cell>
          <cell r="Z3991" t="str">
            <v/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Y3992" t="str">
            <v/>
          </cell>
          <cell r="Z3992" t="str">
            <v/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Y3993" t="str">
            <v/>
          </cell>
          <cell r="Z3993" t="str">
            <v/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Y3994" t="str">
            <v/>
          </cell>
          <cell r="Z3994" t="str">
            <v/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Y3995" t="str">
            <v/>
          </cell>
          <cell r="Z3995" t="str">
            <v/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Y3996" t="str">
            <v/>
          </cell>
          <cell r="Z3996" t="str">
            <v/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Y3997" t="str">
            <v/>
          </cell>
          <cell r="Z3997" t="str">
            <v/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Y3998" t="str">
            <v/>
          </cell>
          <cell r="Z3998" t="str">
            <v/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Y3999" t="str">
            <v/>
          </cell>
          <cell r="Z3999" t="str">
            <v/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Y4000" t="str">
            <v/>
          </cell>
          <cell r="Z4000" t="str">
            <v/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Y4001" t="str">
            <v/>
          </cell>
          <cell r="Z4001" t="str">
            <v/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4.5137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4.5141</v>
          </cell>
          <cell r="V4002">
            <v>44950.78055491898</v>
          </cell>
          <cell r="Y4002" t="str">
            <v/>
          </cell>
          <cell r="Z4002" t="str">
            <v/>
          </cell>
          <cell r="AA4002">
            <v>4.5138999999999996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Y4003" t="str">
            <v/>
          </cell>
          <cell r="Z4003" t="str">
            <v/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4.5309999999999997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4.5316000000000001</v>
          </cell>
          <cell r="V4004">
            <v>44950.781480729165</v>
          </cell>
          <cell r="Y4004" t="str">
            <v/>
          </cell>
          <cell r="Z4004" t="str">
            <v/>
          </cell>
          <cell r="AA4004">
            <v>4.5312999999999999</v>
          </cell>
          <cell r="AB4004">
            <v>6.0000000000037801E-4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Y4005" t="str">
            <v/>
          </cell>
          <cell r="Z4005" t="str">
            <v/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Y4006" t="str">
            <v/>
          </cell>
          <cell r="Z4006" t="str">
            <v/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Y4007" t="str">
            <v/>
          </cell>
          <cell r="Z4007" t="str">
            <v/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Y4008" t="str">
            <v/>
          </cell>
          <cell r="Z4008" t="str">
            <v/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Y4009" t="str">
            <v/>
          </cell>
          <cell r="Z4009" t="str">
            <v/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Y4010" t="str">
            <v/>
          </cell>
          <cell r="Z4010" t="str">
            <v/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Y4011" t="str">
            <v/>
          </cell>
          <cell r="Z4011" t="str">
            <v/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Y4012" t="str">
            <v/>
          </cell>
          <cell r="Z4012" t="str">
            <v/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Y4013" t="str">
            <v/>
          </cell>
          <cell r="Z4013" t="str">
            <v/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Y4014" t="str">
            <v/>
          </cell>
          <cell r="Z4014" t="str">
            <v/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Y4015" t="str">
            <v/>
          </cell>
          <cell r="Z4015" t="str">
            <v/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Y4016" t="str">
            <v/>
          </cell>
          <cell r="Z4016" t="str">
            <v/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Y4017" t="str">
            <v/>
          </cell>
          <cell r="Z4017" t="str">
            <v/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Y4018" t="str">
            <v/>
          </cell>
          <cell r="Z4018" t="str">
            <v/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Y4019" t="str">
            <v/>
          </cell>
          <cell r="Z4019" t="str">
            <v/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Y4020" t="str">
            <v/>
          </cell>
          <cell r="Z4020" t="str">
            <v/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Y4021" t="str">
            <v/>
          </cell>
          <cell r="Z4021" t="str">
            <v/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Y4022" t="str">
            <v/>
          </cell>
          <cell r="Z4022" t="str">
            <v/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Y4023" t="str">
            <v/>
          </cell>
          <cell r="Z4023" t="str">
            <v/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Y4024" t="str">
            <v/>
          </cell>
          <cell r="Z4024" t="str">
            <v/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Y4025" t="str">
            <v/>
          </cell>
          <cell r="Z4025" t="str">
            <v/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Y4026" t="str">
            <v/>
          </cell>
          <cell r="Z4026" t="str">
            <v/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Y4027" t="str">
            <v/>
          </cell>
          <cell r="Z4027" t="str">
            <v/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Y4028" t="str">
            <v/>
          </cell>
          <cell r="Z4028" t="str">
            <v/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Y4029" t="str">
            <v/>
          </cell>
          <cell r="Z4029" t="str">
            <v/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Y4030" t="str">
            <v/>
          </cell>
          <cell r="Z4030" t="str">
            <v/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Y4031" t="str">
            <v/>
          </cell>
          <cell r="Z4031" t="str">
            <v/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Y4032" t="str">
            <v/>
          </cell>
          <cell r="Z4032" t="str">
            <v/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Y4033" t="str">
            <v/>
          </cell>
          <cell r="Z4033" t="str">
            <v/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Y4034" t="str">
            <v/>
          </cell>
          <cell r="Z4034" t="str">
            <v/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Y4035" t="str">
            <v/>
          </cell>
          <cell r="Z4035" t="str">
            <v/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Y4036" t="str">
            <v/>
          </cell>
          <cell r="Z4036" t="str">
            <v/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Y4037" t="str">
            <v/>
          </cell>
          <cell r="Z4037" t="str">
            <v/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Y4038" t="str">
            <v/>
          </cell>
          <cell r="Z4038" t="str">
            <v/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Y4039" t="str">
            <v/>
          </cell>
          <cell r="Z4039" t="str">
            <v/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Y4040" t="str">
            <v/>
          </cell>
          <cell r="Z4040" t="str">
            <v/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Y4041" t="str">
            <v/>
          </cell>
          <cell r="Z4041" t="str">
            <v/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Y4042" t="str">
            <v/>
          </cell>
          <cell r="Z4042" t="str">
            <v/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Y4043" t="str">
            <v/>
          </cell>
          <cell r="Z4043" t="str">
            <v/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Y4044" t="str">
            <v/>
          </cell>
          <cell r="Z4044" t="str">
            <v/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Y4045" t="str">
            <v/>
          </cell>
          <cell r="Z4045" t="str">
            <v/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Y4046" t="str">
            <v/>
          </cell>
          <cell r="Z4046" t="str">
            <v/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Y4047" t="str">
            <v/>
          </cell>
          <cell r="Z4047" t="str">
            <v/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Y4048" t="str">
            <v/>
          </cell>
          <cell r="Z4048" t="str">
            <v/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Y4049" t="str">
            <v/>
          </cell>
          <cell r="Z4049" t="str">
            <v/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Y4050" t="str">
            <v/>
          </cell>
          <cell r="Z4050" t="str">
            <v/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Y4051" t="str">
            <v/>
          </cell>
          <cell r="Z4051" t="str">
            <v/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Y4052" t="str">
            <v/>
          </cell>
          <cell r="Z4052" t="str">
            <v/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Y4053" t="str">
            <v/>
          </cell>
          <cell r="Z4053" t="str">
            <v/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Y4054" t="str">
            <v/>
          </cell>
          <cell r="Z4054" t="str">
            <v/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Y4055" t="str">
            <v/>
          </cell>
          <cell r="Z4055" t="str">
            <v/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4.4991000000000003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4.4995000000000003</v>
          </cell>
          <cell r="V4056">
            <v>44950.813067071758</v>
          </cell>
          <cell r="Y4056" t="str">
            <v/>
          </cell>
          <cell r="Z4056" t="str">
            <v/>
          </cell>
          <cell r="AA4056">
            <v>4.4992999999999999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Y4057" t="str">
            <v/>
          </cell>
          <cell r="Z4057" t="str">
            <v/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Y4058" t="str">
            <v/>
          </cell>
          <cell r="Z4058" t="str">
            <v/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Y4059" t="str">
            <v/>
          </cell>
          <cell r="Z4059" t="str">
            <v/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Y4060" t="str">
            <v/>
          </cell>
          <cell r="Z4060" t="str">
            <v/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Y4061" t="str">
            <v/>
          </cell>
          <cell r="Z4061" t="str">
            <v/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Y4062" t="str">
            <v/>
          </cell>
          <cell r="Z4062" t="str">
            <v/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Y4063" t="str">
            <v/>
          </cell>
          <cell r="Z4063" t="str">
            <v/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Y4064" t="str">
            <v/>
          </cell>
          <cell r="Z4064" t="str">
            <v/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Y4065" t="str">
            <v/>
          </cell>
          <cell r="Z4065" t="str">
            <v/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Y4066" t="str">
            <v/>
          </cell>
          <cell r="Z4066" t="str">
            <v/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Y4067" t="str">
            <v/>
          </cell>
          <cell r="Z4067" t="str">
            <v/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Y4068" t="str">
            <v/>
          </cell>
          <cell r="Z4068" t="str">
            <v/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Y4069" t="str">
            <v/>
          </cell>
          <cell r="Z4069" t="str">
            <v/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Y4070" t="str">
            <v/>
          </cell>
          <cell r="Z4070" t="str">
            <v/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Y4071" t="str">
            <v/>
          </cell>
          <cell r="Z4071" t="str">
            <v/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Y4072" t="str">
            <v/>
          </cell>
          <cell r="Z4072" t="str">
            <v/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Y4073" t="str">
            <v/>
          </cell>
          <cell r="Z4073" t="str">
            <v/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Y4074" t="str">
            <v/>
          </cell>
          <cell r="Z4074" t="str">
            <v/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Y4075" t="str">
            <v/>
          </cell>
          <cell r="Z4075" t="str">
            <v/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Y4076" t="str">
            <v/>
          </cell>
          <cell r="Z4076" t="str">
            <v/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Y4077" t="str">
            <v/>
          </cell>
          <cell r="Z4077" t="str">
            <v/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Y4078" t="str">
            <v/>
          </cell>
          <cell r="Z4078" t="str">
            <v/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Y4079" t="str">
            <v/>
          </cell>
          <cell r="Z4079" t="str">
            <v/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Y4080" t="str">
            <v/>
          </cell>
          <cell r="Z4080" t="str">
            <v/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Y4081" t="str">
            <v/>
          </cell>
          <cell r="Z4081" t="str">
            <v/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Y4082" t="str">
            <v/>
          </cell>
          <cell r="Z4082" t="str">
            <v/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Y4083" t="str">
            <v/>
          </cell>
          <cell r="Z4083" t="str">
            <v/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Y4084" t="str">
            <v/>
          </cell>
          <cell r="Z4084" t="str">
            <v/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Y4085" t="str">
            <v/>
          </cell>
          <cell r="Z4085" t="str">
            <v/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Y4086" t="str">
            <v/>
          </cell>
          <cell r="Z4086" t="str">
            <v/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Y4087" t="str">
            <v/>
          </cell>
          <cell r="Z4087" t="str">
            <v/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Y4088" t="str">
            <v/>
          </cell>
          <cell r="Z4088" t="str">
            <v/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Y4089" t="str">
            <v/>
          </cell>
          <cell r="Z4089" t="str">
            <v/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Y4090" t="str">
            <v/>
          </cell>
          <cell r="Z4090" t="str">
            <v/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Y4091" t="str">
            <v/>
          </cell>
          <cell r="Z4091" t="str">
            <v/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Y4092" t="str">
            <v/>
          </cell>
          <cell r="Z4092" t="str">
            <v/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Y4093" t="str">
            <v/>
          </cell>
          <cell r="Z4093" t="str">
            <v/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Y4094" t="str">
            <v/>
          </cell>
          <cell r="Z4094" t="str">
            <v/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Y4095" t="str">
            <v/>
          </cell>
          <cell r="Z4095" t="str">
            <v/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Y4096" t="str">
            <v/>
          </cell>
          <cell r="Z4096" t="str">
            <v/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Y4097" t="str">
            <v/>
          </cell>
          <cell r="Z4097" t="str">
            <v/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Y4098" t="str">
            <v/>
          </cell>
          <cell r="Z4098" t="str">
            <v/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Y4099" t="str">
            <v/>
          </cell>
          <cell r="Z4099" t="str">
            <v/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Y4100" t="str">
            <v/>
          </cell>
          <cell r="Z4100" t="str">
            <v/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Y4101" t="str">
            <v/>
          </cell>
          <cell r="Z4101" t="str">
            <v/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Y4102" t="str">
            <v/>
          </cell>
          <cell r="Z4102" t="str">
            <v/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Y4103" t="str">
            <v/>
          </cell>
          <cell r="Z4103" t="str">
            <v/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Y4104" t="str">
            <v/>
          </cell>
          <cell r="Z4104" t="str">
            <v/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Y4105" t="str">
            <v/>
          </cell>
          <cell r="Z4105" t="str">
            <v/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Y4106" t="str">
            <v/>
          </cell>
          <cell r="Z4106" t="str">
            <v/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Y4107" t="str">
            <v/>
          </cell>
          <cell r="Z4107" t="str">
            <v/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Y4108" t="str">
            <v/>
          </cell>
          <cell r="Z4108" t="str">
            <v/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Y4109" t="str">
            <v/>
          </cell>
          <cell r="Z4109" t="str">
            <v/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Y4110" t="str">
            <v/>
          </cell>
          <cell r="Z4110" t="str">
            <v/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Y4111" t="str">
            <v/>
          </cell>
          <cell r="Z4111" t="str">
            <v/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Y4112" t="str">
            <v/>
          </cell>
          <cell r="Z4112" t="str">
            <v/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Y4113" t="str">
            <v/>
          </cell>
          <cell r="Z4113" t="str">
            <v/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Y4114" t="str">
            <v/>
          </cell>
          <cell r="Z4114" t="str">
            <v/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Y4115" t="str">
            <v/>
          </cell>
          <cell r="Z4115" t="str">
            <v/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44951.41799652778</v>
          </cell>
          <cell r="Y4116" t="str">
            <v/>
          </cell>
          <cell r="Z4116" t="str">
            <v/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Y4117" t="str">
            <v/>
          </cell>
          <cell r="Z4117" t="str">
            <v/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Y4118" t="str">
            <v/>
          </cell>
          <cell r="Z4118" t="str">
            <v/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Y4119" t="str">
            <v/>
          </cell>
          <cell r="Z4119" t="str">
            <v/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Y4120" t="str">
            <v/>
          </cell>
          <cell r="Z4120" t="str">
            <v/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Y4121" t="str">
            <v/>
          </cell>
          <cell r="Z4121" t="str">
            <v/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Y4122" t="str">
            <v/>
          </cell>
          <cell r="Z4122" t="str">
            <v/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Y4123" t="str">
            <v/>
          </cell>
          <cell r="Z4123" t="str">
            <v/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Y4124" t="str">
            <v/>
          </cell>
          <cell r="Z4124" t="str">
            <v/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Y4125" t="str">
            <v/>
          </cell>
          <cell r="Z4125" t="str">
            <v/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Y4126" t="str">
            <v/>
          </cell>
          <cell r="Z4126" t="str">
            <v/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Y4127" t="str">
            <v/>
          </cell>
          <cell r="Z4127" t="str">
            <v/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Y4128" t="str">
            <v/>
          </cell>
          <cell r="Z4128" t="str">
            <v/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Y4129" t="str">
            <v/>
          </cell>
          <cell r="Z4129" t="str">
            <v/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Y4130" t="str">
            <v/>
          </cell>
          <cell r="Z4130" t="str">
            <v/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Y4131" t="str">
            <v/>
          </cell>
          <cell r="Z4131" t="str">
            <v/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Y4132" t="str">
            <v/>
          </cell>
          <cell r="Z4132" t="str">
            <v/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Y4133" t="str">
            <v/>
          </cell>
          <cell r="Z4133" t="str">
            <v/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Y4134" t="str">
            <v/>
          </cell>
          <cell r="Z4134" t="str">
            <v/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Y4135" t="str">
            <v/>
          </cell>
          <cell r="Z4135" t="str">
            <v/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Y4136" t="str">
            <v/>
          </cell>
          <cell r="Z4136" t="str">
            <v/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Y4137" t="str">
            <v/>
          </cell>
          <cell r="Z4137" t="str">
            <v/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Y4138" t="str">
            <v/>
          </cell>
          <cell r="Z4138" t="str">
            <v/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Y4139" t="str">
            <v/>
          </cell>
          <cell r="Z4139" t="str">
            <v/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Y4140" t="str">
            <v/>
          </cell>
          <cell r="Z4140" t="str">
            <v/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Y4141" t="str">
            <v/>
          </cell>
          <cell r="Z4141" t="str">
            <v/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Y4142" t="str">
            <v/>
          </cell>
          <cell r="Z4142" t="str">
            <v/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Y4143" t="str">
            <v/>
          </cell>
          <cell r="Z4143" t="str">
            <v/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Y4144" t="str">
            <v/>
          </cell>
          <cell r="Z4144" t="str">
            <v/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Y4145" t="str">
            <v/>
          </cell>
          <cell r="Z4145" t="str">
            <v/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Y4146" t="str">
            <v/>
          </cell>
          <cell r="Z4146" t="str">
            <v/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Y4147" t="str">
            <v/>
          </cell>
          <cell r="Z4147" t="str">
            <v/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Y4148" t="str">
            <v/>
          </cell>
          <cell r="Z4148" t="str">
            <v/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Y4149" t="str">
            <v/>
          </cell>
          <cell r="Z4149" t="str">
            <v/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Y4151" t="str">
            <v/>
          </cell>
          <cell r="Z4151" t="str">
            <v/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Y4152" t="str">
            <v/>
          </cell>
          <cell r="Z4152" t="str">
            <v/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Y4153" t="str">
            <v/>
          </cell>
          <cell r="Z4153" t="str">
            <v/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Y4154" t="str">
            <v/>
          </cell>
          <cell r="Z4154" t="str">
            <v/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4.6208999999999998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4.6210000000000004</v>
          </cell>
          <cell r="V4155">
            <v>44951.442638831017</v>
          </cell>
          <cell r="Y4155" t="str">
            <v/>
          </cell>
          <cell r="Z4155" t="str">
            <v/>
          </cell>
          <cell r="AA4155">
            <v>4.6209500000000006</v>
          </cell>
          <cell r="AB4155">
            <v>1.0000000000065512E-4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Y4156" t="str">
            <v/>
          </cell>
          <cell r="Z4156" t="str">
            <v/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Y4157" t="str">
            <v/>
          </cell>
          <cell r="Z4157" t="str">
            <v/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Y4158" t="str">
            <v/>
          </cell>
          <cell r="Z4158" t="str">
            <v/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Y4159" t="str">
            <v/>
          </cell>
          <cell r="Z4159" t="str">
            <v/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Y4160" t="str">
            <v/>
          </cell>
          <cell r="Z4160" t="str">
            <v/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Y4161" t="str">
            <v/>
          </cell>
          <cell r="Z4161" t="str">
            <v/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Y4162" t="str">
            <v/>
          </cell>
          <cell r="Z4162" t="str">
            <v/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Y4163" t="str">
            <v/>
          </cell>
          <cell r="Z4163" t="str">
            <v/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Y4164" t="str">
            <v/>
          </cell>
          <cell r="Z4164" t="str">
            <v/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Y4165" t="str">
            <v/>
          </cell>
          <cell r="Z4165" t="str">
            <v/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Y4166" t="str">
            <v/>
          </cell>
          <cell r="Z4166" t="str">
            <v/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Y4167" t="str">
            <v/>
          </cell>
          <cell r="Z4167" t="str">
            <v/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Y4168" t="str">
            <v/>
          </cell>
          <cell r="Z4168" t="str">
            <v/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Y4169" t="str">
            <v/>
          </cell>
          <cell r="Z4169" t="str">
            <v/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Y4170" t="str">
            <v/>
          </cell>
          <cell r="Z4170" t="str">
            <v/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Y4171" t="str">
            <v/>
          </cell>
          <cell r="Z4171" t="str">
            <v/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Y4172" t="str">
            <v/>
          </cell>
          <cell r="Z4172" t="str">
            <v/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Y4173" t="str">
            <v/>
          </cell>
          <cell r="Z4173" t="str">
            <v/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Y4174" t="str">
            <v/>
          </cell>
          <cell r="Z4174" t="str">
            <v/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Y4175" t="str">
            <v/>
          </cell>
          <cell r="Z4175" t="str">
            <v/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Y4176" t="str">
            <v/>
          </cell>
          <cell r="Z4176" t="str">
            <v/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Y4177" t="str">
            <v/>
          </cell>
          <cell r="Z4177" t="str">
            <v/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Y4178" t="str">
            <v/>
          </cell>
          <cell r="Z4178" t="str">
            <v/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Y4179" t="str">
            <v/>
          </cell>
          <cell r="Z4179" t="str">
            <v/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0" sqref="A10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>
        <v>9699625</v>
      </c>
      <c r="B2" s="6"/>
      <c r="C2" s="30">
        <f>IF($A2&lt;&gt;"",IFERROR(VLOOKUP($A2,[1]Traspaso!$B$4:$AE$24333,14,FALSE),""),"")</f>
        <v>4.5004999999999997</v>
      </c>
      <c r="D2" s="30">
        <f>IF($A2&lt;&gt;"",IFERROR(VLOOKUP($A2,[1]Traspaso!$B$4:$AE$24333,20,FALSE),""),"")</f>
        <v>4.4995000000000003</v>
      </c>
      <c r="E2" s="14">
        <f>IF($A2&lt;&gt;"",IFERROR(VLOOKUP($A2,[1]Traspaso!$B$4:$AE$24333,24,FALSE),""),"")</f>
        <v>30.099999999999998</v>
      </c>
      <c r="F2" s="14">
        <f>IF($A2&lt;&gt;"",IFERROR(VLOOKUP($A2,[1]Traspaso!$B$4:$AE$24333,25,FALSE),""),"")</f>
        <v>22.3</v>
      </c>
      <c r="G2" s="8">
        <f>IF($A2&lt;&gt;"",IFERROR(VLOOKUP($A2,[1]Traspaso!$B$4:$AE$24333,21,FALSE),""),"")</f>
        <v>44923.443148148152</v>
      </c>
      <c r="H2" s="40">
        <f>IF($A2&lt;&gt;"",IFERROR(VLOOKUP($A2,[1]Traspaso!$B$4:$AE$24333,26,FALSE),""),"")</f>
        <v>4.5</v>
      </c>
      <c r="I2" s="5"/>
    </row>
    <row r="3" spans="1:10" x14ac:dyDescent="0.3">
      <c r="A3" s="1">
        <v>9699626</v>
      </c>
      <c r="B3" s="6"/>
      <c r="C3" s="30">
        <f>IF($A3&lt;&gt;"",IFERROR(VLOOKUP($A3,[1]Traspaso!$B$4:$AE$24333,14,FALSE),""),"")</f>
        <v>4.4894999999999996</v>
      </c>
      <c r="D3" s="30">
        <f>IF($A3&lt;&gt;"",IFERROR(VLOOKUP($A3,[1]Traspaso!$B$4:$AE$24333,20,FALSE),""),"")</f>
        <v>4.4890999999999996</v>
      </c>
      <c r="E3" s="14">
        <f>IF($A3&lt;&gt;"",IFERROR(VLOOKUP($A3,[1]Traspaso!$B$4:$AE$24333,24,FALSE),""),"")</f>
        <v>30.099999999999998</v>
      </c>
      <c r="F3" s="14">
        <f>IF($A3&lt;&gt;"",IFERROR(VLOOKUP($A3,[1]Traspaso!$B$4:$AE$24333,25,FALSE),""),"")</f>
        <v>22.3</v>
      </c>
      <c r="G3" s="8">
        <f>IF($A3&lt;&gt;"",IFERROR(VLOOKUP($A3,[1]Traspaso!$B$4:$AE$24333,21,FALSE),""),"")</f>
        <v>44923.443553240744</v>
      </c>
      <c r="H3" s="40">
        <f>IF($A3&lt;&gt;"",IFERROR(VLOOKUP($A3,[1]Traspaso!$B$4:$AE$24333,26,FALSE),""),"")</f>
        <v>4.4893000000000001</v>
      </c>
      <c r="I3" s="5"/>
    </row>
    <row r="4" spans="1:10" x14ac:dyDescent="0.3">
      <c r="A4" s="1">
        <v>9699627</v>
      </c>
      <c r="B4" s="6"/>
      <c r="C4" s="30">
        <f>IF($A4&lt;&gt;"",IFERROR(VLOOKUP($A4,[1]Traspaso!$B$4:$AE$24333,14,FALSE),""),"")</f>
        <v>4.4958</v>
      </c>
      <c r="D4" s="30">
        <f>IF($A4&lt;&gt;"",IFERROR(VLOOKUP($A4,[1]Traspaso!$B$4:$AE$24333,20,FALSE),""),"")</f>
        <v>4.4958</v>
      </c>
      <c r="E4" s="14">
        <f>IF($A4&lt;&gt;"",IFERROR(VLOOKUP($A4,[1]Traspaso!$B$4:$AE$24333,24,FALSE),""),"")</f>
        <v>30.099999999999998</v>
      </c>
      <c r="F4" s="14">
        <f>IF($A4&lt;&gt;"",IFERROR(VLOOKUP($A4,[1]Traspaso!$B$4:$AE$24333,25,FALSE),""),"")</f>
        <v>22.3</v>
      </c>
      <c r="G4" s="8">
        <f>IF($A4&lt;&gt;"",IFERROR(VLOOKUP($A4,[1]Traspaso!$B$4:$AE$24333,21,FALSE),""),"")</f>
        <v>44923.443993055553</v>
      </c>
      <c r="H4" s="40">
        <f>IF($A4&lt;&gt;"",IFERROR(VLOOKUP($A4,[1]Traspaso!$B$4:$AE$24333,26,FALSE),""),"")</f>
        <v>4.4958</v>
      </c>
      <c r="I4" s="5"/>
    </row>
    <row r="5" spans="1:10" x14ac:dyDescent="0.3">
      <c r="A5" s="1">
        <v>9697352</v>
      </c>
      <c r="B5" s="6"/>
      <c r="C5" s="30">
        <f>IF($A5&lt;&gt;"",IFERROR(VLOOKUP($A5,[1]Traspaso!$B$4:$AE$24333,14,FALSE),""),"")</f>
        <v>4.3429000000000002</v>
      </c>
      <c r="D5" s="30">
        <f>IF($A5&lt;&gt;"",IFERROR(VLOOKUP($A5,[1]Traspaso!$B$4:$AE$24333,20,FALSE),""),"")</f>
        <v>4.3433000000000002</v>
      </c>
      <c r="E5" s="14">
        <f>IF($A5&lt;&gt;"",IFERROR(VLOOKUP($A5,[1]Traspaso!$B$4:$AE$24333,24,FALSE),""),"")</f>
        <v>34</v>
      </c>
      <c r="F5" s="14">
        <f>IF($A5&lt;&gt;"",IFERROR(VLOOKUP($A5,[1]Traspaso!$B$4:$AE$24333,25,FALSE),""),"")</f>
        <v>23</v>
      </c>
      <c r="G5" s="8">
        <f>IF($A5&lt;&gt;"",IFERROR(VLOOKUP($A5,[1]Traspaso!$B$4:$AE$24333,21,FALSE),""),"")</f>
        <v>44918.517268518517</v>
      </c>
      <c r="H5" s="40">
        <f>IF($A5&lt;&gt;"",IFERROR(VLOOKUP($A5,[1]Traspaso!$B$4:$AE$24333,26,FALSE),""),"")</f>
        <v>4.3430999999999997</v>
      </c>
      <c r="I5" s="5"/>
    </row>
    <row r="6" spans="1:10" x14ac:dyDescent="0.3">
      <c r="A6" s="1">
        <v>9697353</v>
      </c>
      <c r="B6" s="6"/>
      <c r="C6" s="30">
        <f>IF($A6&lt;&gt;"",IFERROR(VLOOKUP($A6,[1]Traspaso!$B$4:$AE$24333,14,FALSE),""),"")</f>
        <v>4.3554000000000004</v>
      </c>
      <c r="D6" s="30">
        <f>IF($A6&lt;&gt;"",IFERROR(VLOOKUP($A6,[1]Traspaso!$B$4:$AE$24333,20,FALSE),""),"")</f>
        <v>4.3563000000000001</v>
      </c>
      <c r="E6" s="14">
        <f>IF($A6&lt;&gt;"",IFERROR(VLOOKUP($A6,[1]Traspaso!$B$4:$AE$24333,24,FALSE),""),"")</f>
        <v>34</v>
      </c>
      <c r="F6" s="14">
        <f>IF($A6&lt;&gt;"",IFERROR(VLOOKUP($A6,[1]Traspaso!$B$4:$AE$24333,25,FALSE),""),"")</f>
        <v>23</v>
      </c>
      <c r="G6" s="8">
        <f>IF($A6&lt;&gt;"",IFERROR(VLOOKUP($A6,[1]Traspaso!$B$4:$AE$24333,21,FALSE),""),"")</f>
        <v>44918.517754629633</v>
      </c>
      <c r="H6" s="40">
        <f>IF($A6&lt;&gt;"",IFERROR(VLOOKUP($A6,[1]Traspaso!$B$4:$AE$24333,26,FALSE),""),"")</f>
        <v>4.3558500000000002</v>
      </c>
      <c r="I6" s="5"/>
    </row>
    <row r="7" spans="1:10" x14ac:dyDescent="0.3">
      <c r="A7" s="1">
        <v>90408</v>
      </c>
      <c r="B7" s="6"/>
      <c r="C7" s="30">
        <f>IF($A7&lt;&gt;"",IFERROR(VLOOKUP($A7,[1]Traspaso!$B$4:$AE$24333,14,FALSE),""),"")</f>
        <v>4.3893000000000004</v>
      </c>
      <c r="D7" s="30">
        <f>IF($A7&lt;&gt;"",IFERROR(VLOOKUP($A7,[1]Traspaso!$B$4:$AE$24333,20,FALSE),""),"")</f>
        <v>4.3895999999999997</v>
      </c>
      <c r="E7" s="14">
        <f>IF($A7&lt;&gt;"",IFERROR(VLOOKUP($A7,[1]Traspaso!$B$4:$AE$24333,24,FALSE),""),"")</f>
        <v>31.299999999999997</v>
      </c>
      <c r="F7" s="14">
        <f>IF($A7&lt;&gt;"",IFERROR(VLOOKUP($A7,[1]Traspaso!$B$4:$AE$24333,25,FALSE),""),"")</f>
        <v>21.3</v>
      </c>
      <c r="G7" s="8">
        <f>IF($A7&lt;&gt;"",IFERROR(VLOOKUP($A7,[1]Traspaso!$B$4:$AE$24333,21,FALSE),""),"")</f>
        <v>44889.473564814813</v>
      </c>
      <c r="H7" s="40">
        <f>IF($A7&lt;&gt;"",IFERROR(VLOOKUP($A7,[1]Traspaso!$B$4:$AE$24333,26,FALSE),""),"")</f>
        <v>4.3894500000000001</v>
      </c>
      <c r="I7" s="5"/>
    </row>
    <row r="8" spans="1:10" x14ac:dyDescent="0.3">
      <c r="A8" s="1">
        <v>9697303</v>
      </c>
      <c r="B8" s="6"/>
      <c r="C8" s="30">
        <f>IF($A8&lt;&gt;"",IFERROR(VLOOKUP($A8,[1]Traspaso!$B$4:$AE$24333,14,FALSE),""),"")</f>
        <v>4.4744999999999999</v>
      </c>
      <c r="D8" s="30">
        <f>IF($A8&lt;&gt;"",IFERROR(VLOOKUP($A8,[1]Traspaso!$B$4:$AE$24333,20,FALSE),""),"")</f>
        <v>4.4741999999999997</v>
      </c>
      <c r="E8" s="14">
        <f>IF($A8&lt;&gt;"",IFERROR(VLOOKUP($A8,[1]Traspaso!$B$4:$AE$24333,24,FALSE),""),"")</f>
        <v>32.6</v>
      </c>
      <c r="F8" s="14">
        <f>IF($A8&lt;&gt;"",IFERROR(VLOOKUP($A8,[1]Traspaso!$B$4:$AE$24333,25,FALSE),""),"")</f>
        <v>21.6</v>
      </c>
      <c r="G8" s="8">
        <f>IF($A8&lt;&gt;"",IFERROR(VLOOKUP($A8,[1]Traspaso!$B$4:$AE$24333,21,FALSE),""),"")</f>
        <v>44918.478750000002</v>
      </c>
      <c r="H8" s="40">
        <f>IF($A8&lt;&gt;"",IFERROR(VLOOKUP($A8,[1]Traspaso!$B$4:$AE$24333,26,FALSE),""),"")</f>
        <v>4.4743499999999994</v>
      </c>
      <c r="I8" s="5"/>
    </row>
    <row r="9" spans="1:10" x14ac:dyDescent="0.3">
      <c r="A9" s="1" t="s">
        <v>64</v>
      </c>
      <c r="B9" s="6"/>
      <c r="C9" s="30">
        <f>IF($A9&lt;&gt;"",IFERROR(VLOOKUP($A9,[1]Traspaso!$B$4:$AE$24333,14,FALSE),""),"")</f>
        <v>5</v>
      </c>
      <c r="D9" s="30">
        <f>IF($A9&lt;&gt;"",IFERROR(VLOOKUP($A9,[1]Traspaso!$B$4:$AE$24333,20,FALSE),""),"")</f>
        <v>5</v>
      </c>
      <c r="E9" s="14">
        <f>IF($A9&lt;&gt;"",IFERROR(VLOOKUP($A9,[1]Traspaso!$B$4:$AE$24333,24,FALSE),""),"")</f>
        <v>43.9</v>
      </c>
      <c r="F9" s="14">
        <f>IF($A9&lt;&gt;"",IFERROR(VLOOKUP($A9,[1]Traspaso!$B$4:$AE$24333,25,FALSE),""),"")</f>
        <v>19.399999999999999</v>
      </c>
      <c r="G9" s="8">
        <f>IF($A9&lt;&gt;"",IFERROR(VLOOKUP($A9,[1]Traspaso!$B$4:$AE$24333,21,FALSE),""),"")</f>
        <v>44852.566828703704</v>
      </c>
      <c r="H9" s="40">
        <f>IF($A9&lt;&gt;"",IFERROR(VLOOKUP($A9,[1]Traspaso!$B$4:$AE$24333,26,FALSE),""),"")</f>
        <v>5</v>
      </c>
      <c r="I9" s="5"/>
    </row>
    <row r="10" spans="1:10" x14ac:dyDescent="0.3">
      <c r="A10" s="1"/>
      <c r="B10" s="6"/>
      <c r="C10" s="30" t="str">
        <f>IF($A10&lt;&gt;"",IFERROR(VLOOKUP($A10,[1]Traspaso!$B$4:$AE$24333,14,FALSE),""),"")</f>
        <v/>
      </c>
      <c r="D10" s="30" t="str">
        <f>IF($A10&lt;&gt;"",IFERROR(VLOOKUP($A10,[1]Traspaso!$B$4:$AE$24333,20,FALSE),""),"")</f>
        <v/>
      </c>
      <c r="E10" s="14" t="str">
        <f>IF($A10&lt;&gt;"",IFERROR(VLOOKUP($A10,[1]Traspaso!$B$4:$AE$24333,24,FALSE),""),"")</f>
        <v/>
      </c>
      <c r="F10" s="14" t="str">
        <f>IF($A10&lt;&gt;"",IFERROR(VLOOKUP($A10,[1]Traspaso!$B$4:$AE$24333,25,FALSE),""),"")</f>
        <v/>
      </c>
      <c r="G10" s="8" t="str">
        <f>IF($A10&lt;&gt;"",IFERROR(VLOOKUP($A10,[1]Traspaso!$B$4:$AE$24333,21,FALSE),""),"")</f>
        <v/>
      </c>
      <c r="H10" s="40" t="str">
        <f>IF($A10&lt;&gt;"",IFERROR(VLOOKUP($A10,[1]Traspaso!$B$4:$AE$24333,26,FALSE),""),"")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IF($A11&lt;&gt;"",IFERROR(VLOOKUP($A11,[1]Traspaso!$B$4:$AE$24333,14,FALSE),""),"")</f>
        <v/>
      </c>
      <c r="D11" s="30" t="str">
        <f>IF($A11&lt;&gt;"",IFERROR(VLOOKUP($A11,[1]Traspaso!$B$4:$AE$24333,20,FALSE),""),"")</f>
        <v/>
      </c>
      <c r="E11" s="14" t="str">
        <f>IF($A11&lt;&gt;"",IFERROR(VLOOKUP($A11,[1]Traspaso!$B$4:$AE$24333,24,FALSE),""),"")</f>
        <v/>
      </c>
      <c r="F11" s="14" t="str">
        <f>IF($A11&lt;&gt;"",IFERROR(VLOOKUP($A11,[1]Traspaso!$B$4:$AE$24333,25,FALSE),""),"")</f>
        <v/>
      </c>
      <c r="G11" s="8" t="str">
        <f>IF($A11&lt;&gt;"",IFERROR(VLOOKUP($A11,[1]Traspaso!$B$4:$AE$24333,21,FALSE),""),"")</f>
        <v/>
      </c>
      <c r="H11" s="40" t="str">
        <f>IF($A11&lt;&gt;"",IFERROR(VLOOKUP($A11,[1]Traspaso!$B$4:$AE$24333,26,FALSE),""),"")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IF($A12&lt;&gt;"",IFERROR(VLOOKUP($A12,[1]Traspaso!$B$4:$AE$24333,14,FALSE),""),"")</f>
        <v/>
      </c>
      <c r="D12" s="30" t="str">
        <f>IF($A12&lt;&gt;"",IFERROR(VLOOKUP($A12,[1]Traspaso!$B$4:$AE$24333,20,FALSE),""),"")</f>
        <v/>
      </c>
      <c r="E12" s="14" t="str">
        <f>IF($A12&lt;&gt;"",IFERROR(VLOOKUP($A12,[1]Traspaso!$B$4:$AE$24333,24,FALSE),""),"")</f>
        <v/>
      </c>
      <c r="F12" s="14" t="str">
        <f>IF($A12&lt;&gt;"",IFERROR(VLOOKUP($A12,[1]Traspaso!$B$4:$AE$24333,25,FALSE),""),"")</f>
        <v/>
      </c>
      <c r="G12" s="8" t="str">
        <f>IF($A12&lt;&gt;"",IFERROR(VLOOKUP($A12,[1]Traspaso!$B$4:$AE$24333,21,FALSE),""),"")</f>
        <v/>
      </c>
      <c r="H12" s="40" t="str">
        <f>IF($A12&lt;&gt;"",IFERROR(VLOOKUP($A12,[1]Traspaso!$B$4:$AE$24333,26,FALSE),""),"")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IF($A13&lt;&gt;"",IFERROR(VLOOKUP($A13,[1]Traspaso!$B$4:$AE$24333,14,FALSE),""),"")</f>
        <v/>
      </c>
      <c r="D13" s="30" t="str">
        <f>IF($A13&lt;&gt;"",IFERROR(VLOOKUP($A13,[1]Traspaso!$B$4:$AE$24333,20,FALSE),""),"")</f>
        <v/>
      </c>
      <c r="E13" s="14" t="str">
        <f>IF($A13&lt;&gt;"",IFERROR(VLOOKUP($A13,[1]Traspaso!$B$4:$AE$24333,24,FALSE),""),"")</f>
        <v/>
      </c>
      <c r="F13" s="14" t="str">
        <f>IF($A13&lt;&gt;"",IFERROR(VLOOKUP($A13,[1]Traspaso!$B$4:$AE$24333,25,FALSE),""),"")</f>
        <v/>
      </c>
      <c r="G13" s="8" t="str">
        <f>IF($A13&lt;&gt;"",IFERROR(VLOOKUP($A13,[1]Traspaso!$B$4:$AE$24333,21,FALSE),""),"")</f>
        <v/>
      </c>
      <c r="H13" s="40" t="str">
        <f>IF($A13&lt;&gt;"",IFERROR(VLOOKUP($A13,[1]Traspaso!$B$4:$AE$24333,26,FALSE),""),"")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IF($A14&lt;&gt;"",IFERROR(VLOOKUP($A14,[1]Traspaso!$B$4:$AE$24333,14,FALSE),""),"")</f>
        <v/>
      </c>
      <c r="D14" s="30" t="str">
        <f>IF($A14&lt;&gt;"",IFERROR(VLOOKUP($A14,[1]Traspaso!$B$4:$AE$24333,20,FALSE),""),"")</f>
        <v/>
      </c>
      <c r="E14" s="14" t="str">
        <f>IF($A14&lt;&gt;"",IFERROR(VLOOKUP($A14,[1]Traspaso!$B$4:$AE$24333,24,FALSE),""),"")</f>
        <v/>
      </c>
      <c r="F14" s="14" t="str">
        <f>IF($A14&lt;&gt;"",IFERROR(VLOOKUP($A14,[1]Traspaso!$B$4:$AE$24333,25,FALSE),""),"")</f>
        <v/>
      </c>
      <c r="G14" s="8" t="str">
        <f>IF($A14&lt;&gt;"",IFERROR(VLOOKUP($A14,[1]Traspaso!$B$4:$AE$24333,21,FALSE),""),"")</f>
        <v/>
      </c>
      <c r="H14" s="40" t="str">
        <f>IF($A14&lt;&gt;"",IFERROR(VLOOKUP($A14,[1]Traspaso!$B$4:$AE$24333,26,FALSE),""),"")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IF($A15&lt;&gt;"",IFERROR(VLOOKUP($A15,[1]Traspaso!$B$4:$AE$24333,14,FALSE),""),"")</f>
        <v/>
      </c>
      <c r="D15" s="30" t="str">
        <f>IF($A15&lt;&gt;"",IFERROR(VLOOKUP($A15,[1]Traspaso!$B$4:$AE$24333,20,FALSE),""),"")</f>
        <v/>
      </c>
      <c r="E15" s="14" t="str">
        <f>IF($A15&lt;&gt;"",IFERROR(VLOOKUP($A15,[1]Traspaso!$B$4:$AE$24333,24,FALSE),""),"")</f>
        <v/>
      </c>
      <c r="F15" s="14" t="str">
        <f>IF($A15&lt;&gt;"",IFERROR(VLOOKUP($A15,[1]Traspaso!$B$4:$AE$24333,25,FALSE),""),"")</f>
        <v/>
      </c>
      <c r="G15" s="8" t="str">
        <f>IF($A15&lt;&gt;"",IFERROR(VLOOKUP($A15,[1]Traspaso!$B$4:$AE$24333,21,FALSE),""),"")</f>
        <v/>
      </c>
      <c r="H15" s="40" t="str">
        <f>IF($A15&lt;&gt;"",IFERROR(VLOOKUP($A15,[1]Traspaso!$B$4:$AE$24333,26,FALSE),""),"")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IF($A16&lt;&gt;"",IFERROR(VLOOKUP($A16,[1]Traspaso!$B$4:$AE$24333,14,FALSE),""),"")</f>
        <v/>
      </c>
      <c r="D16" s="30" t="str">
        <f>IF($A16&lt;&gt;"",IFERROR(VLOOKUP($A16,[1]Traspaso!$B$4:$AE$24333,20,FALSE),""),"")</f>
        <v/>
      </c>
      <c r="E16" s="14" t="str">
        <f>IF($A16&lt;&gt;"",IFERROR(VLOOKUP($A16,[1]Traspaso!$B$4:$AE$24333,24,FALSE),""),"")</f>
        <v/>
      </c>
      <c r="F16" s="14" t="str">
        <f>IF($A16&lt;&gt;"",IFERROR(VLOOKUP($A16,[1]Traspaso!$B$4:$AE$24333,25,FALSE),""),"")</f>
        <v/>
      </c>
      <c r="G16" s="8" t="str">
        <f>IF($A16&lt;&gt;"",IFERROR(VLOOKUP($A16,[1]Traspaso!$B$4:$AE$24333,21,FALSE),""),"")</f>
        <v/>
      </c>
      <c r="H16" s="40" t="str">
        <f>IF($A16&lt;&gt;"",IFERROR(VLOOKUP($A16,[1]Traspaso!$B$4:$AE$24333,26,FALSE),""),"")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IF($A17&lt;&gt;"",IFERROR(VLOOKUP($A17,[1]Traspaso!$B$4:$AE$24333,14,FALSE),""),"")</f>
        <v/>
      </c>
      <c r="D17" s="30" t="str">
        <f>IF($A17&lt;&gt;"",IFERROR(VLOOKUP($A17,[1]Traspaso!$B$4:$AE$24333,20,FALSE),""),"")</f>
        <v/>
      </c>
      <c r="E17" s="14" t="str">
        <f>IF($A17&lt;&gt;"",IFERROR(VLOOKUP($A17,[1]Traspaso!$B$4:$AE$24333,24,FALSE),""),"")</f>
        <v/>
      </c>
      <c r="F17" s="14" t="str">
        <f>IF($A17&lt;&gt;"",IFERROR(VLOOKUP($A17,[1]Traspaso!$B$4:$AE$24333,25,FALSE),""),"")</f>
        <v/>
      </c>
      <c r="G17" s="8" t="str">
        <f>IF($A17&lt;&gt;"",IFERROR(VLOOKUP($A17,[1]Traspaso!$B$4:$AE$24333,21,FALSE),""),"")</f>
        <v/>
      </c>
      <c r="H17" s="40" t="str">
        <f>IF($A17&lt;&gt;"",IFERROR(VLOOKUP($A17,[1]Traspaso!$B$4:$AE$24333,26,FALSE),""),"")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IF($A18&lt;&gt;"",IFERROR(VLOOKUP($A18,[1]Traspaso!$B$4:$AE$24333,14,FALSE),""),"")</f>
        <v/>
      </c>
      <c r="D18" s="30" t="str">
        <f>IF($A18&lt;&gt;"",IFERROR(VLOOKUP($A18,[1]Traspaso!$B$4:$AE$24333,20,FALSE),""),"")</f>
        <v/>
      </c>
      <c r="E18" s="14" t="str">
        <f>IF($A18&lt;&gt;"",IFERROR(VLOOKUP($A18,[1]Traspaso!$B$4:$AE$24333,24,FALSE),""),"")</f>
        <v/>
      </c>
      <c r="F18" s="14" t="str">
        <f>IF($A18&lt;&gt;"",IFERROR(VLOOKUP($A18,[1]Traspaso!$B$4:$AE$24333,25,FALSE),""),"")</f>
        <v/>
      </c>
      <c r="G18" s="8" t="str">
        <f>IF($A18&lt;&gt;"",IFERROR(VLOOKUP($A18,[1]Traspaso!$B$4:$AE$24333,21,FALSE),""),"")</f>
        <v/>
      </c>
      <c r="H18" s="40" t="str">
        <f>IF($A18&lt;&gt;"",IFERROR(VLOOKUP($A18,[1]Traspaso!$B$4:$AE$24333,26,FALSE),""),"")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IF($A19&lt;&gt;"",IFERROR(VLOOKUP($A19,[1]Traspaso!$B$4:$AE$24333,14,FALSE),""),"")</f>
        <v/>
      </c>
      <c r="D19" s="30" t="str">
        <f>IF($A19&lt;&gt;"",IFERROR(VLOOKUP($A19,[1]Traspaso!$B$4:$AE$24333,20,FALSE),""),"")</f>
        <v/>
      </c>
      <c r="E19" s="14" t="str">
        <f>IF($A19&lt;&gt;"",IFERROR(VLOOKUP($A19,[1]Traspaso!$B$4:$AE$24333,24,FALSE),""),"")</f>
        <v/>
      </c>
      <c r="F19" s="14" t="str">
        <f>IF($A19&lt;&gt;"",IFERROR(VLOOKUP($A19,[1]Traspaso!$B$4:$AE$24333,25,FALSE),""),"")</f>
        <v/>
      </c>
      <c r="G19" s="8" t="str">
        <f>IF($A19&lt;&gt;"",IFERROR(VLOOKUP($A19,[1]Traspaso!$B$4:$AE$24333,21,FALSE),""),"")</f>
        <v/>
      </c>
      <c r="H19" s="40" t="str">
        <f>IF($A19&lt;&gt;"",IFERROR(VLOOKUP($A19,[1]Traspaso!$B$4:$AE$24333,26,FALSE),""),"")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IF($A20&lt;&gt;"",IFERROR(VLOOKUP($A20,[1]Traspaso!$B$4:$AE$24333,14,FALSE),""),"")</f>
        <v/>
      </c>
      <c r="D20" s="30" t="str">
        <f>IF($A20&lt;&gt;"",IFERROR(VLOOKUP($A20,[1]Traspaso!$B$4:$AE$24333,20,FALSE),""),"")</f>
        <v/>
      </c>
      <c r="E20" s="14" t="str">
        <f>IF($A20&lt;&gt;"",IFERROR(VLOOKUP($A20,[1]Traspaso!$B$4:$AE$24333,24,FALSE),""),"")</f>
        <v/>
      </c>
      <c r="F20" s="14" t="str">
        <f>IF($A20&lt;&gt;"",IFERROR(VLOOKUP($A20,[1]Traspaso!$B$4:$AE$24333,25,FALSE),""),"")</f>
        <v/>
      </c>
      <c r="G20" s="8" t="str">
        <f>IF($A20&lt;&gt;"",IFERROR(VLOOKUP($A20,[1]Traspaso!$B$4:$AE$24333,21,FALSE),""),"")</f>
        <v/>
      </c>
      <c r="H20" s="40" t="str">
        <f>IF($A20&lt;&gt;"",IFERROR(VLOOKUP($A20,[1]Traspaso!$B$4:$AE$24333,26,FALSE),""),"")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IF($A21&lt;&gt;"",IFERROR(VLOOKUP($A21,[1]Traspaso!$B$4:$AE$24333,14,FALSE),""),"")</f>
        <v/>
      </c>
      <c r="D21" s="30" t="str">
        <f>IF($A21&lt;&gt;"",IFERROR(VLOOKUP($A21,[1]Traspaso!$B$4:$AE$24333,20,FALSE),""),"")</f>
        <v/>
      </c>
      <c r="E21" s="14" t="str">
        <f>IF($A21&lt;&gt;"",IFERROR(VLOOKUP($A21,[1]Traspaso!$B$4:$AE$24333,24,FALSE),""),"")</f>
        <v/>
      </c>
      <c r="F21" s="14" t="str">
        <f>IF($A21&lt;&gt;"",IFERROR(VLOOKUP($A21,[1]Traspaso!$B$4:$AE$24333,25,FALSE),""),"")</f>
        <v/>
      </c>
      <c r="G21" s="8" t="str">
        <f>IF($A21&lt;&gt;"",IFERROR(VLOOKUP($A21,[1]Traspaso!$B$4:$AE$24333,21,FALSE),""),"")</f>
        <v/>
      </c>
      <c r="H21" s="40" t="str">
        <f>IF($A21&lt;&gt;"",IFERROR(VLOOKUP($A21,[1]Traspaso!$B$4:$AE$24333,26,FALSE),""),"")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IF($A22&lt;&gt;"",IFERROR(VLOOKUP($A22,[1]Traspaso!$B$4:$AE$24333,14,FALSE),""),"")</f>
        <v/>
      </c>
      <c r="D22" s="30" t="str">
        <f>IF($A22&lt;&gt;"",IFERROR(VLOOKUP($A22,[1]Traspaso!$B$4:$AE$24333,20,FALSE),""),"")</f>
        <v/>
      </c>
      <c r="E22" s="14" t="str">
        <f>IF($A22&lt;&gt;"",IFERROR(VLOOKUP($A22,[1]Traspaso!$B$4:$AE$24333,24,FALSE),""),"")</f>
        <v/>
      </c>
      <c r="F22" s="14" t="str">
        <f>IF($A22&lt;&gt;"",IFERROR(VLOOKUP($A22,[1]Traspaso!$B$4:$AE$24333,25,FALSE),""),"")</f>
        <v/>
      </c>
      <c r="G22" s="8" t="str">
        <f>IF($A22&lt;&gt;"",IFERROR(VLOOKUP($A22,[1]Traspaso!$B$4:$AE$24333,21,FALSE),""),"")</f>
        <v/>
      </c>
      <c r="H22" s="40" t="str">
        <f>IF($A22&lt;&gt;"",IFERROR(VLOOKUP($A22,[1]Traspaso!$B$4:$AE$24333,26,FALSE),""),"")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0" zoomScaleNormal="70" workbookViewId="0">
      <selection activeCell="U12" sqref="U12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>
        <f>IF(Pesos_Blancos!A2&lt;&gt;"",Pesos_Blancos!A2,"")</f>
        <v>9699625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 t="shared" ref="L4:M6" si="0">IF(AND(AB4&lt;&gt;"",J4&lt;&gt;""),(J4-AB4),"")</f>
        <v/>
      </c>
      <c r="M4" s="14" t="str">
        <f t="shared" si="0"/>
        <v/>
      </c>
      <c r="N4" s="33">
        <v>4.5911999999999997</v>
      </c>
      <c r="O4" s="12">
        <v>44952.491898148146</v>
      </c>
      <c r="P4" s="1">
        <v>33.4</v>
      </c>
      <c r="Q4" s="1">
        <v>20.9</v>
      </c>
      <c r="R4" s="14">
        <f t="shared" ref="R4:S6" si="1">IF(AND(AB4&lt;&gt;"",P4&lt;&gt;""),(P4-AB4),"")</f>
        <v>34.699999999999996</v>
      </c>
      <c r="S4" s="14">
        <f t="shared" si="1"/>
        <v>21.9</v>
      </c>
      <c r="T4" s="33">
        <v>4.5921000000000003</v>
      </c>
      <c r="U4" s="12">
        <v>44952.638854166667</v>
      </c>
      <c r="V4" s="1">
        <v>44.4</v>
      </c>
      <c r="W4" s="1">
        <v>20.399999999999999</v>
      </c>
      <c r="X4" s="14">
        <f>IF(AND(AB4&lt;&gt;"",V4&lt;&gt;""),(V4-AB4),"")</f>
        <v>45.699999999999996</v>
      </c>
      <c r="Y4" s="14">
        <f>IF(AND(AC4&lt;&gt;"",W4&lt;&gt;""),(W4-AC4),"")</f>
        <v>21.4</v>
      </c>
      <c r="Z4" s="30">
        <f>IF(T4="","",IF(LEFT(Pesos_Blancos!A2,2)="QC",T4,IF(ABS((N4-T4))&lt;=0.005,(N4+T4)/2,"Error")))</f>
        <v>4.5916499999999996</v>
      </c>
      <c r="AA4" s="30">
        <f>IF(A4="","",IF(LEFT(Pesos_Blancos!A2,2)="QC",T4,IF(OR(Pesos_Blancos!H2&gt;Z4,Z4="Error"),"Verifique",ABS(Pesos_Blancos!H2-Z4))))</f>
        <v>9.1649999999999565E-2</v>
      </c>
      <c r="AB4" s="6">
        <v>-1.3</v>
      </c>
      <c r="AC4" s="6">
        <v>-1</v>
      </c>
      <c r="AD4" s="1" t="s">
        <v>63</v>
      </c>
    </row>
    <row r="5" spans="1:30" x14ac:dyDescent="0.3">
      <c r="A5" s="5">
        <f>IF(Pesos_Blancos!A3&lt;&gt;"",Pesos_Blancos!A3,"")</f>
        <v>9699626</v>
      </c>
      <c r="B5" s="33"/>
      <c r="C5" s="12"/>
      <c r="D5" s="1"/>
      <c r="E5" s="1"/>
      <c r="F5" s="14" t="str">
        <f t="shared" ref="F5:F22" si="2">IF(AND(AB5&lt;&gt;"",D5&lt;&gt;""),(D5-AB5),"")</f>
        <v/>
      </c>
      <c r="G5" s="14" t="str">
        <f t="shared" ref="G5:G22" si="3">IF(AND(AC5&lt;&gt;"",E5&lt;&gt;""),(E5-AC5),"")</f>
        <v/>
      </c>
      <c r="H5" s="33"/>
      <c r="I5" s="12"/>
      <c r="J5" s="1"/>
      <c r="K5" s="1"/>
      <c r="L5" s="14" t="str">
        <f t="shared" si="0"/>
        <v/>
      </c>
      <c r="M5" s="14" t="str">
        <f t="shared" si="0"/>
        <v/>
      </c>
      <c r="N5" s="33">
        <v>4.5945</v>
      </c>
      <c r="O5" s="12">
        <v>44952.49324074074</v>
      </c>
      <c r="P5" s="1">
        <v>33.4</v>
      </c>
      <c r="Q5" s="1">
        <v>20.9</v>
      </c>
      <c r="R5" s="14">
        <f t="shared" si="1"/>
        <v>34.699999999999996</v>
      </c>
      <c r="S5" s="14">
        <f t="shared" si="1"/>
        <v>21.9</v>
      </c>
      <c r="T5" s="33">
        <v>4.5948000000000002</v>
      </c>
      <c r="U5" s="12">
        <v>44952.640462962961</v>
      </c>
      <c r="V5" s="1">
        <v>44.4</v>
      </c>
      <c r="W5" s="1">
        <v>20.399999999999999</v>
      </c>
      <c r="X5" s="14">
        <f t="shared" ref="X5:X22" si="4">IF(AND(AB5&lt;&gt;"",V5&lt;&gt;""),(V5-AB5),"")</f>
        <v>45.699999999999996</v>
      </c>
      <c r="Y5" s="14">
        <f t="shared" ref="Y5:Y22" si="5">IF(AND(AC5&lt;&gt;"",W5&lt;&gt;""),(W5-AC5),"")</f>
        <v>21.4</v>
      </c>
      <c r="Z5" s="30">
        <f>IF(T5="","",IF(LEFT(Pesos_Blancos!A3,2)="QC",T5,IF(ABS((N5-T5))&lt;=0.005,(N5+T5)/2,"Error")))</f>
        <v>4.5946499999999997</v>
      </c>
      <c r="AA5" s="30">
        <f>IF(A5="","",IF(LEFT(Pesos_Blancos!A3,2)="QC",T5,IF(OR(Pesos_Blancos!H3&gt;Z5,Z5="Error"),"Verifique",ABS(Pesos_Blancos!H3-Z5))))</f>
        <v>0.10534999999999961</v>
      </c>
      <c r="AB5" s="6">
        <v>-1.3</v>
      </c>
      <c r="AC5" s="6">
        <v>-1</v>
      </c>
      <c r="AD5" s="1" t="s">
        <v>63</v>
      </c>
    </row>
    <row r="6" spans="1:30" x14ac:dyDescent="0.3">
      <c r="A6" s="5">
        <f>IF(Pesos_Blancos!A4&lt;&gt;"",Pesos_Blancos!A4,"")</f>
        <v>9699627</v>
      </c>
      <c r="B6" s="33"/>
      <c r="C6" s="12"/>
      <c r="D6" s="1"/>
      <c r="E6" s="1"/>
      <c r="F6" s="14" t="str">
        <f t="shared" si="2"/>
        <v/>
      </c>
      <c r="G6" s="14" t="str">
        <f t="shared" si="3"/>
        <v/>
      </c>
      <c r="H6" s="33"/>
      <c r="I6" s="12"/>
      <c r="J6" s="1"/>
      <c r="K6" s="1"/>
      <c r="L6" s="14" t="str">
        <f t="shared" si="0"/>
        <v/>
      </c>
      <c r="M6" s="14" t="str">
        <f t="shared" si="0"/>
        <v/>
      </c>
      <c r="N6" s="33">
        <v>4.5609999999999999</v>
      </c>
      <c r="O6" s="12">
        <v>44952.493807870371</v>
      </c>
      <c r="P6" s="1">
        <v>33.4</v>
      </c>
      <c r="Q6" s="1">
        <v>20.9</v>
      </c>
      <c r="R6" s="14">
        <f t="shared" si="1"/>
        <v>34.699999999999996</v>
      </c>
      <c r="S6" s="14">
        <f t="shared" si="1"/>
        <v>21.9</v>
      </c>
      <c r="T6" s="33">
        <v>4.5614999999999997</v>
      </c>
      <c r="U6" s="12">
        <v>44952.64303240741</v>
      </c>
      <c r="V6" s="1">
        <v>44.4</v>
      </c>
      <c r="W6" s="1">
        <v>20.399999999999999</v>
      </c>
      <c r="X6" s="14">
        <f t="shared" si="4"/>
        <v>45.699999999999996</v>
      </c>
      <c r="Y6" s="14">
        <f t="shared" si="5"/>
        <v>21.4</v>
      </c>
      <c r="Z6" s="30">
        <f>IF(T6="","",IF(LEFT(Pesos_Blancos!A4,2)="QC",T6,IF(ABS((N6-T6))&lt;=0.005,(N6+T6)/2,"Error")))</f>
        <v>4.5612499999999994</v>
      </c>
      <c r="AA6" s="30">
        <f>IF(A6="","",IF(LEFT(Pesos_Blancos!A4,2)="QC",T6,IF(OR(Pesos_Blancos!H4&gt;Z6,Z6="Error"),"Verifique",ABS(Pesos_Blancos!H4-Z6))))</f>
        <v>6.5449999999999342E-2</v>
      </c>
      <c r="AB6" s="6">
        <v>-1.3</v>
      </c>
      <c r="AC6" s="6">
        <v>-1</v>
      </c>
      <c r="AD6" s="1" t="s">
        <v>63</v>
      </c>
    </row>
    <row r="7" spans="1:30" x14ac:dyDescent="0.3">
      <c r="A7" s="5">
        <f>IF(Pesos_Blancos!A5&lt;&gt;"",Pesos_Blancos!A5,"")</f>
        <v>9697352</v>
      </c>
      <c r="B7" s="33"/>
      <c r="C7" s="12"/>
      <c r="D7" s="1"/>
      <c r="E7" s="1"/>
      <c r="F7" s="14" t="str">
        <f t="shared" si="2"/>
        <v/>
      </c>
      <c r="G7" s="14" t="str">
        <f t="shared" si="3"/>
        <v/>
      </c>
      <c r="H7" s="33"/>
      <c r="I7" s="12"/>
      <c r="J7" s="1"/>
      <c r="K7" s="1"/>
      <c r="L7" s="14" t="str">
        <f t="shared" ref="L7:L22" si="6">IF(AND(AB7&lt;&gt;"",J7&lt;&gt;""),(J7-AB7),"")</f>
        <v/>
      </c>
      <c r="M7" s="14" t="str">
        <f t="shared" ref="M7:M22" si="7">IF(AND(AC7&lt;&gt;"",K7&lt;&gt;""),(K7-AC7),"")</f>
        <v/>
      </c>
      <c r="N7" s="33">
        <v>4.4470000000000001</v>
      </c>
      <c r="O7" s="12">
        <v>44952.49454861111</v>
      </c>
      <c r="P7" s="1">
        <v>33.4</v>
      </c>
      <c r="Q7" s="1">
        <v>20.9</v>
      </c>
      <c r="R7" s="14">
        <f t="shared" ref="R7:R22" si="8">IF(AND(AB7&lt;&gt;"",P7&lt;&gt;""),(P7-AB7),"")</f>
        <v>34.699999999999996</v>
      </c>
      <c r="S7" s="14">
        <f t="shared" ref="S7:S22" si="9">IF(AND(AC7&lt;&gt;"",Q7&lt;&gt;""),(Q7-AC7),"")</f>
        <v>21.9</v>
      </c>
      <c r="T7" s="33">
        <v>4.4471999999999996</v>
      </c>
      <c r="U7" s="12">
        <v>44952.644409722219</v>
      </c>
      <c r="V7" s="1">
        <v>44.4</v>
      </c>
      <c r="W7" s="1">
        <v>20.399999999999999</v>
      </c>
      <c r="X7" s="14">
        <f t="shared" si="4"/>
        <v>45.699999999999996</v>
      </c>
      <c r="Y7" s="14">
        <f t="shared" si="5"/>
        <v>21.4</v>
      </c>
      <c r="Z7" s="30">
        <f>IF(T7="","",IF(LEFT(Pesos_Blancos!A5,2)="QC",T7,IF(ABS((N7-T7))&lt;=0.005,(N7+T7)/2,"Error")))</f>
        <v>4.4470999999999998</v>
      </c>
      <c r="AA7" s="30">
        <f>IF(A7="","",IF(LEFT(Pesos_Blancos!A5,2)="QC",T7,IF(OR(Pesos_Blancos!H5&gt;Z7,Z7="Error"),"Verifique",ABS(Pesos_Blancos!H5-Z7))))</f>
        <v>0.10400000000000009</v>
      </c>
      <c r="AB7" s="6">
        <v>-1.3</v>
      </c>
      <c r="AC7" s="6">
        <v>-1</v>
      </c>
      <c r="AD7" s="1" t="s">
        <v>63</v>
      </c>
    </row>
    <row r="8" spans="1:30" x14ac:dyDescent="0.3">
      <c r="A8" s="5">
        <f>IF(Pesos_Blancos!A6&lt;&gt;"",Pesos_Blancos!A6,"")</f>
        <v>9697353</v>
      </c>
      <c r="B8" s="33"/>
      <c r="C8" s="12"/>
      <c r="D8" s="1"/>
      <c r="E8" s="1"/>
      <c r="F8" s="14" t="str">
        <f t="shared" si="2"/>
        <v/>
      </c>
      <c r="G8" s="14" t="str">
        <f t="shared" si="3"/>
        <v/>
      </c>
      <c r="H8" s="33"/>
      <c r="I8" s="12"/>
      <c r="J8" s="1"/>
      <c r="K8" s="1"/>
      <c r="L8" s="14" t="str">
        <f t="shared" si="6"/>
        <v/>
      </c>
      <c r="M8" s="14" t="str">
        <f t="shared" si="7"/>
        <v/>
      </c>
      <c r="N8" s="33">
        <v>4.4436999999999998</v>
      </c>
      <c r="O8" s="12">
        <v>44952.495173611111</v>
      </c>
      <c r="P8" s="1">
        <v>33.4</v>
      </c>
      <c r="Q8" s="1">
        <v>20.9</v>
      </c>
      <c r="R8" s="14">
        <f t="shared" si="8"/>
        <v>34.699999999999996</v>
      </c>
      <c r="S8" s="14">
        <f t="shared" si="9"/>
        <v>21.9</v>
      </c>
      <c r="T8" s="33">
        <v>4.4433999999999996</v>
      </c>
      <c r="U8" s="12">
        <v>44952.645486111112</v>
      </c>
      <c r="V8" s="1">
        <v>44.4</v>
      </c>
      <c r="W8" s="1">
        <v>20.399999999999999</v>
      </c>
      <c r="X8" s="14">
        <f>IF(AND(AB8&lt;&gt;"",V8&lt;&gt;""),(V8-AB8),"")</f>
        <v>45.699999999999996</v>
      </c>
      <c r="Y8" s="14">
        <f>IF(AND(AC8&lt;&gt;"",W8&lt;&gt;""),(W8-AC8),"")</f>
        <v>21.4</v>
      </c>
      <c r="Z8" s="30">
        <f>IF(T8="","",IF(LEFT(Pesos_Blancos!A6,2)="QC",T8,IF(ABS((N8-T8))&lt;=0.005,(N8+T8)/2,"Error")))</f>
        <v>4.4435500000000001</v>
      </c>
      <c r="AA8" s="30">
        <f>IF(A8="","",IF(LEFT(Pesos_Blancos!A6,2)="QC",T8,IF(OR(Pesos_Blancos!H6&gt;Z8,Z8="Error"),"Verifique",ABS(Pesos_Blancos!H6-Z8))))</f>
        <v>8.7699999999999889E-2</v>
      </c>
      <c r="AB8" s="6">
        <v>-1.3</v>
      </c>
      <c r="AC8" s="6">
        <v>-1</v>
      </c>
      <c r="AD8" s="1" t="s">
        <v>63</v>
      </c>
    </row>
    <row r="9" spans="1:30" x14ac:dyDescent="0.3">
      <c r="A9" s="5">
        <f>IF(Pesos_Blancos!A7&lt;&gt;"",Pesos_Blancos!A7,"")</f>
        <v>90408</v>
      </c>
      <c r="B9" s="33"/>
      <c r="C9" s="12"/>
      <c r="D9" s="1"/>
      <c r="E9" s="1"/>
      <c r="F9" s="14" t="str">
        <f t="shared" si="2"/>
        <v/>
      </c>
      <c r="G9" s="14" t="str">
        <f t="shared" si="3"/>
        <v/>
      </c>
      <c r="H9" s="33"/>
      <c r="I9" s="12"/>
      <c r="J9" s="1"/>
      <c r="K9" s="1"/>
      <c r="L9" s="14" t="str">
        <f t="shared" si="6"/>
        <v/>
      </c>
      <c r="M9" s="14" t="str">
        <f t="shared" si="7"/>
        <v/>
      </c>
      <c r="N9" s="33">
        <v>4.4538000000000002</v>
      </c>
      <c r="O9" s="12">
        <v>44952.505046296297</v>
      </c>
      <c r="P9" s="1">
        <v>33.4</v>
      </c>
      <c r="Q9" s="1">
        <v>20.9</v>
      </c>
      <c r="R9" s="14">
        <f t="shared" si="8"/>
        <v>34.699999999999996</v>
      </c>
      <c r="S9" s="14">
        <f t="shared" si="9"/>
        <v>21.9</v>
      </c>
      <c r="T9" s="33">
        <v>4.4537000000000004</v>
      </c>
      <c r="U9" s="12">
        <v>44952.65421296296</v>
      </c>
      <c r="V9" s="1">
        <v>44.4</v>
      </c>
      <c r="W9" s="1">
        <v>20.399999999999999</v>
      </c>
      <c r="X9" s="14">
        <f t="shared" si="4"/>
        <v>45.699999999999996</v>
      </c>
      <c r="Y9" s="14">
        <f t="shared" si="5"/>
        <v>21.4</v>
      </c>
      <c r="Z9" s="30">
        <f>IF(T9="","",IF(LEFT(Pesos_Blancos!A7,2)="QC",T9,IF(ABS((N9-T9))&lt;=0.005,(N9+T9)/2,"Error")))</f>
        <v>4.4537500000000003</v>
      </c>
      <c r="AA9" s="30">
        <f>IF(A9="","",IF(LEFT(Pesos_Blancos!A7,2)="QC",T9,IF(OR(Pesos_Blancos!H7&gt;Z9,Z9="Error"),"Verifique",ABS(Pesos_Blancos!H7-Z9))))</f>
        <v>6.4300000000000246E-2</v>
      </c>
      <c r="AB9" s="6">
        <v>-1.3</v>
      </c>
      <c r="AC9" s="6">
        <v>-1</v>
      </c>
      <c r="AD9" s="1" t="s">
        <v>63</v>
      </c>
    </row>
    <row r="10" spans="1:30" x14ac:dyDescent="0.3">
      <c r="A10" s="5">
        <f>IF(Pesos_Blancos!A8&lt;&gt;"",Pesos_Blancos!A8,"")</f>
        <v>9697303</v>
      </c>
      <c r="B10" s="33"/>
      <c r="C10" s="12"/>
      <c r="D10" s="1"/>
      <c r="E10" s="1"/>
      <c r="F10" s="14" t="str">
        <f t="shared" si="2"/>
        <v/>
      </c>
      <c r="G10" s="14" t="str">
        <f t="shared" si="3"/>
        <v/>
      </c>
      <c r="H10" s="33"/>
      <c r="I10" s="12"/>
      <c r="J10" s="1"/>
      <c r="K10" s="1"/>
      <c r="L10" s="14" t="str">
        <f t="shared" si="6"/>
        <v/>
      </c>
      <c r="M10" s="14" t="str">
        <f t="shared" si="7"/>
        <v/>
      </c>
      <c r="N10" s="33">
        <v>4.5251999999999999</v>
      </c>
      <c r="O10" s="12">
        <v>44952.505787037036</v>
      </c>
      <c r="P10" s="1">
        <v>33.4</v>
      </c>
      <c r="Q10" s="1">
        <v>20.9</v>
      </c>
      <c r="R10" s="14">
        <f t="shared" si="8"/>
        <v>34.699999999999996</v>
      </c>
      <c r="S10" s="14">
        <f t="shared" si="9"/>
        <v>21.9</v>
      </c>
      <c r="T10" s="33">
        <v>4.5251000000000001</v>
      </c>
      <c r="U10" s="12">
        <v>44952.654907407406</v>
      </c>
      <c r="V10" s="1">
        <v>44.4</v>
      </c>
      <c r="W10" s="1">
        <v>20.399999999999999</v>
      </c>
      <c r="X10" s="14">
        <f t="shared" si="4"/>
        <v>45.699999999999996</v>
      </c>
      <c r="Y10" s="14">
        <f t="shared" si="5"/>
        <v>21.4</v>
      </c>
      <c r="Z10" s="30">
        <f>IF(T10="","",IF(LEFT(Pesos_Blancos!A8,2)="QC",T10,IF(ABS((N10-T10))&lt;=0.005,(N10+T10)/2,"Error")))</f>
        <v>4.52515</v>
      </c>
      <c r="AA10" s="30">
        <f>IF(A10="","",IF(LEFT(Pesos_Blancos!A8,2)="QC",T10,IF(OR(Pesos_Blancos!H8&gt;Z10,Z10="Error"),"Verifique",ABS(Pesos_Blancos!H8-Z10))))</f>
        <v>5.0800000000000622E-2</v>
      </c>
      <c r="AB10" s="6">
        <v>-1.3</v>
      </c>
      <c r="AC10" s="6">
        <v>-1</v>
      </c>
      <c r="AD10" s="1" t="s">
        <v>63</v>
      </c>
    </row>
    <row r="11" spans="1:30" x14ac:dyDescent="0.3">
      <c r="A11" s="5" t="str">
        <f>IF(Pesos_Blancos!A9&lt;&gt;"",Pesos_Blancos!A9,"")</f>
        <v>QC</v>
      </c>
      <c r="B11" s="33"/>
      <c r="C11" s="12"/>
      <c r="D11" s="1"/>
      <c r="E11" s="1"/>
      <c r="F11" s="14" t="str">
        <f t="shared" si="2"/>
        <v/>
      </c>
      <c r="G11" s="14" t="str">
        <f t="shared" si="3"/>
        <v/>
      </c>
      <c r="H11" s="33"/>
      <c r="I11" s="12"/>
      <c r="J11" s="1"/>
      <c r="K11" s="1"/>
      <c r="L11" s="14" t="str">
        <f t="shared" si="6"/>
        <v/>
      </c>
      <c r="M11" s="14" t="str">
        <f t="shared" si="7"/>
        <v/>
      </c>
      <c r="N11" s="33">
        <v>5</v>
      </c>
      <c r="O11" s="12">
        <v>44952.506319444445</v>
      </c>
      <c r="P11" s="1">
        <v>37.200000000000003</v>
      </c>
      <c r="Q11" s="1">
        <v>21</v>
      </c>
      <c r="R11" s="14">
        <f t="shared" si="8"/>
        <v>38.5</v>
      </c>
      <c r="S11" s="14">
        <f t="shared" si="9"/>
        <v>22</v>
      </c>
      <c r="T11" s="33">
        <v>5</v>
      </c>
      <c r="U11" s="12">
        <v>44952.655590277776</v>
      </c>
      <c r="V11" s="1">
        <v>28</v>
      </c>
      <c r="W11" s="1">
        <v>21.4</v>
      </c>
      <c r="X11" s="14">
        <f t="shared" si="4"/>
        <v>29.3</v>
      </c>
      <c r="Y11" s="14">
        <f t="shared" si="5"/>
        <v>22.4</v>
      </c>
      <c r="Z11" s="30">
        <f>IF(T11="","",IF(LEFT(Pesos_Blancos!A9,2)="QC",T11,IF(ABS((N11-T11))&lt;=0.005,(N11+T11)/2,"Error")))</f>
        <v>5</v>
      </c>
      <c r="AA11" s="30">
        <f>IF(A11="","",IF(LEFT(Pesos_Blancos!A9,2)="QC",T11,IF(OR(Pesos_Blancos!H9&gt;Z11,Z11="Error"),"Verifique",ABS(Pesos_Blancos!H9-Z11))))</f>
        <v>5</v>
      </c>
      <c r="AB11" s="6">
        <v>-1.3</v>
      </c>
      <c r="AC11" s="6">
        <v>-1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2"/>
        <v/>
      </c>
      <c r="G12" s="14" t="str">
        <f t="shared" si="3"/>
        <v/>
      </c>
      <c r="H12" s="33"/>
      <c r="I12" s="12"/>
      <c r="J12" s="1"/>
      <c r="K12" s="1"/>
      <c r="L12" s="14" t="str">
        <f t="shared" si="6"/>
        <v/>
      </c>
      <c r="M12" s="14" t="str">
        <f t="shared" si="7"/>
        <v/>
      </c>
      <c r="N12" s="33"/>
      <c r="O12" s="12"/>
      <c r="P12" s="1"/>
      <c r="Q12" s="1"/>
      <c r="R12" s="14" t="str">
        <f t="shared" si="8"/>
        <v/>
      </c>
      <c r="S12" s="14" t="str">
        <f t="shared" si="9"/>
        <v/>
      </c>
      <c r="T12" s="33"/>
      <c r="U12" s="12"/>
      <c r="V12" s="1"/>
      <c r="W12" s="1"/>
      <c r="X12" s="14" t="str">
        <f t="shared" si="4"/>
        <v/>
      </c>
      <c r="Y12" s="14" t="str">
        <f t="shared" si="5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6"/>
      <c r="AC12" s="6"/>
      <c r="AD12" s="1"/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2"/>
        <v/>
      </c>
      <c r="G13" s="14" t="str">
        <f t="shared" si="3"/>
        <v/>
      </c>
      <c r="H13" s="33"/>
      <c r="I13" s="12"/>
      <c r="J13" s="1"/>
      <c r="K13" s="1"/>
      <c r="L13" s="14" t="str">
        <f t="shared" si="6"/>
        <v/>
      </c>
      <c r="M13" s="14" t="str">
        <f t="shared" si="7"/>
        <v/>
      </c>
      <c r="N13" s="33"/>
      <c r="O13" s="12"/>
      <c r="P13" s="1"/>
      <c r="Q13" s="1"/>
      <c r="R13" s="14" t="str">
        <f t="shared" si="8"/>
        <v/>
      </c>
      <c r="S13" s="14" t="str">
        <f t="shared" si="9"/>
        <v/>
      </c>
      <c r="T13" s="33"/>
      <c r="U13" s="12"/>
      <c r="V13" s="1"/>
      <c r="W13" s="1"/>
      <c r="X13" s="14" t="str">
        <f t="shared" si="4"/>
        <v/>
      </c>
      <c r="Y13" s="14" t="str">
        <f t="shared" si="5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6"/>
      <c r="AC13" s="6"/>
      <c r="AD13" s="1"/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2"/>
        <v/>
      </c>
      <c r="G14" s="14" t="str">
        <f t="shared" si="3"/>
        <v/>
      </c>
      <c r="H14" s="33"/>
      <c r="I14" s="12"/>
      <c r="J14" s="1"/>
      <c r="K14" s="1"/>
      <c r="L14" s="14" t="str">
        <f t="shared" si="6"/>
        <v/>
      </c>
      <c r="M14" s="14" t="str">
        <f t="shared" si="7"/>
        <v/>
      </c>
      <c r="N14" s="33"/>
      <c r="O14" s="12"/>
      <c r="P14" s="1"/>
      <c r="Q14" s="1"/>
      <c r="R14" s="14" t="str">
        <f t="shared" si="8"/>
        <v/>
      </c>
      <c r="S14" s="14" t="str">
        <f t="shared" si="9"/>
        <v/>
      </c>
      <c r="T14" s="33"/>
      <c r="U14" s="12"/>
      <c r="V14" s="1"/>
      <c r="W14" s="1"/>
      <c r="X14" s="14" t="str">
        <f t="shared" si="4"/>
        <v/>
      </c>
      <c r="Y14" s="14" t="str">
        <f t="shared" si="5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6"/>
      <c r="AC14" s="6"/>
      <c r="AD14" s="1"/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2"/>
        <v/>
      </c>
      <c r="G15" s="14" t="str">
        <f t="shared" si="3"/>
        <v/>
      </c>
      <c r="H15" s="33"/>
      <c r="I15" s="12"/>
      <c r="J15" s="1"/>
      <c r="K15" s="1"/>
      <c r="L15" s="14" t="str">
        <f t="shared" si="6"/>
        <v/>
      </c>
      <c r="M15" s="14" t="str">
        <f t="shared" si="7"/>
        <v/>
      </c>
      <c r="N15" s="33"/>
      <c r="O15" s="12"/>
      <c r="P15" s="1"/>
      <c r="Q15" s="1"/>
      <c r="R15" s="14" t="str">
        <f t="shared" si="8"/>
        <v/>
      </c>
      <c r="S15" s="14" t="str">
        <f t="shared" si="9"/>
        <v/>
      </c>
      <c r="T15" s="33"/>
      <c r="U15" s="12"/>
      <c r="V15" s="1"/>
      <c r="W15" s="1"/>
      <c r="X15" s="14" t="str">
        <f t="shared" si="4"/>
        <v/>
      </c>
      <c r="Y15" s="14" t="str">
        <f t="shared" si="5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6"/>
      <c r="AC15" s="6"/>
      <c r="AD15" s="1"/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2"/>
        <v/>
      </c>
      <c r="G16" s="14" t="str">
        <f t="shared" si="3"/>
        <v/>
      </c>
      <c r="H16" s="33"/>
      <c r="I16" s="12"/>
      <c r="J16" s="1"/>
      <c r="K16" s="1"/>
      <c r="L16" s="14" t="str">
        <f t="shared" si="6"/>
        <v/>
      </c>
      <c r="M16" s="14" t="str">
        <f t="shared" si="7"/>
        <v/>
      </c>
      <c r="N16" s="33"/>
      <c r="O16" s="12"/>
      <c r="P16" s="1"/>
      <c r="Q16" s="1"/>
      <c r="R16" s="14" t="str">
        <f t="shared" si="8"/>
        <v/>
      </c>
      <c r="S16" s="14" t="str">
        <f t="shared" si="9"/>
        <v/>
      </c>
      <c r="T16" s="33"/>
      <c r="U16" s="12"/>
      <c r="V16" s="1"/>
      <c r="W16" s="1"/>
      <c r="X16" s="14" t="str">
        <f t="shared" si="4"/>
        <v/>
      </c>
      <c r="Y16" s="14" t="str">
        <f t="shared" si="5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6"/>
      <c r="AC16" s="6"/>
      <c r="AD16" s="1"/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2"/>
        <v/>
      </c>
      <c r="G17" s="14" t="str">
        <f t="shared" si="3"/>
        <v/>
      </c>
      <c r="H17" s="33"/>
      <c r="I17" s="12"/>
      <c r="J17" s="1"/>
      <c r="K17" s="1"/>
      <c r="L17" s="14" t="str">
        <f t="shared" si="6"/>
        <v/>
      </c>
      <c r="M17" s="14" t="str">
        <f t="shared" si="7"/>
        <v/>
      </c>
      <c r="N17" s="33"/>
      <c r="O17" s="12"/>
      <c r="P17" s="1"/>
      <c r="Q17" s="1"/>
      <c r="R17" s="14" t="str">
        <f t="shared" si="8"/>
        <v/>
      </c>
      <c r="S17" s="14" t="str">
        <f t="shared" si="9"/>
        <v/>
      </c>
      <c r="T17" s="33"/>
      <c r="U17" s="12"/>
      <c r="V17" s="1"/>
      <c r="W17" s="1"/>
      <c r="X17" s="14" t="str">
        <f t="shared" si="4"/>
        <v/>
      </c>
      <c r="Y17" s="14" t="str">
        <f t="shared" si="5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6"/>
      <c r="AC17" s="6"/>
      <c r="AD17" s="1"/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2"/>
        <v/>
      </c>
      <c r="G18" s="14" t="str">
        <f t="shared" si="3"/>
        <v/>
      </c>
      <c r="H18" s="33"/>
      <c r="I18" s="12"/>
      <c r="J18" s="1"/>
      <c r="K18" s="1"/>
      <c r="L18" s="14" t="str">
        <f t="shared" si="6"/>
        <v/>
      </c>
      <c r="M18" s="14" t="str">
        <f t="shared" si="7"/>
        <v/>
      </c>
      <c r="N18" s="33"/>
      <c r="O18" s="12"/>
      <c r="P18" s="1"/>
      <c r="Q18" s="1"/>
      <c r="R18" s="14" t="str">
        <f t="shared" si="8"/>
        <v/>
      </c>
      <c r="S18" s="14" t="str">
        <f t="shared" si="9"/>
        <v/>
      </c>
      <c r="T18" s="33"/>
      <c r="U18" s="12"/>
      <c r="V18" s="1"/>
      <c r="W18" s="1"/>
      <c r="X18" s="14" t="str">
        <f t="shared" si="4"/>
        <v/>
      </c>
      <c r="Y18" s="14" t="str">
        <f t="shared" si="5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6"/>
      <c r="AC18" s="6"/>
      <c r="AD18" s="1"/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2"/>
        <v/>
      </c>
      <c r="G19" s="14" t="str">
        <f t="shared" si="3"/>
        <v/>
      </c>
      <c r="H19" s="33"/>
      <c r="I19" s="12"/>
      <c r="J19" s="1"/>
      <c r="K19" s="1"/>
      <c r="L19" s="14" t="str">
        <f t="shared" si="6"/>
        <v/>
      </c>
      <c r="M19" s="14" t="str">
        <f t="shared" si="7"/>
        <v/>
      </c>
      <c r="N19" s="33"/>
      <c r="O19" s="12"/>
      <c r="P19" s="1"/>
      <c r="Q19" s="1"/>
      <c r="R19" s="14" t="str">
        <f t="shared" si="8"/>
        <v/>
      </c>
      <c r="S19" s="14" t="str">
        <f t="shared" si="9"/>
        <v/>
      </c>
      <c r="T19" s="33"/>
      <c r="U19" s="12"/>
      <c r="V19" s="1"/>
      <c r="W19" s="1"/>
      <c r="X19" s="14" t="str">
        <f t="shared" si="4"/>
        <v/>
      </c>
      <c r="Y19" s="14" t="str">
        <f t="shared" si="5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6"/>
      <c r="AC19" s="6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2"/>
        <v/>
      </c>
      <c r="G20" s="14" t="str">
        <f t="shared" si="3"/>
        <v/>
      </c>
      <c r="H20" s="33"/>
      <c r="I20" s="12"/>
      <c r="J20" s="1"/>
      <c r="K20" s="1"/>
      <c r="L20" s="14" t="str">
        <f t="shared" si="6"/>
        <v/>
      </c>
      <c r="M20" s="14" t="str">
        <f t="shared" si="7"/>
        <v/>
      </c>
      <c r="N20" s="33"/>
      <c r="O20" s="12"/>
      <c r="P20" s="1"/>
      <c r="Q20" s="1"/>
      <c r="R20" s="14" t="str">
        <f t="shared" si="8"/>
        <v/>
      </c>
      <c r="S20" s="14" t="str">
        <f t="shared" si="9"/>
        <v/>
      </c>
      <c r="T20" s="33"/>
      <c r="U20" s="12"/>
      <c r="V20" s="1"/>
      <c r="W20" s="1"/>
      <c r="X20" s="14" t="str">
        <f t="shared" si="4"/>
        <v/>
      </c>
      <c r="Y20" s="14" t="str">
        <f t="shared" si="5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6"/>
      <c r="AC20" s="6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2"/>
        <v/>
      </c>
      <c r="G21" s="14" t="str">
        <f t="shared" si="3"/>
        <v/>
      </c>
      <c r="H21" s="33"/>
      <c r="I21" s="12"/>
      <c r="J21" s="1"/>
      <c r="K21" s="1"/>
      <c r="L21" s="14" t="str">
        <f t="shared" si="6"/>
        <v/>
      </c>
      <c r="M21" s="14" t="str">
        <f t="shared" si="7"/>
        <v/>
      </c>
      <c r="N21" s="33"/>
      <c r="O21" s="12"/>
      <c r="P21" s="1"/>
      <c r="Q21" s="1"/>
      <c r="R21" s="14" t="str">
        <f t="shared" si="8"/>
        <v/>
      </c>
      <c r="S21" s="14" t="str">
        <f t="shared" si="9"/>
        <v/>
      </c>
      <c r="T21" s="33"/>
      <c r="U21" s="12"/>
      <c r="V21" s="1"/>
      <c r="W21" s="1"/>
      <c r="X21" s="14" t="str">
        <f t="shared" si="4"/>
        <v/>
      </c>
      <c r="Y21" s="14" t="str">
        <f t="shared" si="5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6"/>
      <c r="AC21" s="6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2"/>
        <v/>
      </c>
      <c r="G22" s="14" t="str">
        <f t="shared" si="3"/>
        <v/>
      </c>
      <c r="H22" s="33"/>
      <c r="I22" s="12"/>
      <c r="J22" s="1"/>
      <c r="K22" s="1"/>
      <c r="L22" s="14" t="str">
        <f t="shared" si="6"/>
        <v/>
      </c>
      <c r="M22" s="14" t="str">
        <f t="shared" si="7"/>
        <v/>
      </c>
      <c r="N22" s="33"/>
      <c r="O22" s="12"/>
      <c r="P22" s="1"/>
      <c r="Q22" s="1"/>
      <c r="R22" s="14" t="str">
        <f t="shared" si="8"/>
        <v/>
      </c>
      <c r="S22" s="14" t="str">
        <f t="shared" si="9"/>
        <v/>
      </c>
      <c r="T22" s="33"/>
      <c r="U22" s="12"/>
      <c r="V22" s="1"/>
      <c r="W22" s="1"/>
      <c r="X22" s="14" t="str">
        <f t="shared" si="4"/>
        <v/>
      </c>
      <c r="Y22" s="14" t="str">
        <f t="shared" si="5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6"/>
      <c r="AC22" s="6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>IF(AND(AB23&lt;&gt;"",D23&lt;&gt;""),(D23-AB23),"")</f>
        <v/>
      </c>
      <c r="G23" s="14" t="str">
        <f>IF(AND(AC23&lt;&gt;"",E23&lt;&gt;""),(E23-AC23),"")</f>
        <v/>
      </c>
      <c r="H23" s="33"/>
      <c r="I23" s="12"/>
      <c r="J23" s="1"/>
      <c r="K23" s="1"/>
      <c r="L23" s="14" t="str">
        <f>IF(AND(AB23&lt;&gt;"",J23&lt;&gt;""),(J23-AB23),"")</f>
        <v/>
      </c>
      <c r="M23" s="14" t="str">
        <f>IF(AND(AC23&lt;&gt;"",K23&lt;&gt;""),(K23-AC23),"")</f>
        <v/>
      </c>
      <c r="N23" s="33"/>
      <c r="O23" s="12"/>
      <c r="P23" s="1"/>
      <c r="Q23" s="1"/>
      <c r="R23" s="14" t="str">
        <f>IF(AND(AB23&lt;&gt;"",P23&lt;&gt;""),(P23-AB23),"")</f>
        <v/>
      </c>
      <c r="S23" s="14" t="str">
        <f>IF(AND(AC23&lt;&gt;"",Q23&lt;&gt;""),(Q23-AC23),"")</f>
        <v/>
      </c>
      <c r="T23" s="33"/>
      <c r="U23" s="12"/>
      <c r="V23" s="1"/>
      <c r="W23" s="1"/>
      <c r="X23" s="14" t="str">
        <f>IF(AND(AB23&lt;&gt;"",V23&lt;&gt;""),(V23-AB23),"")</f>
        <v/>
      </c>
      <c r="Y23" s="14" t="str">
        <f>IF(AND(AC23&lt;&gt;"",W23&lt;&gt;""),(W23-AC23),"")</f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6"/>
      <c r="AC23" s="6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>IF(AND(AB24&lt;&gt;"",D24&lt;&gt;""),(D24-AB24),"")</f>
        <v/>
      </c>
      <c r="G24" s="14" t="str">
        <f>IF(AND(AC24&lt;&gt;"",E24&lt;&gt;""),(E24-AC24),"")</f>
        <v/>
      </c>
      <c r="H24" s="33"/>
      <c r="I24" s="12"/>
      <c r="J24" s="1"/>
      <c r="K24" s="1"/>
      <c r="L24" s="14" t="str">
        <f>IF(AND(AB24&lt;&gt;"",J24&lt;&gt;""),(J24-AB24),"")</f>
        <v/>
      </c>
      <c r="M24" s="14" t="str">
        <f>IF(AND(AC24&lt;&gt;"",K24&lt;&gt;""),(K24-AC24),"")</f>
        <v/>
      </c>
      <c r="N24" s="33"/>
      <c r="O24" s="12"/>
      <c r="P24" s="1"/>
      <c r="Q24" s="1"/>
      <c r="R24" s="14" t="str">
        <f>IF(AND(AB24&lt;&gt;"",P24&lt;&gt;""),(P24-AB24),"")</f>
        <v/>
      </c>
      <c r="S24" s="14" t="str">
        <f>IF(AND(AC24&lt;&gt;"",Q24&lt;&gt;""),(Q24-AC24),"")</f>
        <v/>
      </c>
      <c r="T24" s="33"/>
      <c r="U24" s="12"/>
      <c r="V24" s="1"/>
      <c r="W24" s="1"/>
      <c r="X24" s="14" t="str">
        <f>IF(AND(AB24&lt;&gt;"",V24&lt;&gt;""),(V24-AB24),"")</f>
        <v/>
      </c>
      <c r="Y24" s="14" t="str">
        <f>IF(AND(AC24&lt;&gt;"",W24&lt;&gt;""),(W24-AC24),"")</f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6"/>
      <c r="AC24" s="6"/>
      <c r="AD24" s="1"/>
    </row>
  </sheetData>
  <sheetProtection algorithmName="SHA-512" hashValue="C3kwUya77gJecgub4mHmaRWI8V2+3Cky/GnByEFRDPVhYhIAYNxt995urxexZgO/kkPA8ncwC7w2zBOn//9nKQ==" saltValue="d7I4xKl8r35oGeCM1LGytg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>
        <f>IF(Pesos_Blancos!A2&lt;&gt;"",Pesos_Blancos!A2,"")</f>
        <v>9699625</v>
      </c>
      <c r="B2" s="37">
        <f>IF(AND(A2&lt;&gt;"",Filtros_Muestra!N4&lt;&gt;""),Filtros_Muestra!N4,"")</f>
        <v>4.5911999999999997</v>
      </c>
      <c r="C2" s="13">
        <f>IF(AND(A2&lt;&gt;"",Filtros_Muestra!O4&lt;&gt;""),Filtros_Muestra!O4,"")</f>
        <v>44952.491898148146</v>
      </c>
      <c r="D2">
        <f>IF(AND(A2&lt;&gt;"",Filtros_Muestra!R4&lt;&gt;""),Filtros_Muestra!R4,"")</f>
        <v>34.699999999999996</v>
      </c>
      <c r="E2">
        <f>IF(AND(A2&lt;&gt;"",Filtros_Muestra!S4&lt;&gt;""),Filtros_Muestra!S4,"")</f>
        <v>21.9</v>
      </c>
      <c r="F2" s="37">
        <f>IF(AND(A2&lt;&gt;"",Filtros_Muestra!T4&lt;&gt;""),Filtros_Muestra!T4,"")</f>
        <v>4.5921000000000003</v>
      </c>
      <c r="G2" s="13">
        <f>IF(AND(A2&lt;&gt;"",Filtros_Muestra!U4&lt;&gt;""),Filtros_Muestra!U4,"")</f>
        <v>44952.638854166667</v>
      </c>
      <c r="H2">
        <f>IF(AND(A2&lt;&gt;"",Filtros_Muestra!X4&lt;&gt;""),Filtros_Muestra!X4,"")</f>
        <v>45.699999999999996</v>
      </c>
      <c r="I2">
        <f>IF(AND(A2&lt;&gt;"",Filtros_Muestra!Y4&lt;&gt;""),Filtros_Muestra!Y4,"")</f>
        <v>21.4</v>
      </c>
      <c r="J2" s="16">
        <f>IF(AND(A2&lt;&gt;"",Filtros_Muestra!Z4&lt;&gt;""),Filtros_Muestra!Z4,"")</f>
        <v>4.5916499999999996</v>
      </c>
      <c r="K2" s="16">
        <f>IF(AND(A2&lt;&gt;"",Filtros_Muestra!AA4&lt;&gt;""),Filtros_Muestra!AA4,"")</f>
        <v>9.1649999999999565E-2</v>
      </c>
    </row>
    <row r="3" spans="1:12" x14ac:dyDescent="0.3">
      <c r="A3">
        <f>IF(Pesos_Blancos!A3&lt;&gt;"",Pesos_Blancos!A3,"")</f>
        <v>9699626</v>
      </c>
      <c r="B3" s="37">
        <f>IF(AND(A3&lt;&gt;"",Filtros_Muestra!N5&lt;&gt;""),Filtros_Muestra!N5,"")</f>
        <v>4.5945</v>
      </c>
      <c r="C3" s="13">
        <f>IF(AND(A3&lt;&gt;"",Filtros_Muestra!O5&lt;&gt;""),Filtros_Muestra!O5,"")</f>
        <v>44952.49324074074</v>
      </c>
      <c r="D3">
        <f>IF(AND(A3&lt;&gt;"",Filtros_Muestra!R5&lt;&gt;""),Filtros_Muestra!R5,"")</f>
        <v>34.699999999999996</v>
      </c>
      <c r="E3">
        <f>IF(AND(A3&lt;&gt;"",Filtros_Muestra!S5&lt;&gt;""),Filtros_Muestra!S5,"")</f>
        <v>21.9</v>
      </c>
      <c r="F3" s="37">
        <f>IF(AND(A3&lt;&gt;"",Filtros_Muestra!T5&lt;&gt;""),Filtros_Muestra!T5,"")</f>
        <v>4.5948000000000002</v>
      </c>
      <c r="G3" s="13">
        <f>IF(AND(A3&lt;&gt;"",Filtros_Muestra!U5&lt;&gt;""),Filtros_Muestra!U5,"")</f>
        <v>44952.640462962961</v>
      </c>
      <c r="H3">
        <f>IF(AND(A3&lt;&gt;"",Filtros_Muestra!X5&lt;&gt;""),Filtros_Muestra!X5,"")</f>
        <v>45.699999999999996</v>
      </c>
      <c r="I3">
        <f>IF(AND(A3&lt;&gt;"",Filtros_Muestra!Y5&lt;&gt;""),Filtros_Muestra!Y5,"")</f>
        <v>21.4</v>
      </c>
      <c r="J3" s="16">
        <f>IF(AND(A3&lt;&gt;"",Filtros_Muestra!Z5&lt;&gt;""),Filtros_Muestra!Z5,"")</f>
        <v>4.5946499999999997</v>
      </c>
      <c r="K3" s="16">
        <f>IF(A3&lt;&gt;"",Filtros_Muestra!AA5,"")</f>
        <v>0.10534999999999961</v>
      </c>
    </row>
    <row r="4" spans="1:12" x14ac:dyDescent="0.3">
      <c r="A4">
        <f>IF(Pesos_Blancos!A4&lt;&gt;"",Pesos_Blancos!A4,"")</f>
        <v>9699627</v>
      </c>
      <c r="B4" s="37">
        <f>IF(AND(A4&lt;&gt;"",Filtros_Muestra!N6&lt;&gt;""),Filtros_Muestra!N6,"")</f>
        <v>4.5609999999999999</v>
      </c>
      <c r="C4" s="13">
        <f>IF(AND(A4&lt;&gt;"",Filtros_Muestra!O6&lt;&gt;""),Filtros_Muestra!O6,"")</f>
        <v>44952.493807870371</v>
      </c>
      <c r="D4">
        <f>IF(AND(A4&lt;&gt;"",Filtros_Muestra!R6&lt;&gt;""),Filtros_Muestra!R6,"")</f>
        <v>34.699999999999996</v>
      </c>
      <c r="E4">
        <f>IF(AND(A4&lt;&gt;"",Filtros_Muestra!S6&lt;&gt;""),Filtros_Muestra!S6,"")</f>
        <v>21.9</v>
      </c>
      <c r="F4" s="37">
        <f>IF(AND(A4&lt;&gt;"",Filtros_Muestra!T6&lt;&gt;""),Filtros_Muestra!T6,"")</f>
        <v>4.5614999999999997</v>
      </c>
      <c r="G4" s="13">
        <f>IF(AND(A4&lt;&gt;"",Filtros_Muestra!U6&lt;&gt;""),Filtros_Muestra!U6,"")</f>
        <v>44952.64303240741</v>
      </c>
      <c r="H4">
        <f>IF(AND(A4&lt;&gt;"",Filtros_Muestra!X6&lt;&gt;""),Filtros_Muestra!X6,"")</f>
        <v>45.699999999999996</v>
      </c>
      <c r="I4">
        <f>IF(AND(A4&lt;&gt;"",Filtros_Muestra!Y6&lt;&gt;""),Filtros_Muestra!Y6,"")</f>
        <v>21.4</v>
      </c>
      <c r="J4" s="16">
        <f>IF(AND(A4&lt;&gt;"",Filtros_Muestra!Z6&lt;&gt;""),Filtros_Muestra!Z6,"")</f>
        <v>4.5612499999999994</v>
      </c>
      <c r="K4" s="16">
        <f>IF(A4&lt;&gt;"",Filtros_Muestra!AA6,"")</f>
        <v>6.5449999999999342E-2</v>
      </c>
    </row>
    <row r="5" spans="1:12" x14ac:dyDescent="0.3">
      <c r="A5">
        <f>IF(Pesos_Blancos!A5&lt;&gt;"",Pesos_Blancos!A5,"")</f>
        <v>9697352</v>
      </c>
      <c r="B5" s="37">
        <f>IF(AND(A5&lt;&gt;"",Filtros_Muestra!N7&lt;&gt;""),Filtros_Muestra!N7,"")</f>
        <v>4.4470000000000001</v>
      </c>
      <c r="C5" s="13">
        <f>IF(AND(A5&lt;&gt;"",Filtros_Muestra!O7&lt;&gt;""),Filtros_Muestra!O7,"")</f>
        <v>44952.49454861111</v>
      </c>
      <c r="D5">
        <f>IF(AND(A5&lt;&gt;"",Filtros_Muestra!R7&lt;&gt;""),Filtros_Muestra!R7,"")</f>
        <v>34.699999999999996</v>
      </c>
      <c r="E5">
        <f>IF(AND(A5&lt;&gt;"",Filtros_Muestra!S7&lt;&gt;""),Filtros_Muestra!S7,"")</f>
        <v>21.9</v>
      </c>
      <c r="F5" s="37">
        <f>IF(AND(A5&lt;&gt;"",Filtros_Muestra!T7&lt;&gt;""),Filtros_Muestra!T7,"")</f>
        <v>4.4471999999999996</v>
      </c>
      <c r="G5" s="13">
        <f>IF(AND(A5&lt;&gt;"",Filtros_Muestra!U7&lt;&gt;""),Filtros_Muestra!U7,"")</f>
        <v>44952.644409722219</v>
      </c>
      <c r="H5">
        <f>IF(AND(A5&lt;&gt;"",Filtros_Muestra!X7&lt;&gt;""),Filtros_Muestra!X7,"")</f>
        <v>45.699999999999996</v>
      </c>
      <c r="I5">
        <f>IF(AND(A5&lt;&gt;"",Filtros_Muestra!Y7&lt;&gt;""),Filtros_Muestra!Y7,"")</f>
        <v>21.4</v>
      </c>
      <c r="J5" s="16">
        <f>IF(AND(A5&lt;&gt;"",Filtros_Muestra!Z7&lt;&gt;""),Filtros_Muestra!Z7,"")</f>
        <v>4.4470999999999998</v>
      </c>
      <c r="K5" s="16">
        <f>IF(A5&lt;&gt;"",Filtros_Muestra!AA7,"")</f>
        <v>0.10400000000000009</v>
      </c>
    </row>
    <row r="6" spans="1:12" x14ac:dyDescent="0.3">
      <c r="A6">
        <f>IF(Pesos_Blancos!A6&lt;&gt;"",Pesos_Blancos!A6,"")</f>
        <v>9697353</v>
      </c>
      <c r="B6" s="37">
        <f>IF(AND(A6&lt;&gt;"",Filtros_Muestra!N8&lt;&gt;""),Filtros_Muestra!N8,"")</f>
        <v>4.4436999999999998</v>
      </c>
      <c r="C6" s="13">
        <f>IF(AND(A6&lt;&gt;"",Filtros_Muestra!O8&lt;&gt;""),Filtros_Muestra!O8,"")</f>
        <v>44952.495173611111</v>
      </c>
      <c r="D6">
        <f>IF(AND(A6&lt;&gt;"",Filtros_Muestra!R8&lt;&gt;""),Filtros_Muestra!R8,"")</f>
        <v>34.699999999999996</v>
      </c>
      <c r="E6">
        <f>IF(AND(A6&lt;&gt;"",Filtros_Muestra!S8&lt;&gt;""),Filtros_Muestra!S8,"")</f>
        <v>21.9</v>
      </c>
      <c r="F6" s="37">
        <f>IF(AND(A6&lt;&gt;"",Filtros_Muestra!T8&lt;&gt;""),Filtros_Muestra!T8,"")</f>
        <v>4.4433999999999996</v>
      </c>
      <c r="G6" s="13">
        <f>IF(AND(A6&lt;&gt;"",Filtros_Muestra!U8&lt;&gt;""),Filtros_Muestra!U8,"")</f>
        <v>44952.645486111112</v>
      </c>
      <c r="H6">
        <f>IF(AND(A6&lt;&gt;"",Filtros_Muestra!X8&lt;&gt;""),Filtros_Muestra!X8,"")</f>
        <v>45.699999999999996</v>
      </c>
      <c r="I6">
        <f>IF(AND(A6&lt;&gt;"",Filtros_Muestra!Y8&lt;&gt;""),Filtros_Muestra!Y8,"")</f>
        <v>21.4</v>
      </c>
      <c r="J6" s="16">
        <f>IF(AND(A6&lt;&gt;"",Filtros_Muestra!Z8&lt;&gt;""),Filtros_Muestra!Z8,"")</f>
        <v>4.4435500000000001</v>
      </c>
      <c r="K6" s="16">
        <f>IF(A6&lt;&gt;"",Filtros_Muestra!AA8,"")</f>
        <v>8.7699999999999889E-2</v>
      </c>
    </row>
    <row r="7" spans="1:12" x14ac:dyDescent="0.3">
      <c r="A7">
        <f>IF(Pesos_Blancos!A7&lt;&gt;"",Pesos_Blancos!A7,"")</f>
        <v>90408</v>
      </c>
      <c r="B7" s="37">
        <f>IF(AND(A7&lt;&gt;"",Filtros_Muestra!N9&lt;&gt;""),Filtros_Muestra!N9,"")</f>
        <v>4.4538000000000002</v>
      </c>
      <c r="C7" s="13">
        <f>IF(AND(A7&lt;&gt;"",Filtros_Muestra!O9&lt;&gt;""),Filtros_Muestra!O9,"")</f>
        <v>44952.505046296297</v>
      </c>
      <c r="D7">
        <f>IF(AND(A7&lt;&gt;"",Filtros_Muestra!R9&lt;&gt;""),Filtros_Muestra!R9,"")</f>
        <v>34.699999999999996</v>
      </c>
      <c r="E7">
        <f>IF(AND(A7&lt;&gt;"",Filtros_Muestra!S9&lt;&gt;""),Filtros_Muestra!S9,"")</f>
        <v>21.9</v>
      </c>
      <c r="F7" s="37">
        <f>IF(AND(A7&lt;&gt;"",Filtros_Muestra!T9&lt;&gt;""),Filtros_Muestra!T9,"")</f>
        <v>4.4537000000000004</v>
      </c>
      <c r="G7" s="13">
        <f>IF(AND(A7&lt;&gt;"",Filtros_Muestra!U9&lt;&gt;""),Filtros_Muestra!U9,"")</f>
        <v>44952.65421296296</v>
      </c>
      <c r="H7">
        <f>IF(AND(A7&lt;&gt;"",Filtros_Muestra!X9&lt;&gt;""),Filtros_Muestra!X9,"")</f>
        <v>45.699999999999996</v>
      </c>
      <c r="I7">
        <f>IF(AND(A7&lt;&gt;"",Filtros_Muestra!Y9&lt;&gt;""),Filtros_Muestra!Y9,"")</f>
        <v>21.4</v>
      </c>
      <c r="J7" s="16">
        <f>IF(AND(A7&lt;&gt;"",Filtros_Muestra!Z9&lt;&gt;""),Filtros_Muestra!Z9,"")</f>
        <v>4.4537500000000003</v>
      </c>
      <c r="K7" s="16">
        <f>IF(A7&lt;&gt;"",Filtros_Muestra!AA9,"")</f>
        <v>6.4300000000000246E-2</v>
      </c>
    </row>
    <row r="8" spans="1:12" x14ac:dyDescent="0.3">
      <c r="A8">
        <f>IF(Pesos_Blancos!A8&lt;&gt;"",Pesos_Blancos!A8,"")</f>
        <v>9697303</v>
      </c>
      <c r="B8" s="37">
        <f>IF(AND(A8&lt;&gt;"",Filtros_Muestra!N10&lt;&gt;""),Filtros_Muestra!N10,"")</f>
        <v>4.5251999999999999</v>
      </c>
      <c r="C8" s="13">
        <f>IF(AND(A8&lt;&gt;"",Filtros_Muestra!O10&lt;&gt;""),Filtros_Muestra!O10,"")</f>
        <v>44952.505787037036</v>
      </c>
      <c r="D8">
        <f>IF(AND(A8&lt;&gt;"",Filtros_Muestra!R10&lt;&gt;""),Filtros_Muestra!R10,"")</f>
        <v>34.699999999999996</v>
      </c>
      <c r="E8">
        <f>IF(AND(A8&lt;&gt;"",Filtros_Muestra!S10&lt;&gt;""),Filtros_Muestra!S10,"")</f>
        <v>21.9</v>
      </c>
      <c r="F8" s="37">
        <f>IF(AND(A8&lt;&gt;"",Filtros_Muestra!T10&lt;&gt;""),Filtros_Muestra!T10,"")</f>
        <v>4.5251000000000001</v>
      </c>
      <c r="G8" s="13">
        <f>IF(AND(A8&lt;&gt;"",Filtros_Muestra!U10&lt;&gt;""),Filtros_Muestra!U10,"")</f>
        <v>44952.654907407406</v>
      </c>
      <c r="H8">
        <f>IF(AND(A8&lt;&gt;"",Filtros_Muestra!X10&lt;&gt;""),Filtros_Muestra!X10,"")</f>
        <v>45.699999999999996</v>
      </c>
      <c r="I8">
        <f>IF(AND(A8&lt;&gt;"",Filtros_Muestra!Y10&lt;&gt;""),Filtros_Muestra!Y10,"")</f>
        <v>21.4</v>
      </c>
      <c r="J8" s="16">
        <f>IF(AND(A8&lt;&gt;"",Filtros_Muestra!Z10&lt;&gt;""),Filtros_Muestra!Z10,"")</f>
        <v>4.52515</v>
      </c>
      <c r="K8" s="16">
        <f>IF(A8&lt;&gt;"",Filtros_Muestra!AA10,"")</f>
        <v>5.0800000000000622E-2</v>
      </c>
    </row>
    <row r="9" spans="1:12" x14ac:dyDescent="0.3">
      <c r="A9" t="str">
        <f>IF(Pesos_Blancos!A9&lt;&gt;"",Pesos_Blancos!A9,"")</f>
        <v>QC</v>
      </c>
      <c r="B9" s="37">
        <f>IF(AND(A9&lt;&gt;"",Filtros_Muestra!N11&lt;&gt;""),Filtros_Muestra!N11,"")</f>
        <v>5</v>
      </c>
      <c r="C9" s="13">
        <f>IF(AND(A9&lt;&gt;"",Filtros_Muestra!O11&lt;&gt;""),Filtros_Muestra!O11,"")</f>
        <v>44952.506319444445</v>
      </c>
      <c r="D9">
        <f>IF(AND(A9&lt;&gt;"",Filtros_Muestra!R11&lt;&gt;""),Filtros_Muestra!R11,"")</f>
        <v>38.5</v>
      </c>
      <c r="E9">
        <f>IF(AND(A9&lt;&gt;"",Filtros_Muestra!S11&lt;&gt;""),Filtros_Muestra!S11,"")</f>
        <v>22</v>
      </c>
      <c r="F9" s="37">
        <f>IF(AND(A9&lt;&gt;"",Filtros_Muestra!T11&lt;&gt;""),Filtros_Muestra!T11,"")</f>
        <v>5</v>
      </c>
      <c r="G9" s="13">
        <f>IF(AND(A9&lt;&gt;"",Filtros_Muestra!U11&lt;&gt;""),Filtros_Muestra!U11,"")</f>
        <v>44952.655590277776</v>
      </c>
      <c r="H9">
        <f>IF(AND(A9&lt;&gt;"",Filtros_Muestra!X11&lt;&gt;""),Filtros_Muestra!X11,"")</f>
        <v>29.3</v>
      </c>
      <c r="I9">
        <f>IF(AND(A9&lt;&gt;"",Filtros_Muestra!Y11&lt;&gt;""),Filtros_Muestra!Y11,"")</f>
        <v>22.4</v>
      </c>
      <c r="J9" s="16">
        <f>IF(AND(A9&lt;&gt;"",Filtros_Muestra!Z11&lt;&gt;""),Filtros_Muestra!Z11,"")</f>
        <v>5</v>
      </c>
      <c r="K9" s="16">
        <f>IF(A9&lt;&gt;"",Filtros_Muestra!AA11,"")</f>
        <v>5</v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>
        <f>IF(Pesos_Blancos!A2&lt;&gt;"",Pesos_Blancos!A2,"")</f>
        <v>9699625</v>
      </c>
      <c r="B2" s="37">
        <f>Filtros_Muestra!$Z4</f>
        <v>4.5916499999999996</v>
      </c>
      <c r="C2" s="37">
        <f>Filtros_Muestra!$Z4</f>
        <v>4.5916499999999996</v>
      </c>
      <c r="D2" s="37">
        <f>Filtros_Muestra!$Z4</f>
        <v>4.5916499999999996</v>
      </c>
      <c r="E2" s="37">
        <f>Filtros_Muestra!$Z4</f>
        <v>4.5916499999999996</v>
      </c>
      <c r="F2" s="37">
        <f>Filtros_Muestra!$Z4</f>
        <v>4.5916499999999996</v>
      </c>
      <c r="G2" s="13">
        <f>IF(Filtros_Muestra!U4&lt;&gt;"",Filtros_Muestra!U4,"")</f>
        <v>44952.638854166667</v>
      </c>
      <c r="H2" s="37">
        <f>Filtros_Muestra!$Z4</f>
        <v>4.5916499999999996</v>
      </c>
      <c r="I2" s="37">
        <f>Filtros_Muestra!$Z4</f>
        <v>4.5916499999999996</v>
      </c>
      <c r="J2" s="37">
        <f>Filtros_Muestra!$Z4</f>
        <v>4.5916499999999996</v>
      </c>
      <c r="K2" s="37">
        <f>Filtros_Muestra!$Z4</f>
        <v>4.5916499999999996</v>
      </c>
      <c r="L2" s="37">
        <f>Filtros_Muestra!$Z4</f>
        <v>4.5916499999999996</v>
      </c>
      <c r="M2" s="37">
        <f>Filtros_Muestra!$Z4</f>
        <v>4.5916499999999996</v>
      </c>
      <c r="N2" s="37">
        <f>Filtros_Muestra!$Z4</f>
        <v>4.5916499999999996</v>
      </c>
      <c r="O2" s="37">
        <f>Filtros_Muestra!$Z4</f>
        <v>4.5916499999999996</v>
      </c>
      <c r="P2" s="37">
        <f>Filtros_Muestra!$Z4</f>
        <v>4.5916499999999996</v>
      </c>
      <c r="Q2" s="37">
        <f>Filtros_Muestra!$Z4</f>
        <v>4.5916499999999996</v>
      </c>
      <c r="R2" s="37">
        <f>Filtros_Muestra!$Z4</f>
        <v>4.5916499999999996</v>
      </c>
      <c r="S2" s="37">
        <f>Filtros_Muestra!$Z4</f>
        <v>4.5916499999999996</v>
      </c>
      <c r="T2" s="37">
        <f>Filtros_Muestra!$Z4</f>
        <v>4.5916499999999996</v>
      </c>
      <c r="U2" s="37">
        <f>Filtros_Muestra!$Z4</f>
        <v>4.5916499999999996</v>
      </c>
      <c r="V2" s="37">
        <f>Filtros_Muestra!$Z4</f>
        <v>4.5916499999999996</v>
      </c>
      <c r="W2" s="37">
        <f>Filtros_Muestra!$Z4</f>
        <v>4.5916499999999996</v>
      </c>
      <c r="X2" s="37">
        <f>Filtros_Muestra!$Z4</f>
        <v>4.5916499999999996</v>
      </c>
    </row>
    <row r="3" spans="1:25" x14ac:dyDescent="0.3">
      <c r="A3">
        <f>IF(Pesos_Blancos!A3&lt;&gt;"",Pesos_Blancos!A3,"")</f>
        <v>9699626</v>
      </c>
      <c r="B3" s="37">
        <f>Filtros_Muestra!$Z5</f>
        <v>4.5946499999999997</v>
      </c>
      <c r="C3" s="37">
        <f>Filtros_Muestra!$Z5</f>
        <v>4.5946499999999997</v>
      </c>
      <c r="D3" s="37">
        <f>Filtros_Muestra!$Z5</f>
        <v>4.5946499999999997</v>
      </c>
      <c r="E3" s="37">
        <f>Filtros_Muestra!$Z5</f>
        <v>4.5946499999999997</v>
      </c>
      <c r="F3" s="37">
        <f>Filtros_Muestra!$Z5</f>
        <v>4.5946499999999997</v>
      </c>
      <c r="G3" s="13">
        <f>IF(Filtros_Muestra!U5&lt;&gt;"",Filtros_Muestra!U5,"")</f>
        <v>44952.640462962961</v>
      </c>
      <c r="H3" s="37">
        <f>Filtros_Muestra!$Z5</f>
        <v>4.5946499999999997</v>
      </c>
      <c r="I3" s="37">
        <f>Filtros_Muestra!$Z5</f>
        <v>4.5946499999999997</v>
      </c>
      <c r="J3" s="37">
        <f>Filtros_Muestra!$Z5</f>
        <v>4.5946499999999997</v>
      </c>
      <c r="K3" s="37">
        <f>Filtros_Muestra!$Z5</f>
        <v>4.5946499999999997</v>
      </c>
      <c r="L3" s="37">
        <f>Filtros_Muestra!$Z5</f>
        <v>4.5946499999999997</v>
      </c>
      <c r="M3" s="37">
        <f>Filtros_Muestra!$Z5</f>
        <v>4.5946499999999997</v>
      </c>
      <c r="N3" s="37">
        <f>Filtros_Muestra!$Z5</f>
        <v>4.5946499999999997</v>
      </c>
      <c r="O3" s="37">
        <f>Filtros_Muestra!$Z5</f>
        <v>4.5946499999999997</v>
      </c>
      <c r="P3" s="37">
        <f>Filtros_Muestra!$Z5</f>
        <v>4.5946499999999997</v>
      </c>
      <c r="Q3" s="37">
        <f>Filtros_Muestra!$Z5</f>
        <v>4.5946499999999997</v>
      </c>
      <c r="R3" s="37">
        <f>Filtros_Muestra!$Z5</f>
        <v>4.5946499999999997</v>
      </c>
      <c r="S3" s="37">
        <f>Filtros_Muestra!$Z5</f>
        <v>4.5946499999999997</v>
      </c>
      <c r="T3" s="37">
        <f>Filtros_Muestra!$Z5</f>
        <v>4.5946499999999997</v>
      </c>
      <c r="U3" s="37">
        <f>Filtros_Muestra!$Z5</f>
        <v>4.5946499999999997</v>
      </c>
      <c r="V3" s="37">
        <f>Filtros_Muestra!$Z5</f>
        <v>4.5946499999999997</v>
      </c>
      <c r="W3" s="37">
        <f>Filtros_Muestra!$Z5</f>
        <v>4.5946499999999997</v>
      </c>
      <c r="X3" s="37">
        <f>Filtros_Muestra!$Z5</f>
        <v>4.5946499999999997</v>
      </c>
    </row>
    <row r="4" spans="1:25" x14ac:dyDescent="0.3">
      <c r="A4">
        <f>IF(Pesos_Blancos!A4&lt;&gt;"",Pesos_Blancos!A4,"")</f>
        <v>9699627</v>
      </c>
      <c r="B4" s="37">
        <f>Filtros_Muestra!$Z6</f>
        <v>4.5612499999999994</v>
      </c>
      <c r="C4" s="37">
        <f>Filtros_Muestra!$Z6</f>
        <v>4.5612499999999994</v>
      </c>
      <c r="D4" s="37">
        <f>Filtros_Muestra!$Z6</f>
        <v>4.5612499999999994</v>
      </c>
      <c r="E4" s="37">
        <f>Filtros_Muestra!$Z6</f>
        <v>4.5612499999999994</v>
      </c>
      <c r="F4" s="37">
        <f>Filtros_Muestra!$Z6</f>
        <v>4.5612499999999994</v>
      </c>
      <c r="G4" s="13">
        <f>IF(Filtros_Muestra!U6&lt;&gt;"",Filtros_Muestra!U6,"")</f>
        <v>44952.64303240741</v>
      </c>
      <c r="H4" s="37">
        <f>Filtros_Muestra!$Z6</f>
        <v>4.5612499999999994</v>
      </c>
      <c r="I4" s="37">
        <f>Filtros_Muestra!$Z6</f>
        <v>4.5612499999999994</v>
      </c>
      <c r="J4" s="37">
        <f>Filtros_Muestra!$Z6</f>
        <v>4.5612499999999994</v>
      </c>
      <c r="K4" s="37">
        <f>Filtros_Muestra!$Z6</f>
        <v>4.5612499999999994</v>
      </c>
      <c r="L4" s="37">
        <f>Filtros_Muestra!$Z6</f>
        <v>4.5612499999999994</v>
      </c>
      <c r="M4" s="37">
        <f>Filtros_Muestra!$Z6</f>
        <v>4.5612499999999994</v>
      </c>
      <c r="N4" s="37">
        <f>Filtros_Muestra!$Z6</f>
        <v>4.5612499999999994</v>
      </c>
      <c r="O4" s="37">
        <f>Filtros_Muestra!$Z6</f>
        <v>4.5612499999999994</v>
      </c>
      <c r="P4" s="37">
        <f>Filtros_Muestra!$Z6</f>
        <v>4.5612499999999994</v>
      </c>
      <c r="Q4" s="37">
        <f>Filtros_Muestra!$Z6</f>
        <v>4.5612499999999994</v>
      </c>
      <c r="R4" s="37">
        <f>Filtros_Muestra!$Z6</f>
        <v>4.5612499999999994</v>
      </c>
      <c r="S4" s="37">
        <f>Filtros_Muestra!$Z6</f>
        <v>4.5612499999999994</v>
      </c>
      <c r="T4" s="37">
        <f>Filtros_Muestra!$Z6</f>
        <v>4.5612499999999994</v>
      </c>
      <c r="U4" s="37">
        <f>Filtros_Muestra!$Z6</f>
        <v>4.5612499999999994</v>
      </c>
      <c r="V4" s="37">
        <f>Filtros_Muestra!$Z6</f>
        <v>4.5612499999999994</v>
      </c>
      <c r="W4" s="37">
        <f>Filtros_Muestra!$Z6</f>
        <v>4.5612499999999994</v>
      </c>
      <c r="X4" s="37">
        <f>Filtros_Muestra!$Z6</f>
        <v>4.5612499999999994</v>
      </c>
    </row>
    <row r="5" spans="1:25" x14ac:dyDescent="0.3">
      <c r="A5">
        <f>IF(Pesos_Blancos!A5&lt;&gt;"",Pesos_Blancos!A5,"")</f>
        <v>9697352</v>
      </c>
      <c r="B5" s="37">
        <f>Filtros_Muestra!$Z7</f>
        <v>4.4470999999999998</v>
      </c>
      <c r="C5" s="37">
        <f>Filtros_Muestra!$Z7</f>
        <v>4.4470999999999998</v>
      </c>
      <c r="D5" s="37">
        <f>Filtros_Muestra!$Z7</f>
        <v>4.4470999999999998</v>
      </c>
      <c r="E5" s="37">
        <f>Filtros_Muestra!$Z7</f>
        <v>4.4470999999999998</v>
      </c>
      <c r="F5" s="37">
        <f>Filtros_Muestra!$Z7</f>
        <v>4.4470999999999998</v>
      </c>
      <c r="G5" s="13">
        <f>IF(Filtros_Muestra!U7&lt;&gt;"",Filtros_Muestra!U7,"")</f>
        <v>44952.644409722219</v>
      </c>
      <c r="H5" s="37">
        <f>Filtros_Muestra!$Z7</f>
        <v>4.4470999999999998</v>
      </c>
      <c r="I5" s="37">
        <f>Filtros_Muestra!$Z7</f>
        <v>4.4470999999999998</v>
      </c>
      <c r="J5" s="37">
        <f>Filtros_Muestra!$Z7</f>
        <v>4.4470999999999998</v>
      </c>
      <c r="K5" s="37">
        <f>Filtros_Muestra!$Z7</f>
        <v>4.4470999999999998</v>
      </c>
      <c r="L5" s="37">
        <f>Filtros_Muestra!$Z7</f>
        <v>4.4470999999999998</v>
      </c>
      <c r="M5" s="37">
        <f>Filtros_Muestra!$Z7</f>
        <v>4.4470999999999998</v>
      </c>
      <c r="N5" s="37">
        <f>Filtros_Muestra!$Z7</f>
        <v>4.4470999999999998</v>
      </c>
      <c r="O5" s="37">
        <f>Filtros_Muestra!$Z7</f>
        <v>4.4470999999999998</v>
      </c>
      <c r="P5" s="37">
        <f>Filtros_Muestra!$Z7</f>
        <v>4.4470999999999998</v>
      </c>
      <c r="Q5" s="37">
        <f>Filtros_Muestra!$Z7</f>
        <v>4.4470999999999998</v>
      </c>
      <c r="R5" s="37">
        <f>Filtros_Muestra!$Z7</f>
        <v>4.4470999999999998</v>
      </c>
      <c r="S5" s="37">
        <f>Filtros_Muestra!$Z7</f>
        <v>4.4470999999999998</v>
      </c>
      <c r="T5" s="37">
        <f>Filtros_Muestra!$Z7</f>
        <v>4.4470999999999998</v>
      </c>
      <c r="U5" s="37">
        <f>Filtros_Muestra!$Z7</f>
        <v>4.4470999999999998</v>
      </c>
      <c r="V5" s="37">
        <f>Filtros_Muestra!$Z7</f>
        <v>4.4470999999999998</v>
      </c>
      <c r="W5" s="37">
        <f>Filtros_Muestra!$Z7</f>
        <v>4.4470999999999998</v>
      </c>
      <c r="X5" s="37">
        <f>Filtros_Muestra!$Z7</f>
        <v>4.4470999999999998</v>
      </c>
    </row>
    <row r="6" spans="1:25" x14ac:dyDescent="0.3">
      <c r="A6">
        <f>IF(Pesos_Blancos!A6&lt;&gt;"",Pesos_Blancos!A6,"")</f>
        <v>9697353</v>
      </c>
      <c r="B6" s="37">
        <f>Filtros_Muestra!$Z8</f>
        <v>4.4435500000000001</v>
      </c>
      <c r="C6" s="37">
        <f>Filtros_Muestra!$Z8</f>
        <v>4.4435500000000001</v>
      </c>
      <c r="D6" s="37">
        <f>Filtros_Muestra!$Z8</f>
        <v>4.4435500000000001</v>
      </c>
      <c r="E6" s="37">
        <f>Filtros_Muestra!$Z8</f>
        <v>4.4435500000000001</v>
      </c>
      <c r="F6" s="37">
        <f>Filtros_Muestra!$Z8</f>
        <v>4.4435500000000001</v>
      </c>
      <c r="G6" s="13">
        <f>IF(Filtros_Muestra!U8&lt;&gt;"",Filtros_Muestra!U8,"")</f>
        <v>44952.645486111112</v>
      </c>
      <c r="H6" s="37">
        <f>Filtros_Muestra!$Z8</f>
        <v>4.4435500000000001</v>
      </c>
      <c r="I6" s="37">
        <f>Filtros_Muestra!$Z8</f>
        <v>4.4435500000000001</v>
      </c>
      <c r="J6" s="37">
        <f>Filtros_Muestra!$Z8</f>
        <v>4.4435500000000001</v>
      </c>
      <c r="K6" s="37">
        <f>Filtros_Muestra!$Z8</f>
        <v>4.4435500000000001</v>
      </c>
      <c r="L6" s="37">
        <f>Filtros_Muestra!$Z8</f>
        <v>4.4435500000000001</v>
      </c>
      <c r="M6" s="37">
        <f>Filtros_Muestra!$Z8</f>
        <v>4.4435500000000001</v>
      </c>
      <c r="N6" s="37">
        <f>Filtros_Muestra!$Z8</f>
        <v>4.4435500000000001</v>
      </c>
      <c r="O6" s="37">
        <f>Filtros_Muestra!$Z8</f>
        <v>4.4435500000000001</v>
      </c>
      <c r="P6" s="37">
        <f>Filtros_Muestra!$Z8</f>
        <v>4.4435500000000001</v>
      </c>
      <c r="Q6" s="37">
        <f>Filtros_Muestra!$Z8</f>
        <v>4.4435500000000001</v>
      </c>
      <c r="R6" s="37">
        <f>Filtros_Muestra!$Z8</f>
        <v>4.4435500000000001</v>
      </c>
      <c r="S6" s="37">
        <f>Filtros_Muestra!$Z8</f>
        <v>4.4435500000000001</v>
      </c>
      <c r="T6" s="37">
        <f>Filtros_Muestra!$Z8</f>
        <v>4.4435500000000001</v>
      </c>
      <c r="U6" s="37">
        <f>Filtros_Muestra!$Z8</f>
        <v>4.4435500000000001</v>
      </c>
      <c r="V6" s="37">
        <f>Filtros_Muestra!$Z8</f>
        <v>4.4435500000000001</v>
      </c>
      <c r="W6" s="37">
        <f>Filtros_Muestra!$Z8</f>
        <v>4.4435500000000001</v>
      </c>
      <c r="X6" s="37">
        <f>Filtros_Muestra!$Z8</f>
        <v>4.4435500000000001</v>
      </c>
    </row>
    <row r="7" spans="1:25" x14ac:dyDescent="0.3">
      <c r="A7">
        <f>IF(Pesos_Blancos!A7&lt;&gt;"",Pesos_Blancos!A7,"")</f>
        <v>90408</v>
      </c>
      <c r="B7" s="37">
        <f>Filtros_Muestra!$Z9</f>
        <v>4.4537500000000003</v>
      </c>
      <c r="C7" s="37">
        <f>Filtros_Muestra!$Z9</f>
        <v>4.4537500000000003</v>
      </c>
      <c r="D7" s="37">
        <f>Filtros_Muestra!$Z9</f>
        <v>4.4537500000000003</v>
      </c>
      <c r="E7" s="37">
        <f>Filtros_Muestra!$Z9</f>
        <v>4.4537500000000003</v>
      </c>
      <c r="F7" s="37">
        <f>Filtros_Muestra!$Z9</f>
        <v>4.4537500000000003</v>
      </c>
      <c r="G7" s="13">
        <f>IF(Filtros_Muestra!U9&lt;&gt;"",Filtros_Muestra!U9,"")</f>
        <v>44952.65421296296</v>
      </c>
      <c r="H7" s="37">
        <f>Filtros_Muestra!$Z9</f>
        <v>4.4537500000000003</v>
      </c>
      <c r="I7" s="37">
        <f>Filtros_Muestra!$Z9</f>
        <v>4.4537500000000003</v>
      </c>
      <c r="J7" s="37">
        <f>Filtros_Muestra!$Z9</f>
        <v>4.4537500000000003</v>
      </c>
      <c r="K7" s="37">
        <f>Filtros_Muestra!$Z9</f>
        <v>4.4537500000000003</v>
      </c>
      <c r="L7" s="37">
        <f>Filtros_Muestra!$Z9</f>
        <v>4.4537500000000003</v>
      </c>
      <c r="M7" s="37">
        <f>Filtros_Muestra!$Z9</f>
        <v>4.4537500000000003</v>
      </c>
      <c r="N7" s="37">
        <f>Filtros_Muestra!$Z9</f>
        <v>4.4537500000000003</v>
      </c>
      <c r="O7" s="37">
        <f>Filtros_Muestra!$Z9</f>
        <v>4.4537500000000003</v>
      </c>
      <c r="P7" s="37">
        <f>Filtros_Muestra!$Z9</f>
        <v>4.4537500000000003</v>
      </c>
      <c r="Q7" s="37">
        <f>Filtros_Muestra!$Z9</f>
        <v>4.4537500000000003</v>
      </c>
      <c r="R7" s="37">
        <f>Filtros_Muestra!$Z9</f>
        <v>4.4537500000000003</v>
      </c>
      <c r="S7" s="37">
        <f>Filtros_Muestra!$Z9</f>
        <v>4.4537500000000003</v>
      </c>
      <c r="T7" s="37">
        <f>Filtros_Muestra!$Z9</f>
        <v>4.4537500000000003</v>
      </c>
      <c r="U7" s="37">
        <f>Filtros_Muestra!$Z9</f>
        <v>4.4537500000000003</v>
      </c>
      <c r="V7" s="37">
        <f>Filtros_Muestra!$Z9</f>
        <v>4.4537500000000003</v>
      </c>
      <c r="W7" s="37">
        <f>Filtros_Muestra!$Z9</f>
        <v>4.4537500000000003</v>
      </c>
      <c r="X7" s="37">
        <f>Filtros_Muestra!$Z9</f>
        <v>4.4537500000000003</v>
      </c>
    </row>
    <row r="8" spans="1:25" x14ac:dyDescent="0.3">
      <c r="A8">
        <f>IF(Pesos_Blancos!A8&lt;&gt;"",Pesos_Blancos!A8,"")</f>
        <v>9697303</v>
      </c>
      <c r="B8" s="37">
        <f>Filtros_Muestra!$Z10</f>
        <v>4.52515</v>
      </c>
      <c r="C8" s="37">
        <f>Filtros_Muestra!$Z10</f>
        <v>4.52515</v>
      </c>
      <c r="D8" s="37">
        <f>Filtros_Muestra!$Z10</f>
        <v>4.52515</v>
      </c>
      <c r="E8" s="37">
        <f>Filtros_Muestra!$Z10</f>
        <v>4.52515</v>
      </c>
      <c r="F8" s="37">
        <f>Filtros_Muestra!$Z10</f>
        <v>4.52515</v>
      </c>
      <c r="G8" s="13">
        <f>IF(Filtros_Muestra!U10&lt;&gt;"",Filtros_Muestra!U10,"")</f>
        <v>44952.654907407406</v>
      </c>
      <c r="H8" s="37">
        <f>Filtros_Muestra!$Z10</f>
        <v>4.52515</v>
      </c>
      <c r="I8" s="37">
        <f>Filtros_Muestra!$Z10</f>
        <v>4.52515</v>
      </c>
      <c r="J8" s="37">
        <f>Filtros_Muestra!$Z10</f>
        <v>4.52515</v>
      </c>
      <c r="K8" s="37">
        <f>Filtros_Muestra!$Z10</f>
        <v>4.52515</v>
      </c>
      <c r="L8" s="37">
        <f>Filtros_Muestra!$Z10</f>
        <v>4.52515</v>
      </c>
      <c r="M8" s="37">
        <f>Filtros_Muestra!$Z10</f>
        <v>4.52515</v>
      </c>
      <c r="N8" s="37">
        <f>Filtros_Muestra!$Z10</f>
        <v>4.52515</v>
      </c>
      <c r="O8" s="37">
        <f>Filtros_Muestra!$Z10</f>
        <v>4.52515</v>
      </c>
      <c r="P8" s="37">
        <f>Filtros_Muestra!$Z10</f>
        <v>4.52515</v>
      </c>
      <c r="Q8" s="37">
        <f>Filtros_Muestra!$Z10</f>
        <v>4.52515</v>
      </c>
      <c r="R8" s="37">
        <f>Filtros_Muestra!$Z10</f>
        <v>4.52515</v>
      </c>
      <c r="S8" s="37">
        <f>Filtros_Muestra!$Z10</f>
        <v>4.52515</v>
      </c>
      <c r="T8" s="37">
        <f>Filtros_Muestra!$Z10</f>
        <v>4.52515</v>
      </c>
      <c r="U8" s="37">
        <f>Filtros_Muestra!$Z10</f>
        <v>4.52515</v>
      </c>
      <c r="V8" s="37">
        <f>Filtros_Muestra!$Z10</f>
        <v>4.52515</v>
      </c>
      <c r="W8" s="37">
        <f>Filtros_Muestra!$Z10</f>
        <v>4.52515</v>
      </c>
      <c r="X8" s="37">
        <f>Filtros_Muestra!$Z10</f>
        <v>4.52515</v>
      </c>
    </row>
    <row r="9" spans="1:25" x14ac:dyDescent="0.3">
      <c r="A9" t="str">
        <f>IF(Pesos_Blancos!A9&lt;&gt;"",Pesos_Blancos!A9,"")</f>
        <v>QC</v>
      </c>
      <c r="B9" s="37">
        <f>Filtros_Muestra!$Z11</f>
        <v>5</v>
      </c>
      <c r="C9" s="37">
        <f>Filtros_Muestra!$Z11</f>
        <v>5</v>
      </c>
      <c r="D9" s="37">
        <f>Filtros_Muestra!$Z11</f>
        <v>5</v>
      </c>
      <c r="E9" s="37">
        <f>Filtros_Muestra!$Z11</f>
        <v>5</v>
      </c>
      <c r="F9" s="37">
        <f>Filtros_Muestra!$Z11</f>
        <v>5</v>
      </c>
      <c r="G9" s="13">
        <f>IF(Filtros_Muestra!U11&lt;&gt;"",Filtros_Muestra!U11,"")</f>
        <v>44952.655590277776</v>
      </c>
      <c r="H9" s="37">
        <f>Filtros_Muestra!$Z11</f>
        <v>5</v>
      </c>
      <c r="I9" s="37">
        <f>Filtros_Muestra!$Z11</f>
        <v>5</v>
      </c>
      <c r="J9" s="37">
        <f>Filtros_Muestra!$Z11</f>
        <v>5</v>
      </c>
      <c r="K9" s="37">
        <f>Filtros_Muestra!$Z11</f>
        <v>5</v>
      </c>
      <c r="L9" s="37">
        <f>Filtros_Muestra!$Z11</f>
        <v>5</v>
      </c>
      <c r="M9" s="37">
        <f>Filtros_Muestra!$Z11</f>
        <v>5</v>
      </c>
      <c r="N9" s="37">
        <f>Filtros_Muestra!$Z11</f>
        <v>5</v>
      </c>
      <c r="O9" s="37">
        <f>Filtros_Muestra!$Z11</f>
        <v>5</v>
      </c>
      <c r="P9" s="37">
        <f>Filtros_Muestra!$Z11</f>
        <v>5</v>
      </c>
      <c r="Q9" s="37">
        <f>Filtros_Muestra!$Z11</f>
        <v>5</v>
      </c>
      <c r="R9" s="37">
        <f>Filtros_Muestra!$Z11</f>
        <v>5</v>
      </c>
      <c r="S9" s="37">
        <f>Filtros_Muestra!$Z11</f>
        <v>5</v>
      </c>
      <c r="T9" s="37">
        <f>Filtros_Muestra!$Z11</f>
        <v>5</v>
      </c>
      <c r="U9" s="37">
        <f>Filtros_Muestra!$Z11</f>
        <v>5</v>
      </c>
      <c r="V9" s="37">
        <f>Filtros_Muestra!$Z11</f>
        <v>5</v>
      </c>
      <c r="W9" s="37">
        <f>Filtros_Muestra!$Z11</f>
        <v>5</v>
      </c>
      <c r="X9" s="37">
        <f>Filtros_Muestra!$Z11</f>
        <v>5</v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2023-01-24T19:00:18Z</cp:lastPrinted>
  <dcterms:created xsi:type="dcterms:W3CDTF">2022-02-07T17:43:38Z</dcterms:created>
  <dcterms:modified xsi:type="dcterms:W3CDTF">2023-01-26T18:44:17Z</dcterms:modified>
</cp:coreProperties>
</file>