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gabyte P15\Desktop\Nouveau dossier\"/>
    </mc:Choice>
  </mc:AlternateContent>
  <xr:revisionPtr revIDLastSave="0" documentId="8_{0FA0B8B3-2023-4BB8-BDE4-D3F8D54F6A41}" xr6:coauthVersionLast="46" xr6:coauthVersionMax="46" xr10:uidLastSave="{00000000-0000-0000-0000-000000000000}"/>
  <bookViews>
    <workbookView xWindow="-108" yWindow="-108" windowWidth="23256" windowHeight="12576" xr2:uid="{3D7D1F49-DC12-4BE2-A982-85BC73F3E961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501" i="1" l="1"/>
  <c r="M491" i="1"/>
  <c r="M481" i="1"/>
  <c r="M471" i="1"/>
  <c r="M461" i="1"/>
  <c r="M451" i="1"/>
  <c r="M441" i="1"/>
  <c r="M431" i="1"/>
  <c r="M421" i="1"/>
  <c r="M411" i="1"/>
  <c r="M401" i="1"/>
  <c r="M391" i="1"/>
  <c r="M381" i="1"/>
  <c r="M371" i="1"/>
  <c r="M361" i="1"/>
  <c r="M351" i="1"/>
  <c r="M341" i="1"/>
  <c r="M331" i="1"/>
  <c r="M321" i="1"/>
  <c r="M311" i="1"/>
  <c r="M301" i="1"/>
  <c r="M291" i="1"/>
  <c r="M281" i="1"/>
  <c r="M271" i="1"/>
  <c r="M261" i="1"/>
  <c r="N261" i="1" s="1"/>
  <c r="M251" i="1"/>
  <c r="M241" i="1"/>
  <c r="M231" i="1"/>
  <c r="M221" i="1"/>
  <c r="M211" i="1"/>
  <c r="M201" i="1"/>
  <c r="M191" i="1"/>
  <c r="M181" i="1"/>
  <c r="M171" i="1"/>
  <c r="M158" i="1"/>
  <c r="M151" i="1"/>
  <c r="M141" i="1"/>
  <c r="M131" i="1"/>
  <c r="M121" i="1"/>
  <c r="M111" i="1"/>
  <c r="M101" i="1"/>
  <c r="M91" i="1"/>
  <c r="M81" i="1"/>
  <c r="M71" i="1"/>
  <c r="M61" i="1"/>
  <c r="M51" i="1"/>
  <c r="M41" i="1"/>
  <c r="M31" i="1"/>
  <c r="M26" i="1"/>
  <c r="M21" i="1"/>
  <c r="M11" i="1"/>
  <c r="M2" i="1"/>
  <c r="N2" i="1" s="1"/>
  <c r="O2" i="1" l="1"/>
  <c r="N3" i="1"/>
  <c r="O261" i="1"/>
  <c r="N262" i="1"/>
  <c r="O262" i="1" l="1"/>
  <c r="N263" i="1"/>
  <c r="S261" i="1"/>
  <c r="R261" i="1"/>
  <c r="Q261" i="1"/>
  <c r="P261" i="1"/>
  <c r="T261" i="1"/>
  <c r="O3" i="1"/>
  <c r="N4" i="1"/>
  <c r="Q2" i="1"/>
  <c r="P2" i="1"/>
  <c r="R2" i="1"/>
  <c r="T2" i="1"/>
  <c r="S2" i="1"/>
  <c r="R3" i="1" l="1"/>
  <c r="Q3" i="1"/>
  <c r="P3" i="1"/>
  <c r="S3" i="1"/>
  <c r="T3" i="1"/>
  <c r="N264" i="1"/>
  <c r="O263" i="1"/>
  <c r="O4" i="1"/>
  <c r="N5" i="1"/>
  <c r="T262" i="1"/>
  <c r="S262" i="1"/>
  <c r="R262" i="1"/>
  <c r="Q262" i="1"/>
  <c r="P262" i="1"/>
  <c r="S4" i="1" l="1"/>
  <c r="R4" i="1"/>
  <c r="Q4" i="1"/>
  <c r="T4" i="1"/>
  <c r="P4" i="1"/>
  <c r="T263" i="1"/>
  <c r="S263" i="1"/>
  <c r="R263" i="1"/>
  <c r="Q263" i="1"/>
  <c r="P263" i="1"/>
  <c r="N265" i="1"/>
  <c r="O264" i="1"/>
  <c r="N6" i="1"/>
  <c r="O5" i="1"/>
  <c r="T5" i="1" l="1"/>
  <c r="S5" i="1"/>
  <c r="R5" i="1"/>
  <c r="Q5" i="1"/>
  <c r="P5" i="1"/>
  <c r="N7" i="1"/>
  <c r="O6" i="1"/>
  <c r="O265" i="1"/>
  <c r="N266" i="1"/>
  <c r="T264" i="1"/>
  <c r="R264" i="1"/>
  <c r="S264" i="1"/>
  <c r="Q264" i="1"/>
  <c r="P264" i="1"/>
  <c r="T265" i="1" l="1"/>
  <c r="S265" i="1"/>
  <c r="R265" i="1"/>
  <c r="P265" i="1"/>
  <c r="Q265" i="1"/>
  <c r="T6" i="1"/>
  <c r="S6" i="1"/>
  <c r="R6" i="1"/>
  <c r="Q6" i="1"/>
  <c r="P6" i="1"/>
  <c r="N8" i="1"/>
  <c r="O7" i="1"/>
  <c r="O266" i="1"/>
  <c r="N267" i="1"/>
  <c r="O267" i="1" l="1"/>
  <c r="N268" i="1"/>
  <c r="T7" i="1"/>
  <c r="S7" i="1"/>
  <c r="R7" i="1"/>
  <c r="Q7" i="1"/>
  <c r="P7" i="1"/>
  <c r="P266" i="1"/>
  <c r="T266" i="1"/>
  <c r="S266" i="1"/>
  <c r="Q266" i="1"/>
  <c r="R266" i="1"/>
  <c r="O8" i="1"/>
  <c r="N9" i="1"/>
  <c r="O9" i="1" l="1"/>
  <c r="N10" i="1"/>
  <c r="P8" i="1"/>
  <c r="T8" i="1"/>
  <c r="S8" i="1"/>
  <c r="R8" i="1"/>
  <c r="Q8" i="1"/>
  <c r="O268" i="1"/>
  <c r="N269" i="1"/>
  <c r="Q267" i="1"/>
  <c r="P267" i="1"/>
  <c r="T267" i="1"/>
  <c r="R267" i="1"/>
  <c r="S267" i="1"/>
  <c r="R268" i="1" l="1"/>
  <c r="Q268" i="1"/>
  <c r="P268" i="1"/>
  <c r="S268" i="1"/>
  <c r="T268" i="1"/>
  <c r="N11" i="1"/>
  <c r="O10" i="1"/>
  <c r="O269" i="1"/>
  <c r="N270" i="1"/>
  <c r="P9" i="1"/>
  <c r="T9" i="1"/>
  <c r="S9" i="1"/>
  <c r="R9" i="1"/>
  <c r="Q9" i="1"/>
  <c r="P10" i="1" l="1"/>
  <c r="T10" i="1"/>
  <c r="R10" i="1"/>
  <c r="Q10" i="1"/>
  <c r="S10" i="1"/>
  <c r="O11" i="1"/>
  <c r="N12" i="1"/>
  <c r="S269" i="1"/>
  <c r="R269" i="1"/>
  <c r="Q269" i="1"/>
  <c r="P269" i="1"/>
  <c r="T269" i="1"/>
  <c r="O270" i="1"/>
  <c r="N271" i="1"/>
  <c r="O12" i="1" l="1"/>
  <c r="N13" i="1"/>
  <c r="O271" i="1"/>
  <c r="N272" i="1"/>
  <c r="P11" i="1"/>
  <c r="T11" i="1"/>
  <c r="S11" i="1"/>
  <c r="Q11" i="1"/>
  <c r="R11" i="1"/>
  <c r="T270" i="1"/>
  <c r="S270" i="1"/>
  <c r="R270" i="1"/>
  <c r="Q270" i="1"/>
  <c r="P270" i="1"/>
  <c r="N273" i="1" l="1"/>
  <c r="O272" i="1"/>
  <c r="T271" i="1"/>
  <c r="S271" i="1"/>
  <c r="R271" i="1"/>
  <c r="Q271" i="1"/>
  <c r="P271" i="1"/>
  <c r="O13" i="1"/>
  <c r="N14" i="1"/>
  <c r="Q12" i="1"/>
  <c r="P12" i="1"/>
  <c r="T12" i="1"/>
  <c r="R12" i="1"/>
  <c r="S12" i="1"/>
  <c r="O14" i="1" l="1"/>
  <c r="N15" i="1"/>
  <c r="N274" i="1"/>
  <c r="O273" i="1"/>
  <c r="R13" i="1"/>
  <c r="Q13" i="1"/>
  <c r="P13" i="1"/>
  <c r="S13" i="1"/>
  <c r="T13" i="1"/>
  <c r="T272" i="1"/>
  <c r="S272" i="1"/>
  <c r="R272" i="1"/>
  <c r="Q272" i="1"/>
  <c r="P272" i="1"/>
  <c r="O274" i="1" l="1"/>
  <c r="N275" i="1"/>
  <c r="T273" i="1"/>
  <c r="S273" i="1"/>
  <c r="R273" i="1"/>
  <c r="Q273" i="1"/>
  <c r="P273" i="1"/>
  <c r="O15" i="1"/>
  <c r="N16" i="1"/>
  <c r="S14" i="1"/>
  <c r="R14" i="1"/>
  <c r="Q14" i="1"/>
  <c r="P14" i="1"/>
  <c r="T14" i="1"/>
  <c r="T15" i="1" l="1"/>
  <c r="S15" i="1"/>
  <c r="R15" i="1"/>
  <c r="Q15" i="1"/>
  <c r="P15" i="1"/>
  <c r="O275" i="1"/>
  <c r="N276" i="1"/>
  <c r="N17" i="1"/>
  <c r="O16" i="1"/>
  <c r="T274" i="1"/>
  <c r="S274" i="1"/>
  <c r="R274" i="1"/>
  <c r="P274" i="1"/>
  <c r="Q274" i="1"/>
  <c r="T16" i="1" l="1"/>
  <c r="S16" i="1"/>
  <c r="R16" i="1"/>
  <c r="Q16" i="1"/>
  <c r="P16" i="1"/>
  <c r="N18" i="1"/>
  <c r="O17" i="1"/>
  <c r="P275" i="1"/>
  <c r="T275" i="1"/>
  <c r="S275" i="1"/>
  <c r="Q275" i="1"/>
  <c r="R275" i="1"/>
  <c r="O276" i="1"/>
  <c r="N277" i="1"/>
  <c r="T17" i="1" l="1"/>
  <c r="S17" i="1"/>
  <c r="R17" i="1"/>
  <c r="Q17" i="1"/>
  <c r="P17" i="1"/>
  <c r="O277" i="1"/>
  <c r="N278" i="1"/>
  <c r="O18" i="1"/>
  <c r="N19" i="1"/>
  <c r="Q276" i="1"/>
  <c r="P276" i="1"/>
  <c r="T276" i="1"/>
  <c r="R276" i="1"/>
  <c r="S276" i="1"/>
  <c r="O19" i="1" l="1"/>
  <c r="N20" i="1"/>
  <c r="T18" i="1"/>
  <c r="S18" i="1"/>
  <c r="R18" i="1"/>
  <c r="P18" i="1"/>
  <c r="Q18" i="1"/>
  <c r="O278" i="1"/>
  <c r="N279" i="1"/>
  <c r="R277" i="1"/>
  <c r="Q277" i="1"/>
  <c r="P277" i="1"/>
  <c r="S277" i="1"/>
  <c r="T277" i="1"/>
  <c r="O279" i="1" l="1"/>
  <c r="N280" i="1"/>
  <c r="S278" i="1"/>
  <c r="R278" i="1"/>
  <c r="Q278" i="1"/>
  <c r="P278" i="1"/>
  <c r="T278" i="1"/>
  <c r="O20" i="1"/>
  <c r="N21" i="1"/>
  <c r="P19" i="1"/>
  <c r="T19" i="1"/>
  <c r="S19" i="1"/>
  <c r="Q19" i="1"/>
  <c r="R19" i="1"/>
  <c r="Q20" i="1" l="1"/>
  <c r="P20" i="1"/>
  <c r="T20" i="1"/>
  <c r="R20" i="1"/>
  <c r="S20" i="1"/>
  <c r="N281" i="1"/>
  <c r="O280" i="1"/>
  <c r="O21" i="1"/>
  <c r="N22" i="1"/>
  <c r="T279" i="1"/>
  <c r="S279" i="1"/>
  <c r="R279" i="1"/>
  <c r="Q279" i="1"/>
  <c r="P279" i="1"/>
  <c r="Q21" i="1" l="1"/>
  <c r="P21" i="1"/>
  <c r="T21" i="1"/>
  <c r="R21" i="1"/>
  <c r="S21" i="1"/>
  <c r="N282" i="1"/>
  <c r="O281" i="1"/>
  <c r="T280" i="1"/>
  <c r="S280" i="1"/>
  <c r="R280" i="1"/>
  <c r="Q280" i="1"/>
  <c r="P280" i="1"/>
  <c r="O22" i="1"/>
  <c r="N23" i="1"/>
  <c r="R22" i="1" l="1"/>
  <c r="Q22" i="1"/>
  <c r="P22" i="1"/>
  <c r="S22" i="1"/>
  <c r="T22" i="1"/>
  <c r="T281" i="1"/>
  <c r="S281" i="1"/>
  <c r="R281" i="1"/>
  <c r="Q281" i="1"/>
  <c r="P281" i="1"/>
  <c r="N283" i="1"/>
  <c r="O282" i="1"/>
  <c r="O23" i="1"/>
  <c r="N24" i="1"/>
  <c r="O24" i="1" l="1"/>
  <c r="N25" i="1"/>
  <c r="S23" i="1"/>
  <c r="R23" i="1"/>
  <c r="Q23" i="1"/>
  <c r="P23" i="1"/>
  <c r="T23" i="1"/>
  <c r="T282" i="1"/>
  <c r="S282" i="1"/>
  <c r="R282" i="1"/>
  <c r="Q282" i="1"/>
  <c r="P282" i="1"/>
  <c r="O283" i="1"/>
  <c r="N284" i="1"/>
  <c r="O284" i="1" l="1"/>
  <c r="N285" i="1"/>
  <c r="T283" i="1"/>
  <c r="S283" i="1"/>
  <c r="R283" i="1"/>
  <c r="P283" i="1"/>
  <c r="Q283" i="1"/>
  <c r="N26" i="1"/>
  <c r="O25" i="1"/>
  <c r="T24" i="1"/>
  <c r="S24" i="1"/>
  <c r="R24" i="1"/>
  <c r="Q24" i="1"/>
  <c r="P24" i="1"/>
  <c r="T25" i="1" l="1"/>
  <c r="S25" i="1"/>
  <c r="R25" i="1"/>
  <c r="Q25" i="1"/>
  <c r="P25" i="1"/>
  <c r="N27" i="1"/>
  <c r="O26" i="1"/>
  <c r="P284" i="1"/>
  <c r="T284" i="1"/>
  <c r="S284" i="1"/>
  <c r="Q284" i="1"/>
  <c r="R284" i="1"/>
  <c r="O285" i="1"/>
  <c r="N286" i="1"/>
  <c r="O286" i="1" l="1"/>
  <c r="N287" i="1"/>
  <c r="Q285" i="1"/>
  <c r="P285" i="1"/>
  <c r="T285" i="1"/>
  <c r="R285" i="1"/>
  <c r="S285" i="1"/>
  <c r="T26" i="1"/>
  <c r="S26" i="1"/>
  <c r="R26" i="1"/>
  <c r="Q26" i="1"/>
  <c r="P26" i="1"/>
  <c r="N28" i="1"/>
  <c r="O27" i="1"/>
  <c r="R286" i="1" l="1"/>
  <c r="Q286" i="1"/>
  <c r="P286" i="1"/>
  <c r="S286" i="1"/>
  <c r="T286" i="1"/>
  <c r="T27" i="1"/>
  <c r="S27" i="1"/>
  <c r="R27" i="1"/>
  <c r="Q27" i="1"/>
  <c r="P27" i="1"/>
  <c r="O28" i="1"/>
  <c r="N29" i="1"/>
  <c r="O287" i="1"/>
  <c r="N288" i="1"/>
  <c r="S287" i="1" l="1"/>
  <c r="R287" i="1"/>
  <c r="Q287" i="1"/>
  <c r="P287" i="1"/>
  <c r="T287" i="1"/>
  <c r="T28" i="1"/>
  <c r="S28" i="1"/>
  <c r="R28" i="1"/>
  <c r="P28" i="1"/>
  <c r="Q28" i="1"/>
  <c r="O288" i="1"/>
  <c r="N289" i="1"/>
  <c r="O29" i="1"/>
  <c r="N30" i="1"/>
  <c r="P29" i="1" l="1"/>
  <c r="T29" i="1"/>
  <c r="S29" i="1"/>
  <c r="Q29" i="1"/>
  <c r="R29" i="1"/>
  <c r="T288" i="1"/>
  <c r="S288" i="1"/>
  <c r="R288" i="1"/>
  <c r="Q288" i="1"/>
  <c r="P288" i="1"/>
  <c r="O30" i="1"/>
  <c r="N31" i="1"/>
  <c r="N290" i="1"/>
  <c r="O289" i="1"/>
  <c r="T289" i="1" l="1"/>
  <c r="S289" i="1"/>
  <c r="R289" i="1"/>
  <c r="Q289" i="1"/>
  <c r="P289" i="1"/>
  <c r="N291" i="1"/>
  <c r="O290" i="1"/>
  <c r="O31" i="1"/>
  <c r="N32" i="1"/>
  <c r="Q30" i="1"/>
  <c r="P30" i="1"/>
  <c r="T30" i="1"/>
  <c r="R30" i="1"/>
  <c r="S30" i="1"/>
  <c r="Q31" i="1" l="1"/>
  <c r="P31" i="1"/>
  <c r="T31" i="1"/>
  <c r="R31" i="1"/>
  <c r="S31" i="1"/>
  <c r="T290" i="1"/>
  <c r="S290" i="1"/>
  <c r="R290" i="1"/>
  <c r="Q290" i="1"/>
  <c r="P290" i="1"/>
  <c r="N292" i="1"/>
  <c r="O291" i="1"/>
  <c r="O32" i="1"/>
  <c r="N33" i="1"/>
  <c r="O33" i="1" l="1"/>
  <c r="N34" i="1"/>
  <c r="R32" i="1"/>
  <c r="Q32" i="1"/>
  <c r="P32" i="1"/>
  <c r="S32" i="1"/>
  <c r="T32" i="1"/>
  <c r="T291" i="1"/>
  <c r="S291" i="1"/>
  <c r="R291" i="1"/>
  <c r="Q291" i="1"/>
  <c r="P291" i="1"/>
  <c r="O292" i="1"/>
  <c r="N293" i="1"/>
  <c r="O293" i="1" l="1"/>
  <c r="N294" i="1"/>
  <c r="T292" i="1"/>
  <c r="S292" i="1"/>
  <c r="R292" i="1"/>
  <c r="P292" i="1"/>
  <c r="Q292" i="1"/>
  <c r="O34" i="1"/>
  <c r="N35" i="1"/>
  <c r="S33" i="1"/>
  <c r="R33" i="1"/>
  <c r="Q33" i="1"/>
  <c r="P33" i="1"/>
  <c r="T33" i="1"/>
  <c r="P293" i="1" l="1"/>
  <c r="T293" i="1"/>
  <c r="S293" i="1"/>
  <c r="Q293" i="1"/>
  <c r="R293" i="1"/>
  <c r="T34" i="1"/>
  <c r="S34" i="1"/>
  <c r="R34" i="1"/>
  <c r="Q34" i="1"/>
  <c r="P34" i="1"/>
  <c r="N36" i="1"/>
  <c r="O35" i="1"/>
  <c r="O294" i="1"/>
  <c r="N295" i="1"/>
  <c r="Q294" i="1" l="1"/>
  <c r="P294" i="1"/>
  <c r="T294" i="1"/>
  <c r="R294" i="1"/>
  <c r="S294" i="1"/>
  <c r="N37" i="1"/>
  <c r="O36" i="1"/>
  <c r="O295" i="1"/>
  <c r="N296" i="1"/>
  <c r="T35" i="1"/>
  <c r="S35" i="1"/>
  <c r="R35" i="1"/>
  <c r="Q35" i="1"/>
  <c r="P35" i="1"/>
  <c r="R295" i="1" l="1"/>
  <c r="Q295" i="1"/>
  <c r="P295" i="1"/>
  <c r="S295" i="1"/>
  <c r="T295" i="1"/>
  <c r="T36" i="1"/>
  <c r="S36" i="1"/>
  <c r="R36" i="1"/>
  <c r="Q36" i="1"/>
  <c r="P36" i="1"/>
  <c r="O37" i="1"/>
  <c r="N38" i="1"/>
  <c r="O296" i="1"/>
  <c r="N297" i="1"/>
  <c r="O38" i="1" l="1"/>
  <c r="N39" i="1"/>
  <c r="T37" i="1"/>
  <c r="S37" i="1"/>
  <c r="R37" i="1"/>
  <c r="P37" i="1"/>
  <c r="Q37" i="1"/>
  <c r="S296" i="1"/>
  <c r="R296" i="1"/>
  <c r="Q296" i="1"/>
  <c r="P296" i="1"/>
  <c r="T296" i="1"/>
  <c r="O297" i="1"/>
  <c r="N298" i="1"/>
  <c r="N299" i="1" l="1"/>
  <c r="O298" i="1"/>
  <c r="O39" i="1"/>
  <c r="N40" i="1"/>
  <c r="T297" i="1"/>
  <c r="S297" i="1"/>
  <c r="R297" i="1"/>
  <c r="Q297" i="1"/>
  <c r="P297" i="1"/>
  <c r="P38" i="1"/>
  <c r="T38" i="1"/>
  <c r="S38" i="1"/>
  <c r="Q38" i="1"/>
  <c r="R38" i="1"/>
  <c r="T298" i="1" l="1"/>
  <c r="S298" i="1"/>
  <c r="R298" i="1"/>
  <c r="Q298" i="1"/>
  <c r="P298" i="1"/>
  <c r="N300" i="1"/>
  <c r="O299" i="1"/>
  <c r="O40" i="1"/>
  <c r="N41" i="1"/>
  <c r="Q39" i="1"/>
  <c r="P39" i="1"/>
  <c r="T39" i="1"/>
  <c r="R39" i="1"/>
  <c r="S39" i="1"/>
  <c r="R40" i="1" l="1"/>
  <c r="Q40" i="1"/>
  <c r="P40" i="1"/>
  <c r="S40" i="1"/>
  <c r="T40" i="1"/>
  <c r="T299" i="1"/>
  <c r="S299" i="1"/>
  <c r="R299" i="1"/>
  <c r="Q299" i="1"/>
  <c r="P299" i="1"/>
  <c r="O300" i="1"/>
  <c r="N301" i="1"/>
  <c r="O41" i="1"/>
  <c r="N42" i="1"/>
  <c r="R41" i="1" l="1"/>
  <c r="Q41" i="1"/>
  <c r="P41" i="1"/>
  <c r="S41" i="1"/>
  <c r="T41" i="1"/>
  <c r="O42" i="1"/>
  <c r="N43" i="1"/>
  <c r="O301" i="1"/>
  <c r="N302" i="1"/>
  <c r="T300" i="1"/>
  <c r="S300" i="1"/>
  <c r="R300" i="1"/>
  <c r="P300" i="1"/>
  <c r="Q300" i="1"/>
  <c r="O302" i="1" l="1"/>
  <c r="N303" i="1"/>
  <c r="T301" i="1"/>
  <c r="S301" i="1"/>
  <c r="R301" i="1"/>
  <c r="P301" i="1"/>
  <c r="Q301" i="1"/>
  <c r="O43" i="1"/>
  <c r="N44" i="1"/>
  <c r="S42" i="1"/>
  <c r="R42" i="1"/>
  <c r="Q42" i="1"/>
  <c r="P42" i="1"/>
  <c r="T42" i="1"/>
  <c r="O303" i="1" l="1"/>
  <c r="N304" i="1"/>
  <c r="T43" i="1"/>
  <c r="S43" i="1"/>
  <c r="R43" i="1"/>
  <c r="Q43" i="1"/>
  <c r="P43" i="1"/>
  <c r="N45" i="1"/>
  <c r="O44" i="1"/>
  <c r="P302" i="1"/>
  <c r="T302" i="1"/>
  <c r="S302" i="1"/>
  <c r="Q302" i="1"/>
  <c r="R302" i="1"/>
  <c r="N46" i="1" l="1"/>
  <c r="O45" i="1"/>
  <c r="O304" i="1"/>
  <c r="N305" i="1"/>
  <c r="T44" i="1"/>
  <c r="S44" i="1"/>
  <c r="R44" i="1"/>
  <c r="Q44" i="1"/>
  <c r="P44" i="1"/>
  <c r="Q303" i="1"/>
  <c r="P303" i="1"/>
  <c r="T303" i="1"/>
  <c r="R303" i="1"/>
  <c r="S303" i="1"/>
  <c r="O46" i="1" l="1"/>
  <c r="N47" i="1"/>
  <c r="R304" i="1"/>
  <c r="Q304" i="1"/>
  <c r="P304" i="1"/>
  <c r="S304" i="1"/>
  <c r="T304" i="1"/>
  <c r="O305" i="1"/>
  <c r="N306" i="1"/>
  <c r="T45" i="1"/>
  <c r="S45" i="1"/>
  <c r="R45" i="1"/>
  <c r="Q45" i="1"/>
  <c r="P45" i="1"/>
  <c r="S305" i="1" l="1"/>
  <c r="R305" i="1"/>
  <c r="Q305" i="1"/>
  <c r="P305" i="1"/>
  <c r="T305" i="1"/>
  <c r="O47" i="1"/>
  <c r="N48" i="1"/>
  <c r="O306" i="1"/>
  <c r="N307" i="1"/>
  <c r="T46" i="1"/>
  <c r="S46" i="1"/>
  <c r="R46" i="1"/>
  <c r="P46" i="1"/>
  <c r="Q46" i="1"/>
  <c r="N308" i="1" l="1"/>
  <c r="O307" i="1"/>
  <c r="T306" i="1"/>
  <c r="S306" i="1"/>
  <c r="R306" i="1"/>
  <c r="Q306" i="1"/>
  <c r="P306" i="1"/>
  <c r="O48" i="1"/>
  <c r="N49" i="1"/>
  <c r="P47" i="1"/>
  <c r="T47" i="1"/>
  <c r="S47" i="1"/>
  <c r="Q47" i="1"/>
  <c r="R47" i="1"/>
  <c r="Q48" i="1" l="1"/>
  <c r="P48" i="1"/>
  <c r="T48" i="1"/>
  <c r="R48" i="1"/>
  <c r="S48" i="1"/>
  <c r="T307" i="1"/>
  <c r="S307" i="1"/>
  <c r="R307" i="1"/>
  <c r="Q307" i="1"/>
  <c r="P307" i="1"/>
  <c r="O49" i="1"/>
  <c r="N50" i="1"/>
  <c r="N309" i="1"/>
  <c r="O308" i="1"/>
  <c r="O309" i="1" l="1"/>
  <c r="N310" i="1"/>
  <c r="T308" i="1"/>
  <c r="S308" i="1"/>
  <c r="R308" i="1"/>
  <c r="Q308" i="1"/>
  <c r="P308" i="1"/>
  <c r="O50" i="1"/>
  <c r="N51" i="1"/>
  <c r="R49" i="1"/>
  <c r="Q49" i="1"/>
  <c r="P49" i="1"/>
  <c r="S49" i="1"/>
  <c r="T49" i="1"/>
  <c r="S50" i="1" l="1"/>
  <c r="R50" i="1"/>
  <c r="Q50" i="1"/>
  <c r="P50" i="1"/>
  <c r="T50" i="1"/>
  <c r="O310" i="1"/>
  <c r="N311" i="1"/>
  <c r="O51" i="1"/>
  <c r="N52" i="1"/>
  <c r="T309" i="1"/>
  <c r="S309" i="1"/>
  <c r="R309" i="1"/>
  <c r="P309" i="1"/>
  <c r="Q309" i="1"/>
  <c r="S51" i="1" l="1"/>
  <c r="R51" i="1"/>
  <c r="Q51" i="1"/>
  <c r="P51" i="1"/>
  <c r="T51" i="1"/>
  <c r="O311" i="1"/>
  <c r="N312" i="1"/>
  <c r="P310" i="1"/>
  <c r="T310" i="1"/>
  <c r="S310" i="1"/>
  <c r="Q310" i="1"/>
  <c r="R310" i="1"/>
  <c r="O52" i="1"/>
  <c r="N53" i="1"/>
  <c r="O312" i="1" l="1"/>
  <c r="N313" i="1"/>
  <c r="N54" i="1"/>
  <c r="O53" i="1"/>
  <c r="P311" i="1"/>
  <c r="T311" i="1"/>
  <c r="S311" i="1"/>
  <c r="Q311" i="1"/>
  <c r="R311" i="1"/>
  <c r="T52" i="1"/>
  <c r="S52" i="1"/>
  <c r="R52" i="1"/>
  <c r="Q52" i="1"/>
  <c r="P52" i="1"/>
  <c r="N55" i="1" l="1"/>
  <c r="O54" i="1"/>
  <c r="T53" i="1"/>
  <c r="S53" i="1"/>
  <c r="R53" i="1"/>
  <c r="Q53" i="1"/>
  <c r="P53" i="1"/>
  <c r="O313" i="1"/>
  <c r="N314" i="1"/>
  <c r="Q312" i="1"/>
  <c r="P312" i="1"/>
  <c r="T312" i="1"/>
  <c r="R312" i="1"/>
  <c r="S312" i="1"/>
  <c r="R313" i="1" l="1"/>
  <c r="Q313" i="1"/>
  <c r="P313" i="1"/>
  <c r="S313" i="1"/>
  <c r="T313" i="1"/>
  <c r="T54" i="1"/>
  <c r="S54" i="1"/>
  <c r="R54" i="1"/>
  <c r="Q54" i="1"/>
  <c r="P54" i="1"/>
  <c r="O314" i="1"/>
  <c r="N315" i="1"/>
  <c r="O55" i="1"/>
  <c r="N56" i="1"/>
  <c r="O315" i="1" l="1"/>
  <c r="N316" i="1"/>
  <c r="T55" i="1"/>
  <c r="S55" i="1"/>
  <c r="R55" i="1"/>
  <c r="P55" i="1"/>
  <c r="Q55" i="1"/>
  <c r="S314" i="1"/>
  <c r="R314" i="1"/>
  <c r="Q314" i="1"/>
  <c r="P314" i="1"/>
  <c r="T314" i="1"/>
  <c r="O56" i="1"/>
  <c r="N57" i="1"/>
  <c r="N317" i="1" l="1"/>
  <c r="O316" i="1"/>
  <c r="T315" i="1"/>
  <c r="S315" i="1"/>
  <c r="R315" i="1"/>
  <c r="Q315" i="1"/>
  <c r="P315" i="1"/>
  <c r="O57" i="1"/>
  <c r="N58" i="1"/>
  <c r="P56" i="1"/>
  <c r="T56" i="1"/>
  <c r="S56" i="1"/>
  <c r="Q56" i="1"/>
  <c r="R56" i="1"/>
  <c r="Q57" i="1" l="1"/>
  <c r="P57" i="1"/>
  <c r="T57" i="1"/>
  <c r="R57" i="1"/>
  <c r="S57" i="1"/>
  <c r="T316" i="1"/>
  <c r="S316" i="1"/>
  <c r="R316" i="1"/>
  <c r="Q316" i="1"/>
  <c r="P316" i="1"/>
  <c r="O58" i="1"/>
  <c r="N59" i="1"/>
  <c r="N318" i="1"/>
  <c r="O317" i="1"/>
  <c r="T317" i="1" l="1"/>
  <c r="S317" i="1"/>
  <c r="R317" i="1"/>
  <c r="Q317" i="1"/>
  <c r="P317" i="1"/>
  <c r="O318" i="1"/>
  <c r="N319" i="1"/>
  <c r="O59" i="1"/>
  <c r="N60" i="1"/>
  <c r="R58" i="1"/>
  <c r="Q58" i="1"/>
  <c r="P58" i="1"/>
  <c r="S58" i="1"/>
  <c r="T58" i="1"/>
  <c r="O60" i="1" l="1"/>
  <c r="N61" i="1"/>
  <c r="S59" i="1"/>
  <c r="R59" i="1"/>
  <c r="Q59" i="1"/>
  <c r="P59" i="1"/>
  <c r="T59" i="1"/>
  <c r="O319" i="1"/>
  <c r="N320" i="1"/>
  <c r="T318" i="1"/>
  <c r="S318" i="1"/>
  <c r="R318" i="1"/>
  <c r="P318" i="1"/>
  <c r="Q318" i="1"/>
  <c r="T60" i="1" l="1"/>
  <c r="S60" i="1"/>
  <c r="R60" i="1"/>
  <c r="Q60" i="1"/>
  <c r="P60" i="1"/>
  <c r="O320" i="1"/>
  <c r="N321" i="1"/>
  <c r="P319" i="1"/>
  <c r="T319" i="1"/>
  <c r="S319" i="1"/>
  <c r="Q319" i="1"/>
  <c r="R319" i="1"/>
  <c r="O61" i="1"/>
  <c r="N62" i="1"/>
  <c r="T61" i="1" l="1"/>
  <c r="S61" i="1"/>
  <c r="R61" i="1"/>
  <c r="Q61" i="1"/>
  <c r="P61" i="1"/>
  <c r="Q320" i="1"/>
  <c r="P320" i="1"/>
  <c r="T320" i="1"/>
  <c r="R320" i="1"/>
  <c r="S320" i="1"/>
  <c r="O321" i="1"/>
  <c r="N322" i="1"/>
  <c r="N63" i="1"/>
  <c r="O62" i="1"/>
  <c r="T62" i="1" l="1"/>
  <c r="S62" i="1"/>
  <c r="R62" i="1"/>
  <c r="Q62" i="1"/>
  <c r="P62" i="1"/>
  <c r="N64" i="1"/>
  <c r="O63" i="1"/>
  <c r="O322" i="1"/>
  <c r="N323" i="1"/>
  <c r="Q321" i="1"/>
  <c r="P321" i="1"/>
  <c r="T321" i="1"/>
  <c r="R321" i="1"/>
  <c r="S321" i="1"/>
  <c r="R322" i="1" l="1"/>
  <c r="Q322" i="1"/>
  <c r="P322" i="1"/>
  <c r="S322" i="1"/>
  <c r="T322" i="1"/>
  <c r="O323" i="1"/>
  <c r="N324" i="1"/>
  <c r="T63" i="1"/>
  <c r="S63" i="1"/>
  <c r="R63" i="1"/>
  <c r="Q63" i="1"/>
  <c r="P63" i="1"/>
  <c r="O64" i="1"/>
  <c r="N65" i="1"/>
  <c r="O324" i="1" l="1"/>
  <c r="N325" i="1"/>
  <c r="O65" i="1"/>
  <c r="N66" i="1"/>
  <c r="T64" i="1"/>
  <c r="S64" i="1"/>
  <c r="R64" i="1"/>
  <c r="P64" i="1"/>
  <c r="Q64" i="1"/>
  <c r="S323" i="1"/>
  <c r="R323" i="1"/>
  <c r="Q323" i="1"/>
  <c r="P323" i="1"/>
  <c r="T323" i="1"/>
  <c r="T324" i="1" l="1"/>
  <c r="S324" i="1"/>
  <c r="R324" i="1"/>
  <c r="Q324" i="1"/>
  <c r="P324" i="1"/>
  <c r="O66" i="1"/>
  <c r="N67" i="1"/>
  <c r="N326" i="1"/>
  <c r="O325" i="1"/>
  <c r="P65" i="1"/>
  <c r="T65" i="1"/>
  <c r="S65" i="1"/>
  <c r="Q65" i="1"/>
  <c r="R65" i="1"/>
  <c r="O67" i="1" l="1"/>
  <c r="N68" i="1"/>
  <c r="Q66" i="1"/>
  <c r="P66" i="1"/>
  <c r="T66" i="1"/>
  <c r="R66" i="1"/>
  <c r="S66" i="1"/>
  <c r="N327" i="1"/>
  <c r="O326" i="1"/>
  <c r="T325" i="1"/>
  <c r="S325" i="1"/>
  <c r="R325" i="1"/>
  <c r="Q325" i="1"/>
  <c r="P325" i="1"/>
  <c r="O327" i="1" l="1"/>
  <c r="N328" i="1"/>
  <c r="O68" i="1"/>
  <c r="N69" i="1"/>
  <c r="T326" i="1"/>
  <c r="S326" i="1"/>
  <c r="R326" i="1"/>
  <c r="Q326" i="1"/>
  <c r="P326" i="1"/>
  <c r="R67" i="1"/>
  <c r="Q67" i="1"/>
  <c r="P67" i="1"/>
  <c r="S67" i="1"/>
  <c r="T67" i="1"/>
  <c r="O69" i="1" l="1"/>
  <c r="N70" i="1"/>
  <c r="S68" i="1"/>
  <c r="R68" i="1"/>
  <c r="Q68" i="1"/>
  <c r="P68" i="1"/>
  <c r="T68" i="1"/>
  <c r="O328" i="1"/>
  <c r="N329" i="1"/>
  <c r="T327" i="1"/>
  <c r="S327" i="1"/>
  <c r="R327" i="1"/>
  <c r="P327" i="1"/>
  <c r="Q327" i="1"/>
  <c r="N71" i="1" l="1"/>
  <c r="O70" i="1"/>
  <c r="T69" i="1"/>
  <c r="S69" i="1"/>
  <c r="R69" i="1"/>
  <c r="Q69" i="1"/>
  <c r="P69" i="1"/>
  <c r="O329" i="1"/>
  <c r="N330" i="1"/>
  <c r="P328" i="1"/>
  <c r="T328" i="1"/>
  <c r="S328" i="1"/>
  <c r="Q328" i="1"/>
  <c r="R328" i="1"/>
  <c r="T70" i="1" l="1"/>
  <c r="S70" i="1"/>
  <c r="R70" i="1"/>
  <c r="Q70" i="1"/>
  <c r="P70" i="1"/>
  <c r="O330" i="1"/>
  <c r="N331" i="1"/>
  <c r="N72" i="1"/>
  <c r="O71" i="1"/>
  <c r="Q329" i="1"/>
  <c r="P329" i="1"/>
  <c r="T329" i="1"/>
  <c r="R329" i="1"/>
  <c r="S329" i="1"/>
  <c r="N73" i="1" l="1"/>
  <c r="O72" i="1"/>
  <c r="R330" i="1"/>
  <c r="Q330" i="1"/>
  <c r="P330" i="1"/>
  <c r="S330" i="1"/>
  <c r="T330" i="1"/>
  <c r="O331" i="1"/>
  <c r="N332" i="1"/>
  <c r="T71" i="1"/>
  <c r="S71" i="1"/>
  <c r="R71" i="1"/>
  <c r="Q71" i="1"/>
  <c r="P71" i="1"/>
  <c r="T72" i="1" l="1"/>
  <c r="S72" i="1"/>
  <c r="R72" i="1"/>
  <c r="Q72" i="1"/>
  <c r="P72" i="1"/>
  <c r="O332" i="1"/>
  <c r="N333" i="1"/>
  <c r="O73" i="1"/>
  <c r="N74" i="1"/>
  <c r="R331" i="1"/>
  <c r="Q331" i="1"/>
  <c r="P331" i="1"/>
  <c r="S331" i="1"/>
  <c r="T331" i="1"/>
  <c r="T73" i="1" l="1"/>
  <c r="S73" i="1"/>
  <c r="R73" i="1"/>
  <c r="P73" i="1"/>
  <c r="Q73" i="1"/>
  <c r="O74" i="1"/>
  <c r="N75" i="1"/>
  <c r="S332" i="1"/>
  <c r="R332" i="1"/>
  <c r="Q332" i="1"/>
  <c r="P332" i="1"/>
  <c r="T332" i="1"/>
  <c r="O333" i="1"/>
  <c r="N334" i="1"/>
  <c r="N335" i="1" l="1"/>
  <c r="O334" i="1"/>
  <c r="P74" i="1"/>
  <c r="T74" i="1"/>
  <c r="S74" i="1"/>
  <c r="Q74" i="1"/>
  <c r="R74" i="1"/>
  <c r="T333" i="1"/>
  <c r="S333" i="1"/>
  <c r="R333" i="1"/>
  <c r="Q333" i="1"/>
  <c r="P333" i="1"/>
  <c r="O75" i="1"/>
  <c r="N76" i="1"/>
  <c r="N336" i="1" l="1"/>
  <c r="O335" i="1"/>
  <c r="Q75" i="1"/>
  <c r="P75" i="1"/>
  <c r="T75" i="1"/>
  <c r="R75" i="1"/>
  <c r="S75" i="1"/>
  <c r="T334" i="1"/>
  <c r="S334" i="1"/>
  <c r="R334" i="1"/>
  <c r="Q334" i="1"/>
  <c r="P334" i="1"/>
  <c r="O76" i="1"/>
  <c r="N77" i="1"/>
  <c r="O77" i="1" l="1"/>
  <c r="N78" i="1"/>
  <c r="R76" i="1"/>
  <c r="Q76" i="1"/>
  <c r="P76" i="1"/>
  <c r="S76" i="1"/>
  <c r="T76" i="1"/>
  <c r="T335" i="1"/>
  <c r="S335" i="1"/>
  <c r="R335" i="1"/>
  <c r="Q335" i="1"/>
  <c r="P335" i="1"/>
  <c r="O336" i="1"/>
  <c r="N337" i="1"/>
  <c r="T336" i="1" l="1"/>
  <c r="S336" i="1"/>
  <c r="R336" i="1"/>
  <c r="P336" i="1"/>
  <c r="Q336" i="1"/>
  <c r="O337" i="1"/>
  <c r="N338" i="1"/>
  <c r="O78" i="1"/>
  <c r="N79" i="1"/>
  <c r="S77" i="1"/>
  <c r="R77" i="1"/>
  <c r="Q77" i="1"/>
  <c r="P77" i="1"/>
  <c r="T77" i="1"/>
  <c r="O338" i="1" l="1"/>
  <c r="N339" i="1"/>
  <c r="P337" i="1"/>
  <c r="T337" i="1"/>
  <c r="S337" i="1"/>
  <c r="Q337" i="1"/>
  <c r="R337" i="1"/>
  <c r="T78" i="1"/>
  <c r="S78" i="1"/>
  <c r="R78" i="1"/>
  <c r="Q78" i="1"/>
  <c r="P78" i="1"/>
  <c r="N80" i="1"/>
  <c r="O79" i="1"/>
  <c r="T79" i="1" l="1"/>
  <c r="S79" i="1"/>
  <c r="R79" i="1"/>
  <c r="Q79" i="1"/>
  <c r="P79" i="1"/>
  <c r="O339" i="1"/>
  <c r="N340" i="1"/>
  <c r="N81" i="1"/>
  <c r="O80" i="1"/>
  <c r="Q338" i="1"/>
  <c r="P338" i="1"/>
  <c r="T338" i="1"/>
  <c r="R338" i="1"/>
  <c r="S338" i="1"/>
  <c r="R339" i="1" l="1"/>
  <c r="Q339" i="1"/>
  <c r="P339" i="1"/>
  <c r="S339" i="1"/>
  <c r="T339" i="1"/>
  <c r="O340" i="1"/>
  <c r="N341" i="1"/>
  <c r="N82" i="1"/>
  <c r="O81" i="1"/>
  <c r="T80" i="1"/>
  <c r="S80" i="1"/>
  <c r="R80" i="1"/>
  <c r="Q80" i="1"/>
  <c r="P80" i="1"/>
  <c r="O82" i="1" l="1"/>
  <c r="N83" i="1"/>
  <c r="O341" i="1"/>
  <c r="N342" i="1"/>
  <c r="S340" i="1"/>
  <c r="R340" i="1"/>
  <c r="Q340" i="1"/>
  <c r="P340" i="1"/>
  <c r="T340" i="1"/>
  <c r="T81" i="1"/>
  <c r="S81" i="1"/>
  <c r="R81" i="1"/>
  <c r="Q81" i="1"/>
  <c r="P81" i="1"/>
  <c r="T82" i="1" l="1"/>
  <c r="S82" i="1"/>
  <c r="R82" i="1"/>
  <c r="P82" i="1"/>
  <c r="Q82" i="1"/>
  <c r="O342" i="1"/>
  <c r="N343" i="1"/>
  <c r="S341" i="1"/>
  <c r="R341" i="1"/>
  <c r="Q341" i="1"/>
  <c r="P341" i="1"/>
  <c r="T341" i="1"/>
  <c r="O83" i="1"/>
  <c r="N84" i="1"/>
  <c r="N344" i="1" l="1"/>
  <c r="O343" i="1"/>
  <c r="O84" i="1"/>
  <c r="N85" i="1"/>
  <c r="T342" i="1"/>
  <c r="S342" i="1"/>
  <c r="R342" i="1"/>
  <c r="Q342" i="1"/>
  <c r="P342" i="1"/>
  <c r="P83" i="1"/>
  <c r="T83" i="1"/>
  <c r="S83" i="1"/>
  <c r="Q83" i="1"/>
  <c r="R83" i="1"/>
  <c r="O85" i="1" l="1"/>
  <c r="N86" i="1"/>
  <c r="Q84" i="1"/>
  <c r="P84" i="1"/>
  <c r="T84" i="1"/>
  <c r="R84" i="1"/>
  <c r="S84" i="1"/>
  <c r="T343" i="1"/>
  <c r="S343" i="1"/>
  <c r="R343" i="1"/>
  <c r="Q343" i="1"/>
  <c r="P343" i="1"/>
  <c r="N345" i="1"/>
  <c r="O344" i="1"/>
  <c r="R85" i="1" l="1"/>
  <c r="Q85" i="1"/>
  <c r="P85" i="1"/>
  <c r="S85" i="1"/>
  <c r="T85" i="1"/>
  <c r="O345" i="1"/>
  <c r="N346" i="1"/>
  <c r="O86" i="1"/>
  <c r="N87" i="1"/>
  <c r="T344" i="1"/>
  <c r="S344" i="1"/>
  <c r="R344" i="1"/>
  <c r="Q344" i="1"/>
  <c r="P344" i="1"/>
  <c r="O346" i="1" l="1"/>
  <c r="N347" i="1"/>
  <c r="O87" i="1"/>
  <c r="N88" i="1"/>
  <c r="S86" i="1"/>
  <c r="R86" i="1"/>
  <c r="Q86" i="1"/>
  <c r="P86" i="1"/>
  <c r="T86" i="1"/>
  <c r="T345" i="1"/>
  <c r="S345" i="1"/>
  <c r="R345" i="1"/>
  <c r="P345" i="1"/>
  <c r="Q345" i="1"/>
  <c r="O347" i="1" l="1"/>
  <c r="N348" i="1"/>
  <c r="N89" i="1"/>
  <c r="O88" i="1"/>
  <c r="P346" i="1"/>
  <c r="T346" i="1"/>
  <c r="S346" i="1"/>
  <c r="Q346" i="1"/>
  <c r="R346" i="1"/>
  <c r="T87" i="1"/>
  <c r="S87" i="1"/>
  <c r="R87" i="1"/>
  <c r="Q87" i="1"/>
  <c r="P87" i="1"/>
  <c r="Q347" i="1" l="1"/>
  <c r="P347" i="1"/>
  <c r="T347" i="1"/>
  <c r="R347" i="1"/>
  <c r="S347" i="1"/>
  <c r="T88" i="1"/>
  <c r="S88" i="1"/>
  <c r="R88" i="1"/>
  <c r="Q88" i="1"/>
  <c r="P88" i="1"/>
  <c r="N90" i="1"/>
  <c r="O89" i="1"/>
  <c r="N349" i="1"/>
  <c r="O348" i="1"/>
  <c r="R348" i="1" l="1"/>
  <c r="Q348" i="1"/>
  <c r="P348" i="1"/>
  <c r="S348" i="1"/>
  <c r="T348" i="1"/>
  <c r="T89" i="1"/>
  <c r="S89" i="1"/>
  <c r="R89" i="1"/>
  <c r="Q89" i="1"/>
  <c r="P89" i="1"/>
  <c r="O90" i="1"/>
  <c r="N91" i="1"/>
  <c r="O349" i="1"/>
  <c r="N350" i="1"/>
  <c r="O350" i="1" l="1"/>
  <c r="N351" i="1"/>
  <c r="T90" i="1"/>
  <c r="S90" i="1"/>
  <c r="R90" i="1"/>
  <c r="P90" i="1"/>
  <c r="Q90" i="1"/>
  <c r="Q349" i="1"/>
  <c r="P349" i="1"/>
  <c r="R349" i="1"/>
  <c r="T349" i="1"/>
  <c r="S349" i="1"/>
  <c r="O91" i="1"/>
  <c r="N92" i="1"/>
  <c r="O92" i="1" l="1"/>
  <c r="N93" i="1"/>
  <c r="O351" i="1"/>
  <c r="N352" i="1"/>
  <c r="T91" i="1"/>
  <c r="S91" i="1"/>
  <c r="R91" i="1"/>
  <c r="P91" i="1"/>
  <c r="Q91" i="1"/>
  <c r="R350" i="1"/>
  <c r="Q350" i="1"/>
  <c r="P350" i="1"/>
  <c r="S350" i="1"/>
  <c r="T350" i="1"/>
  <c r="R351" i="1" l="1"/>
  <c r="Q351" i="1"/>
  <c r="P351" i="1"/>
  <c r="S351" i="1"/>
  <c r="T351" i="1"/>
  <c r="O352" i="1"/>
  <c r="N353" i="1"/>
  <c r="O93" i="1"/>
  <c r="N94" i="1"/>
  <c r="P92" i="1"/>
  <c r="T92" i="1"/>
  <c r="S92" i="1"/>
  <c r="Q92" i="1"/>
  <c r="R92" i="1"/>
  <c r="O94" i="1" l="1"/>
  <c r="N95" i="1"/>
  <c r="Q93" i="1"/>
  <c r="P93" i="1"/>
  <c r="T93" i="1"/>
  <c r="R93" i="1"/>
  <c r="S93" i="1"/>
  <c r="O353" i="1"/>
  <c r="N354" i="1"/>
  <c r="S352" i="1"/>
  <c r="R352" i="1"/>
  <c r="Q352" i="1"/>
  <c r="P352" i="1"/>
  <c r="T352" i="1"/>
  <c r="T353" i="1" l="1"/>
  <c r="S353" i="1"/>
  <c r="R353" i="1"/>
  <c r="Q353" i="1"/>
  <c r="P353" i="1"/>
  <c r="O95" i="1"/>
  <c r="N96" i="1"/>
  <c r="N355" i="1"/>
  <c r="O354" i="1"/>
  <c r="R94" i="1"/>
  <c r="Q94" i="1"/>
  <c r="P94" i="1"/>
  <c r="S94" i="1"/>
  <c r="T94" i="1"/>
  <c r="N356" i="1" l="1"/>
  <c r="O355" i="1"/>
  <c r="N97" i="1"/>
  <c r="O96" i="1"/>
  <c r="S95" i="1"/>
  <c r="R95" i="1"/>
  <c r="Q95" i="1"/>
  <c r="P95" i="1"/>
  <c r="T95" i="1"/>
  <c r="T354" i="1"/>
  <c r="S354" i="1"/>
  <c r="R354" i="1"/>
  <c r="Q354" i="1"/>
  <c r="P354" i="1"/>
  <c r="T355" i="1" l="1"/>
  <c r="S355" i="1"/>
  <c r="R355" i="1"/>
  <c r="Q355" i="1"/>
  <c r="P355" i="1"/>
  <c r="O356" i="1"/>
  <c r="N357" i="1"/>
  <c r="T96" i="1"/>
  <c r="S96" i="1"/>
  <c r="R96" i="1"/>
  <c r="Q96" i="1"/>
  <c r="P96" i="1"/>
  <c r="O97" i="1"/>
  <c r="N98" i="1"/>
  <c r="O357" i="1" l="1"/>
  <c r="N358" i="1"/>
  <c r="O98" i="1"/>
  <c r="N99" i="1"/>
  <c r="T356" i="1"/>
  <c r="S356" i="1"/>
  <c r="R356" i="1"/>
  <c r="P356" i="1"/>
  <c r="Q356" i="1"/>
  <c r="T97" i="1"/>
  <c r="S97" i="1"/>
  <c r="R97" i="1"/>
  <c r="P97" i="1"/>
  <c r="Q97" i="1"/>
  <c r="O99" i="1" l="1"/>
  <c r="N100" i="1"/>
  <c r="P98" i="1"/>
  <c r="T98" i="1"/>
  <c r="S98" i="1"/>
  <c r="Q98" i="1"/>
  <c r="R98" i="1"/>
  <c r="P357" i="1"/>
  <c r="T357" i="1"/>
  <c r="S357" i="1"/>
  <c r="Q357" i="1"/>
  <c r="R357" i="1"/>
  <c r="O358" i="1"/>
  <c r="N359" i="1"/>
  <c r="O359" i="1" l="1"/>
  <c r="N360" i="1"/>
  <c r="Q99" i="1"/>
  <c r="P99" i="1"/>
  <c r="T99" i="1"/>
  <c r="R99" i="1"/>
  <c r="S99" i="1"/>
  <c r="Q358" i="1"/>
  <c r="P358" i="1"/>
  <c r="T358" i="1"/>
  <c r="R358" i="1"/>
  <c r="S358" i="1"/>
  <c r="O100" i="1"/>
  <c r="N101" i="1"/>
  <c r="O360" i="1" l="1"/>
  <c r="N361" i="1"/>
  <c r="R359" i="1"/>
  <c r="Q359" i="1"/>
  <c r="P359" i="1"/>
  <c r="S359" i="1"/>
  <c r="T359" i="1"/>
  <c r="O101" i="1"/>
  <c r="N102" i="1"/>
  <c r="R100" i="1"/>
  <c r="Q100" i="1"/>
  <c r="P100" i="1"/>
  <c r="S100" i="1"/>
  <c r="T100" i="1"/>
  <c r="R101" i="1" l="1"/>
  <c r="Q101" i="1"/>
  <c r="P101" i="1"/>
  <c r="S101" i="1"/>
  <c r="T101" i="1"/>
  <c r="O361" i="1"/>
  <c r="N362" i="1"/>
  <c r="O102" i="1"/>
  <c r="N103" i="1"/>
  <c r="S360" i="1"/>
  <c r="R360" i="1"/>
  <c r="Q360" i="1"/>
  <c r="P360" i="1"/>
  <c r="T360" i="1"/>
  <c r="S102" i="1" l="1"/>
  <c r="R102" i="1"/>
  <c r="Q102" i="1"/>
  <c r="P102" i="1"/>
  <c r="T102" i="1"/>
  <c r="S361" i="1"/>
  <c r="R361" i="1"/>
  <c r="Q361" i="1"/>
  <c r="P361" i="1"/>
  <c r="T361" i="1"/>
  <c r="O362" i="1"/>
  <c r="N363" i="1"/>
  <c r="O103" i="1"/>
  <c r="N104" i="1"/>
  <c r="N105" i="1" l="1"/>
  <c r="O104" i="1"/>
  <c r="T103" i="1"/>
  <c r="S103" i="1"/>
  <c r="R103" i="1"/>
  <c r="Q103" i="1"/>
  <c r="P103" i="1"/>
  <c r="N364" i="1"/>
  <c r="O363" i="1"/>
  <c r="T362" i="1"/>
  <c r="S362" i="1"/>
  <c r="R362" i="1"/>
  <c r="Q362" i="1"/>
  <c r="P362" i="1"/>
  <c r="N365" i="1" l="1"/>
  <c r="O364" i="1"/>
  <c r="T363" i="1"/>
  <c r="S363" i="1"/>
  <c r="R363" i="1"/>
  <c r="Q363" i="1"/>
  <c r="P363" i="1"/>
  <c r="N106" i="1"/>
  <c r="O105" i="1"/>
  <c r="T104" i="1"/>
  <c r="S104" i="1"/>
  <c r="R104" i="1"/>
  <c r="Q104" i="1"/>
  <c r="P104" i="1"/>
  <c r="O106" i="1" l="1"/>
  <c r="N107" i="1"/>
  <c r="T364" i="1"/>
  <c r="S364" i="1"/>
  <c r="R364" i="1"/>
  <c r="Q364" i="1"/>
  <c r="P364" i="1"/>
  <c r="T105" i="1"/>
  <c r="S105" i="1"/>
  <c r="R105" i="1"/>
  <c r="Q105" i="1"/>
  <c r="P105" i="1"/>
  <c r="O365" i="1"/>
  <c r="N366" i="1"/>
  <c r="T365" i="1" l="1"/>
  <c r="S365" i="1"/>
  <c r="R365" i="1"/>
  <c r="P365" i="1"/>
  <c r="Q365" i="1"/>
  <c r="O366" i="1"/>
  <c r="N367" i="1"/>
  <c r="O107" i="1"/>
  <c r="N108" i="1"/>
  <c r="T106" i="1"/>
  <c r="S106" i="1"/>
  <c r="R106" i="1"/>
  <c r="P106" i="1"/>
  <c r="Q106" i="1"/>
  <c r="P107" i="1" l="1"/>
  <c r="T107" i="1"/>
  <c r="S107" i="1"/>
  <c r="Q107" i="1"/>
  <c r="R107" i="1"/>
  <c r="O108" i="1"/>
  <c r="N109" i="1"/>
  <c r="O367" i="1"/>
  <c r="N368" i="1"/>
  <c r="P366" i="1"/>
  <c r="T366" i="1"/>
  <c r="S366" i="1"/>
  <c r="Q366" i="1"/>
  <c r="R366" i="1"/>
  <c r="Q367" i="1" l="1"/>
  <c r="P367" i="1"/>
  <c r="T367" i="1"/>
  <c r="R367" i="1"/>
  <c r="S367" i="1"/>
  <c r="O109" i="1"/>
  <c r="N110" i="1"/>
  <c r="Q108" i="1"/>
  <c r="P108" i="1"/>
  <c r="T108" i="1"/>
  <c r="R108" i="1"/>
  <c r="S108" i="1"/>
  <c r="O368" i="1"/>
  <c r="N369" i="1"/>
  <c r="R368" i="1" l="1"/>
  <c r="Q368" i="1"/>
  <c r="P368" i="1"/>
  <c r="S368" i="1"/>
  <c r="T368" i="1"/>
  <c r="O110" i="1"/>
  <c r="N111" i="1"/>
  <c r="O369" i="1"/>
  <c r="N370" i="1"/>
  <c r="R109" i="1"/>
  <c r="Q109" i="1"/>
  <c r="P109" i="1"/>
  <c r="S109" i="1"/>
  <c r="T109" i="1"/>
  <c r="O370" i="1" l="1"/>
  <c r="N371" i="1"/>
  <c r="S110" i="1"/>
  <c r="R110" i="1"/>
  <c r="Q110" i="1"/>
  <c r="P110" i="1"/>
  <c r="T110" i="1"/>
  <c r="S369" i="1"/>
  <c r="R369" i="1"/>
  <c r="Q369" i="1"/>
  <c r="P369" i="1"/>
  <c r="T369" i="1"/>
  <c r="O111" i="1"/>
  <c r="N112" i="1"/>
  <c r="O112" i="1" l="1"/>
  <c r="N113" i="1"/>
  <c r="O371" i="1"/>
  <c r="N372" i="1"/>
  <c r="S111" i="1"/>
  <c r="R111" i="1"/>
  <c r="Q111" i="1"/>
  <c r="P111" i="1"/>
  <c r="T111" i="1"/>
  <c r="T370" i="1"/>
  <c r="S370" i="1"/>
  <c r="R370" i="1"/>
  <c r="Q370" i="1"/>
  <c r="P370" i="1"/>
  <c r="N114" i="1" l="1"/>
  <c r="O113" i="1"/>
  <c r="N373" i="1"/>
  <c r="O372" i="1"/>
  <c r="T371" i="1"/>
  <c r="S371" i="1"/>
  <c r="R371" i="1"/>
  <c r="Q371" i="1"/>
  <c r="P371" i="1"/>
  <c r="T112" i="1"/>
  <c r="S112" i="1"/>
  <c r="R112" i="1"/>
  <c r="Q112" i="1"/>
  <c r="P112" i="1"/>
  <c r="T113" i="1" l="1"/>
  <c r="S113" i="1"/>
  <c r="R113" i="1"/>
  <c r="Q113" i="1"/>
  <c r="P113" i="1"/>
  <c r="T372" i="1"/>
  <c r="S372" i="1"/>
  <c r="R372" i="1"/>
  <c r="Q372" i="1"/>
  <c r="P372" i="1"/>
  <c r="N374" i="1"/>
  <c r="O373" i="1"/>
  <c r="N115" i="1"/>
  <c r="O114" i="1"/>
  <c r="T114" i="1" l="1"/>
  <c r="S114" i="1"/>
  <c r="R114" i="1"/>
  <c r="Q114" i="1"/>
  <c r="P114" i="1"/>
  <c r="O115" i="1"/>
  <c r="N116" i="1"/>
  <c r="T373" i="1"/>
  <c r="S373" i="1"/>
  <c r="R373" i="1"/>
  <c r="Q373" i="1"/>
  <c r="P373" i="1"/>
  <c r="O374" i="1"/>
  <c r="N375" i="1"/>
  <c r="O116" i="1" l="1"/>
  <c r="N117" i="1"/>
  <c r="O375" i="1"/>
  <c r="N376" i="1"/>
  <c r="T374" i="1"/>
  <c r="S374" i="1"/>
  <c r="R374" i="1"/>
  <c r="P374" i="1"/>
  <c r="Q374" i="1"/>
  <c r="T115" i="1"/>
  <c r="S115" i="1"/>
  <c r="R115" i="1"/>
  <c r="P115" i="1"/>
  <c r="Q115" i="1"/>
  <c r="O376" i="1" l="1"/>
  <c r="N377" i="1"/>
  <c r="P375" i="1"/>
  <c r="T375" i="1"/>
  <c r="S375" i="1"/>
  <c r="Q375" i="1"/>
  <c r="R375" i="1"/>
  <c r="O117" i="1"/>
  <c r="N118" i="1"/>
  <c r="P116" i="1"/>
  <c r="T116" i="1"/>
  <c r="S116" i="1"/>
  <c r="Q116" i="1"/>
  <c r="R116" i="1"/>
  <c r="O118" i="1" l="1"/>
  <c r="N119" i="1"/>
  <c r="Q376" i="1"/>
  <c r="P376" i="1"/>
  <c r="T376" i="1"/>
  <c r="R376" i="1"/>
  <c r="S376" i="1"/>
  <c r="Q117" i="1"/>
  <c r="P117" i="1"/>
  <c r="T117" i="1"/>
  <c r="R117" i="1"/>
  <c r="S117" i="1"/>
  <c r="O377" i="1"/>
  <c r="N378" i="1"/>
  <c r="O378" i="1" l="1"/>
  <c r="N379" i="1"/>
  <c r="O119" i="1"/>
  <c r="N120" i="1"/>
  <c r="R377" i="1"/>
  <c r="Q377" i="1"/>
  <c r="P377" i="1"/>
  <c r="S377" i="1"/>
  <c r="T377" i="1"/>
  <c r="R118" i="1"/>
  <c r="Q118" i="1"/>
  <c r="P118" i="1"/>
  <c r="S118" i="1"/>
  <c r="T118" i="1"/>
  <c r="S119" i="1" l="1"/>
  <c r="R119" i="1"/>
  <c r="Q119" i="1"/>
  <c r="P119" i="1"/>
  <c r="T119" i="1"/>
  <c r="S378" i="1"/>
  <c r="R378" i="1"/>
  <c r="Q378" i="1"/>
  <c r="P378" i="1"/>
  <c r="T378" i="1"/>
  <c r="O120" i="1"/>
  <c r="N121" i="1"/>
  <c r="O379" i="1"/>
  <c r="N380" i="1"/>
  <c r="N381" i="1" l="1"/>
  <c r="O380" i="1"/>
  <c r="T120" i="1"/>
  <c r="S120" i="1"/>
  <c r="R120" i="1"/>
  <c r="Q120" i="1"/>
  <c r="P120" i="1"/>
  <c r="T379" i="1"/>
  <c r="S379" i="1"/>
  <c r="R379" i="1"/>
  <c r="Q379" i="1"/>
  <c r="P379" i="1"/>
  <c r="O121" i="1"/>
  <c r="N122" i="1"/>
  <c r="T121" i="1" l="1"/>
  <c r="S121" i="1"/>
  <c r="R121" i="1"/>
  <c r="Q121" i="1"/>
  <c r="P121" i="1"/>
  <c r="T380" i="1"/>
  <c r="S380" i="1"/>
  <c r="R380" i="1"/>
  <c r="Q380" i="1"/>
  <c r="P380" i="1"/>
  <c r="N123" i="1"/>
  <c r="O122" i="1"/>
  <c r="N382" i="1"/>
  <c r="O381" i="1"/>
  <c r="T122" i="1" l="1"/>
  <c r="S122" i="1"/>
  <c r="R122" i="1"/>
  <c r="Q122" i="1"/>
  <c r="P122" i="1"/>
  <c r="N383" i="1"/>
  <c r="O382" i="1"/>
  <c r="T381" i="1"/>
  <c r="S381" i="1"/>
  <c r="R381" i="1"/>
  <c r="Q381" i="1"/>
  <c r="P381" i="1"/>
  <c r="N124" i="1"/>
  <c r="O123" i="1"/>
  <c r="T123" i="1" l="1"/>
  <c r="S123" i="1"/>
  <c r="R123" i="1"/>
  <c r="Q123" i="1"/>
  <c r="P123" i="1"/>
  <c r="O124" i="1"/>
  <c r="N125" i="1"/>
  <c r="T382" i="1"/>
  <c r="S382" i="1"/>
  <c r="R382" i="1"/>
  <c r="Q382" i="1"/>
  <c r="P382" i="1"/>
  <c r="O383" i="1"/>
  <c r="N384" i="1"/>
  <c r="O384" i="1" l="1"/>
  <c r="N385" i="1"/>
  <c r="T383" i="1"/>
  <c r="S383" i="1"/>
  <c r="R383" i="1"/>
  <c r="P383" i="1"/>
  <c r="Q383" i="1"/>
  <c r="O125" i="1"/>
  <c r="N126" i="1"/>
  <c r="T124" i="1"/>
  <c r="S124" i="1"/>
  <c r="R124" i="1"/>
  <c r="P124" i="1"/>
  <c r="Q124" i="1"/>
  <c r="P384" i="1" l="1"/>
  <c r="T384" i="1"/>
  <c r="S384" i="1"/>
  <c r="Q384" i="1"/>
  <c r="R384" i="1"/>
  <c r="O126" i="1"/>
  <c r="N127" i="1"/>
  <c r="P125" i="1"/>
  <c r="T125" i="1"/>
  <c r="S125" i="1"/>
  <c r="Q125" i="1"/>
  <c r="R125" i="1"/>
  <c r="O385" i="1"/>
  <c r="N386" i="1"/>
  <c r="O386" i="1" l="1"/>
  <c r="N387" i="1"/>
  <c r="Q126" i="1"/>
  <c r="P126" i="1"/>
  <c r="T126" i="1"/>
  <c r="R126" i="1"/>
  <c r="S126" i="1"/>
  <c r="Q385" i="1"/>
  <c r="P385" i="1"/>
  <c r="T385" i="1"/>
  <c r="R385" i="1"/>
  <c r="S385" i="1"/>
  <c r="O127" i="1"/>
  <c r="N128" i="1"/>
  <c r="O387" i="1" l="1"/>
  <c r="N388" i="1"/>
  <c r="O128" i="1"/>
  <c r="N129" i="1"/>
  <c r="R127" i="1"/>
  <c r="Q127" i="1"/>
  <c r="P127" i="1"/>
  <c r="S127" i="1"/>
  <c r="T127" i="1"/>
  <c r="R386" i="1"/>
  <c r="Q386" i="1"/>
  <c r="P386" i="1"/>
  <c r="S386" i="1"/>
  <c r="T386" i="1"/>
  <c r="O388" i="1" l="1"/>
  <c r="N389" i="1"/>
  <c r="O129" i="1"/>
  <c r="N130" i="1"/>
  <c r="S128" i="1"/>
  <c r="R128" i="1"/>
  <c r="Q128" i="1"/>
  <c r="P128" i="1"/>
  <c r="T128" i="1"/>
  <c r="S387" i="1"/>
  <c r="R387" i="1"/>
  <c r="Q387" i="1"/>
  <c r="P387" i="1"/>
  <c r="T387" i="1"/>
  <c r="T388" i="1" l="1"/>
  <c r="S388" i="1"/>
  <c r="R388" i="1"/>
  <c r="Q388" i="1"/>
  <c r="P388" i="1"/>
  <c r="T129" i="1"/>
  <c r="S129" i="1"/>
  <c r="R129" i="1"/>
  <c r="Q129" i="1"/>
  <c r="P129" i="1"/>
  <c r="N131" i="1"/>
  <c r="O130" i="1"/>
  <c r="N390" i="1"/>
  <c r="O389" i="1"/>
  <c r="T389" i="1" l="1"/>
  <c r="S389" i="1"/>
  <c r="R389" i="1"/>
  <c r="Q389" i="1"/>
  <c r="P389" i="1"/>
  <c r="T130" i="1"/>
  <c r="S130" i="1"/>
  <c r="R130" i="1"/>
  <c r="Q130" i="1"/>
  <c r="P130" i="1"/>
  <c r="N391" i="1"/>
  <c r="O390" i="1"/>
  <c r="N132" i="1"/>
  <c r="O131" i="1"/>
  <c r="N133" i="1" l="1"/>
  <c r="O132" i="1"/>
  <c r="T390" i="1"/>
  <c r="S390" i="1"/>
  <c r="R390" i="1"/>
  <c r="Q390" i="1"/>
  <c r="P390" i="1"/>
  <c r="N392" i="1"/>
  <c r="O391" i="1"/>
  <c r="T131" i="1"/>
  <c r="S131" i="1"/>
  <c r="R131" i="1"/>
  <c r="Q131" i="1"/>
  <c r="P131" i="1"/>
  <c r="O392" i="1" l="1"/>
  <c r="N393" i="1"/>
  <c r="T132" i="1"/>
  <c r="S132" i="1"/>
  <c r="R132" i="1"/>
  <c r="Q132" i="1"/>
  <c r="P132" i="1"/>
  <c r="T391" i="1"/>
  <c r="S391" i="1"/>
  <c r="R391" i="1"/>
  <c r="Q391" i="1"/>
  <c r="P391" i="1"/>
  <c r="O133" i="1"/>
  <c r="N134" i="1"/>
  <c r="O134" i="1" l="1"/>
  <c r="N135" i="1"/>
  <c r="T133" i="1"/>
  <c r="S133" i="1"/>
  <c r="R133" i="1"/>
  <c r="P133" i="1"/>
  <c r="Q133" i="1"/>
  <c r="O393" i="1"/>
  <c r="N394" i="1"/>
  <c r="T392" i="1"/>
  <c r="S392" i="1"/>
  <c r="R392" i="1"/>
  <c r="P392" i="1"/>
  <c r="Q392" i="1"/>
  <c r="P393" i="1" l="1"/>
  <c r="T393" i="1"/>
  <c r="S393" i="1"/>
  <c r="Q393" i="1"/>
  <c r="R393" i="1"/>
  <c r="O135" i="1"/>
  <c r="N136" i="1"/>
  <c r="O394" i="1"/>
  <c r="N395" i="1"/>
  <c r="P134" i="1"/>
  <c r="T134" i="1"/>
  <c r="S134" i="1"/>
  <c r="Q134" i="1"/>
  <c r="R134" i="1"/>
  <c r="O136" i="1" l="1"/>
  <c r="N137" i="1"/>
  <c r="Q135" i="1"/>
  <c r="P135" i="1"/>
  <c r="T135" i="1"/>
  <c r="R135" i="1"/>
  <c r="S135" i="1"/>
  <c r="Q394" i="1"/>
  <c r="P394" i="1"/>
  <c r="T394" i="1"/>
  <c r="R394" i="1"/>
  <c r="S394" i="1"/>
  <c r="O395" i="1"/>
  <c r="N396" i="1"/>
  <c r="O396" i="1" l="1"/>
  <c r="N397" i="1"/>
  <c r="R395" i="1"/>
  <c r="Q395" i="1"/>
  <c r="P395" i="1"/>
  <c r="S395" i="1"/>
  <c r="T395" i="1"/>
  <c r="O137" i="1"/>
  <c r="N138" i="1"/>
  <c r="R136" i="1"/>
  <c r="Q136" i="1"/>
  <c r="P136" i="1"/>
  <c r="S136" i="1"/>
  <c r="T136" i="1"/>
  <c r="S137" i="1" l="1"/>
  <c r="R137" i="1"/>
  <c r="Q137" i="1"/>
  <c r="P137" i="1"/>
  <c r="T137" i="1"/>
  <c r="O397" i="1"/>
  <c r="N398" i="1"/>
  <c r="O138" i="1"/>
  <c r="N139" i="1"/>
  <c r="S396" i="1"/>
  <c r="R396" i="1"/>
  <c r="Q396" i="1"/>
  <c r="P396" i="1"/>
  <c r="T396" i="1"/>
  <c r="T138" i="1" l="1"/>
  <c r="S138" i="1"/>
  <c r="R138" i="1"/>
  <c r="Q138" i="1"/>
  <c r="P138" i="1"/>
  <c r="T397" i="1"/>
  <c r="S397" i="1"/>
  <c r="R397" i="1"/>
  <c r="Q397" i="1"/>
  <c r="P397" i="1"/>
  <c r="N399" i="1"/>
  <c r="O398" i="1"/>
  <c r="N140" i="1"/>
  <c r="O139" i="1"/>
  <c r="T139" i="1" l="1"/>
  <c r="S139" i="1"/>
  <c r="R139" i="1"/>
  <c r="Q139" i="1"/>
  <c r="P139" i="1"/>
  <c r="T398" i="1"/>
  <c r="S398" i="1"/>
  <c r="R398" i="1"/>
  <c r="Q398" i="1"/>
  <c r="P398" i="1"/>
  <c r="N400" i="1"/>
  <c r="O399" i="1"/>
  <c r="N141" i="1"/>
  <c r="O140" i="1"/>
  <c r="T140" i="1" l="1"/>
  <c r="S140" i="1"/>
  <c r="R140" i="1"/>
  <c r="Q140" i="1"/>
  <c r="P140" i="1"/>
  <c r="T399" i="1"/>
  <c r="S399" i="1"/>
  <c r="R399" i="1"/>
  <c r="Q399" i="1"/>
  <c r="P399" i="1"/>
  <c r="N142" i="1"/>
  <c r="O141" i="1"/>
  <c r="O400" i="1"/>
  <c r="N401" i="1"/>
  <c r="O401" i="1" l="1"/>
  <c r="N402" i="1"/>
  <c r="O142" i="1"/>
  <c r="N143" i="1"/>
  <c r="T400" i="1"/>
  <c r="S400" i="1"/>
  <c r="R400" i="1"/>
  <c r="P400" i="1"/>
  <c r="Q400" i="1"/>
  <c r="T141" i="1"/>
  <c r="S141" i="1"/>
  <c r="R141" i="1"/>
  <c r="Q141" i="1"/>
  <c r="P141" i="1"/>
  <c r="T142" i="1" l="1"/>
  <c r="S142" i="1"/>
  <c r="R142" i="1"/>
  <c r="P142" i="1"/>
  <c r="Q142" i="1"/>
  <c r="O402" i="1"/>
  <c r="N403" i="1"/>
  <c r="O143" i="1"/>
  <c r="N144" i="1"/>
  <c r="T401" i="1"/>
  <c r="S401" i="1"/>
  <c r="R401" i="1"/>
  <c r="P401" i="1"/>
  <c r="Q401" i="1"/>
  <c r="P143" i="1" l="1"/>
  <c r="T143" i="1"/>
  <c r="S143" i="1"/>
  <c r="Q143" i="1"/>
  <c r="R143" i="1"/>
  <c r="O144" i="1"/>
  <c r="N145" i="1"/>
  <c r="P402" i="1"/>
  <c r="T402" i="1"/>
  <c r="S402" i="1"/>
  <c r="Q402" i="1"/>
  <c r="R402" i="1"/>
  <c r="O403" i="1"/>
  <c r="N404" i="1"/>
  <c r="Q144" i="1" l="1"/>
  <c r="P144" i="1"/>
  <c r="T144" i="1"/>
  <c r="R144" i="1"/>
  <c r="S144" i="1"/>
  <c r="O145" i="1"/>
  <c r="N146" i="1"/>
  <c r="Q403" i="1"/>
  <c r="P403" i="1"/>
  <c r="T403" i="1"/>
  <c r="R403" i="1"/>
  <c r="S403" i="1"/>
  <c r="O404" i="1"/>
  <c r="N405" i="1"/>
  <c r="O146" i="1" l="1"/>
  <c r="N147" i="1"/>
  <c r="O405" i="1"/>
  <c r="N406" i="1"/>
  <c r="R145" i="1"/>
  <c r="Q145" i="1"/>
  <c r="P145" i="1"/>
  <c r="S145" i="1"/>
  <c r="T145" i="1"/>
  <c r="R404" i="1"/>
  <c r="Q404" i="1"/>
  <c r="P404" i="1"/>
  <c r="S404" i="1"/>
  <c r="T404" i="1"/>
  <c r="O406" i="1" l="1"/>
  <c r="N407" i="1"/>
  <c r="S405" i="1"/>
  <c r="R405" i="1"/>
  <c r="Q405" i="1"/>
  <c r="P405" i="1"/>
  <c r="T405" i="1"/>
  <c r="O147" i="1"/>
  <c r="N148" i="1"/>
  <c r="S146" i="1"/>
  <c r="R146" i="1"/>
  <c r="Q146" i="1"/>
  <c r="P146" i="1"/>
  <c r="T146" i="1"/>
  <c r="T147" i="1" l="1"/>
  <c r="S147" i="1"/>
  <c r="R147" i="1"/>
  <c r="Q147" i="1"/>
  <c r="P147" i="1"/>
  <c r="N408" i="1"/>
  <c r="O407" i="1"/>
  <c r="N149" i="1"/>
  <c r="O148" i="1"/>
  <c r="T406" i="1"/>
  <c r="S406" i="1"/>
  <c r="R406" i="1"/>
  <c r="Q406" i="1"/>
  <c r="P406" i="1"/>
  <c r="N150" i="1" l="1"/>
  <c r="O149" i="1"/>
  <c r="T407" i="1"/>
  <c r="S407" i="1"/>
  <c r="R407" i="1"/>
  <c r="Q407" i="1"/>
  <c r="P407" i="1"/>
  <c r="N409" i="1"/>
  <c r="O408" i="1"/>
  <c r="T148" i="1"/>
  <c r="S148" i="1"/>
  <c r="R148" i="1"/>
  <c r="Q148" i="1"/>
  <c r="P148" i="1"/>
  <c r="N410" i="1" l="1"/>
  <c r="O409" i="1"/>
  <c r="T149" i="1"/>
  <c r="S149" i="1"/>
  <c r="R149" i="1"/>
  <c r="Q149" i="1"/>
  <c r="P149" i="1"/>
  <c r="T408" i="1"/>
  <c r="S408" i="1"/>
  <c r="R408" i="1"/>
  <c r="Q408" i="1"/>
  <c r="P408" i="1"/>
  <c r="O150" i="1"/>
  <c r="N151" i="1"/>
  <c r="N411" i="1" l="1"/>
  <c r="O410" i="1"/>
  <c r="T150" i="1"/>
  <c r="S150" i="1"/>
  <c r="R150" i="1"/>
  <c r="P150" i="1"/>
  <c r="Q150" i="1"/>
  <c r="O151" i="1"/>
  <c r="N152" i="1"/>
  <c r="T409" i="1"/>
  <c r="S409" i="1"/>
  <c r="R409" i="1"/>
  <c r="Q409" i="1"/>
  <c r="P409" i="1"/>
  <c r="T151" i="1" l="1"/>
  <c r="S151" i="1"/>
  <c r="R151" i="1"/>
  <c r="P151" i="1"/>
  <c r="Q151" i="1"/>
  <c r="T410" i="1"/>
  <c r="S410" i="1"/>
  <c r="R410" i="1"/>
  <c r="Q410" i="1"/>
  <c r="P410" i="1"/>
  <c r="O152" i="1"/>
  <c r="N153" i="1"/>
  <c r="N412" i="1"/>
  <c r="O411" i="1"/>
  <c r="T411" i="1" l="1"/>
  <c r="S411" i="1"/>
  <c r="R411" i="1"/>
  <c r="Q411" i="1"/>
  <c r="P411" i="1"/>
  <c r="O412" i="1"/>
  <c r="N413" i="1"/>
  <c r="O153" i="1"/>
  <c r="N154" i="1"/>
  <c r="P152" i="1"/>
  <c r="T152" i="1"/>
  <c r="S152" i="1"/>
  <c r="Q152" i="1"/>
  <c r="R152" i="1"/>
  <c r="Q153" i="1" l="1"/>
  <c r="P153" i="1"/>
  <c r="T153" i="1"/>
  <c r="R153" i="1"/>
  <c r="S153" i="1"/>
  <c r="T412" i="1"/>
  <c r="S412" i="1"/>
  <c r="R412" i="1"/>
  <c r="P412" i="1"/>
  <c r="Q412" i="1"/>
  <c r="O413" i="1"/>
  <c r="N414" i="1"/>
  <c r="O154" i="1"/>
  <c r="N155" i="1"/>
  <c r="O155" i="1" l="1"/>
  <c r="N156" i="1"/>
  <c r="R154" i="1"/>
  <c r="Q154" i="1"/>
  <c r="P154" i="1"/>
  <c r="S154" i="1"/>
  <c r="T154" i="1"/>
  <c r="P413" i="1"/>
  <c r="T413" i="1"/>
  <c r="S413" i="1"/>
  <c r="R413" i="1"/>
  <c r="Q413" i="1"/>
  <c r="O414" i="1"/>
  <c r="N415" i="1"/>
  <c r="O415" i="1" l="1"/>
  <c r="N416" i="1"/>
  <c r="Q414" i="1"/>
  <c r="P414" i="1"/>
  <c r="S414" i="1"/>
  <c r="R414" i="1"/>
  <c r="T414" i="1"/>
  <c r="S155" i="1"/>
  <c r="R155" i="1"/>
  <c r="Q155" i="1"/>
  <c r="P155" i="1"/>
  <c r="T155" i="1"/>
  <c r="O156" i="1"/>
  <c r="N157" i="1"/>
  <c r="T156" i="1" l="1"/>
  <c r="S156" i="1"/>
  <c r="R156" i="1"/>
  <c r="Q156" i="1"/>
  <c r="P156" i="1"/>
  <c r="N158" i="1"/>
  <c r="O157" i="1"/>
  <c r="O416" i="1"/>
  <c r="N417" i="1"/>
  <c r="R415" i="1"/>
  <c r="Q415" i="1"/>
  <c r="P415" i="1"/>
  <c r="T415" i="1"/>
  <c r="S415" i="1"/>
  <c r="N418" i="1" l="1"/>
  <c r="O417" i="1"/>
  <c r="T157" i="1"/>
  <c r="S157" i="1"/>
  <c r="R157" i="1"/>
  <c r="Q157" i="1"/>
  <c r="P157" i="1"/>
  <c r="S416" i="1"/>
  <c r="R416" i="1"/>
  <c r="Q416" i="1"/>
  <c r="P416" i="1"/>
  <c r="T416" i="1"/>
  <c r="N159" i="1"/>
  <c r="O158" i="1"/>
  <c r="T158" i="1" l="1"/>
  <c r="S158" i="1"/>
  <c r="R158" i="1"/>
  <c r="Q158" i="1"/>
  <c r="P158" i="1"/>
  <c r="N160" i="1"/>
  <c r="O159" i="1"/>
  <c r="T417" i="1"/>
  <c r="S417" i="1"/>
  <c r="R417" i="1"/>
  <c r="Q417" i="1"/>
  <c r="P417" i="1"/>
  <c r="N419" i="1"/>
  <c r="O418" i="1"/>
  <c r="T159" i="1" l="1"/>
  <c r="S159" i="1"/>
  <c r="R159" i="1"/>
  <c r="Q159" i="1"/>
  <c r="P159" i="1"/>
  <c r="T418" i="1"/>
  <c r="S418" i="1"/>
  <c r="R418" i="1"/>
  <c r="Q418" i="1"/>
  <c r="P418" i="1"/>
  <c r="O160" i="1"/>
  <c r="N161" i="1"/>
  <c r="N420" i="1"/>
  <c r="O419" i="1"/>
  <c r="T419" i="1" l="1"/>
  <c r="S419" i="1"/>
  <c r="R419" i="1"/>
  <c r="Q419" i="1"/>
  <c r="P419" i="1"/>
  <c r="O420" i="1"/>
  <c r="N421" i="1"/>
  <c r="O161" i="1"/>
  <c r="N162" i="1"/>
  <c r="T160" i="1"/>
  <c r="S160" i="1"/>
  <c r="R160" i="1"/>
  <c r="P160" i="1"/>
  <c r="Q160" i="1"/>
  <c r="P161" i="1" l="1"/>
  <c r="T161" i="1"/>
  <c r="S161" i="1"/>
  <c r="Q161" i="1"/>
  <c r="R161" i="1"/>
  <c r="T420" i="1"/>
  <c r="S420" i="1"/>
  <c r="R420" i="1"/>
  <c r="Q420" i="1"/>
  <c r="P420" i="1"/>
  <c r="O421" i="1"/>
  <c r="N422" i="1"/>
  <c r="O162" i="1"/>
  <c r="N163" i="1"/>
  <c r="O163" i="1" l="1"/>
  <c r="N164" i="1"/>
  <c r="Q162" i="1"/>
  <c r="P162" i="1"/>
  <c r="T162" i="1"/>
  <c r="R162" i="1"/>
  <c r="S162" i="1"/>
  <c r="O422" i="1"/>
  <c r="N423" i="1"/>
  <c r="T421" i="1"/>
  <c r="S421" i="1"/>
  <c r="R421" i="1"/>
  <c r="Q421" i="1"/>
  <c r="P421" i="1"/>
  <c r="O423" i="1" l="1"/>
  <c r="N424" i="1"/>
  <c r="R163" i="1"/>
  <c r="Q163" i="1"/>
  <c r="P163" i="1"/>
  <c r="S163" i="1"/>
  <c r="T163" i="1"/>
  <c r="P422" i="1"/>
  <c r="T422" i="1"/>
  <c r="S422" i="1"/>
  <c r="R422" i="1"/>
  <c r="Q422" i="1"/>
  <c r="O164" i="1"/>
  <c r="N165" i="1"/>
  <c r="S164" i="1" l="1"/>
  <c r="R164" i="1"/>
  <c r="Q164" i="1"/>
  <c r="P164" i="1"/>
  <c r="T164" i="1"/>
  <c r="O165" i="1"/>
  <c r="N166" i="1"/>
  <c r="O424" i="1"/>
  <c r="N425" i="1"/>
  <c r="Q423" i="1"/>
  <c r="P423" i="1"/>
  <c r="R423" i="1"/>
  <c r="S423" i="1"/>
  <c r="T423" i="1"/>
  <c r="O425" i="1" l="1"/>
  <c r="N426" i="1"/>
  <c r="N167" i="1"/>
  <c r="O166" i="1"/>
  <c r="R424" i="1"/>
  <c r="Q424" i="1"/>
  <c r="P424" i="1"/>
  <c r="T424" i="1"/>
  <c r="S424" i="1"/>
  <c r="T165" i="1"/>
  <c r="S165" i="1"/>
  <c r="R165" i="1"/>
  <c r="Q165" i="1"/>
  <c r="P165" i="1"/>
  <c r="T166" i="1" l="1"/>
  <c r="S166" i="1"/>
  <c r="R166" i="1"/>
  <c r="Q166" i="1"/>
  <c r="P166" i="1"/>
  <c r="N168" i="1"/>
  <c r="O167" i="1"/>
  <c r="O426" i="1"/>
  <c r="N427" i="1"/>
  <c r="S425" i="1"/>
  <c r="R425" i="1"/>
  <c r="Q425" i="1"/>
  <c r="P425" i="1"/>
  <c r="T425" i="1"/>
  <c r="O168" i="1" l="1"/>
  <c r="N169" i="1"/>
  <c r="T167" i="1"/>
  <c r="S167" i="1"/>
  <c r="R167" i="1"/>
  <c r="Q167" i="1"/>
  <c r="P167" i="1"/>
  <c r="T426" i="1"/>
  <c r="S426" i="1"/>
  <c r="R426" i="1"/>
  <c r="Q426" i="1"/>
  <c r="P426" i="1"/>
  <c r="N428" i="1"/>
  <c r="O427" i="1"/>
  <c r="N429" i="1" l="1"/>
  <c r="O428" i="1"/>
  <c r="T427" i="1"/>
  <c r="S427" i="1"/>
  <c r="R427" i="1"/>
  <c r="Q427" i="1"/>
  <c r="P427" i="1"/>
  <c r="O169" i="1"/>
  <c r="N170" i="1"/>
  <c r="T168" i="1"/>
  <c r="S168" i="1"/>
  <c r="R168" i="1"/>
  <c r="P168" i="1"/>
  <c r="Q168" i="1"/>
  <c r="P169" i="1" l="1"/>
  <c r="T169" i="1"/>
  <c r="S169" i="1"/>
  <c r="Q169" i="1"/>
  <c r="R169" i="1"/>
  <c r="T428" i="1"/>
  <c r="S428" i="1"/>
  <c r="R428" i="1"/>
  <c r="Q428" i="1"/>
  <c r="P428" i="1"/>
  <c r="O170" i="1"/>
  <c r="N171" i="1"/>
  <c r="O429" i="1"/>
  <c r="N430" i="1"/>
  <c r="O430" i="1" l="1"/>
  <c r="N431" i="1"/>
  <c r="Q170" i="1"/>
  <c r="P170" i="1"/>
  <c r="T170" i="1"/>
  <c r="R170" i="1"/>
  <c r="S170" i="1"/>
  <c r="T429" i="1"/>
  <c r="S429" i="1"/>
  <c r="Q429" i="1"/>
  <c r="P429" i="1"/>
  <c r="R429" i="1"/>
  <c r="O171" i="1"/>
  <c r="N172" i="1"/>
  <c r="O431" i="1" l="1"/>
  <c r="N432" i="1"/>
  <c r="O172" i="1"/>
  <c r="N173" i="1"/>
  <c r="Q171" i="1"/>
  <c r="P171" i="1"/>
  <c r="T171" i="1"/>
  <c r="R171" i="1"/>
  <c r="S171" i="1"/>
  <c r="P430" i="1"/>
  <c r="T430" i="1"/>
  <c r="S430" i="1"/>
  <c r="R430" i="1"/>
  <c r="Q430" i="1"/>
  <c r="P431" i="1" l="1"/>
  <c r="T431" i="1"/>
  <c r="S431" i="1"/>
  <c r="R431" i="1"/>
  <c r="Q431" i="1"/>
  <c r="O173" i="1"/>
  <c r="N174" i="1"/>
  <c r="R172" i="1"/>
  <c r="Q172" i="1"/>
  <c r="P172" i="1"/>
  <c r="S172" i="1"/>
  <c r="T172" i="1"/>
  <c r="O432" i="1"/>
  <c r="N433" i="1"/>
  <c r="S173" i="1" l="1"/>
  <c r="R173" i="1"/>
  <c r="Q173" i="1"/>
  <c r="P173" i="1"/>
  <c r="T173" i="1"/>
  <c r="O174" i="1"/>
  <c r="N175" i="1"/>
  <c r="O433" i="1"/>
  <c r="N434" i="1"/>
  <c r="Q432" i="1"/>
  <c r="P432" i="1"/>
  <c r="T432" i="1"/>
  <c r="R432" i="1"/>
  <c r="S432" i="1"/>
  <c r="T174" i="1" l="1"/>
  <c r="S174" i="1"/>
  <c r="R174" i="1"/>
  <c r="Q174" i="1"/>
  <c r="P174" i="1"/>
  <c r="R433" i="1"/>
  <c r="Q433" i="1"/>
  <c r="P433" i="1"/>
  <c r="T433" i="1"/>
  <c r="S433" i="1"/>
  <c r="N176" i="1"/>
  <c r="O175" i="1"/>
  <c r="O434" i="1"/>
  <c r="N435" i="1"/>
  <c r="O435" i="1" l="1"/>
  <c r="N436" i="1"/>
  <c r="S434" i="1"/>
  <c r="R434" i="1"/>
  <c r="Q434" i="1"/>
  <c r="P434" i="1"/>
  <c r="T434" i="1"/>
  <c r="T175" i="1"/>
  <c r="S175" i="1"/>
  <c r="R175" i="1"/>
  <c r="Q175" i="1"/>
  <c r="P175" i="1"/>
  <c r="N177" i="1"/>
  <c r="O176" i="1"/>
  <c r="T176" i="1" l="1"/>
  <c r="S176" i="1"/>
  <c r="R176" i="1"/>
  <c r="Q176" i="1"/>
  <c r="P176" i="1"/>
  <c r="O177" i="1"/>
  <c r="N178" i="1"/>
  <c r="N437" i="1"/>
  <c r="O436" i="1"/>
  <c r="T435" i="1"/>
  <c r="S435" i="1"/>
  <c r="R435" i="1"/>
  <c r="Q435" i="1"/>
  <c r="P435" i="1"/>
  <c r="O178" i="1" l="1"/>
  <c r="N179" i="1"/>
  <c r="N438" i="1"/>
  <c r="O437" i="1"/>
  <c r="T177" i="1"/>
  <c r="S177" i="1"/>
  <c r="R177" i="1"/>
  <c r="P177" i="1"/>
  <c r="Q177" i="1"/>
  <c r="T436" i="1"/>
  <c r="S436" i="1"/>
  <c r="R436" i="1"/>
  <c r="Q436" i="1"/>
  <c r="P436" i="1"/>
  <c r="T437" i="1" l="1"/>
  <c r="S437" i="1"/>
  <c r="R437" i="1"/>
  <c r="Q437" i="1"/>
  <c r="P437" i="1"/>
  <c r="N180" i="1"/>
  <c r="O179" i="1"/>
  <c r="O438" i="1"/>
  <c r="N439" i="1"/>
  <c r="P178" i="1"/>
  <c r="T178" i="1"/>
  <c r="S178" i="1"/>
  <c r="Q178" i="1"/>
  <c r="R178" i="1"/>
  <c r="Q179" i="1" l="1"/>
  <c r="P179" i="1"/>
  <c r="T179" i="1"/>
  <c r="R179" i="1"/>
  <c r="S179" i="1"/>
  <c r="O180" i="1"/>
  <c r="N181" i="1"/>
  <c r="T438" i="1"/>
  <c r="S438" i="1"/>
  <c r="P438" i="1"/>
  <c r="Q438" i="1"/>
  <c r="R438" i="1"/>
  <c r="O439" i="1"/>
  <c r="N440" i="1"/>
  <c r="S180" i="1" l="1"/>
  <c r="R180" i="1"/>
  <c r="Q180" i="1"/>
  <c r="P180" i="1"/>
  <c r="T180" i="1"/>
  <c r="P439" i="1"/>
  <c r="T439" i="1"/>
  <c r="S439" i="1"/>
  <c r="R439" i="1"/>
  <c r="Q439" i="1"/>
  <c r="O181" i="1"/>
  <c r="N182" i="1"/>
  <c r="O440" i="1"/>
  <c r="N441" i="1"/>
  <c r="Q440" i="1" l="1"/>
  <c r="P440" i="1"/>
  <c r="T440" i="1"/>
  <c r="S440" i="1"/>
  <c r="R440" i="1"/>
  <c r="O182" i="1"/>
  <c r="N183" i="1"/>
  <c r="S181" i="1"/>
  <c r="R181" i="1"/>
  <c r="Q181" i="1"/>
  <c r="P181" i="1"/>
  <c r="T181" i="1"/>
  <c r="O441" i="1"/>
  <c r="N442" i="1"/>
  <c r="T182" i="1" l="1"/>
  <c r="S182" i="1"/>
  <c r="R182" i="1"/>
  <c r="Q182" i="1"/>
  <c r="P182" i="1"/>
  <c r="O442" i="1"/>
  <c r="N443" i="1"/>
  <c r="N184" i="1"/>
  <c r="O183" i="1"/>
  <c r="Q441" i="1"/>
  <c r="P441" i="1"/>
  <c r="T441" i="1"/>
  <c r="S441" i="1"/>
  <c r="R441" i="1"/>
  <c r="O443" i="1" l="1"/>
  <c r="N444" i="1"/>
  <c r="R442" i="1"/>
  <c r="Q442" i="1"/>
  <c r="P442" i="1"/>
  <c r="T442" i="1"/>
  <c r="S442" i="1"/>
  <c r="N185" i="1"/>
  <c r="O184" i="1"/>
  <c r="T183" i="1"/>
  <c r="S183" i="1"/>
  <c r="R183" i="1"/>
  <c r="Q183" i="1"/>
  <c r="P183" i="1"/>
  <c r="N445" i="1" l="1"/>
  <c r="O444" i="1"/>
  <c r="O185" i="1"/>
  <c r="N186" i="1"/>
  <c r="T184" i="1"/>
  <c r="S184" i="1"/>
  <c r="R184" i="1"/>
  <c r="Q184" i="1"/>
  <c r="P184" i="1"/>
  <c r="S443" i="1"/>
  <c r="R443" i="1"/>
  <c r="Q443" i="1"/>
  <c r="P443" i="1"/>
  <c r="T443" i="1"/>
  <c r="N446" i="1" l="1"/>
  <c r="O445" i="1"/>
  <c r="O186" i="1"/>
  <c r="N187" i="1"/>
  <c r="T185" i="1"/>
  <c r="S185" i="1"/>
  <c r="R185" i="1"/>
  <c r="P185" i="1"/>
  <c r="Q185" i="1"/>
  <c r="T444" i="1"/>
  <c r="S444" i="1"/>
  <c r="R444" i="1"/>
  <c r="Q444" i="1"/>
  <c r="P444" i="1"/>
  <c r="O187" i="1" l="1"/>
  <c r="N188" i="1"/>
  <c r="P186" i="1"/>
  <c r="T186" i="1"/>
  <c r="S186" i="1"/>
  <c r="Q186" i="1"/>
  <c r="R186" i="1"/>
  <c r="T445" i="1"/>
  <c r="S445" i="1"/>
  <c r="R445" i="1"/>
  <c r="Q445" i="1"/>
  <c r="P445" i="1"/>
  <c r="N447" i="1"/>
  <c r="O446" i="1"/>
  <c r="Q187" i="1" l="1"/>
  <c r="P187" i="1"/>
  <c r="T187" i="1"/>
  <c r="R187" i="1"/>
  <c r="S187" i="1"/>
  <c r="T446" i="1"/>
  <c r="S446" i="1"/>
  <c r="R446" i="1"/>
  <c r="Q446" i="1"/>
  <c r="P446" i="1"/>
  <c r="O447" i="1"/>
  <c r="N448" i="1"/>
  <c r="O188" i="1"/>
  <c r="N189" i="1"/>
  <c r="O189" i="1" l="1"/>
  <c r="N190" i="1"/>
  <c r="T447" i="1"/>
  <c r="S447" i="1"/>
  <c r="R447" i="1"/>
  <c r="P447" i="1"/>
  <c r="Q447" i="1"/>
  <c r="O448" i="1"/>
  <c r="N449" i="1"/>
  <c r="R188" i="1"/>
  <c r="Q188" i="1"/>
  <c r="P188" i="1"/>
  <c r="S188" i="1"/>
  <c r="T188" i="1"/>
  <c r="P448" i="1" l="1"/>
  <c r="T448" i="1"/>
  <c r="S448" i="1"/>
  <c r="R448" i="1"/>
  <c r="Q448" i="1"/>
  <c r="O190" i="1"/>
  <c r="N191" i="1"/>
  <c r="O449" i="1"/>
  <c r="N450" i="1"/>
  <c r="S189" i="1"/>
  <c r="R189" i="1"/>
  <c r="Q189" i="1"/>
  <c r="P189" i="1"/>
  <c r="T189" i="1"/>
  <c r="T190" i="1" l="1"/>
  <c r="S190" i="1"/>
  <c r="R190" i="1"/>
  <c r="Q190" i="1"/>
  <c r="P190" i="1"/>
  <c r="O191" i="1"/>
  <c r="N192" i="1"/>
  <c r="Q449" i="1"/>
  <c r="P449" i="1"/>
  <c r="S449" i="1"/>
  <c r="R449" i="1"/>
  <c r="T449" i="1"/>
  <c r="O450" i="1"/>
  <c r="N451" i="1"/>
  <c r="O451" i="1" l="1"/>
  <c r="N452" i="1"/>
  <c r="R450" i="1"/>
  <c r="Q450" i="1"/>
  <c r="P450" i="1"/>
  <c r="T450" i="1"/>
  <c r="S450" i="1"/>
  <c r="T191" i="1"/>
  <c r="S191" i="1"/>
  <c r="R191" i="1"/>
  <c r="Q191" i="1"/>
  <c r="P191" i="1"/>
  <c r="N193" i="1"/>
  <c r="O192" i="1"/>
  <c r="N194" i="1" l="1"/>
  <c r="O193" i="1"/>
  <c r="T192" i="1"/>
  <c r="S192" i="1"/>
  <c r="R192" i="1"/>
  <c r="Q192" i="1"/>
  <c r="P192" i="1"/>
  <c r="O452" i="1"/>
  <c r="N453" i="1"/>
  <c r="R451" i="1"/>
  <c r="Q451" i="1"/>
  <c r="P451" i="1"/>
  <c r="T451" i="1"/>
  <c r="S451" i="1"/>
  <c r="S452" i="1" l="1"/>
  <c r="R452" i="1"/>
  <c r="Q452" i="1"/>
  <c r="P452" i="1"/>
  <c r="T452" i="1"/>
  <c r="T193" i="1"/>
  <c r="S193" i="1"/>
  <c r="R193" i="1"/>
  <c r="Q193" i="1"/>
  <c r="P193" i="1"/>
  <c r="N454" i="1"/>
  <c r="O453" i="1"/>
  <c r="O194" i="1"/>
  <c r="N195" i="1"/>
  <c r="O195" i="1" l="1"/>
  <c r="N196" i="1"/>
  <c r="T453" i="1"/>
  <c r="S453" i="1"/>
  <c r="R453" i="1"/>
  <c r="Q453" i="1"/>
  <c r="P453" i="1"/>
  <c r="T194" i="1"/>
  <c r="S194" i="1"/>
  <c r="R194" i="1"/>
  <c r="P194" i="1"/>
  <c r="Q194" i="1"/>
  <c r="N455" i="1"/>
  <c r="O454" i="1"/>
  <c r="T454" i="1" l="1"/>
  <c r="S454" i="1"/>
  <c r="R454" i="1"/>
  <c r="Q454" i="1"/>
  <c r="P454" i="1"/>
  <c r="N456" i="1"/>
  <c r="O455" i="1"/>
  <c r="O196" i="1"/>
  <c r="N197" i="1"/>
  <c r="P195" i="1"/>
  <c r="T195" i="1"/>
  <c r="S195" i="1"/>
  <c r="Q195" i="1"/>
  <c r="R195" i="1"/>
  <c r="Q196" i="1" l="1"/>
  <c r="P196" i="1"/>
  <c r="T196" i="1"/>
  <c r="R196" i="1"/>
  <c r="S196" i="1"/>
  <c r="O456" i="1"/>
  <c r="N457" i="1"/>
  <c r="T455" i="1"/>
  <c r="S455" i="1"/>
  <c r="R455" i="1"/>
  <c r="Q455" i="1"/>
  <c r="P455" i="1"/>
  <c r="O197" i="1"/>
  <c r="N198" i="1"/>
  <c r="T456" i="1" l="1"/>
  <c r="S456" i="1"/>
  <c r="R456" i="1"/>
  <c r="P456" i="1"/>
  <c r="Q456" i="1"/>
  <c r="O457" i="1"/>
  <c r="N458" i="1"/>
  <c r="R197" i="1"/>
  <c r="Q197" i="1"/>
  <c r="P197" i="1"/>
  <c r="S197" i="1"/>
  <c r="T197" i="1"/>
  <c r="O198" i="1"/>
  <c r="N199" i="1"/>
  <c r="S198" i="1" l="1"/>
  <c r="R198" i="1"/>
  <c r="Q198" i="1"/>
  <c r="P198" i="1"/>
  <c r="T198" i="1"/>
  <c r="P457" i="1"/>
  <c r="T457" i="1"/>
  <c r="S457" i="1"/>
  <c r="R457" i="1"/>
  <c r="Q457" i="1"/>
  <c r="O458" i="1"/>
  <c r="N459" i="1"/>
  <c r="O199" i="1"/>
  <c r="N200" i="1"/>
  <c r="T199" i="1" l="1"/>
  <c r="S199" i="1"/>
  <c r="R199" i="1"/>
  <c r="Q199" i="1"/>
  <c r="P199" i="1"/>
  <c r="Q458" i="1"/>
  <c r="P458" i="1"/>
  <c r="S458" i="1"/>
  <c r="R458" i="1"/>
  <c r="T458" i="1"/>
  <c r="N201" i="1"/>
  <c r="O200" i="1"/>
  <c r="O459" i="1"/>
  <c r="N460" i="1"/>
  <c r="R459" i="1" l="1"/>
  <c r="Q459" i="1"/>
  <c r="P459" i="1"/>
  <c r="T459" i="1"/>
  <c r="S459" i="1"/>
  <c r="O460" i="1"/>
  <c r="N461" i="1"/>
  <c r="T200" i="1"/>
  <c r="S200" i="1"/>
  <c r="R200" i="1"/>
  <c r="Q200" i="1"/>
  <c r="P200" i="1"/>
  <c r="N202" i="1"/>
  <c r="O201" i="1"/>
  <c r="O461" i="1" l="1"/>
  <c r="N462" i="1"/>
  <c r="S460" i="1"/>
  <c r="R460" i="1"/>
  <c r="Q460" i="1"/>
  <c r="P460" i="1"/>
  <c r="T460" i="1"/>
  <c r="T201" i="1"/>
  <c r="S201" i="1"/>
  <c r="R201" i="1"/>
  <c r="Q201" i="1"/>
  <c r="P201" i="1"/>
  <c r="N203" i="1"/>
  <c r="O202" i="1"/>
  <c r="T202" i="1" l="1"/>
  <c r="S202" i="1"/>
  <c r="R202" i="1"/>
  <c r="Q202" i="1"/>
  <c r="P202" i="1"/>
  <c r="O203" i="1"/>
  <c r="N204" i="1"/>
  <c r="S461" i="1"/>
  <c r="R461" i="1"/>
  <c r="Q461" i="1"/>
  <c r="P461" i="1"/>
  <c r="T461" i="1"/>
  <c r="N463" i="1"/>
  <c r="O462" i="1"/>
  <c r="T462" i="1" l="1"/>
  <c r="S462" i="1"/>
  <c r="R462" i="1"/>
  <c r="Q462" i="1"/>
  <c r="P462" i="1"/>
  <c r="N464" i="1"/>
  <c r="O463" i="1"/>
  <c r="T203" i="1"/>
  <c r="S203" i="1"/>
  <c r="R203" i="1"/>
  <c r="P203" i="1"/>
  <c r="Q203" i="1"/>
  <c r="O204" i="1"/>
  <c r="N205" i="1"/>
  <c r="N465" i="1" l="1"/>
  <c r="O464" i="1"/>
  <c r="T463" i="1"/>
  <c r="S463" i="1"/>
  <c r="R463" i="1"/>
  <c r="Q463" i="1"/>
  <c r="P463" i="1"/>
  <c r="O205" i="1"/>
  <c r="N206" i="1"/>
  <c r="P204" i="1"/>
  <c r="T204" i="1"/>
  <c r="S204" i="1"/>
  <c r="Q204" i="1"/>
  <c r="R204" i="1"/>
  <c r="T464" i="1" l="1"/>
  <c r="S464" i="1"/>
  <c r="R464" i="1"/>
  <c r="Q464" i="1"/>
  <c r="P464" i="1"/>
  <c r="Q205" i="1"/>
  <c r="P205" i="1"/>
  <c r="T205" i="1"/>
  <c r="R205" i="1"/>
  <c r="S205" i="1"/>
  <c r="O206" i="1"/>
  <c r="N207" i="1"/>
  <c r="O465" i="1"/>
  <c r="N466" i="1"/>
  <c r="O207" i="1" l="1"/>
  <c r="N208" i="1"/>
  <c r="O466" i="1"/>
  <c r="N467" i="1"/>
  <c r="T465" i="1"/>
  <c r="S465" i="1"/>
  <c r="R465" i="1"/>
  <c r="P465" i="1"/>
  <c r="Q465" i="1"/>
  <c r="R206" i="1"/>
  <c r="Q206" i="1"/>
  <c r="P206" i="1"/>
  <c r="S206" i="1"/>
  <c r="T206" i="1"/>
  <c r="O467" i="1" l="1"/>
  <c r="N468" i="1"/>
  <c r="P466" i="1"/>
  <c r="T466" i="1"/>
  <c r="S466" i="1"/>
  <c r="R466" i="1"/>
  <c r="Q466" i="1"/>
  <c r="O208" i="1"/>
  <c r="N209" i="1"/>
  <c r="S207" i="1"/>
  <c r="R207" i="1"/>
  <c r="Q207" i="1"/>
  <c r="P207" i="1"/>
  <c r="T207" i="1"/>
  <c r="T208" i="1" l="1"/>
  <c r="S208" i="1"/>
  <c r="R208" i="1"/>
  <c r="Q208" i="1"/>
  <c r="P208" i="1"/>
  <c r="O468" i="1"/>
  <c r="N469" i="1"/>
  <c r="N210" i="1"/>
  <c r="O209" i="1"/>
  <c r="Q467" i="1"/>
  <c r="P467" i="1"/>
  <c r="S467" i="1"/>
  <c r="R467" i="1"/>
  <c r="T467" i="1"/>
  <c r="N211" i="1" l="1"/>
  <c r="O210" i="1"/>
  <c r="O469" i="1"/>
  <c r="N470" i="1"/>
  <c r="R468" i="1"/>
  <c r="Q468" i="1"/>
  <c r="P468" i="1"/>
  <c r="T468" i="1"/>
  <c r="S468" i="1"/>
  <c r="T209" i="1"/>
  <c r="S209" i="1"/>
  <c r="R209" i="1"/>
  <c r="Q209" i="1"/>
  <c r="P209" i="1"/>
  <c r="T210" i="1" l="1"/>
  <c r="S210" i="1"/>
  <c r="R210" i="1"/>
  <c r="Q210" i="1"/>
  <c r="P210" i="1"/>
  <c r="O470" i="1"/>
  <c r="N471" i="1"/>
  <c r="S469" i="1"/>
  <c r="R469" i="1"/>
  <c r="Q469" i="1"/>
  <c r="P469" i="1"/>
  <c r="T469" i="1"/>
  <c r="N212" i="1"/>
  <c r="O211" i="1"/>
  <c r="T211" i="1" l="1"/>
  <c r="S211" i="1"/>
  <c r="R211" i="1"/>
  <c r="Q211" i="1"/>
  <c r="P211" i="1"/>
  <c r="N472" i="1"/>
  <c r="O471" i="1"/>
  <c r="T470" i="1"/>
  <c r="S470" i="1"/>
  <c r="R470" i="1"/>
  <c r="Q470" i="1"/>
  <c r="P470" i="1"/>
  <c r="O212" i="1"/>
  <c r="N213" i="1"/>
  <c r="T212" i="1" l="1"/>
  <c r="S212" i="1"/>
  <c r="R212" i="1"/>
  <c r="P212" i="1"/>
  <c r="Q212" i="1"/>
  <c r="T471" i="1"/>
  <c r="S471" i="1"/>
  <c r="R471" i="1"/>
  <c r="Q471" i="1"/>
  <c r="P471" i="1"/>
  <c r="O213" i="1"/>
  <c r="N214" i="1"/>
  <c r="N473" i="1"/>
  <c r="O472" i="1"/>
  <c r="T472" i="1" l="1"/>
  <c r="S472" i="1"/>
  <c r="R472" i="1"/>
  <c r="Q472" i="1"/>
  <c r="P472" i="1"/>
  <c r="N474" i="1"/>
  <c r="O473" i="1"/>
  <c r="O214" i="1"/>
  <c r="N215" i="1"/>
  <c r="P213" i="1"/>
  <c r="T213" i="1"/>
  <c r="S213" i="1"/>
  <c r="Q213" i="1"/>
  <c r="R213" i="1"/>
  <c r="Q214" i="1" l="1"/>
  <c r="P214" i="1"/>
  <c r="T214" i="1"/>
  <c r="R214" i="1"/>
  <c r="S214" i="1"/>
  <c r="O474" i="1"/>
  <c r="N475" i="1"/>
  <c r="T473" i="1"/>
  <c r="S473" i="1"/>
  <c r="R473" i="1"/>
  <c r="Q473" i="1"/>
  <c r="P473" i="1"/>
  <c r="O215" i="1"/>
  <c r="N216" i="1"/>
  <c r="O475" i="1" l="1"/>
  <c r="N476" i="1"/>
  <c r="T474" i="1"/>
  <c r="S474" i="1"/>
  <c r="R474" i="1"/>
  <c r="P474" i="1"/>
  <c r="Q474" i="1"/>
  <c r="O216" i="1"/>
  <c r="N217" i="1"/>
  <c r="R215" i="1"/>
  <c r="Q215" i="1"/>
  <c r="P215" i="1"/>
  <c r="S215" i="1"/>
  <c r="T215" i="1"/>
  <c r="S216" i="1" l="1"/>
  <c r="R216" i="1"/>
  <c r="Q216" i="1"/>
  <c r="P216" i="1"/>
  <c r="T216" i="1"/>
  <c r="O476" i="1"/>
  <c r="N477" i="1"/>
  <c r="O217" i="1"/>
  <c r="N218" i="1"/>
  <c r="P475" i="1"/>
  <c r="T475" i="1"/>
  <c r="S475" i="1"/>
  <c r="R475" i="1"/>
  <c r="Q475" i="1"/>
  <c r="Q476" i="1" l="1"/>
  <c r="P476" i="1"/>
  <c r="S476" i="1"/>
  <c r="R476" i="1"/>
  <c r="T476" i="1"/>
  <c r="O477" i="1"/>
  <c r="N478" i="1"/>
  <c r="T217" i="1"/>
  <c r="S217" i="1"/>
  <c r="R217" i="1"/>
  <c r="Q217" i="1"/>
  <c r="P217" i="1"/>
  <c r="N219" i="1"/>
  <c r="O218" i="1"/>
  <c r="O478" i="1" l="1"/>
  <c r="N479" i="1"/>
  <c r="R477" i="1"/>
  <c r="Q477" i="1"/>
  <c r="P477" i="1"/>
  <c r="T477" i="1"/>
  <c r="S477" i="1"/>
  <c r="T218" i="1"/>
  <c r="S218" i="1"/>
  <c r="R218" i="1"/>
  <c r="Q218" i="1"/>
  <c r="P218" i="1"/>
  <c r="N220" i="1"/>
  <c r="O219" i="1"/>
  <c r="T219" i="1" l="1"/>
  <c r="S219" i="1"/>
  <c r="R219" i="1"/>
  <c r="Q219" i="1"/>
  <c r="P219" i="1"/>
  <c r="O220" i="1"/>
  <c r="N221" i="1"/>
  <c r="N480" i="1"/>
  <c r="O479" i="1"/>
  <c r="S478" i="1"/>
  <c r="R478" i="1"/>
  <c r="Q478" i="1"/>
  <c r="P478" i="1"/>
  <c r="T478" i="1"/>
  <c r="N481" i="1" l="1"/>
  <c r="O480" i="1"/>
  <c r="O221" i="1"/>
  <c r="N222" i="1"/>
  <c r="T220" i="1"/>
  <c r="S220" i="1"/>
  <c r="R220" i="1"/>
  <c r="P220" i="1"/>
  <c r="Q220" i="1"/>
  <c r="T479" i="1"/>
  <c r="S479" i="1"/>
  <c r="R479" i="1"/>
  <c r="Q479" i="1"/>
  <c r="P479" i="1"/>
  <c r="T221" i="1" l="1"/>
  <c r="S221" i="1"/>
  <c r="R221" i="1"/>
  <c r="P221" i="1"/>
  <c r="Q221" i="1"/>
  <c r="O222" i="1"/>
  <c r="N223" i="1"/>
  <c r="T480" i="1"/>
  <c r="S480" i="1"/>
  <c r="R480" i="1"/>
  <c r="Q480" i="1"/>
  <c r="P480" i="1"/>
  <c r="N482" i="1"/>
  <c r="O481" i="1"/>
  <c r="O223" i="1" l="1"/>
  <c r="N224" i="1"/>
  <c r="N483" i="1"/>
  <c r="O482" i="1"/>
  <c r="T481" i="1"/>
  <c r="S481" i="1"/>
  <c r="R481" i="1"/>
  <c r="Q481" i="1"/>
  <c r="P481" i="1"/>
  <c r="P222" i="1"/>
  <c r="T222" i="1"/>
  <c r="S222" i="1"/>
  <c r="Q222" i="1"/>
  <c r="R222" i="1"/>
  <c r="O224" i="1" l="1"/>
  <c r="N225" i="1"/>
  <c r="T482" i="1"/>
  <c r="S482" i="1"/>
  <c r="R482" i="1"/>
  <c r="P482" i="1"/>
  <c r="Q482" i="1"/>
  <c r="O483" i="1"/>
  <c r="N484" i="1"/>
  <c r="Q223" i="1"/>
  <c r="P223" i="1"/>
  <c r="T223" i="1"/>
  <c r="R223" i="1"/>
  <c r="S223" i="1"/>
  <c r="T483" i="1" l="1"/>
  <c r="S483" i="1"/>
  <c r="R483" i="1"/>
  <c r="Q483" i="1"/>
  <c r="P483" i="1"/>
  <c r="O225" i="1"/>
  <c r="N226" i="1"/>
  <c r="O484" i="1"/>
  <c r="N485" i="1"/>
  <c r="R224" i="1"/>
  <c r="Q224" i="1"/>
  <c r="P224" i="1"/>
  <c r="S224" i="1"/>
  <c r="T224" i="1"/>
  <c r="O226" i="1" l="1"/>
  <c r="N227" i="1"/>
  <c r="P484" i="1"/>
  <c r="T484" i="1"/>
  <c r="S484" i="1"/>
  <c r="R484" i="1"/>
  <c r="Q484" i="1"/>
  <c r="S225" i="1"/>
  <c r="R225" i="1"/>
  <c r="Q225" i="1"/>
  <c r="P225" i="1"/>
  <c r="T225" i="1"/>
  <c r="O485" i="1"/>
  <c r="N486" i="1"/>
  <c r="Q485" i="1" l="1"/>
  <c r="P485" i="1"/>
  <c r="R485" i="1"/>
  <c r="S485" i="1"/>
  <c r="T485" i="1"/>
  <c r="N228" i="1"/>
  <c r="O227" i="1"/>
  <c r="O486" i="1"/>
  <c r="N487" i="1"/>
  <c r="T226" i="1"/>
  <c r="S226" i="1"/>
  <c r="R226" i="1"/>
  <c r="Q226" i="1"/>
  <c r="P226" i="1"/>
  <c r="R486" i="1" l="1"/>
  <c r="Q486" i="1"/>
  <c r="P486" i="1"/>
  <c r="T486" i="1"/>
  <c r="S486" i="1"/>
  <c r="N229" i="1"/>
  <c r="O228" i="1"/>
  <c r="T227" i="1"/>
  <c r="S227" i="1"/>
  <c r="R227" i="1"/>
  <c r="Q227" i="1"/>
  <c r="P227" i="1"/>
  <c r="O487" i="1"/>
  <c r="N488" i="1"/>
  <c r="S487" i="1" l="1"/>
  <c r="R487" i="1"/>
  <c r="Q487" i="1"/>
  <c r="P487" i="1"/>
  <c r="T487" i="1"/>
  <c r="T228" i="1"/>
  <c r="S228" i="1"/>
  <c r="R228" i="1"/>
  <c r="Q228" i="1"/>
  <c r="P228" i="1"/>
  <c r="O488" i="1"/>
  <c r="N489" i="1"/>
  <c r="O229" i="1"/>
  <c r="N230" i="1"/>
  <c r="O230" i="1" l="1"/>
  <c r="N231" i="1"/>
  <c r="N490" i="1"/>
  <c r="O489" i="1"/>
  <c r="T229" i="1"/>
  <c r="S229" i="1"/>
  <c r="R229" i="1"/>
  <c r="P229" i="1"/>
  <c r="Q229" i="1"/>
  <c r="T488" i="1"/>
  <c r="S488" i="1"/>
  <c r="R488" i="1"/>
  <c r="Q488" i="1"/>
  <c r="P488" i="1"/>
  <c r="T489" i="1" l="1"/>
  <c r="S489" i="1"/>
  <c r="R489" i="1"/>
  <c r="Q489" i="1"/>
  <c r="P489" i="1"/>
  <c r="N491" i="1"/>
  <c r="O490" i="1"/>
  <c r="O231" i="1"/>
  <c r="N232" i="1"/>
  <c r="P230" i="1"/>
  <c r="T230" i="1"/>
  <c r="S230" i="1"/>
  <c r="Q230" i="1"/>
  <c r="R230" i="1"/>
  <c r="O232" i="1" l="1"/>
  <c r="N233" i="1"/>
  <c r="P231" i="1"/>
  <c r="T231" i="1"/>
  <c r="S231" i="1"/>
  <c r="Q231" i="1"/>
  <c r="R231" i="1"/>
  <c r="T490" i="1"/>
  <c r="S490" i="1"/>
  <c r="R490" i="1"/>
  <c r="Q490" i="1"/>
  <c r="P490" i="1"/>
  <c r="N492" i="1"/>
  <c r="O491" i="1"/>
  <c r="T491" i="1" l="1"/>
  <c r="S491" i="1"/>
  <c r="R491" i="1"/>
  <c r="P491" i="1"/>
  <c r="Q491" i="1"/>
  <c r="O233" i="1"/>
  <c r="N234" i="1"/>
  <c r="O492" i="1"/>
  <c r="N493" i="1"/>
  <c r="Q232" i="1"/>
  <c r="P232" i="1"/>
  <c r="T232" i="1"/>
  <c r="R232" i="1"/>
  <c r="S232" i="1"/>
  <c r="R233" i="1" l="1"/>
  <c r="Q233" i="1"/>
  <c r="P233" i="1"/>
  <c r="S233" i="1"/>
  <c r="T233" i="1"/>
  <c r="T492" i="1"/>
  <c r="S492" i="1"/>
  <c r="R492" i="1"/>
  <c r="Q492" i="1"/>
  <c r="P492" i="1"/>
  <c r="O234" i="1"/>
  <c r="N235" i="1"/>
  <c r="O493" i="1"/>
  <c r="N494" i="1"/>
  <c r="P493" i="1" l="1"/>
  <c r="T493" i="1"/>
  <c r="S493" i="1"/>
  <c r="R493" i="1"/>
  <c r="Q493" i="1"/>
  <c r="O494" i="1"/>
  <c r="N495" i="1"/>
  <c r="O235" i="1"/>
  <c r="N236" i="1"/>
  <c r="S234" i="1"/>
  <c r="R234" i="1"/>
  <c r="Q234" i="1"/>
  <c r="P234" i="1"/>
  <c r="T234" i="1"/>
  <c r="Q494" i="1" l="1"/>
  <c r="P494" i="1"/>
  <c r="T494" i="1"/>
  <c r="R494" i="1"/>
  <c r="S494" i="1"/>
  <c r="T235" i="1"/>
  <c r="S235" i="1"/>
  <c r="R235" i="1"/>
  <c r="Q235" i="1"/>
  <c r="P235" i="1"/>
  <c r="O495" i="1"/>
  <c r="N496" i="1"/>
  <c r="N237" i="1"/>
  <c r="O236" i="1"/>
  <c r="T236" i="1" l="1"/>
  <c r="S236" i="1"/>
  <c r="R236" i="1"/>
  <c r="Q236" i="1"/>
  <c r="P236" i="1"/>
  <c r="N238" i="1"/>
  <c r="O237" i="1"/>
  <c r="O496" i="1"/>
  <c r="N497" i="1"/>
  <c r="R495" i="1"/>
  <c r="Q495" i="1"/>
  <c r="P495" i="1"/>
  <c r="T495" i="1"/>
  <c r="S495" i="1"/>
  <c r="T237" i="1" l="1"/>
  <c r="S237" i="1"/>
  <c r="R237" i="1"/>
  <c r="Q237" i="1"/>
  <c r="P237" i="1"/>
  <c r="O238" i="1"/>
  <c r="N239" i="1"/>
  <c r="S496" i="1"/>
  <c r="R496" i="1"/>
  <c r="Q496" i="1"/>
  <c r="P496" i="1"/>
  <c r="T496" i="1"/>
  <c r="O497" i="1"/>
  <c r="N498" i="1"/>
  <c r="O239" i="1" l="1"/>
  <c r="N240" i="1"/>
  <c r="N499" i="1"/>
  <c r="O498" i="1"/>
  <c r="T238" i="1"/>
  <c r="S238" i="1"/>
  <c r="R238" i="1"/>
  <c r="P238" i="1"/>
  <c r="Q238" i="1"/>
  <c r="T497" i="1"/>
  <c r="S497" i="1"/>
  <c r="R497" i="1"/>
  <c r="Q497" i="1"/>
  <c r="P497" i="1"/>
  <c r="O240" i="1" l="1"/>
  <c r="N241" i="1"/>
  <c r="T498" i="1"/>
  <c r="S498" i="1"/>
  <c r="R498" i="1"/>
  <c r="Q498" i="1"/>
  <c r="P498" i="1"/>
  <c r="N500" i="1"/>
  <c r="O499" i="1"/>
  <c r="P239" i="1"/>
  <c r="T239" i="1"/>
  <c r="S239" i="1"/>
  <c r="Q239" i="1"/>
  <c r="R239" i="1"/>
  <c r="O241" i="1" l="1"/>
  <c r="N242" i="1"/>
  <c r="O500" i="1"/>
  <c r="N501" i="1"/>
  <c r="T499" i="1"/>
  <c r="S499" i="1"/>
  <c r="R499" i="1"/>
  <c r="Q499" i="1"/>
  <c r="P499" i="1"/>
  <c r="Q240" i="1"/>
  <c r="P240" i="1"/>
  <c r="T240" i="1"/>
  <c r="R240" i="1"/>
  <c r="S240" i="1"/>
  <c r="O501" i="1" l="1"/>
  <c r="N502" i="1"/>
  <c r="T500" i="1"/>
  <c r="S500" i="1"/>
  <c r="P500" i="1"/>
  <c r="Q500" i="1"/>
  <c r="R500" i="1"/>
  <c r="O242" i="1"/>
  <c r="N243" i="1"/>
  <c r="Q241" i="1"/>
  <c r="P241" i="1"/>
  <c r="T241" i="1"/>
  <c r="R241" i="1"/>
  <c r="S241" i="1"/>
  <c r="R242" i="1" l="1"/>
  <c r="Q242" i="1"/>
  <c r="P242" i="1"/>
  <c r="S242" i="1"/>
  <c r="T242" i="1"/>
  <c r="O502" i="1"/>
  <c r="N503" i="1"/>
  <c r="O243" i="1"/>
  <c r="N244" i="1"/>
  <c r="T501" i="1"/>
  <c r="S501" i="1"/>
  <c r="R501" i="1"/>
  <c r="Q501" i="1"/>
  <c r="P501" i="1"/>
  <c r="S243" i="1" l="1"/>
  <c r="R243" i="1"/>
  <c r="Q243" i="1"/>
  <c r="P243" i="1"/>
  <c r="T243" i="1"/>
  <c r="O503" i="1"/>
  <c r="N504" i="1"/>
  <c r="P502" i="1"/>
  <c r="T502" i="1"/>
  <c r="R502" i="1"/>
  <c r="Q502" i="1"/>
  <c r="S502" i="1"/>
  <c r="O244" i="1"/>
  <c r="N245" i="1"/>
  <c r="N246" i="1" l="1"/>
  <c r="O245" i="1"/>
  <c r="T244" i="1"/>
  <c r="S244" i="1"/>
  <c r="R244" i="1"/>
  <c r="Q244" i="1"/>
  <c r="P244" i="1"/>
  <c r="O504" i="1"/>
  <c r="N505" i="1"/>
  <c r="O505" i="1" s="1"/>
  <c r="Q503" i="1"/>
  <c r="P503" i="1"/>
  <c r="T503" i="1"/>
  <c r="S503" i="1"/>
  <c r="R503" i="1"/>
  <c r="R504" i="1" l="1"/>
  <c r="Q504" i="1"/>
  <c r="P504" i="1"/>
  <c r="T504" i="1"/>
  <c r="S504" i="1"/>
  <c r="T245" i="1"/>
  <c r="S245" i="1"/>
  <c r="R245" i="1"/>
  <c r="Q245" i="1"/>
  <c r="P245" i="1"/>
  <c r="S505" i="1"/>
  <c r="R505" i="1"/>
  <c r="Q505" i="1"/>
  <c r="P505" i="1"/>
  <c r="T505" i="1"/>
  <c r="N247" i="1"/>
  <c r="O246" i="1"/>
  <c r="O247" i="1" l="1"/>
  <c r="N248" i="1"/>
  <c r="T246" i="1"/>
  <c r="S246" i="1"/>
  <c r="R246" i="1"/>
  <c r="Q246" i="1"/>
  <c r="P246" i="1"/>
  <c r="O248" i="1" l="1"/>
  <c r="N249" i="1"/>
  <c r="T247" i="1"/>
  <c r="S247" i="1"/>
  <c r="R247" i="1"/>
  <c r="P247" i="1"/>
  <c r="Q247" i="1"/>
  <c r="O249" i="1" l="1"/>
  <c r="N250" i="1"/>
  <c r="P248" i="1"/>
  <c r="T248" i="1"/>
  <c r="S248" i="1"/>
  <c r="Q248" i="1"/>
  <c r="R248" i="1"/>
  <c r="O250" i="1" l="1"/>
  <c r="N251" i="1"/>
  <c r="Q249" i="1"/>
  <c r="P249" i="1"/>
  <c r="T249" i="1"/>
  <c r="R249" i="1"/>
  <c r="S249" i="1"/>
  <c r="O251" i="1" l="1"/>
  <c r="N252" i="1"/>
  <c r="R250" i="1"/>
  <c r="Q250" i="1"/>
  <c r="P250" i="1"/>
  <c r="S250" i="1"/>
  <c r="T250" i="1"/>
  <c r="O252" i="1" l="1"/>
  <c r="N253" i="1"/>
  <c r="R251" i="1"/>
  <c r="Q251" i="1"/>
  <c r="P251" i="1"/>
  <c r="S251" i="1"/>
  <c r="T251" i="1"/>
  <c r="O253" i="1" l="1"/>
  <c r="N254" i="1"/>
  <c r="S252" i="1"/>
  <c r="R252" i="1"/>
  <c r="Q252" i="1"/>
  <c r="P252" i="1"/>
  <c r="T252" i="1"/>
  <c r="N255" i="1" l="1"/>
  <c r="O254" i="1"/>
  <c r="T253" i="1"/>
  <c r="S253" i="1"/>
  <c r="R253" i="1"/>
  <c r="Q253" i="1"/>
  <c r="P253" i="1"/>
  <c r="T254" i="1" l="1"/>
  <c r="S254" i="1"/>
  <c r="R254" i="1"/>
  <c r="Q254" i="1"/>
  <c r="P254" i="1"/>
  <c r="N256" i="1"/>
  <c r="O255" i="1"/>
  <c r="T255" i="1" l="1"/>
  <c r="S255" i="1"/>
  <c r="R255" i="1"/>
  <c r="Q255" i="1"/>
  <c r="P255" i="1"/>
  <c r="O256" i="1"/>
  <c r="N257" i="1"/>
  <c r="O257" i="1" l="1"/>
  <c r="N258" i="1"/>
  <c r="T256" i="1"/>
  <c r="S256" i="1"/>
  <c r="R256" i="1"/>
  <c r="P256" i="1"/>
  <c r="Q256" i="1"/>
  <c r="O258" i="1" l="1"/>
  <c r="N259" i="1"/>
  <c r="P257" i="1"/>
  <c r="T257" i="1"/>
  <c r="S257" i="1"/>
  <c r="Q257" i="1"/>
  <c r="R257" i="1"/>
  <c r="O259" i="1" l="1"/>
  <c r="N260" i="1"/>
  <c r="O260" i="1" s="1"/>
  <c r="Q258" i="1"/>
  <c r="P258" i="1"/>
  <c r="T258" i="1"/>
  <c r="R258" i="1"/>
  <c r="S258" i="1"/>
  <c r="S260" i="1" l="1"/>
  <c r="R260" i="1"/>
  <c r="Q260" i="1"/>
  <c r="P260" i="1"/>
  <c r="T260" i="1"/>
  <c r="R259" i="1"/>
  <c r="Q259" i="1"/>
  <c r="P259" i="1"/>
  <c r="S259" i="1"/>
  <c r="T25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lepse</author>
  </authors>
  <commentList>
    <comment ref="H158" authorId="0" shapeId="0" xr:uid="{8E2D2191-473A-4F20-A4AD-1000E0AC3D15}">
      <text>
        <r>
          <rPr>
            <b/>
            <sz val="8"/>
            <color indexed="81"/>
            <rFont val="Tahoma"/>
            <family val="2"/>
          </rPr>
          <t>lepse:</t>
        </r>
        <r>
          <rPr>
            <sz val="8"/>
            <color indexed="81"/>
            <rFont val="Tahoma"/>
            <family val="2"/>
          </rPr>
          <t xml:space="preserve">
redistribution substrat et melange</t>
        </r>
      </text>
    </comment>
  </commentList>
</comments>
</file>

<file path=xl/sharedStrings.xml><?xml version="1.0" encoding="utf-8"?>
<sst xmlns="http://schemas.openxmlformats.org/spreadsheetml/2006/main" count="1558" uniqueCount="79">
  <si>
    <t>N° Pot noirs</t>
  </si>
  <si>
    <t>pots vides 
dessous</t>
  </si>
  <si>
    <t>pots vides
troués</t>
  </si>
  <si>
    <t>pots 
+ substrat</t>
  </si>
  <si>
    <t>Manip</t>
  </si>
  <si>
    <t>Gen</t>
  </si>
  <si>
    <t>% hum</t>
  </si>
  <si>
    <t>%hum</t>
  </si>
  <si>
    <t>N° boite 
humidité</t>
  </si>
  <si>
    <t>boite
+substrat</t>
  </si>
  <si>
    <t>boite+ 
substrat sec</t>
  </si>
  <si>
    <t>boite 
vide</t>
  </si>
  <si>
    <t>humidité départ 
(g eau/gsol sec)</t>
  </si>
  <si>
    <t>hum moy</t>
  </si>
  <si>
    <t>Poids de terre seche par pot</t>
  </si>
  <si>
    <t>Poids cibles 2 pots 1.35</t>
  </si>
  <si>
    <t>Poids cibles départ 1 pot</t>
  </si>
  <si>
    <t>Poids cibles final</t>
  </si>
  <si>
    <t>Poids cibles 1.2   1 POT</t>
  </si>
  <si>
    <t>Poids cibles 15%   1 POT</t>
  </si>
  <si>
    <t>C3M42</t>
  </si>
  <si>
    <t>IP-Vis-0</t>
  </si>
  <si>
    <t>WD</t>
  </si>
  <si>
    <t>Vinslöv</t>
  </si>
  <si>
    <t>Ei-2</t>
  </si>
  <si>
    <t>Eden-1</t>
  </si>
  <si>
    <t>WW</t>
  </si>
  <si>
    <t>An-1</t>
  </si>
  <si>
    <t>Pla-0</t>
  </si>
  <si>
    <t>Ts-1</t>
  </si>
  <si>
    <t>Sanna-2</t>
  </si>
  <si>
    <t>Ler-0</t>
  </si>
  <si>
    <t>Tur-4</t>
  </si>
  <si>
    <t>Ör-1</t>
  </si>
  <si>
    <t>Cdm-0</t>
  </si>
  <si>
    <t>IP-Coa-0</t>
  </si>
  <si>
    <t>TBÖ 01</t>
  </si>
  <si>
    <t>TRÄ 01</t>
  </si>
  <si>
    <t>IP-Hum-2</t>
  </si>
  <si>
    <t>Ped-0</t>
  </si>
  <si>
    <t>Cvi-0</t>
  </si>
  <si>
    <t>TEDEN 02</t>
  </si>
  <si>
    <t>Pi-0</t>
  </si>
  <si>
    <t>In-0</t>
  </si>
  <si>
    <t>Ag-0</t>
  </si>
  <si>
    <t>TÄL 03</t>
  </si>
  <si>
    <t>IP-Gua-1</t>
  </si>
  <si>
    <t>IP-Cum-1</t>
  </si>
  <si>
    <t>Com-1</t>
  </si>
  <si>
    <t>Kulturen-1</t>
  </si>
  <si>
    <t>Ra-0</t>
  </si>
  <si>
    <t>Rennes-1</t>
  </si>
  <si>
    <t>Utrecht</t>
  </si>
  <si>
    <t>AB25</t>
  </si>
  <si>
    <t>H251</t>
  </si>
  <si>
    <t>AB27</t>
  </si>
  <si>
    <t>AB28</t>
  </si>
  <si>
    <t>AB29</t>
  </si>
  <si>
    <t>AB30</t>
  </si>
  <si>
    <t>AB31</t>
  </si>
  <si>
    <t>AB32</t>
  </si>
  <si>
    <t>AB33</t>
  </si>
  <si>
    <t>AB34</t>
  </si>
  <si>
    <t>AB35</t>
  </si>
  <si>
    <t>AB36</t>
  </si>
  <si>
    <t>AB37</t>
  </si>
  <si>
    <t>AB38</t>
  </si>
  <si>
    <t>AB39</t>
  </si>
  <si>
    <t>AB40</t>
  </si>
  <si>
    <t>AB41</t>
  </si>
  <si>
    <t>AB42</t>
  </si>
  <si>
    <t>AB43</t>
  </si>
  <si>
    <t>AB44</t>
  </si>
  <si>
    <t>AB45</t>
  </si>
  <si>
    <t>AB46</t>
  </si>
  <si>
    <t>AB47</t>
  </si>
  <si>
    <t>AB48</t>
  </si>
  <si>
    <t>AB49</t>
  </si>
  <si>
    <t>AB50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</si>
</sst>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1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8"/>
      <name val="Arial"/>
      <family val="2"/>
    </font>
    <font>
      <b/>
      <sz val="11"/>
      <color indexed="8"/>
      <name val="Calibri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1"/>
      <color theme="1"/>
      <name val="Calibri"/>
      <family val="2"/>
      <scheme val="minor"/>
    </font>
    <font>
      <b/>
      <sz val="11"/>
      <color indexed="8"/>
      <name val="Arial"/>
      <family val="2"/>
    </font>
    <font>
      <b/>
      <sz val="14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0" fontId="0" fillId="0" borderId="1" xfId="0" applyBorder="1"/>
    <xf numFmtId="0" fontId="0" fillId="0" borderId="2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2" fontId="0" fillId="0" borderId="0" xfId="0" applyNumberFormat="1"/>
    <xf numFmtId="2" fontId="0" fillId="0" borderId="1" xfId="0" applyNumberFormat="1" applyBorder="1"/>
    <xf numFmtId="2" fontId="0" fillId="0" borderId="0" xfId="0" applyNumberFormat="1" applyAlignment="1">
      <alignment horizontal="center"/>
    </xf>
    <xf numFmtId="2" fontId="7" fillId="0" borderId="1" xfId="0" applyNumberFormat="1" applyFont="1" applyBorder="1" applyAlignment="1">
      <alignment horizontal="center"/>
    </xf>
    <xf numFmtId="2" fontId="7" fillId="0" borderId="1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 wrapText="1"/>
    </xf>
    <xf numFmtId="2" fontId="8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vertical="center"/>
    </xf>
    <xf numFmtId="0" fontId="6" fillId="0" borderId="1" xfId="0" applyFont="1" applyBorder="1" applyAlignment="1">
      <alignment horizontal="center"/>
    </xf>
    <xf numFmtId="49" fontId="9" fillId="0" borderId="1" xfId="0" applyNumberFormat="1" applyFont="1" applyBorder="1"/>
    <xf numFmtId="0" fontId="0" fillId="0" borderId="1" xfId="0" applyBorder="1" applyAlignment="1">
      <alignment horizontal="center"/>
    </xf>
    <xf numFmtId="164" fontId="0" fillId="0" borderId="1" xfId="0" applyNumberFormat="1" applyBorder="1"/>
    <xf numFmtId="0" fontId="0" fillId="0" borderId="1" xfId="0" applyBorder="1" applyAlignment="1">
      <alignment horizontal="center" wrapText="1"/>
    </xf>
    <xf numFmtId="49" fontId="9" fillId="2" borderId="1" xfId="0" applyNumberFormat="1" applyFont="1" applyFill="1" applyBorder="1"/>
    <xf numFmtId="0" fontId="10" fillId="0" borderId="1" xfId="0" applyFont="1" applyBorder="1" applyAlignment="1">
      <alignment horizontal="center"/>
    </xf>
    <xf numFmtId="49" fontId="9" fillId="3" borderId="1" xfId="0" applyNumberFormat="1" applyFont="1" applyFill="1" applyBorder="1"/>
    <xf numFmtId="0" fontId="10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27"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rgb="FF92D05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rgb="FF92D05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rgb="FF92D05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AEF38-5BB2-40B4-83B6-192972E29386}">
  <dimension ref="A1:T505"/>
  <sheetViews>
    <sheetView tabSelected="1" workbookViewId="0">
      <selection sqref="A1:XFD1"/>
    </sheetView>
  </sheetViews>
  <sheetFormatPr baseColWidth="10" defaultRowHeight="15" customHeight="1" x14ac:dyDescent="0.3"/>
  <cols>
    <col min="1" max="1" width="13.6640625" style="7" bestFit="1" customWidth="1"/>
    <col min="2" max="2" width="26.44140625" style="9" customWidth="1"/>
    <col min="3" max="4" width="16.109375" style="7" customWidth="1"/>
    <col min="5" max="5" width="11.44140625" customWidth="1"/>
    <col min="6" max="7" width="11.44140625" style="7" customWidth="1"/>
    <col min="8" max="8" width="11.44140625" style="9" customWidth="1"/>
    <col min="9" max="12" width="11.44140625" style="7" customWidth="1"/>
    <col min="13" max="13" width="11.44140625" style="27" customWidth="1"/>
    <col min="14" max="15" width="11.44140625" style="7" customWidth="1"/>
    <col min="16" max="16" width="19.6640625" style="7" bestFit="1" customWidth="1"/>
    <col min="17" max="17" width="21.5546875" style="7" customWidth="1"/>
    <col min="18" max="18" width="17" style="7" bestFit="1" customWidth="1"/>
    <col min="20" max="20" width="27.44140625" style="7" bestFit="1" customWidth="1"/>
    <col min="21" max="258" width="11.5546875" style="7"/>
    <col min="259" max="259" width="13.6640625" style="7" bestFit="1" customWidth="1"/>
    <col min="260" max="260" width="26.44140625" style="7" bestFit="1" customWidth="1"/>
    <col min="261" max="261" width="16.109375" style="7" customWidth="1"/>
    <col min="262" max="273" width="11.44140625" style="7" customWidth="1"/>
    <col min="274" max="514" width="11.5546875" style="7"/>
    <col min="515" max="515" width="13.6640625" style="7" bestFit="1" customWidth="1"/>
    <col min="516" max="516" width="26.44140625" style="7" bestFit="1" customWidth="1"/>
    <col min="517" max="517" width="16.109375" style="7" customWidth="1"/>
    <col min="518" max="529" width="11.44140625" style="7" customWidth="1"/>
    <col min="530" max="770" width="11.5546875" style="7"/>
    <col min="771" max="771" width="13.6640625" style="7" bestFit="1" customWidth="1"/>
    <col min="772" max="772" width="26.44140625" style="7" bestFit="1" customWidth="1"/>
    <col min="773" max="773" width="16.109375" style="7" customWidth="1"/>
    <col min="774" max="785" width="11.44140625" style="7" customWidth="1"/>
    <col min="786" max="1026" width="11.5546875" style="7"/>
    <col min="1027" max="1027" width="13.6640625" style="7" bestFit="1" customWidth="1"/>
    <col min="1028" max="1028" width="26.44140625" style="7" bestFit="1" customWidth="1"/>
    <col min="1029" max="1029" width="16.109375" style="7" customWidth="1"/>
    <col min="1030" max="1041" width="11.44140625" style="7" customWidth="1"/>
    <col min="1042" max="1282" width="11.5546875" style="7"/>
    <col min="1283" max="1283" width="13.6640625" style="7" bestFit="1" customWidth="1"/>
    <col min="1284" max="1284" width="26.44140625" style="7" bestFit="1" customWidth="1"/>
    <col min="1285" max="1285" width="16.109375" style="7" customWidth="1"/>
    <col min="1286" max="1297" width="11.44140625" style="7" customWidth="1"/>
    <col min="1298" max="1538" width="11.5546875" style="7"/>
    <col min="1539" max="1539" width="13.6640625" style="7" bestFit="1" customWidth="1"/>
    <col min="1540" max="1540" width="26.44140625" style="7" bestFit="1" customWidth="1"/>
    <col min="1541" max="1541" width="16.109375" style="7" customWidth="1"/>
    <col min="1542" max="1553" width="11.44140625" style="7" customWidth="1"/>
    <col min="1554" max="1794" width="11.5546875" style="7"/>
    <col min="1795" max="1795" width="13.6640625" style="7" bestFit="1" customWidth="1"/>
    <col min="1796" max="1796" width="26.44140625" style="7" bestFit="1" customWidth="1"/>
    <col min="1797" max="1797" width="16.109375" style="7" customWidth="1"/>
    <col min="1798" max="1809" width="11.44140625" style="7" customWidth="1"/>
    <col min="1810" max="2050" width="11.5546875" style="7"/>
    <col min="2051" max="2051" width="13.6640625" style="7" bestFit="1" customWidth="1"/>
    <col min="2052" max="2052" width="26.44140625" style="7" bestFit="1" customWidth="1"/>
    <col min="2053" max="2053" width="16.109375" style="7" customWidth="1"/>
    <col min="2054" max="2065" width="11.44140625" style="7" customWidth="1"/>
    <col min="2066" max="2306" width="11.5546875" style="7"/>
    <col min="2307" max="2307" width="13.6640625" style="7" bestFit="1" customWidth="1"/>
    <col min="2308" max="2308" width="26.44140625" style="7" bestFit="1" customWidth="1"/>
    <col min="2309" max="2309" width="16.109375" style="7" customWidth="1"/>
    <col min="2310" max="2321" width="11.44140625" style="7" customWidth="1"/>
    <col min="2322" max="2562" width="11.5546875" style="7"/>
    <col min="2563" max="2563" width="13.6640625" style="7" bestFit="1" customWidth="1"/>
    <col min="2564" max="2564" width="26.44140625" style="7" bestFit="1" customWidth="1"/>
    <col min="2565" max="2565" width="16.109375" style="7" customWidth="1"/>
    <col min="2566" max="2577" width="11.44140625" style="7" customWidth="1"/>
    <col min="2578" max="2818" width="11.5546875" style="7"/>
    <col min="2819" max="2819" width="13.6640625" style="7" bestFit="1" customWidth="1"/>
    <col min="2820" max="2820" width="26.44140625" style="7" bestFit="1" customWidth="1"/>
    <col min="2821" max="2821" width="16.109375" style="7" customWidth="1"/>
    <col min="2822" max="2833" width="11.44140625" style="7" customWidth="1"/>
    <col min="2834" max="3074" width="11.5546875" style="7"/>
    <col min="3075" max="3075" width="13.6640625" style="7" bestFit="1" customWidth="1"/>
    <col min="3076" max="3076" width="26.44140625" style="7" bestFit="1" customWidth="1"/>
    <col min="3077" max="3077" width="16.109375" style="7" customWidth="1"/>
    <col min="3078" max="3089" width="11.44140625" style="7" customWidth="1"/>
    <col min="3090" max="3330" width="11.5546875" style="7"/>
    <col min="3331" max="3331" width="13.6640625" style="7" bestFit="1" customWidth="1"/>
    <col min="3332" max="3332" width="26.44140625" style="7" bestFit="1" customWidth="1"/>
    <col min="3333" max="3333" width="16.109375" style="7" customWidth="1"/>
    <col min="3334" max="3345" width="11.44140625" style="7" customWidth="1"/>
    <col min="3346" max="3586" width="11.5546875" style="7"/>
    <col min="3587" max="3587" width="13.6640625" style="7" bestFit="1" customWidth="1"/>
    <col min="3588" max="3588" width="26.44140625" style="7" bestFit="1" customWidth="1"/>
    <col min="3589" max="3589" width="16.109375" style="7" customWidth="1"/>
    <col min="3590" max="3601" width="11.44140625" style="7" customWidth="1"/>
    <col min="3602" max="3842" width="11.5546875" style="7"/>
    <col min="3843" max="3843" width="13.6640625" style="7" bestFit="1" customWidth="1"/>
    <col min="3844" max="3844" width="26.44140625" style="7" bestFit="1" customWidth="1"/>
    <col min="3845" max="3845" width="16.109375" style="7" customWidth="1"/>
    <col min="3846" max="3857" width="11.44140625" style="7" customWidth="1"/>
    <col min="3858" max="4098" width="11.5546875" style="7"/>
    <col min="4099" max="4099" width="13.6640625" style="7" bestFit="1" customWidth="1"/>
    <col min="4100" max="4100" width="26.44140625" style="7" bestFit="1" customWidth="1"/>
    <col min="4101" max="4101" width="16.109375" style="7" customWidth="1"/>
    <col min="4102" max="4113" width="11.44140625" style="7" customWidth="1"/>
    <col min="4114" max="4354" width="11.5546875" style="7"/>
    <col min="4355" max="4355" width="13.6640625" style="7" bestFit="1" customWidth="1"/>
    <col min="4356" max="4356" width="26.44140625" style="7" bestFit="1" customWidth="1"/>
    <col min="4357" max="4357" width="16.109375" style="7" customWidth="1"/>
    <col min="4358" max="4369" width="11.44140625" style="7" customWidth="1"/>
    <col min="4370" max="4610" width="11.5546875" style="7"/>
    <col min="4611" max="4611" width="13.6640625" style="7" bestFit="1" customWidth="1"/>
    <col min="4612" max="4612" width="26.44140625" style="7" bestFit="1" customWidth="1"/>
    <col min="4613" max="4613" width="16.109375" style="7" customWidth="1"/>
    <col min="4614" max="4625" width="11.44140625" style="7" customWidth="1"/>
    <col min="4626" max="4866" width="11.5546875" style="7"/>
    <col min="4867" max="4867" width="13.6640625" style="7" bestFit="1" customWidth="1"/>
    <col min="4868" max="4868" width="26.44140625" style="7" bestFit="1" customWidth="1"/>
    <col min="4869" max="4869" width="16.109375" style="7" customWidth="1"/>
    <col min="4870" max="4881" width="11.44140625" style="7" customWidth="1"/>
    <col min="4882" max="5122" width="11.5546875" style="7"/>
    <col min="5123" max="5123" width="13.6640625" style="7" bestFit="1" customWidth="1"/>
    <col min="5124" max="5124" width="26.44140625" style="7" bestFit="1" customWidth="1"/>
    <col min="5125" max="5125" width="16.109375" style="7" customWidth="1"/>
    <col min="5126" max="5137" width="11.44140625" style="7" customWidth="1"/>
    <col min="5138" max="5378" width="11.5546875" style="7"/>
    <col min="5379" max="5379" width="13.6640625" style="7" bestFit="1" customWidth="1"/>
    <col min="5380" max="5380" width="26.44140625" style="7" bestFit="1" customWidth="1"/>
    <col min="5381" max="5381" width="16.109375" style="7" customWidth="1"/>
    <col min="5382" max="5393" width="11.44140625" style="7" customWidth="1"/>
    <col min="5394" max="5634" width="11.5546875" style="7"/>
    <col min="5635" max="5635" width="13.6640625" style="7" bestFit="1" customWidth="1"/>
    <col min="5636" max="5636" width="26.44140625" style="7" bestFit="1" customWidth="1"/>
    <col min="5637" max="5637" width="16.109375" style="7" customWidth="1"/>
    <col min="5638" max="5649" width="11.44140625" style="7" customWidth="1"/>
    <col min="5650" max="5890" width="11.5546875" style="7"/>
    <col min="5891" max="5891" width="13.6640625" style="7" bestFit="1" customWidth="1"/>
    <col min="5892" max="5892" width="26.44140625" style="7" bestFit="1" customWidth="1"/>
    <col min="5893" max="5893" width="16.109375" style="7" customWidth="1"/>
    <col min="5894" max="5905" width="11.44140625" style="7" customWidth="1"/>
    <col min="5906" max="6146" width="11.5546875" style="7"/>
    <col min="6147" max="6147" width="13.6640625" style="7" bestFit="1" customWidth="1"/>
    <col min="6148" max="6148" width="26.44140625" style="7" bestFit="1" customWidth="1"/>
    <col min="6149" max="6149" width="16.109375" style="7" customWidth="1"/>
    <col min="6150" max="6161" width="11.44140625" style="7" customWidth="1"/>
    <col min="6162" max="6402" width="11.5546875" style="7"/>
    <col min="6403" max="6403" width="13.6640625" style="7" bestFit="1" customWidth="1"/>
    <col min="6404" max="6404" width="26.44140625" style="7" bestFit="1" customWidth="1"/>
    <col min="6405" max="6405" width="16.109375" style="7" customWidth="1"/>
    <col min="6406" max="6417" width="11.44140625" style="7" customWidth="1"/>
    <col min="6418" max="6658" width="11.5546875" style="7"/>
    <col min="6659" max="6659" width="13.6640625" style="7" bestFit="1" customWidth="1"/>
    <col min="6660" max="6660" width="26.44140625" style="7" bestFit="1" customWidth="1"/>
    <col min="6661" max="6661" width="16.109375" style="7" customWidth="1"/>
    <col min="6662" max="6673" width="11.44140625" style="7" customWidth="1"/>
    <col min="6674" max="6914" width="11.5546875" style="7"/>
    <col min="6915" max="6915" width="13.6640625" style="7" bestFit="1" customWidth="1"/>
    <col min="6916" max="6916" width="26.44140625" style="7" bestFit="1" customWidth="1"/>
    <col min="6917" max="6917" width="16.109375" style="7" customWidth="1"/>
    <col min="6918" max="6929" width="11.44140625" style="7" customWidth="1"/>
    <col min="6930" max="7170" width="11.5546875" style="7"/>
    <col min="7171" max="7171" width="13.6640625" style="7" bestFit="1" customWidth="1"/>
    <col min="7172" max="7172" width="26.44140625" style="7" bestFit="1" customWidth="1"/>
    <col min="7173" max="7173" width="16.109375" style="7" customWidth="1"/>
    <col min="7174" max="7185" width="11.44140625" style="7" customWidth="1"/>
    <col min="7186" max="7426" width="11.5546875" style="7"/>
    <col min="7427" max="7427" width="13.6640625" style="7" bestFit="1" customWidth="1"/>
    <col min="7428" max="7428" width="26.44140625" style="7" bestFit="1" customWidth="1"/>
    <col min="7429" max="7429" width="16.109375" style="7" customWidth="1"/>
    <col min="7430" max="7441" width="11.44140625" style="7" customWidth="1"/>
    <col min="7442" max="7682" width="11.5546875" style="7"/>
    <col min="7683" max="7683" width="13.6640625" style="7" bestFit="1" customWidth="1"/>
    <col min="7684" max="7684" width="26.44140625" style="7" bestFit="1" customWidth="1"/>
    <col min="7685" max="7685" width="16.109375" style="7" customWidth="1"/>
    <col min="7686" max="7697" width="11.44140625" style="7" customWidth="1"/>
    <col min="7698" max="7938" width="11.5546875" style="7"/>
    <col min="7939" max="7939" width="13.6640625" style="7" bestFit="1" customWidth="1"/>
    <col min="7940" max="7940" width="26.44140625" style="7" bestFit="1" customWidth="1"/>
    <col min="7941" max="7941" width="16.109375" style="7" customWidth="1"/>
    <col min="7942" max="7953" width="11.44140625" style="7" customWidth="1"/>
    <col min="7954" max="8194" width="11.5546875" style="7"/>
    <col min="8195" max="8195" width="13.6640625" style="7" bestFit="1" customWidth="1"/>
    <col min="8196" max="8196" width="26.44140625" style="7" bestFit="1" customWidth="1"/>
    <col min="8197" max="8197" width="16.109375" style="7" customWidth="1"/>
    <col min="8198" max="8209" width="11.44140625" style="7" customWidth="1"/>
    <col min="8210" max="8450" width="11.5546875" style="7"/>
    <col min="8451" max="8451" width="13.6640625" style="7" bestFit="1" customWidth="1"/>
    <col min="8452" max="8452" width="26.44140625" style="7" bestFit="1" customWidth="1"/>
    <col min="8453" max="8453" width="16.109375" style="7" customWidth="1"/>
    <col min="8454" max="8465" width="11.44140625" style="7" customWidth="1"/>
    <col min="8466" max="8706" width="11.5546875" style="7"/>
    <col min="8707" max="8707" width="13.6640625" style="7" bestFit="1" customWidth="1"/>
    <col min="8708" max="8708" width="26.44140625" style="7" bestFit="1" customWidth="1"/>
    <col min="8709" max="8709" width="16.109375" style="7" customWidth="1"/>
    <col min="8710" max="8721" width="11.44140625" style="7" customWidth="1"/>
    <col min="8722" max="8962" width="11.5546875" style="7"/>
    <col min="8963" max="8963" width="13.6640625" style="7" bestFit="1" customWidth="1"/>
    <col min="8964" max="8964" width="26.44140625" style="7" bestFit="1" customWidth="1"/>
    <col min="8965" max="8965" width="16.109375" style="7" customWidth="1"/>
    <col min="8966" max="8977" width="11.44140625" style="7" customWidth="1"/>
    <col min="8978" max="9218" width="11.5546875" style="7"/>
    <col min="9219" max="9219" width="13.6640625" style="7" bestFit="1" customWidth="1"/>
    <col min="9220" max="9220" width="26.44140625" style="7" bestFit="1" customWidth="1"/>
    <col min="9221" max="9221" width="16.109375" style="7" customWidth="1"/>
    <col min="9222" max="9233" width="11.44140625" style="7" customWidth="1"/>
    <col min="9234" max="9474" width="11.5546875" style="7"/>
    <col min="9475" max="9475" width="13.6640625" style="7" bestFit="1" customWidth="1"/>
    <col min="9476" max="9476" width="26.44140625" style="7" bestFit="1" customWidth="1"/>
    <col min="9477" max="9477" width="16.109375" style="7" customWidth="1"/>
    <col min="9478" max="9489" width="11.44140625" style="7" customWidth="1"/>
    <col min="9490" max="9730" width="11.5546875" style="7"/>
    <col min="9731" max="9731" width="13.6640625" style="7" bestFit="1" customWidth="1"/>
    <col min="9732" max="9732" width="26.44140625" style="7" bestFit="1" customWidth="1"/>
    <col min="9733" max="9733" width="16.109375" style="7" customWidth="1"/>
    <col min="9734" max="9745" width="11.44140625" style="7" customWidth="1"/>
    <col min="9746" max="9986" width="11.5546875" style="7"/>
    <col min="9987" max="9987" width="13.6640625" style="7" bestFit="1" customWidth="1"/>
    <col min="9988" max="9988" width="26.44140625" style="7" bestFit="1" customWidth="1"/>
    <col min="9989" max="9989" width="16.109375" style="7" customWidth="1"/>
    <col min="9990" max="10001" width="11.44140625" style="7" customWidth="1"/>
    <col min="10002" max="10242" width="11.5546875" style="7"/>
    <col min="10243" max="10243" width="13.6640625" style="7" bestFit="1" customWidth="1"/>
    <col min="10244" max="10244" width="26.44140625" style="7" bestFit="1" customWidth="1"/>
    <col min="10245" max="10245" width="16.109375" style="7" customWidth="1"/>
    <col min="10246" max="10257" width="11.44140625" style="7" customWidth="1"/>
    <col min="10258" max="10498" width="11.5546875" style="7"/>
    <col min="10499" max="10499" width="13.6640625" style="7" bestFit="1" customWidth="1"/>
    <col min="10500" max="10500" width="26.44140625" style="7" bestFit="1" customWidth="1"/>
    <col min="10501" max="10501" width="16.109375" style="7" customWidth="1"/>
    <col min="10502" max="10513" width="11.44140625" style="7" customWidth="1"/>
    <col min="10514" max="10754" width="11.5546875" style="7"/>
    <col min="10755" max="10755" width="13.6640625" style="7" bestFit="1" customWidth="1"/>
    <col min="10756" max="10756" width="26.44140625" style="7" bestFit="1" customWidth="1"/>
    <col min="10757" max="10757" width="16.109375" style="7" customWidth="1"/>
    <col min="10758" max="10769" width="11.44140625" style="7" customWidth="1"/>
    <col min="10770" max="11010" width="11.5546875" style="7"/>
    <col min="11011" max="11011" width="13.6640625" style="7" bestFit="1" customWidth="1"/>
    <col min="11012" max="11012" width="26.44140625" style="7" bestFit="1" customWidth="1"/>
    <col min="11013" max="11013" width="16.109375" style="7" customWidth="1"/>
    <col min="11014" max="11025" width="11.44140625" style="7" customWidth="1"/>
    <col min="11026" max="11266" width="11.5546875" style="7"/>
    <col min="11267" max="11267" width="13.6640625" style="7" bestFit="1" customWidth="1"/>
    <col min="11268" max="11268" width="26.44140625" style="7" bestFit="1" customWidth="1"/>
    <col min="11269" max="11269" width="16.109375" style="7" customWidth="1"/>
    <col min="11270" max="11281" width="11.44140625" style="7" customWidth="1"/>
    <col min="11282" max="11522" width="11.5546875" style="7"/>
    <col min="11523" max="11523" width="13.6640625" style="7" bestFit="1" customWidth="1"/>
    <col min="11524" max="11524" width="26.44140625" style="7" bestFit="1" customWidth="1"/>
    <col min="11525" max="11525" width="16.109375" style="7" customWidth="1"/>
    <col min="11526" max="11537" width="11.44140625" style="7" customWidth="1"/>
    <col min="11538" max="11778" width="11.5546875" style="7"/>
    <col min="11779" max="11779" width="13.6640625" style="7" bestFit="1" customWidth="1"/>
    <col min="11780" max="11780" width="26.44140625" style="7" bestFit="1" customWidth="1"/>
    <col min="11781" max="11781" width="16.109375" style="7" customWidth="1"/>
    <col min="11782" max="11793" width="11.44140625" style="7" customWidth="1"/>
    <col min="11794" max="12034" width="11.5546875" style="7"/>
    <col min="12035" max="12035" width="13.6640625" style="7" bestFit="1" customWidth="1"/>
    <col min="12036" max="12036" width="26.44140625" style="7" bestFit="1" customWidth="1"/>
    <col min="12037" max="12037" width="16.109375" style="7" customWidth="1"/>
    <col min="12038" max="12049" width="11.44140625" style="7" customWidth="1"/>
    <col min="12050" max="12290" width="11.5546875" style="7"/>
    <col min="12291" max="12291" width="13.6640625" style="7" bestFit="1" customWidth="1"/>
    <col min="12292" max="12292" width="26.44140625" style="7" bestFit="1" customWidth="1"/>
    <col min="12293" max="12293" width="16.109375" style="7" customWidth="1"/>
    <col min="12294" max="12305" width="11.44140625" style="7" customWidth="1"/>
    <col min="12306" max="12546" width="11.5546875" style="7"/>
    <col min="12547" max="12547" width="13.6640625" style="7" bestFit="1" customWidth="1"/>
    <col min="12548" max="12548" width="26.44140625" style="7" bestFit="1" customWidth="1"/>
    <col min="12549" max="12549" width="16.109375" style="7" customWidth="1"/>
    <col min="12550" max="12561" width="11.44140625" style="7" customWidth="1"/>
    <col min="12562" max="12802" width="11.5546875" style="7"/>
    <col min="12803" max="12803" width="13.6640625" style="7" bestFit="1" customWidth="1"/>
    <col min="12804" max="12804" width="26.44140625" style="7" bestFit="1" customWidth="1"/>
    <col min="12805" max="12805" width="16.109375" style="7" customWidth="1"/>
    <col min="12806" max="12817" width="11.44140625" style="7" customWidth="1"/>
    <col min="12818" max="13058" width="11.5546875" style="7"/>
    <col min="13059" max="13059" width="13.6640625" style="7" bestFit="1" customWidth="1"/>
    <col min="13060" max="13060" width="26.44140625" style="7" bestFit="1" customWidth="1"/>
    <col min="13061" max="13061" width="16.109375" style="7" customWidth="1"/>
    <col min="13062" max="13073" width="11.44140625" style="7" customWidth="1"/>
    <col min="13074" max="13314" width="11.5546875" style="7"/>
    <col min="13315" max="13315" width="13.6640625" style="7" bestFit="1" customWidth="1"/>
    <col min="13316" max="13316" width="26.44140625" style="7" bestFit="1" customWidth="1"/>
    <col min="13317" max="13317" width="16.109375" style="7" customWidth="1"/>
    <col min="13318" max="13329" width="11.44140625" style="7" customWidth="1"/>
    <col min="13330" max="13570" width="11.5546875" style="7"/>
    <col min="13571" max="13571" width="13.6640625" style="7" bestFit="1" customWidth="1"/>
    <col min="13572" max="13572" width="26.44140625" style="7" bestFit="1" customWidth="1"/>
    <col min="13573" max="13573" width="16.109375" style="7" customWidth="1"/>
    <col min="13574" max="13585" width="11.44140625" style="7" customWidth="1"/>
    <col min="13586" max="13826" width="11.5546875" style="7"/>
    <col min="13827" max="13827" width="13.6640625" style="7" bestFit="1" customWidth="1"/>
    <col min="13828" max="13828" width="26.44140625" style="7" bestFit="1" customWidth="1"/>
    <col min="13829" max="13829" width="16.109375" style="7" customWidth="1"/>
    <col min="13830" max="13841" width="11.44140625" style="7" customWidth="1"/>
    <col min="13842" max="14082" width="11.5546875" style="7"/>
    <col min="14083" max="14083" width="13.6640625" style="7" bestFit="1" customWidth="1"/>
    <col min="14084" max="14084" width="26.44140625" style="7" bestFit="1" customWidth="1"/>
    <col min="14085" max="14085" width="16.109375" style="7" customWidth="1"/>
    <col min="14086" max="14097" width="11.44140625" style="7" customWidth="1"/>
    <col min="14098" max="14338" width="11.5546875" style="7"/>
    <col min="14339" max="14339" width="13.6640625" style="7" bestFit="1" customWidth="1"/>
    <col min="14340" max="14340" width="26.44140625" style="7" bestFit="1" customWidth="1"/>
    <col min="14341" max="14341" width="16.109375" style="7" customWidth="1"/>
    <col min="14342" max="14353" width="11.44140625" style="7" customWidth="1"/>
    <col min="14354" max="14594" width="11.5546875" style="7"/>
    <col min="14595" max="14595" width="13.6640625" style="7" bestFit="1" customWidth="1"/>
    <col min="14596" max="14596" width="26.44140625" style="7" bestFit="1" customWidth="1"/>
    <col min="14597" max="14597" width="16.109375" style="7" customWidth="1"/>
    <col min="14598" max="14609" width="11.44140625" style="7" customWidth="1"/>
    <col min="14610" max="14850" width="11.5546875" style="7"/>
    <col min="14851" max="14851" width="13.6640625" style="7" bestFit="1" customWidth="1"/>
    <col min="14852" max="14852" width="26.44140625" style="7" bestFit="1" customWidth="1"/>
    <col min="14853" max="14853" width="16.109375" style="7" customWidth="1"/>
    <col min="14854" max="14865" width="11.44140625" style="7" customWidth="1"/>
    <col min="14866" max="15106" width="11.5546875" style="7"/>
    <col min="15107" max="15107" width="13.6640625" style="7" bestFit="1" customWidth="1"/>
    <col min="15108" max="15108" width="26.44140625" style="7" bestFit="1" customWidth="1"/>
    <col min="15109" max="15109" width="16.109375" style="7" customWidth="1"/>
    <col min="15110" max="15121" width="11.44140625" style="7" customWidth="1"/>
    <col min="15122" max="15362" width="11.5546875" style="7"/>
    <col min="15363" max="15363" width="13.6640625" style="7" bestFit="1" customWidth="1"/>
    <col min="15364" max="15364" width="26.44140625" style="7" bestFit="1" customWidth="1"/>
    <col min="15365" max="15365" width="16.109375" style="7" customWidth="1"/>
    <col min="15366" max="15377" width="11.44140625" style="7" customWidth="1"/>
    <col min="15378" max="15618" width="11.5546875" style="7"/>
    <col min="15619" max="15619" width="13.6640625" style="7" bestFit="1" customWidth="1"/>
    <col min="15620" max="15620" width="26.44140625" style="7" bestFit="1" customWidth="1"/>
    <col min="15621" max="15621" width="16.109375" style="7" customWidth="1"/>
    <col min="15622" max="15633" width="11.44140625" style="7" customWidth="1"/>
    <col min="15634" max="15874" width="11.5546875" style="7"/>
    <col min="15875" max="15875" width="13.6640625" style="7" bestFit="1" customWidth="1"/>
    <col min="15876" max="15876" width="26.44140625" style="7" bestFit="1" customWidth="1"/>
    <col min="15877" max="15877" width="16.109375" style="7" customWidth="1"/>
    <col min="15878" max="15889" width="11.44140625" style="7" customWidth="1"/>
    <col min="15890" max="16130" width="11.5546875" style="7"/>
    <col min="16131" max="16131" width="13.6640625" style="7" bestFit="1" customWidth="1"/>
    <col min="16132" max="16132" width="26.44140625" style="7" bestFit="1" customWidth="1"/>
    <col min="16133" max="16133" width="16.109375" style="7" customWidth="1"/>
    <col min="16134" max="16145" width="11.44140625" style="7" customWidth="1"/>
    <col min="16146" max="16384" width="11.5546875" style="7"/>
  </cols>
  <sheetData>
    <row r="1" spans="1:20" ht="40.799999999999997" x14ac:dyDescent="0.3">
      <c r="A1" s="10" t="s">
        <v>4</v>
      </c>
      <c r="B1" s="11" t="s">
        <v>5</v>
      </c>
      <c r="C1" s="11" t="s">
        <v>6</v>
      </c>
      <c r="D1" s="11" t="s">
        <v>7</v>
      </c>
      <c r="E1" s="1" t="s">
        <v>0</v>
      </c>
      <c r="F1" s="2" t="s">
        <v>1</v>
      </c>
      <c r="G1" s="2" t="s">
        <v>2</v>
      </c>
      <c r="H1" s="2" t="s">
        <v>3</v>
      </c>
      <c r="I1" s="2" t="s">
        <v>8</v>
      </c>
      <c r="J1" s="2" t="s">
        <v>9</v>
      </c>
      <c r="K1" s="2" t="s">
        <v>10</v>
      </c>
      <c r="L1" s="2" t="s">
        <v>11</v>
      </c>
      <c r="M1" s="12" t="s">
        <v>12</v>
      </c>
      <c r="N1" s="2" t="s">
        <v>13</v>
      </c>
      <c r="O1" s="2" t="s">
        <v>14</v>
      </c>
      <c r="P1" s="13" t="s">
        <v>15</v>
      </c>
      <c r="Q1" s="13" t="s">
        <v>16</v>
      </c>
      <c r="R1" s="13" t="s">
        <v>17</v>
      </c>
      <c r="S1" s="14" t="s">
        <v>18</v>
      </c>
      <c r="T1" s="15" t="s">
        <v>19</v>
      </c>
    </row>
    <row r="2" spans="1:20" ht="15" customHeight="1" x14ac:dyDescent="0.3">
      <c r="A2" s="16" t="s">
        <v>20</v>
      </c>
      <c r="B2" s="17" t="s">
        <v>21</v>
      </c>
      <c r="C2" s="17" t="s">
        <v>22</v>
      </c>
      <c r="D2" s="17"/>
      <c r="E2" s="3">
        <v>1</v>
      </c>
      <c r="F2" s="4">
        <v>17.62</v>
      </c>
      <c r="G2" s="4">
        <v>17.04</v>
      </c>
      <c r="H2" s="5">
        <v>194.71</v>
      </c>
      <c r="I2" s="18">
        <v>1</v>
      </c>
      <c r="J2" s="18">
        <v>55.27</v>
      </c>
      <c r="K2" s="18">
        <v>37.28</v>
      </c>
      <c r="L2" s="18">
        <v>22.75</v>
      </c>
      <c r="M2" s="19">
        <f>(J2-K2)/(K2-L2)</f>
        <v>1.2381280110116999</v>
      </c>
      <c r="N2" s="5">
        <f>AVERAGE(M2:M253)</f>
        <v>1.2372166352046454</v>
      </c>
      <c r="O2" s="5">
        <f t="shared" ref="O2:O65" si="0">(H2-(F2+G2))/(1+N2)</f>
        <v>71.539786304762444</v>
      </c>
      <c r="P2" s="3">
        <f>($F2+G2)+($O2*(1+1.35))</f>
        <v>202.77849781619176</v>
      </c>
      <c r="Q2" s="3">
        <f t="shared" ref="Q2:Q65" si="1">G2+($O2*(1+1.2))</f>
        <v>174.42752987047737</v>
      </c>
      <c r="R2" s="3">
        <f>($F2+G2)+($O2*(1+D2))</f>
        <v>106.19978630476244</v>
      </c>
      <c r="S2" s="3">
        <f>G2+($O2*(1+0.7))</f>
        <v>138.65763671809614</v>
      </c>
      <c r="T2" s="3">
        <f>(G2+F2)+($O2*(1+0.7))</f>
        <v>156.27763671809615</v>
      </c>
    </row>
    <row r="3" spans="1:20" ht="15" customHeight="1" x14ac:dyDescent="0.3">
      <c r="A3" s="16" t="s">
        <v>20</v>
      </c>
      <c r="B3" s="17" t="s">
        <v>23</v>
      </c>
      <c r="C3" s="17" t="s">
        <v>22</v>
      </c>
      <c r="D3" s="17"/>
      <c r="E3" s="3">
        <v>2</v>
      </c>
      <c r="F3" s="4">
        <v>16.7</v>
      </c>
      <c r="G3" s="4">
        <v>16.55</v>
      </c>
      <c r="H3" s="5">
        <v>186.78</v>
      </c>
      <c r="I3" s="18"/>
      <c r="J3" s="18"/>
      <c r="K3" s="18"/>
      <c r="L3" s="18"/>
      <c r="M3" s="19"/>
      <c r="N3" s="5">
        <f t="shared" ref="N3:N66" si="2">N2</f>
        <v>1.2372166352046454</v>
      </c>
      <c r="O3" s="5">
        <f t="shared" si="0"/>
        <v>68.625450742706519</v>
      </c>
      <c r="P3" s="3">
        <f t="shared" ref="P3:P66" si="3">($F3+G3)+($O3*(1+1.35))</f>
        <v>194.51980924536034</v>
      </c>
      <c r="Q3" s="3">
        <f t="shared" si="1"/>
        <v>167.52599163395436</v>
      </c>
      <c r="R3" s="3">
        <f t="shared" ref="R3:R66" si="4">($F3+G3)+($O3*(1+D3))</f>
        <v>101.87545074270652</v>
      </c>
      <c r="S3" s="3">
        <f t="shared" ref="S3:S66" si="5">G3+($O3*(1+0.7))</f>
        <v>133.21326626260108</v>
      </c>
      <c r="T3" s="3">
        <f t="shared" ref="T3:T66" si="6">(G3+F3)+($O3*(1+0.7))</f>
        <v>149.9132662626011</v>
      </c>
    </row>
    <row r="4" spans="1:20" ht="15" customHeight="1" x14ac:dyDescent="0.3">
      <c r="A4" s="16" t="s">
        <v>20</v>
      </c>
      <c r="B4" s="17" t="s">
        <v>24</v>
      </c>
      <c r="C4" s="17" t="s">
        <v>22</v>
      </c>
      <c r="D4" s="17"/>
      <c r="E4" s="3">
        <v>3</v>
      </c>
      <c r="F4" s="4">
        <v>16.760000000000002</v>
      </c>
      <c r="G4" s="4">
        <v>16.41</v>
      </c>
      <c r="H4" s="5">
        <v>198.8</v>
      </c>
      <c r="I4" s="18"/>
      <c r="J4" s="18"/>
      <c r="K4" s="18"/>
      <c r="L4" s="18"/>
      <c r="M4" s="19"/>
      <c r="N4" s="5">
        <f t="shared" si="2"/>
        <v>1.2372166352046454</v>
      </c>
      <c r="O4" s="5">
        <f t="shared" si="0"/>
        <v>74.033956923822572</v>
      </c>
      <c r="P4" s="3">
        <f t="shared" si="3"/>
        <v>207.14979877098307</v>
      </c>
      <c r="Q4" s="3">
        <f t="shared" si="1"/>
        <v>179.28470523240966</v>
      </c>
      <c r="R4" s="3">
        <f t="shared" si="4"/>
        <v>107.20395692382257</v>
      </c>
      <c r="S4" s="3">
        <f t="shared" si="5"/>
        <v>142.26772677049837</v>
      </c>
      <c r="T4" s="3">
        <f t="shared" si="6"/>
        <v>159.02772677049836</v>
      </c>
    </row>
    <row r="5" spans="1:20" ht="15" customHeight="1" x14ac:dyDescent="0.3">
      <c r="A5" s="16" t="s">
        <v>20</v>
      </c>
      <c r="B5" s="17" t="s">
        <v>25</v>
      </c>
      <c r="C5" s="17" t="s">
        <v>26</v>
      </c>
      <c r="D5" s="17"/>
      <c r="E5" s="3">
        <v>4</v>
      </c>
      <c r="F5" s="4">
        <v>16.649999999999999</v>
      </c>
      <c r="G5" s="4">
        <v>15.18</v>
      </c>
      <c r="H5" s="5">
        <v>198.64</v>
      </c>
      <c r="I5" s="18"/>
      <c r="J5" s="18"/>
      <c r="K5" s="18"/>
      <c r="L5" s="18"/>
      <c r="M5" s="19"/>
      <c r="N5" s="5">
        <f t="shared" si="2"/>
        <v>1.2372166352046454</v>
      </c>
      <c r="O5" s="5">
        <f t="shared" si="0"/>
        <v>74.561398022476865</v>
      </c>
      <c r="P5" s="3">
        <f t="shared" si="3"/>
        <v>207.04928535282062</v>
      </c>
      <c r="Q5" s="3">
        <f t="shared" si="1"/>
        <v>179.21507564944912</v>
      </c>
      <c r="R5" s="3">
        <f t="shared" si="4"/>
        <v>106.39139802247686</v>
      </c>
      <c r="S5" s="3">
        <f t="shared" si="5"/>
        <v>141.93437663821067</v>
      </c>
      <c r="T5" s="3">
        <f t="shared" si="6"/>
        <v>158.58437663821067</v>
      </c>
    </row>
    <row r="6" spans="1:20" ht="15" customHeight="1" x14ac:dyDescent="0.3">
      <c r="A6" s="16" t="s">
        <v>20</v>
      </c>
      <c r="B6" s="17" t="s">
        <v>27</v>
      </c>
      <c r="C6" s="17" t="s">
        <v>22</v>
      </c>
      <c r="D6" s="17"/>
      <c r="E6" s="3">
        <v>5</v>
      </c>
      <c r="F6" s="4">
        <v>17.2</v>
      </c>
      <c r="G6" s="4">
        <v>17.54</v>
      </c>
      <c r="H6" s="5">
        <v>204.03</v>
      </c>
      <c r="I6" s="18"/>
      <c r="J6" s="18"/>
      <c r="K6" s="18"/>
      <c r="L6" s="18"/>
      <c r="M6" s="19"/>
      <c r="N6" s="5">
        <f t="shared" si="2"/>
        <v>1.2372166352046454</v>
      </c>
      <c r="O6" s="5">
        <f t="shared" si="0"/>
        <v>75.669918297614714</v>
      </c>
      <c r="P6" s="3">
        <f t="shared" si="3"/>
        <v>212.5643079993946</v>
      </c>
      <c r="Q6" s="3">
        <f t="shared" si="1"/>
        <v>184.01382025475237</v>
      </c>
      <c r="R6" s="3">
        <f t="shared" si="4"/>
        <v>110.40991829761471</v>
      </c>
      <c r="S6" s="3">
        <f t="shared" si="5"/>
        <v>146.178861105945</v>
      </c>
      <c r="T6" s="3">
        <f t="shared" si="6"/>
        <v>163.37886110594502</v>
      </c>
    </row>
    <row r="7" spans="1:20" ht="15" customHeight="1" x14ac:dyDescent="0.3">
      <c r="A7" s="16" t="s">
        <v>20</v>
      </c>
      <c r="B7" s="17" t="s">
        <v>28</v>
      </c>
      <c r="C7" s="17" t="s">
        <v>26</v>
      </c>
      <c r="D7" s="17"/>
      <c r="E7" s="3">
        <v>6</v>
      </c>
      <c r="F7" s="4">
        <v>16.46</v>
      </c>
      <c r="G7" s="4">
        <v>17.21</v>
      </c>
      <c r="H7" s="5">
        <v>188.79</v>
      </c>
      <c r="I7" s="18"/>
      <c r="J7" s="18"/>
      <c r="K7" s="18"/>
      <c r="L7" s="18"/>
      <c r="M7" s="19"/>
      <c r="N7" s="5">
        <f t="shared" si="2"/>
        <v>1.2372166352046454</v>
      </c>
      <c r="O7" s="5">
        <f t="shared" si="0"/>
        <v>69.336155273944087</v>
      </c>
      <c r="P7" s="3">
        <f t="shared" si="3"/>
        <v>196.60996489376862</v>
      </c>
      <c r="Q7" s="3">
        <f t="shared" si="1"/>
        <v>169.749541602677</v>
      </c>
      <c r="R7" s="3">
        <f t="shared" si="4"/>
        <v>103.00615527394409</v>
      </c>
      <c r="S7" s="3">
        <f t="shared" si="5"/>
        <v>135.08146396570496</v>
      </c>
      <c r="T7" s="3">
        <f t="shared" si="6"/>
        <v>151.54146396570496</v>
      </c>
    </row>
    <row r="8" spans="1:20" ht="15" customHeight="1" x14ac:dyDescent="0.3">
      <c r="A8" s="16" t="s">
        <v>20</v>
      </c>
      <c r="B8" s="17" t="s">
        <v>29</v>
      </c>
      <c r="C8" s="17" t="s">
        <v>26</v>
      </c>
      <c r="D8" s="17"/>
      <c r="E8" s="3">
        <v>7</v>
      </c>
      <c r="F8" s="4">
        <v>17.36</v>
      </c>
      <c r="G8" s="4">
        <v>16.62</v>
      </c>
      <c r="H8" s="5">
        <v>187.58</v>
      </c>
      <c r="I8" s="18"/>
      <c r="J8" s="18"/>
      <c r="K8" s="18"/>
      <c r="L8" s="18"/>
      <c r="M8" s="19"/>
      <c r="N8" s="5">
        <f t="shared" si="2"/>
        <v>1.2372166352046454</v>
      </c>
      <c r="O8" s="5">
        <f t="shared" si="0"/>
        <v>68.656739621440252</v>
      </c>
      <c r="P8" s="3">
        <f t="shared" si="3"/>
        <v>195.32333811038461</v>
      </c>
      <c r="Q8" s="3">
        <f t="shared" si="1"/>
        <v>167.66482716716857</v>
      </c>
      <c r="R8" s="3">
        <f t="shared" si="4"/>
        <v>102.63673962144026</v>
      </c>
      <c r="S8" s="3">
        <f t="shared" si="5"/>
        <v>133.33645735644842</v>
      </c>
      <c r="T8" s="3">
        <f t="shared" si="6"/>
        <v>150.69645735644843</v>
      </c>
    </row>
    <row r="9" spans="1:20" ht="15" customHeight="1" x14ac:dyDescent="0.3">
      <c r="A9" s="16" t="s">
        <v>20</v>
      </c>
      <c r="B9" s="17" t="s">
        <v>30</v>
      </c>
      <c r="C9" s="17" t="s">
        <v>26</v>
      </c>
      <c r="D9" s="17"/>
      <c r="E9" s="3">
        <v>8</v>
      </c>
      <c r="F9" s="4">
        <v>16.010000000000002</v>
      </c>
      <c r="G9" s="4">
        <v>16.54</v>
      </c>
      <c r="H9" s="5">
        <v>192.92</v>
      </c>
      <c r="I9" s="18"/>
      <c r="J9" s="18"/>
      <c r="K9" s="18"/>
      <c r="L9" s="18"/>
      <c r="M9" s="19"/>
      <c r="N9" s="5">
        <f t="shared" si="2"/>
        <v>1.2372166352046454</v>
      </c>
      <c r="O9" s="5">
        <f t="shared" si="0"/>
        <v>71.682821178973782</v>
      </c>
      <c r="P9" s="3">
        <f t="shared" si="3"/>
        <v>201.00462977058839</v>
      </c>
      <c r="Q9" s="3">
        <f t="shared" si="1"/>
        <v>174.24220659374234</v>
      </c>
      <c r="R9" s="3">
        <f t="shared" si="4"/>
        <v>104.23282117897378</v>
      </c>
      <c r="S9" s="3">
        <f t="shared" si="5"/>
        <v>138.40079600425543</v>
      </c>
      <c r="T9" s="3">
        <f t="shared" si="6"/>
        <v>154.41079600425542</v>
      </c>
    </row>
    <row r="10" spans="1:20" ht="15" customHeight="1" x14ac:dyDescent="0.3">
      <c r="A10" s="16" t="s">
        <v>20</v>
      </c>
      <c r="B10" s="17" t="s">
        <v>24</v>
      </c>
      <c r="C10" s="17" t="s">
        <v>26</v>
      </c>
      <c r="D10" s="17"/>
      <c r="E10" s="3">
        <v>9</v>
      </c>
      <c r="F10" s="4">
        <v>16.27</v>
      </c>
      <c r="G10" s="4">
        <v>16.89</v>
      </c>
      <c r="H10" s="5">
        <v>198.92</v>
      </c>
      <c r="I10" s="18"/>
      <c r="J10" s="18"/>
      <c r="K10" s="18"/>
      <c r="L10" s="18"/>
      <c r="M10" s="19"/>
      <c r="N10" s="5">
        <f t="shared" si="2"/>
        <v>1.2372166352046454</v>
      </c>
      <c r="O10" s="5">
        <f t="shared" si="0"/>
        <v>74.092064841470929</v>
      </c>
      <c r="P10" s="3">
        <f t="shared" si="3"/>
        <v>207.27635237745667</v>
      </c>
      <c r="Q10" s="3">
        <f t="shared" si="1"/>
        <v>179.89254265123606</v>
      </c>
      <c r="R10" s="3">
        <f t="shared" si="4"/>
        <v>107.25206484147093</v>
      </c>
      <c r="S10" s="3">
        <f t="shared" si="5"/>
        <v>142.84651023050057</v>
      </c>
      <c r="T10" s="3">
        <f t="shared" si="6"/>
        <v>159.11651023050058</v>
      </c>
    </row>
    <row r="11" spans="1:20" ht="15" customHeight="1" x14ac:dyDescent="0.3">
      <c r="A11" s="16" t="s">
        <v>20</v>
      </c>
      <c r="B11" s="17" t="s">
        <v>24</v>
      </c>
      <c r="C11" s="17" t="s">
        <v>26</v>
      </c>
      <c r="D11" s="17"/>
      <c r="E11" s="3">
        <v>10</v>
      </c>
      <c r="F11" s="4">
        <v>16.29</v>
      </c>
      <c r="G11" s="4">
        <v>16.61</v>
      </c>
      <c r="H11" s="5">
        <v>210.44</v>
      </c>
      <c r="I11" s="18">
        <v>2</v>
      </c>
      <c r="J11" s="18">
        <v>67.650000000000006</v>
      </c>
      <c r="K11" s="18">
        <v>42.83</v>
      </c>
      <c r="L11" s="18">
        <v>22.62</v>
      </c>
      <c r="M11" s="19">
        <f>(J11-K11)/(K11-L11)</f>
        <v>1.2281048985650673</v>
      </c>
      <c r="N11" s="5">
        <f t="shared" si="2"/>
        <v>1.2372166352046454</v>
      </c>
      <c r="O11" s="5">
        <f t="shared" si="0"/>
        <v>79.357536148375658</v>
      </c>
      <c r="P11" s="3">
        <f t="shared" si="3"/>
        <v>219.39020994868281</v>
      </c>
      <c r="Q11" s="3">
        <f t="shared" si="1"/>
        <v>191.19657952642643</v>
      </c>
      <c r="R11" s="3">
        <f t="shared" si="4"/>
        <v>112.25753614837566</v>
      </c>
      <c r="S11" s="3">
        <f t="shared" si="5"/>
        <v>151.51781145223862</v>
      </c>
      <c r="T11" s="3">
        <f t="shared" si="6"/>
        <v>167.80781145223861</v>
      </c>
    </row>
    <row r="12" spans="1:20" ht="15" customHeight="1" x14ac:dyDescent="0.3">
      <c r="A12" s="16" t="s">
        <v>20</v>
      </c>
      <c r="B12" s="17" t="s">
        <v>31</v>
      </c>
      <c r="C12" s="17" t="s">
        <v>22</v>
      </c>
      <c r="D12" s="17"/>
      <c r="E12" s="3">
        <v>11</v>
      </c>
      <c r="F12" s="4">
        <v>16.690000000000001</v>
      </c>
      <c r="G12" s="4">
        <v>16.72</v>
      </c>
      <c r="H12" s="5">
        <v>196.94</v>
      </c>
      <c r="I12" s="18"/>
      <c r="J12" s="18"/>
      <c r="K12" s="18"/>
      <c r="L12" s="18"/>
      <c r="M12" s="19"/>
      <c r="N12" s="5">
        <f t="shared" si="2"/>
        <v>1.2372166352046454</v>
      </c>
      <c r="O12" s="5">
        <f t="shared" si="0"/>
        <v>73.0952905618107</v>
      </c>
      <c r="P12" s="3">
        <f t="shared" si="3"/>
        <v>205.18393282025514</v>
      </c>
      <c r="Q12" s="3">
        <f t="shared" si="1"/>
        <v>177.52963923598355</v>
      </c>
      <c r="R12" s="3">
        <f t="shared" si="4"/>
        <v>106.5052905618107</v>
      </c>
      <c r="S12" s="3">
        <f t="shared" si="5"/>
        <v>140.98199395507817</v>
      </c>
      <c r="T12" s="3">
        <f t="shared" si="6"/>
        <v>157.67199395507816</v>
      </c>
    </row>
    <row r="13" spans="1:20" ht="15" customHeight="1" x14ac:dyDescent="0.3">
      <c r="A13" s="16" t="s">
        <v>20</v>
      </c>
      <c r="B13" s="17" t="s">
        <v>32</v>
      </c>
      <c r="C13" s="17" t="s">
        <v>26</v>
      </c>
      <c r="D13" s="17"/>
      <c r="E13" s="3">
        <v>12</v>
      </c>
      <c r="F13" s="4">
        <v>16.5</v>
      </c>
      <c r="G13" s="4">
        <v>16.79</v>
      </c>
      <c r="H13" s="5">
        <v>200.92</v>
      </c>
      <c r="I13" s="18"/>
      <c r="J13" s="18"/>
      <c r="K13" s="18"/>
      <c r="L13" s="18"/>
      <c r="M13" s="19"/>
      <c r="N13" s="5">
        <f t="shared" si="2"/>
        <v>1.2372166352046454</v>
      </c>
      <c r="O13" s="5">
        <f t="shared" si="0"/>
        <v>74.927924887643414</v>
      </c>
      <c r="P13" s="3">
        <f t="shared" si="3"/>
        <v>209.37062348596203</v>
      </c>
      <c r="Q13" s="3">
        <f t="shared" si="1"/>
        <v>181.63143475281552</v>
      </c>
      <c r="R13" s="3">
        <f t="shared" si="4"/>
        <v>108.21792488764342</v>
      </c>
      <c r="S13" s="3">
        <f t="shared" si="5"/>
        <v>144.16747230899381</v>
      </c>
      <c r="T13" s="3">
        <f t="shared" si="6"/>
        <v>160.66747230899381</v>
      </c>
    </row>
    <row r="14" spans="1:20" ht="15" customHeight="1" x14ac:dyDescent="0.3">
      <c r="A14" s="16" t="s">
        <v>20</v>
      </c>
      <c r="B14" s="17" t="s">
        <v>33</v>
      </c>
      <c r="C14" s="17" t="s">
        <v>26</v>
      </c>
      <c r="D14" s="17"/>
      <c r="E14" s="3">
        <v>13</v>
      </c>
      <c r="F14" s="4">
        <v>17.059999999999999</v>
      </c>
      <c r="G14" s="4">
        <v>16.75</v>
      </c>
      <c r="H14" s="5">
        <v>202.12</v>
      </c>
      <c r="I14" s="18"/>
      <c r="J14" s="18"/>
      <c r="K14" s="18"/>
      <c r="L14" s="18"/>
      <c r="M14" s="19"/>
      <c r="N14" s="5">
        <f t="shared" si="2"/>
        <v>1.2372166352046454</v>
      </c>
      <c r="O14" s="5">
        <f t="shared" si="0"/>
        <v>75.231873995342497</v>
      </c>
      <c r="P14" s="3">
        <f t="shared" si="3"/>
        <v>210.60490388905487</v>
      </c>
      <c r="Q14" s="3">
        <f t="shared" si="1"/>
        <v>182.2601227897535</v>
      </c>
      <c r="R14" s="3">
        <f t="shared" si="4"/>
        <v>109.0418739953425</v>
      </c>
      <c r="S14" s="3">
        <f t="shared" si="5"/>
        <v>144.64418579208223</v>
      </c>
      <c r="T14" s="3">
        <f t="shared" si="6"/>
        <v>161.70418579208223</v>
      </c>
    </row>
    <row r="15" spans="1:20" ht="15" customHeight="1" x14ac:dyDescent="0.3">
      <c r="A15" s="16" t="s">
        <v>20</v>
      </c>
      <c r="B15" s="17" t="s">
        <v>34</v>
      </c>
      <c r="C15" s="17" t="s">
        <v>26</v>
      </c>
      <c r="D15" s="17"/>
      <c r="E15" s="3">
        <v>14</v>
      </c>
      <c r="F15" s="4">
        <v>16.16</v>
      </c>
      <c r="G15" s="4">
        <v>16.64</v>
      </c>
      <c r="H15" s="5">
        <v>195.91</v>
      </c>
      <c r="I15" s="18"/>
      <c r="J15" s="18"/>
      <c r="K15" s="18"/>
      <c r="L15" s="18"/>
      <c r="M15" s="19"/>
      <c r="N15" s="5">
        <f t="shared" si="2"/>
        <v>1.2372166352046454</v>
      </c>
      <c r="O15" s="5">
        <f t="shared" si="0"/>
        <v>72.907557289408331</v>
      </c>
      <c r="P15" s="3">
        <f t="shared" si="3"/>
        <v>204.1327596301096</v>
      </c>
      <c r="Q15" s="3">
        <f t="shared" si="1"/>
        <v>177.03662603669835</v>
      </c>
      <c r="R15" s="3">
        <f t="shared" si="4"/>
        <v>105.70755728940833</v>
      </c>
      <c r="S15" s="3">
        <f t="shared" si="5"/>
        <v>140.58284739199416</v>
      </c>
      <c r="T15" s="3">
        <f t="shared" si="6"/>
        <v>156.74284739199416</v>
      </c>
    </row>
    <row r="16" spans="1:20" ht="15" customHeight="1" x14ac:dyDescent="0.3">
      <c r="A16" s="16" t="s">
        <v>20</v>
      </c>
      <c r="B16" s="17" t="s">
        <v>35</v>
      </c>
      <c r="C16" s="17" t="s">
        <v>26</v>
      </c>
      <c r="D16" s="17"/>
      <c r="E16" s="3">
        <v>15</v>
      </c>
      <c r="F16" s="4">
        <v>17.09</v>
      </c>
      <c r="G16" s="4">
        <v>16.7</v>
      </c>
      <c r="H16" s="5">
        <v>212.05</v>
      </c>
      <c r="I16" s="18"/>
      <c r="J16" s="18"/>
      <c r="K16" s="18"/>
      <c r="L16" s="18"/>
      <c r="M16" s="19"/>
      <c r="N16" s="5">
        <f t="shared" si="2"/>
        <v>1.2372166352046454</v>
      </c>
      <c r="O16" s="5">
        <f t="shared" si="0"/>
        <v>79.679364615351162</v>
      </c>
      <c r="P16" s="3">
        <f t="shared" si="3"/>
        <v>221.03650684607524</v>
      </c>
      <c r="Q16" s="3">
        <f t="shared" si="1"/>
        <v>191.99460215377255</v>
      </c>
      <c r="R16" s="3">
        <f t="shared" si="4"/>
        <v>113.46936461535117</v>
      </c>
      <c r="S16" s="3">
        <f t="shared" si="5"/>
        <v>152.15491984609696</v>
      </c>
      <c r="T16" s="3">
        <f t="shared" si="6"/>
        <v>169.24491984609696</v>
      </c>
    </row>
    <row r="17" spans="1:20" ht="15" customHeight="1" x14ac:dyDescent="0.3">
      <c r="A17" s="16" t="s">
        <v>20</v>
      </c>
      <c r="B17" s="17" t="s">
        <v>36</v>
      </c>
      <c r="C17" s="17" t="s">
        <v>26</v>
      </c>
      <c r="D17" s="17"/>
      <c r="E17" s="3">
        <v>16</v>
      </c>
      <c r="F17" s="4">
        <v>16.690000000000001</v>
      </c>
      <c r="G17" s="4">
        <v>17.420000000000002</v>
      </c>
      <c r="H17" s="5">
        <v>204.41</v>
      </c>
      <c r="I17" s="18"/>
      <c r="J17" s="18"/>
      <c r="K17" s="18"/>
      <c r="L17" s="18"/>
      <c r="M17" s="19"/>
      <c r="N17" s="5">
        <f t="shared" si="2"/>
        <v>1.2372166352046454</v>
      </c>
      <c r="O17" s="5">
        <f t="shared" si="0"/>
        <v>76.12137211934423</v>
      </c>
      <c r="P17" s="3">
        <f t="shared" si="3"/>
        <v>212.99522448045894</v>
      </c>
      <c r="Q17" s="3">
        <f t="shared" si="1"/>
        <v>184.8870186625573</v>
      </c>
      <c r="R17" s="3">
        <f t="shared" si="4"/>
        <v>110.23137211934423</v>
      </c>
      <c r="S17" s="3">
        <f t="shared" si="5"/>
        <v>146.8263326028852</v>
      </c>
      <c r="T17" s="3">
        <f t="shared" si="6"/>
        <v>163.5163326028852</v>
      </c>
    </row>
    <row r="18" spans="1:20" ht="15" customHeight="1" x14ac:dyDescent="0.3">
      <c r="A18" s="16" t="s">
        <v>20</v>
      </c>
      <c r="B18" s="17" t="s">
        <v>37</v>
      </c>
      <c r="C18" s="17" t="s">
        <v>22</v>
      </c>
      <c r="D18" s="17"/>
      <c r="E18" s="3">
        <v>17</v>
      </c>
      <c r="F18" s="4">
        <v>15.52</v>
      </c>
      <c r="G18" s="4">
        <v>16.73</v>
      </c>
      <c r="H18" s="5">
        <v>205.06</v>
      </c>
      <c r="I18" s="18"/>
      <c r="J18" s="18"/>
      <c r="K18" s="18"/>
      <c r="L18" s="18"/>
      <c r="M18" s="19"/>
      <c r="N18" s="5">
        <f t="shared" si="2"/>
        <v>1.2372166352046454</v>
      </c>
      <c r="O18" s="5">
        <f t="shared" si="0"/>
        <v>77.243301913939376</v>
      </c>
      <c r="P18" s="3">
        <f t="shared" si="3"/>
        <v>213.77175949775753</v>
      </c>
      <c r="Q18" s="3">
        <f t="shared" si="1"/>
        <v>186.66526421066663</v>
      </c>
      <c r="R18" s="3">
        <f t="shared" si="4"/>
        <v>109.49330191393938</v>
      </c>
      <c r="S18" s="3">
        <f t="shared" si="5"/>
        <v>148.04361325369692</v>
      </c>
      <c r="T18" s="3">
        <f t="shared" si="6"/>
        <v>163.56361325369693</v>
      </c>
    </row>
    <row r="19" spans="1:20" ht="15" customHeight="1" x14ac:dyDescent="0.3">
      <c r="A19" s="16" t="s">
        <v>20</v>
      </c>
      <c r="B19" s="17" t="s">
        <v>38</v>
      </c>
      <c r="C19" s="17" t="s">
        <v>22</v>
      </c>
      <c r="D19" s="17"/>
      <c r="E19" s="3">
        <v>18</v>
      </c>
      <c r="F19" s="4">
        <v>17.010000000000002</v>
      </c>
      <c r="G19" s="4">
        <v>17.52</v>
      </c>
      <c r="H19" s="5">
        <v>205.02</v>
      </c>
      <c r="I19" s="18"/>
      <c r="J19" s="18"/>
      <c r="K19" s="18"/>
      <c r="L19" s="18"/>
      <c r="M19" s="19"/>
      <c r="N19" s="5">
        <f t="shared" si="2"/>
        <v>1.2372166352046454</v>
      </c>
      <c r="O19" s="5">
        <f t="shared" si="0"/>
        <v>76.206299075907211</v>
      </c>
      <c r="P19" s="3">
        <f t="shared" si="3"/>
        <v>213.61480282838195</v>
      </c>
      <c r="Q19" s="3">
        <f t="shared" si="1"/>
        <v>185.17385796699588</v>
      </c>
      <c r="R19" s="3">
        <f t="shared" si="4"/>
        <v>110.73629907590721</v>
      </c>
      <c r="S19" s="3">
        <f t="shared" si="5"/>
        <v>147.07070842904227</v>
      </c>
      <c r="T19" s="3">
        <f t="shared" si="6"/>
        <v>164.08070842904226</v>
      </c>
    </row>
    <row r="20" spans="1:20" ht="15" customHeight="1" x14ac:dyDescent="0.3">
      <c r="A20" s="16" t="s">
        <v>20</v>
      </c>
      <c r="B20" s="17" t="s">
        <v>29</v>
      </c>
      <c r="C20" s="17" t="s">
        <v>26</v>
      </c>
      <c r="D20" s="17"/>
      <c r="E20" s="3">
        <v>19</v>
      </c>
      <c r="F20" s="4">
        <v>16.190000000000001</v>
      </c>
      <c r="G20" s="4">
        <v>14.5</v>
      </c>
      <c r="H20" s="5">
        <v>200.12</v>
      </c>
      <c r="I20" s="18"/>
      <c r="J20" s="18"/>
      <c r="K20" s="18"/>
      <c r="L20" s="18"/>
      <c r="M20" s="19"/>
      <c r="N20" s="5">
        <f t="shared" si="2"/>
        <v>1.2372166352046454</v>
      </c>
      <c r="O20" s="5">
        <f t="shared" si="0"/>
        <v>75.732496055082166</v>
      </c>
      <c r="P20" s="3">
        <f t="shared" si="3"/>
        <v>208.66136572944311</v>
      </c>
      <c r="Q20" s="3">
        <f t="shared" si="1"/>
        <v>181.11149132118078</v>
      </c>
      <c r="R20" s="3">
        <f t="shared" si="4"/>
        <v>106.42249605508216</v>
      </c>
      <c r="S20" s="3">
        <f t="shared" si="5"/>
        <v>143.24524329363967</v>
      </c>
      <c r="T20" s="3">
        <f t="shared" si="6"/>
        <v>159.43524329363967</v>
      </c>
    </row>
    <row r="21" spans="1:20" ht="15" customHeight="1" x14ac:dyDescent="0.3">
      <c r="A21" s="16" t="s">
        <v>20</v>
      </c>
      <c r="B21" s="17" t="s">
        <v>39</v>
      </c>
      <c r="C21" s="17" t="s">
        <v>26</v>
      </c>
      <c r="D21" s="17"/>
      <c r="E21" s="3">
        <v>20</v>
      </c>
      <c r="F21" s="4">
        <v>16.809999999999999</v>
      </c>
      <c r="G21" s="4">
        <v>15.22</v>
      </c>
      <c r="H21" s="5">
        <v>202.98</v>
      </c>
      <c r="I21" s="18">
        <v>3</v>
      </c>
      <c r="J21" s="18">
        <v>68.010000000000005</v>
      </c>
      <c r="K21" s="18">
        <v>43.01</v>
      </c>
      <c r="L21" s="18">
        <v>22.59</v>
      </c>
      <c r="M21" s="19">
        <f>(J21-K21)/(K21-L21)</f>
        <v>1.2242899118511268</v>
      </c>
      <c r="N21" s="5">
        <f t="shared" si="2"/>
        <v>1.2372166352046454</v>
      </c>
      <c r="O21" s="5">
        <f t="shared" si="0"/>
        <v>76.411911707586</v>
      </c>
      <c r="P21" s="3">
        <f t="shared" si="3"/>
        <v>211.59799251282712</v>
      </c>
      <c r="Q21" s="3">
        <f t="shared" si="1"/>
        <v>183.32620575668921</v>
      </c>
      <c r="R21" s="3">
        <f t="shared" si="4"/>
        <v>108.441911707586</v>
      </c>
      <c r="S21" s="3">
        <f t="shared" si="5"/>
        <v>145.12024990289621</v>
      </c>
      <c r="T21" s="3">
        <f t="shared" si="6"/>
        <v>161.93024990289621</v>
      </c>
    </row>
    <row r="22" spans="1:20" ht="15" customHeight="1" x14ac:dyDescent="0.3">
      <c r="A22" s="16" t="s">
        <v>20</v>
      </c>
      <c r="B22" s="17" t="s">
        <v>40</v>
      </c>
      <c r="C22" s="17" t="s">
        <v>22</v>
      </c>
      <c r="D22" s="17"/>
      <c r="E22" s="3">
        <v>21</v>
      </c>
      <c r="F22" s="4">
        <v>16.5</v>
      </c>
      <c r="G22" s="4">
        <v>16.47</v>
      </c>
      <c r="H22" s="5">
        <v>196.95</v>
      </c>
      <c r="I22" s="18"/>
      <c r="J22" s="18"/>
      <c r="K22" s="18"/>
      <c r="L22" s="18"/>
      <c r="M22" s="19"/>
      <c r="N22" s="5">
        <f t="shared" si="2"/>
        <v>1.2372166352046454</v>
      </c>
      <c r="O22" s="5">
        <f t="shared" si="0"/>
        <v>73.29643335367038</v>
      </c>
      <c r="P22" s="3">
        <f t="shared" si="3"/>
        <v>205.21661838112539</v>
      </c>
      <c r="Q22" s="3">
        <f t="shared" si="1"/>
        <v>177.72215337807484</v>
      </c>
      <c r="R22" s="3">
        <f t="shared" si="4"/>
        <v>106.26643335367038</v>
      </c>
      <c r="S22" s="3">
        <f t="shared" si="5"/>
        <v>141.07393670123963</v>
      </c>
      <c r="T22" s="3">
        <f t="shared" si="6"/>
        <v>157.57393670123963</v>
      </c>
    </row>
    <row r="23" spans="1:20" ht="15" customHeight="1" x14ac:dyDescent="0.3">
      <c r="A23" s="16" t="s">
        <v>20</v>
      </c>
      <c r="B23" s="17" t="s">
        <v>41</v>
      </c>
      <c r="C23" s="17" t="s">
        <v>26</v>
      </c>
      <c r="D23" s="17"/>
      <c r="E23" s="3">
        <v>22</v>
      </c>
      <c r="F23" s="4">
        <v>17.809999999999999</v>
      </c>
      <c r="G23" s="4">
        <v>18</v>
      </c>
      <c r="H23" s="5">
        <v>197.19</v>
      </c>
      <c r="I23" s="18"/>
      <c r="J23" s="18"/>
      <c r="K23" s="18"/>
      <c r="L23" s="18"/>
      <c r="M23" s="19"/>
      <c r="N23" s="5">
        <f t="shared" si="2"/>
        <v>1.2372166352046454</v>
      </c>
      <c r="O23" s="5">
        <f t="shared" si="0"/>
        <v>72.134275000703298</v>
      </c>
      <c r="P23" s="3">
        <f t="shared" si="3"/>
        <v>205.32554625165275</v>
      </c>
      <c r="Q23" s="3">
        <f t="shared" si="1"/>
        <v>176.69540500154727</v>
      </c>
      <c r="R23" s="3">
        <f t="shared" si="4"/>
        <v>107.9442750007033</v>
      </c>
      <c r="S23" s="3">
        <f t="shared" si="5"/>
        <v>140.62826750119561</v>
      </c>
      <c r="T23" s="3">
        <f t="shared" si="6"/>
        <v>158.43826750119561</v>
      </c>
    </row>
    <row r="24" spans="1:20" ht="15" customHeight="1" x14ac:dyDescent="0.3">
      <c r="A24" s="16" t="s">
        <v>20</v>
      </c>
      <c r="B24" s="17" t="s">
        <v>36</v>
      </c>
      <c r="C24" s="17" t="s">
        <v>22</v>
      </c>
      <c r="D24" s="17"/>
      <c r="E24" s="3">
        <v>23</v>
      </c>
      <c r="F24" s="4">
        <v>16.66</v>
      </c>
      <c r="G24" s="4">
        <v>16.66</v>
      </c>
      <c r="H24" s="5">
        <v>201.91</v>
      </c>
      <c r="I24" s="18"/>
      <c r="J24" s="18"/>
      <c r="K24" s="18"/>
      <c r="L24" s="18"/>
      <c r="M24" s="19"/>
      <c r="N24" s="5">
        <f t="shared" si="2"/>
        <v>1.2372166352046454</v>
      </c>
      <c r="O24" s="5">
        <f t="shared" si="0"/>
        <v>75.357029510277414</v>
      </c>
      <c r="P24" s="3">
        <f t="shared" si="3"/>
        <v>210.40901934915192</v>
      </c>
      <c r="Q24" s="3">
        <f t="shared" si="1"/>
        <v>182.44546492261031</v>
      </c>
      <c r="R24" s="3">
        <f t="shared" si="4"/>
        <v>108.67702951027741</v>
      </c>
      <c r="S24" s="3">
        <f t="shared" si="5"/>
        <v>144.76695016747161</v>
      </c>
      <c r="T24" s="3">
        <f t="shared" si="6"/>
        <v>161.4269501674716</v>
      </c>
    </row>
    <row r="25" spans="1:20" ht="15" customHeight="1" x14ac:dyDescent="0.3">
      <c r="A25" s="16" t="s">
        <v>20</v>
      </c>
      <c r="B25" s="17" t="s">
        <v>33</v>
      </c>
      <c r="C25" s="17" t="s">
        <v>22</v>
      </c>
      <c r="D25" s="17"/>
      <c r="E25" s="3">
        <v>24</v>
      </c>
      <c r="F25" s="4">
        <v>17.899999999999999</v>
      </c>
      <c r="G25" s="4">
        <v>17.87</v>
      </c>
      <c r="H25" s="5">
        <v>203.81</v>
      </c>
      <c r="I25" s="18"/>
      <c r="J25" s="18"/>
      <c r="K25" s="18"/>
      <c r="L25" s="18"/>
      <c r="M25" s="19"/>
      <c r="N25" s="5">
        <f t="shared" si="2"/>
        <v>1.2372166352046454</v>
      </c>
      <c r="O25" s="5">
        <f t="shared" si="0"/>
        <v>75.111188320226688</v>
      </c>
      <c r="P25" s="3">
        <f t="shared" si="3"/>
        <v>212.2812925525327</v>
      </c>
      <c r="Q25" s="3">
        <f t="shared" si="1"/>
        <v>183.11461430449873</v>
      </c>
      <c r="R25" s="3">
        <f t="shared" si="4"/>
        <v>110.88118832022668</v>
      </c>
      <c r="S25" s="3">
        <f t="shared" si="5"/>
        <v>145.55902014438536</v>
      </c>
      <c r="T25" s="3">
        <f t="shared" si="6"/>
        <v>163.45902014438536</v>
      </c>
    </row>
    <row r="26" spans="1:20" ht="15" customHeight="1" x14ac:dyDescent="0.3">
      <c r="A26" s="16" t="s">
        <v>20</v>
      </c>
      <c r="B26" s="17" t="s">
        <v>38</v>
      </c>
      <c r="C26" s="17" t="s">
        <v>22</v>
      </c>
      <c r="D26" s="17"/>
      <c r="E26" s="3">
        <v>25</v>
      </c>
      <c r="F26" s="4">
        <v>16.93</v>
      </c>
      <c r="G26" s="4">
        <v>16.78</v>
      </c>
      <c r="H26" s="5">
        <v>212.72</v>
      </c>
      <c r="I26" s="18">
        <v>22</v>
      </c>
      <c r="J26" s="18">
        <v>63.09</v>
      </c>
      <c r="K26" s="18">
        <v>40.44</v>
      </c>
      <c r="L26" s="18">
        <v>22.99</v>
      </c>
      <c r="M26" s="19">
        <f>(J26-K26)/(K26-L26)</f>
        <v>1.2979942693409745</v>
      </c>
      <c r="N26" s="5">
        <f t="shared" si="2"/>
        <v>1.2372166352046454</v>
      </c>
      <c r="O26" s="5">
        <f t="shared" si="0"/>
        <v>80.014602601783963</v>
      </c>
      <c r="P26" s="3">
        <f t="shared" si="3"/>
        <v>221.74431611419232</v>
      </c>
      <c r="Q26" s="3">
        <f t="shared" si="1"/>
        <v>192.81212572392474</v>
      </c>
      <c r="R26" s="3">
        <f t="shared" si="4"/>
        <v>113.72460260178397</v>
      </c>
      <c r="S26" s="3">
        <f t="shared" si="5"/>
        <v>152.80482442303273</v>
      </c>
      <c r="T26" s="3">
        <f t="shared" si="6"/>
        <v>169.73482442303273</v>
      </c>
    </row>
    <row r="27" spans="1:20" ht="15" customHeight="1" x14ac:dyDescent="0.3">
      <c r="A27" s="16" t="s">
        <v>20</v>
      </c>
      <c r="B27" s="17" t="s">
        <v>21</v>
      </c>
      <c r="C27" s="17" t="s">
        <v>22</v>
      </c>
      <c r="D27" s="17"/>
      <c r="E27" s="3">
        <v>26</v>
      </c>
      <c r="F27" s="4">
        <v>17.190000000000001</v>
      </c>
      <c r="G27" s="4">
        <v>17.34</v>
      </c>
      <c r="H27" s="5">
        <v>198.56</v>
      </c>
      <c r="I27" s="18"/>
      <c r="J27" s="18"/>
      <c r="K27" s="18"/>
      <c r="L27" s="18"/>
      <c r="M27" s="19"/>
      <c r="N27" s="5">
        <f t="shared" si="2"/>
        <v>1.2372166352046454</v>
      </c>
      <c r="O27" s="5">
        <f t="shared" si="0"/>
        <v>73.31878255276591</v>
      </c>
      <c r="P27" s="3">
        <f t="shared" si="3"/>
        <v>206.82913899899989</v>
      </c>
      <c r="Q27" s="3">
        <f t="shared" si="1"/>
        <v>178.64132161608501</v>
      </c>
      <c r="R27" s="3">
        <f t="shared" si="4"/>
        <v>107.84878255276591</v>
      </c>
      <c r="S27" s="3">
        <f t="shared" si="5"/>
        <v>141.98193033970205</v>
      </c>
      <c r="T27" s="3">
        <f t="shared" si="6"/>
        <v>159.17193033970204</v>
      </c>
    </row>
    <row r="28" spans="1:20" ht="15" customHeight="1" x14ac:dyDescent="0.3">
      <c r="A28" s="16" t="s">
        <v>20</v>
      </c>
      <c r="B28" s="17" t="s">
        <v>40</v>
      </c>
      <c r="C28" s="17" t="s">
        <v>22</v>
      </c>
      <c r="D28" s="17"/>
      <c r="E28" s="3">
        <v>27</v>
      </c>
      <c r="F28" s="4">
        <v>17.02</v>
      </c>
      <c r="G28" s="4">
        <v>17.18</v>
      </c>
      <c r="H28" s="5">
        <v>201.37</v>
      </c>
      <c r="I28" s="18"/>
      <c r="J28" s="18"/>
      <c r="K28" s="18"/>
      <c r="L28" s="18"/>
      <c r="M28" s="19"/>
      <c r="N28" s="5">
        <f t="shared" si="2"/>
        <v>1.2372166352046454</v>
      </c>
      <c r="O28" s="5">
        <f t="shared" si="0"/>
        <v>74.722312255964624</v>
      </c>
      <c r="P28" s="3">
        <f t="shared" si="3"/>
        <v>209.79743380151689</v>
      </c>
      <c r="Q28" s="3">
        <f t="shared" si="1"/>
        <v>181.5690869631222</v>
      </c>
      <c r="R28" s="3">
        <f t="shared" si="4"/>
        <v>108.92231225596463</v>
      </c>
      <c r="S28" s="3">
        <f t="shared" si="5"/>
        <v>144.20793083513985</v>
      </c>
      <c r="T28" s="3">
        <f t="shared" si="6"/>
        <v>161.22793083513986</v>
      </c>
    </row>
    <row r="29" spans="1:20" ht="15" customHeight="1" x14ac:dyDescent="0.3">
      <c r="A29" s="16" t="s">
        <v>20</v>
      </c>
      <c r="B29" s="17" t="s">
        <v>23</v>
      </c>
      <c r="C29" s="17" t="s">
        <v>26</v>
      </c>
      <c r="D29" s="17"/>
      <c r="E29" s="3">
        <v>28</v>
      </c>
      <c r="F29" s="4">
        <v>16.86</v>
      </c>
      <c r="G29" s="4">
        <v>17.73</v>
      </c>
      <c r="H29" s="5">
        <v>206.1</v>
      </c>
      <c r="I29" s="18"/>
      <c r="J29" s="18"/>
      <c r="K29" s="18"/>
      <c r="L29" s="18"/>
      <c r="M29" s="19"/>
      <c r="N29" s="5">
        <f t="shared" si="2"/>
        <v>1.2372166352046454</v>
      </c>
      <c r="O29" s="5">
        <f t="shared" si="0"/>
        <v>76.662222737455835</v>
      </c>
      <c r="P29" s="3">
        <f t="shared" si="3"/>
        <v>214.74622343302121</v>
      </c>
      <c r="Q29" s="3">
        <f t="shared" si="1"/>
        <v>186.38689002240284</v>
      </c>
      <c r="R29" s="3">
        <f t="shared" si="4"/>
        <v>111.25222273745584</v>
      </c>
      <c r="S29" s="3">
        <f t="shared" si="5"/>
        <v>148.05577865367491</v>
      </c>
      <c r="T29" s="3">
        <f t="shared" si="6"/>
        <v>164.91577865367492</v>
      </c>
    </row>
    <row r="30" spans="1:20" ht="15" customHeight="1" x14ac:dyDescent="0.3">
      <c r="A30" s="16" t="s">
        <v>20</v>
      </c>
      <c r="B30" s="17" t="s">
        <v>42</v>
      </c>
      <c r="C30" s="17" t="s">
        <v>26</v>
      </c>
      <c r="D30" s="17"/>
      <c r="E30" s="3">
        <v>29</v>
      </c>
      <c r="F30" s="4">
        <v>17.059999999999999</v>
      </c>
      <c r="G30" s="4">
        <v>16.95</v>
      </c>
      <c r="H30" s="5">
        <v>211.52</v>
      </c>
      <c r="I30" s="18"/>
      <c r="J30" s="18"/>
      <c r="K30" s="18"/>
      <c r="L30" s="18"/>
      <c r="M30" s="19"/>
      <c r="N30" s="5">
        <f t="shared" si="2"/>
        <v>1.2372166352046454</v>
      </c>
      <c r="O30" s="5">
        <f t="shared" si="0"/>
        <v>79.344126628918346</v>
      </c>
      <c r="P30" s="3">
        <f t="shared" si="3"/>
        <v>220.46869757795812</v>
      </c>
      <c r="Q30" s="3">
        <f t="shared" si="1"/>
        <v>191.50707858362037</v>
      </c>
      <c r="R30" s="3">
        <f t="shared" si="4"/>
        <v>113.35412662891835</v>
      </c>
      <c r="S30" s="3">
        <f t="shared" si="5"/>
        <v>151.83501526916118</v>
      </c>
      <c r="T30" s="3">
        <f t="shared" si="6"/>
        <v>168.89501526916118</v>
      </c>
    </row>
    <row r="31" spans="1:20" ht="15" customHeight="1" x14ac:dyDescent="0.3">
      <c r="A31" s="16" t="s">
        <v>20</v>
      </c>
      <c r="B31" s="17" t="s">
        <v>43</v>
      </c>
      <c r="C31" s="17" t="s">
        <v>22</v>
      </c>
      <c r="D31" s="17"/>
      <c r="E31" s="3">
        <v>30</v>
      </c>
      <c r="F31" s="4">
        <v>17.27</v>
      </c>
      <c r="G31" s="4">
        <v>16.96</v>
      </c>
      <c r="H31" s="5">
        <v>204.14</v>
      </c>
      <c r="I31" s="18">
        <v>4</v>
      </c>
      <c r="J31" s="18">
        <v>67.11</v>
      </c>
      <c r="K31" s="18">
        <v>42.22</v>
      </c>
      <c r="L31" s="18">
        <v>22.6</v>
      </c>
      <c r="M31" s="19">
        <f>(J31-K31)/(K31-L31)</f>
        <v>1.2686034658511725</v>
      </c>
      <c r="N31" s="5">
        <f t="shared" si="2"/>
        <v>1.2372166352046454</v>
      </c>
      <c r="O31" s="5">
        <f t="shared" si="0"/>
        <v>75.947048366399144</v>
      </c>
      <c r="P31" s="3">
        <f t="shared" si="3"/>
        <v>212.70556366103801</v>
      </c>
      <c r="Q31" s="3">
        <f t="shared" si="1"/>
        <v>184.04350640607814</v>
      </c>
      <c r="R31" s="3">
        <f t="shared" si="4"/>
        <v>110.17704836639915</v>
      </c>
      <c r="S31" s="3">
        <f t="shared" si="5"/>
        <v>146.06998222287854</v>
      </c>
      <c r="T31" s="3">
        <f t="shared" si="6"/>
        <v>163.33998222287852</v>
      </c>
    </row>
    <row r="32" spans="1:20" ht="15" customHeight="1" x14ac:dyDescent="0.3">
      <c r="A32" s="16" t="s">
        <v>20</v>
      </c>
      <c r="B32" s="17" t="s">
        <v>44</v>
      </c>
      <c r="C32" s="17" t="s">
        <v>22</v>
      </c>
      <c r="D32" s="17"/>
      <c r="E32" s="3">
        <v>31</v>
      </c>
      <c r="F32" s="4">
        <v>16.89</v>
      </c>
      <c r="G32" s="4">
        <v>16.89</v>
      </c>
      <c r="H32" s="5">
        <v>201.02</v>
      </c>
      <c r="I32" s="18"/>
      <c r="J32" s="18"/>
      <c r="K32" s="18"/>
      <c r="L32" s="18"/>
      <c r="M32" s="19"/>
      <c r="N32" s="5">
        <f t="shared" si="2"/>
        <v>1.2372166352046454</v>
      </c>
      <c r="O32" s="5">
        <f t="shared" si="0"/>
        <v>74.753601134698357</v>
      </c>
      <c r="P32" s="3">
        <f t="shared" si="3"/>
        <v>209.45096266654116</v>
      </c>
      <c r="Q32" s="3">
        <f t="shared" si="1"/>
        <v>181.34792249633642</v>
      </c>
      <c r="R32" s="3">
        <f t="shared" si="4"/>
        <v>108.53360113469836</v>
      </c>
      <c r="S32" s="3">
        <f t="shared" si="5"/>
        <v>143.9711219289872</v>
      </c>
      <c r="T32" s="3">
        <f t="shared" si="6"/>
        <v>160.86112192898719</v>
      </c>
    </row>
    <row r="33" spans="1:20" ht="15" customHeight="1" x14ac:dyDescent="0.3">
      <c r="A33" s="16" t="s">
        <v>20</v>
      </c>
      <c r="B33" s="17" t="s">
        <v>39</v>
      </c>
      <c r="C33" s="17" t="s">
        <v>22</v>
      </c>
      <c r="D33" s="17"/>
      <c r="E33" s="3">
        <v>32</v>
      </c>
      <c r="F33" s="4">
        <v>16.82</v>
      </c>
      <c r="G33" s="4">
        <v>14.47</v>
      </c>
      <c r="H33" s="5">
        <v>211.62</v>
      </c>
      <c r="I33" s="18"/>
      <c r="J33" s="18"/>
      <c r="K33" s="18"/>
      <c r="L33" s="18"/>
      <c r="M33" s="19"/>
      <c r="N33" s="5">
        <f t="shared" si="2"/>
        <v>1.2372166352046454</v>
      </c>
      <c r="O33" s="5">
        <f t="shared" si="0"/>
        <v>80.604621457905722</v>
      </c>
      <c r="P33" s="3">
        <f t="shared" si="3"/>
        <v>220.71086042607845</v>
      </c>
      <c r="Q33" s="3">
        <f t="shared" si="1"/>
        <v>191.8001672073926</v>
      </c>
      <c r="R33" s="3">
        <f t="shared" si="4"/>
        <v>111.89462145790571</v>
      </c>
      <c r="S33" s="3">
        <f t="shared" si="5"/>
        <v>151.49785647843973</v>
      </c>
      <c r="T33" s="3">
        <f t="shared" si="6"/>
        <v>168.31785647843972</v>
      </c>
    </row>
    <row r="34" spans="1:20" ht="15" customHeight="1" x14ac:dyDescent="0.3">
      <c r="A34" s="16" t="s">
        <v>20</v>
      </c>
      <c r="B34" s="17" t="s">
        <v>36</v>
      </c>
      <c r="C34" s="17" t="s">
        <v>26</v>
      </c>
      <c r="D34" s="17"/>
      <c r="E34" s="3">
        <v>33</v>
      </c>
      <c r="F34" s="4">
        <v>17.100000000000001</v>
      </c>
      <c r="G34" s="4">
        <v>17.38</v>
      </c>
      <c r="H34" s="5">
        <v>207.36</v>
      </c>
      <c r="I34" s="18"/>
      <c r="J34" s="18"/>
      <c r="K34" s="18"/>
      <c r="L34" s="18"/>
      <c r="M34" s="19"/>
      <c r="N34" s="5">
        <f t="shared" si="2"/>
        <v>1.2372166352046454</v>
      </c>
      <c r="O34" s="5">
        <f t="shared" si="0"/>
        <v>77.274590792673109</v>
      </c>
      <c r="P34" s="3">
        <f t="shared" si="3"/>
        <v>216.07528836278181</v>
      </c>
      <c r="Q34" s="3">
        <f t="shared" si="1"/>
        <v>187.38409974388085</v>
      </c>
      <c r="R34" s="3">
        <f t="shared" si="4"/>
        <v>111.75459079267311</v>
      </c>
      <c r="S34" s="3">
        <f t="shared" si="5"/>
        <v>148.74680434754427</v>
      </c>
      <c r="T34" s="3">
        <f t="shared" si="6"/>
        <v>165.84680434754426</v>
      </c>
    </row>
    <row r="35" spans="1:20" ht="15" customHeight="1" x14ac:dyDescent="0.3">
      <c r="A35" s="16" t="s">
        <v>20</v>
      </c>
      <c r="B35" s="17" t="s">
        <v>45</v>
      </c>
      <c r="C35" s="17" t="s">
        <v>22</v>
      </c>
      <c r="D35" s="17"/>
      <c r="E35" s="3">
        <v>34</v>
      </c>
      <c r="F35" s="4">
        <v>16.48</v>
      </c>
      <c r="G35" s="4">
        <v>17.5</v>
      </c>
      <c r="H35" s="5">
        <v>209.93</v>
      </c>
      <c r="I35" s="18"/>
      <c r="J35" s="18"/>
      <c r="K35" s="18"/>
      <c r="L35" s="18"/>
      <c r="M35" s="19"/>
      <c r="N35" s="5">
        <f t="shared" si="2"/>
        <v>1.2372166352046454</v>
      </c>
      <c r="O35" s="5">
        <f t="shared" si="0"/>
        <v>78.646831617138091</v>
      </c>
      <c r="P35" s="3">
        <f t="shared" si="3"/>
        <v>218.8000543002745</v>
      </c>
      <c r="Q35" s="3">
        <f t="shared" si="1"/>
        <v>190.52302955770381</v>
      </c>
      <c r="R35" s="3">
        <f t="shared" si="4"/>
        <v>112.62683161713809</v>
      </c>
      <c r="S35" s="3">
        <f t="shared" si="5"/>
        <v>151.19961374913476</v>
      </c>
      <c r="T35" s="3">
        <f t="shared" si="6"/>
        <v>167.67961374913477</v>
      </c>
    </row>
    <row r="36" spans="1:20" ht="15" customHeight="1" x14ac:dyDescent="0.3">
      <c r="A36" s="16" t="s">
        <v>20</v>
      </c>
      <c r="B36" s="17" t="s">
        <v>46</v>
      </c>
      <c r="C36" s="17" t="s">
        <v>22</v>
      </c>
      <c r="D36" s="17"/>
      <c r="E36" s="3">
        <v>35</v>
      </c>
      <c r="F36" s="4">
        <v>16.690000000000001</v>
      </c>
      <c r="G36" s="4">
        <v>17.71</v>
      </c>
      <c r="H36" s="5">
        <v>208.33</v>
      </c>
      <c r="I36" s="18"/>
      <c r="J36" s="18"/>
      <c r="K36" s="18"/>
      <c r="L36" s="18"/>
      <c r="M36" s="19"/>
      <c r="N36" s="5">
        <f t="shared" si="2"/>
        <v>1.2372166352046454</v>
      </c>
      <c r="O36" s="5">
        <f t="shared" si="0"/>
        <v>77.743923973679046</v>
      </c>
      <c r="P36" s="3">
        <f t="shared" si="3"/>
        <v>217.09822133814578</v>
      </c>
      <c r="Q36" s="3">
        <f t="shared" si="1"/>
        <v>188.74663274209391</v>
      </c>
      <c r="R36" s="3">
        <f t="shared" si="4"/>
        <v>112.14392397367905</v>
      </c>
      <c r="S36" s="3">
        <f t="shared" si="5"/>
        <v>149.87467075525439</v>
      </c>
      <c r="T36" s="3">
        <f t="shared" si="6"/>
        <v>166.56467075525438</v>
      </c>
    </row>
    <row r="37" spans="1:20" ht="15" customHeight="1" x14ac:dyDescent="0.3">
      <c r="A37" s="16" t="s">
        <v>20</v>
      </c>
      <c r="B37" s="17" t="s">
        <v>29</v>
      </c>
      <c r="C37" s="17" t="s">
        <v>26</v>
      </c>
      <c r="D37" s="17"/>
      <c r="E37" s="3">
        <v>36</v>
      </c>
      <c r="F37" s="4">
        <v>16.82</v>
      </c>
      <c r="G37" s="4">
        <v>16.760000000000002</v>
      </c>
      <c r="H37" s="5">
        <v>210.26</v>
      </c>
      <c r="I37" s="18"/>
      <c r="J37" s="18"/>
      <c r="K37" s="18"/>
      <c r="L37" s="18"/>
      <c r="M37" s="19"/>
      <c r="N37" s="5">
        <f t="shared" si="2"/>
        <v>1.2372166352046454</v>
      </c>
      <c r="O37" s="5">
        <f t="shared" si="0"/>
        <v>78.973129923932703</v>
      </c>
      <c r="P37" s="3">
        <f t="shared" si="3"/>
        <v>219.16685532124188</v>
      </c>
      <c r="Q37" s="3">
        <f t="shared" si="1"/>
        <v>190.50088583265196</v>
      </c>
      <c r="R37" s="3">
        <f t="shared" si="4"/>
        <v>112.5531299239327</v>
      </c>
      <c r="S37" s="3">
        <f t="shared" si="5"/>
        <v>151.01432087068559</v>
      </c>
      <c r="T37" s="3">
        <f t="shared" si="6"/>
        <v>167.83432087068559</v>
      </c>
    </row>
    <row r="38" spans="1:20" ht="15" customHeight="1" x14ac:dyDescent="0.3">
      <c r="A38" s="16" t="s">
        <v>20</v>
      </c>
      <c r="B38" s="17" t="s">
        <v>37</v>
      </c>
      <c r="C38" s="17" t="s">
        <v>26</v>
      </c>
      <c r="D38" s="17"/>
      <c r="E38" s="3">
        <v>37</v>
      </c>
      <c r="F38" s="4">
        <v>14.89</v>
      </c>
      <c r="G38" s="4">
        <v>17.2</v>
      </c>
      <c r="H38" s="5">
        <v>203.13</v>
      </c>
      <c r="I38" s="18"/>
      <c r="J38" s="18"/>
      <c r="K38" s="18"/>
      <c r="L38" s="18"/>
      <c r="M38" s="19"/>
      <c r="N38" s="5">
        <f t="shared" si="2"/>
        <v>1.2372166352046454</v>
      </c>
      <c r="O38" s="5">
        <f t="shared" si="0"/>
        <v>76.452140265957937</v>
      </c>
      <c r="P38" s="3">
        <f t="shared" si="3"/>
        <v>211.75252962500116</v>
      </c>
      <c r="Q38" s="3">
        <f t="shared" si="1"/>
        <v>185.39470858510745</v>
      </c>
      <c r="R38" s="3">
        <f t="shared" si="4"/>
        <v>108.54214026595794</v>
      </c>
      <c r="S38" s="3">
        <f t="shared" si="5"/>
        <v>147.16863845212848</v>
      </c>
      <c r="T38" s="3">
        <f t="shared" si="6"/>
        <v>162.05863845212849</v>
      </c>
    </row>
    <row r="39" spans="1:20" ht="15" customHeight="1" x14ac:dyDescent="0.3">
      <c r="A39" s="16" t="s">
        <v>20</v>
      </c>
      <c r="B39" s="17" t="s">
        <v>38</v>
      </c>
      <c r="C39" s="17" t="s">
        <v>22</v>
      </c>
      <c r="D39" s="17"/>
      <c r="E39" s="3">
        <v>38</v>
      </c>
      <c r="F39" s="4">
        <v>16.04</v>
      </c>
      <c r="G39" s="4">
        <v>17.18</v>
      </c>
      <c r="H39" s="5">
        <v>204.52</v>
      </c>
      <c r="I39" s="18"/>
      <c r="J39" s="18"/>
      <c r="K39" s="18"/>
      <c r="L39" s="18"/>
      <c r="M39" s="19"/>
      <c r="N39" s="5">
        <f t="shared" si="2"/>
        <v>1.2372166352046454</v>
      </c>
      <c r="O39" s="5">
        <f t="shared" si="0"/>
        <v>76.568356101254651</v>
      </c>
      <c r="P39" s="3">
        <f t="shared" si="3"/>
        <v>213.15563683794844</v>
      </c>
      <c r="Q39" s="3">
        <f t="shared" si="1"/>
        <v>185.63038342276025</v>
      </c>
      <c r="R39" s="3">
        <f t="shared" si="4"/>
        <v>109.78835610125465</v>
      </c>
      <c r="S39" s="3">
        <f t="shared" si="5"/>
        <v>147.34620537213291</v>
      </c>
      <c r="T39" s="3">
        <f t="shared" si="6"/>
        <v>163.38620537213291</v>
      </c>
    </row>
    <row r="40" spans="1:20" ht="15" customHeight="1" x14ac:dyDescent="0.3">
      <c r="A40" s="16" t="s">
        <v>20</v>
      </c>
      <c r="B40" s="17" t="s">
        <v>39</v>
      </c>
      <c r="C40" s="17" t="s">
        <v>22</v>
      </c>
      <c r="D40" s="17"/>
      <c r="E40" s="3">
        <v>39</v>
      </c>
      <c r="F40" s="4">
        <v>16.309999999999999</v>
      </c>
      <c r="G40" s="4">
        <v>17.04</v>
      </c>
      <c r="H40" s="5">
        <v>195.32</v>
      </c>
      <c r="I40" s="18"/>
      <c r="J40" s="18"/>
      <c r="K40" s="18"/>
      <c r="L40" s="18"/>
      <c r="M40" s="19"/>
      <c r="N40" s="5">
        <f t="shared" si="2"/>
        <v>1.2372166352046454</v>
      </c>
      <c r="O40" s="5">
        <f t="shared" si="0"/>
        <v>72.397995550030444</v>
      </c>
      <c r="P40" s="3">
        <f t="shared" si="3"/>
        <v>203.48528954257154</v>
      </c>
      <c r="Q40" s="3">
        <f t="shared" si="1"/>
        <v>176.31559021006697</v>
      </c>
      <c r="R40" s="3">
        <f t="shared" si="4"/>
        <v>105.74799555003044</v>
      </c>
      <c r="S40" s="3">
        <f t="shared" si="5"/>
        <v>140.11659243505176</v>
      </c>
      <c r="T40" s="3">
        <f t="shared" si="6"/>
        <v>156.42659243505176</v>
      </c>
    </row>
    <row r="41" spans="1:20" ht="15" customHeight="1" x14ac:dyDescent="0.3">
      <c r="A41" s="16" t="s">
        <v>20</v>
      </c>
      <c r="B41" s="17" t="s">
        <v>25</v>
      </c>
      <c r="C41" s="17" t="s">
        <v>26</v>
      </c>
      <c r="D41" s="17"/>
      <c r="E41" s="3">
        <v>40</v>
      </c>
      <c r="F41" s="4">
        <v>16.54</v>
      </c>
      <c r="G41" s="4">
        <v>17.16</v>
      </c>
      <c r="H41" s="5">
        <v>204.53</v>
      </c>
      <c r="I41" s="18">
        <v>5</v>
      </c>
      <c r="J41" s="18">
        <v>68.02</v>
      </c>
      <c r="K41" s="18">
        <v>41.21</v>
      </c>
      <c r="L41" s="18">
        <v>22.56</v>
      </c>
      <c r="M41" s="19">
        <f>(J41-K41)/(K41-L41)</f>
        <v>1.4375335120643427</v>
      </c>
      <c r="N41" s="5">
        <f t="shared" si="2"/>
        <v>1.2372166352046454</v>
      </c>
      <c r="O41" s="5">
        <f t="shared" si="0"/>
        <v>76.358273629756738</v>
      </c>
      <c r="P41" s="3">
        <f t="shared" si="3"/>
        <v>213.14194302992837</v>
      </c>
      <c r="Q41" s="3">
        <f t="shared" si="1"/>
        <v>185.14820198546482</v>
      </c>
      <c r="R41" s="3">
        <f t="shared" si="4"/>
        <v>110.05827362975674</v>
      </c>
      <c r="S41" s="3">
        <f t="shared" si="5"/>
        <v>146.96906517058645</v>
      </c>
      <c r="T41" s="3">
        <f t="shared" si="6"/>
        <v>163.50906517058644</v>
      </c>
    </row>
    <row r="42" spans="1:20" ht="15" customHeight="1" x14ac:dyDescent="0.3">
      <c r="A42" s="16" t="s">
        <v>20</v>
      </c>
      <c r="B42" s="17" t="s">
        <v>47</v>
      </c>
      <c r="C42" s="17" t="s">
        <v>22</v>
      </c>
      <c r="D42" s="17"/>
      <c r="E42" s="3">
        <v>41</v>
      </c>
      <c r="F42" s="4">
        <v>16.690000000000001</v>
      </c>
      <c r="G42" s="4">
        <v>15.43</v>
      </c>
      <c r="H42" s="5">
        <v>201.13</v>
      </c>
      <c r="I42" s="18"/>
      <c r="J42" s="18"/>
      <c r="K42" s="18"/>
      <c r="L42" s="18"/>
      <c r="M42" s="19"/>
      <c r="N42" s="5">
        <f t="shared" si="2"/>
        <v>1.2372166352046454</v>
      </c>
      <c r="O42" s="5">
        <f t="shared" si="0"/>
        <v>75.544762782679783</v>
      </c>
      <c r="P42" s="3">
        <f t="shared" si="3"/>
        <v>209.65019253929751</v>
      </c>
      <c r="Q42" s="3">
        <f t="shared" si="1"/>
        <v>181.62847812189554</v>
      </c>
      <c r="R42" s="3">
        <f t="shared" si="4"/>
        <v>107.66476278267979</v>
      </c>
      <c r="S42" s="3">
        <f t="shared" si="5"/>
        <v>143.85609673055563</v>
      </c>
      <c r="T42" s="3">
        <f t="shared" si="6"/>
        <v>160.54609673055563</v>
      </c>
    </row>
    <row r="43" spans="1:20" ht="15" customHeight="1" x14ac:dyDescent="0.3">
      <c r="A43" s="16" t="s">
        <v>20</v>
      </c>
      <c r="B43" s="17" t="s">
        <v>33</v>
      </c>
      <c r="C43" s="17" t="s">
        <v>26</v>
      </c>
      <c r="D43" s="17"/>
      <c r="E43" s="3">
        <v>42</v>
      </c>
      <c r="F43" s="4">
        <v>16.88</v>
      </c>
      <c r="G43" s="4">
        <v>16.72</v>
      </c>
      <c r="H43" s="5">
        <v>208.18</v>
      </c>
      <c r="I43" s="18"/>
      <c r="J43" s="18"/>
      <c r="K43" s="18"/>
      <c r="L43" s="18"/>
      <c r="M43" s="19"/>
      <c r="N43" s="5">
        <f t="shared" si="2"/>
        <v>1.2372166352046454</v>
      </c>
      <c r="O43" s="5">
        <f t="shared" si="0"/>
        <v>78.034463561920816</v>
      </c>
      <c r="P43" s="3">
        <f t="shared" si="3"/>
        <v>216.98098937051392</v>
      </c>
      <c r="Q43" s="3">
        <f t="shared" si="1"/>
        <v>188.3958198362258</v>
      </c>
      <c r="R43" s="3">
        <f t="shared" si="4"/>
        <v>111.63446356192081</v>
      </c>
      <c r="S43" s="3">
        <f t="shared" si="5"/>
        <v>149.3785880552654</v>
      </c>
      <c r="T43" s="3">
        <f t="shared" si="6"/>
        <v>166.25858805526539</v>
      </c>
    </row>
    <row r="44" spans="1:20" ht="15" customHeight="1" x14ac:dyDescent="0.3">
      <c r="A44" s="16" t="s">
        <v>20</v>
      </c>
      <c r="B44" s="17" t="s">
        <v>34</v>
      </c>
      <c r="C44" s="17" t="s">
        <v>22</v>
      </c>
      <c r="D44" s="17"/>
      <c r="E44" s="3">
        <v>43</v>
      </c>
      <c r="F44" s="4">
        <v>17.149999999999999</v>
      </c>
      <c r="G44" s="4">
        <v>15.45</v>
      </c>
      <c r="H44" s="5">
        <v>205.95</v>
      </c>
      <c r="I44" s="18"/>
      <c r="J44" s="18"/>
      <c r="K44" s="18"/>
      <c r="L44" s="18"/>
      <c r="M44" s="19"/>
      <c r="N44" s="5">
        <f t="shared" si="2"/>
        <v>1.2372166352046454</v>
      </c>
      <c r="O44" s="5">
        <f t="shared" si="0"/>
        <v>77.484673264170993</v>
      </c>
      <c r="P44" s="3">
        <f t="shared" si="3"/>
        <v>214.68898217080184</v>
      </c>
      <c r="Q44" s="3">
        <f t="shared" si="1"/>
        <v>185.91628118117617</v>
      </c>
      <c r="R44" s="3">
        <f t="shared" si="4"/>
        <v>110.08467326417099</v>
      </c>
      <c r="S44" s="3">
        <f t="shared" si="5"/>
        <v>147.17394454909066</v>
      </c>
      <c r="T44" s="3">
        <f t="shared" si="6"/>
        <v>164.32394454909067</v>
      </c>
    </row>
    <row r="45" spans="1:20" ht="15" customHeight="1" x14ac:dyDescent="0.3">
      <c r="A45" s="16" t="s">
        <v>20</v>
      </c>
      <c r="B45" s="17" t="s">
        <v>28</v>
      </c>
      <c r="C45" s="17" t="s">
        <v>26</v>
      </c>
      <c r="D45" s="17"/>
      <c r="E45" s="3">
        <v>44</v>
      </c>
      <c r="F45" s="4">
        <v>17.920000000000002</v>
      </c>
      <c r="G45" s="4">
        <v>16.100000000000001</v>
      </c>
      <c r="H45" s="5">
        <v>199.76</v>
      </c>
      <c r="I45" s="18"/>
      <c r="J45" s="18"/>
      <c r="K45" s="18"/>
      <c r="L45" s="18"/>
      <c r="M45" s="19"/>
      <c r="N45" s="5">
        <f t="shared" si="2"/>
        <v>1.2372166352046454</v>
      </c>
      <c r="O45" s="5">
        <f t="shared" si="0"/>
        <v>74.083125161832712</v>
      </c>
      <c r="P45" s="3">
        <f t="shared" si="3"/>
        <v>208.11534413030688</v>
      </c>
      <c r="Q45" s="3">
        <f t="shared" si="1"/>
        <v>179.08287535603196</v>
      </c>
      <c r="R45" s="3">
        <f t="shared" si="4"/>
        <v>108.10312516183271</v>
      </c>
      <c r="S45" s="3">
        <f t="shared" si="5"/>
        <v>142.04131277511561</v>
      </c>
      <c r="T45" s="3">
        <f t="shared" si="6"/>
        <v>159.9613127751156</v>
      </c>
    </row>
    <row r="46" spans="1:20" ht="15" customHeight="1" x14ac:dyDescent="0.3">
      <c r="A46" s="16" t="s">
        <v>20</v>
      </c>
      <c r="B46" s="17" t="s">
        <v>34</v>
      </c>
      <c r="C46" s="17" t="s">
        <v>22</v>
      </c>
      <c r="D46" s="17"/>
      <c r="E46" s="3">
        <v>45</v>
      </c>
      <c r="F46" s="4">
        <v>17.260000000000002</v>
      </c>
      <c r="G46" s="4">
        <v>15.85</v>
      </c>
      <c r="H46" s="5">
        <v>199.69</v>
      </c>
      <c r="I46" s="18"/>
      <c r="J46" s="18"/>
      <c r="K46" s="18"/>
      <c r="L46" s="18"/>
      <c r="M46" s="19"/>
      <c r="N46" s="5">
        <f t="shared" si="2"/>
        <v>1.2372166352046454</v>
      </c>
      <c r="O46" s="5">
        <f t="shared" si="0"/>
        <v>74.458591706637463</v>
      </c>
      <c r="P46" s="3">
        <f t="shared" si="3"/>
        <v>208.08769051059807</v>
      </c>
      <c r="Q46" s="3">
        <f t="shared" si="1"/>
        <v>179.65890175460243</v>
      </c>
      <c r="R46" s="3">
        <f t="shared" si="4"/>
        <v>107.56859170663746</v>
      </c>
      <c r="S46" s="3">
        <f t="shared" si="5"/>
        <v>142.42960590128368</v>
      </c>
      <c r="T46" s="3">
        <f t="shared" si="6"/>
        <v>159.6896059012837</v>
      </c>
    </row>
    <row r="47" spans="1:20" ht="15" customHeight="1" x14ac:dyDescent="0.3">
      <c r="A47" s="16" t="s">
        <v>20</v>
      </c>
      <c r="B47" s="17" t="s">
        <v>45</v>
      </c>
      <c r="C47" s="17" t="s">
        <v>22</v>
      </c>
      <c r="D47" s="17"/>
      <c r="E47" s="3">
        <v>46</v>
      </c>
      <c r="F47" s="4">
        <v>16.21</v>
      </c>
      <c r="G47" s="4">
        <v>15.9</v>
      </c>
      <c r="H47" s="5">
        <v>198.22</v>
      </c>
      <c r="I47" s="18"/>
      <c r="J47" s="18"/>
      <c r="K47" s="18"/>
      <c r="L47" s="18"/>
      <c r="M47" s="19"/>
      <c r="N47" s="5">
        <f t="shared" si="2"/>
        <v>1.2372166352046454</v>
      </c>
      <c r="O47" s="5">
        <f t="shared" si="0"/>
        <v>74.248509235139579</v>
      </c>
      <c r="P47" s="3">
        <f t="shared" si="3"/>
        <v>206.59399670257801</v>
      </c>
      <c r="Q47" s="3">
        <f t="shared" si="1"/>
        <v>179.24672031730708</v>
      </c>
      <c r="R47" s="3">
        <f t="shared" si="4"/>
        <v>106.35850923513958</v>
      </c>
      <c r="S47" s="3">
        <f t="shared" si="5"/>
        <v>142.12246569973729</v>
      </c>
      <c r="T47" s="3">
        <f t="shared" si="6"/>
        <v>158.33246569973727</v>
      </c>
    </row>
    <row r="48" spans="1:20" ht="15" customHeight="1" x14ac:dyDescent="0.3">
      <c r="A48" s="16" t="s">
        <v>20</v>
      </c>
      <c r="B48" s="17" t="s">
        <v>42</v>
      </c>
      <c r="C48" s="17" t="s">
        <v>26</v>
      </c>
      <c r="D48" s="17"/>
      <c r="E48" s="3">
        <v>47</v>
      </c>
      <c r="F48" s="4">
        <v>17.23</v>
      </c>
      <c r="G48" s="4">
        <v>15.04</v>
      </c>
      <c r="H48" s="5">
        <v>209.2</v>
      </c>
      <c r="I48" s="18"/>
      <c r="J48" s="18"/>
      <c r="K48" s="18"/>
      <c r="L48" s="18"/>
      <c r="M48" s="19"/>
      <c r="N48" s="5">
        <f t="shared" si="2"/>
        <v>1.2372166352046454</v>
      </c>
      <c r="O48" s="5">
        <f t="shared" si="0"/>
        <v>79.084875919410308</v>
      </c>
      <c r="P48" s="3">
        <f t="shared" si="3"/>
        <v>218.11945841061424</v>
      </c>
      <c r="Q48" s="3">
        <f t="shared" si="1"/>
        <v>189.02672702270269</v>
      </c>
      <c r="R48" s="3">
        <f t="shared" si="4"/>
        <v>111.3548759194103</v>
      </c>
      <c r="S48" s="3">
        <f t="shared" si="5"/>
        <v>149.4842890629975</v>
      </c>
      <c r="T48" s="3">
        <f t="shared" si="6"/>
        <v>166.71428906299752</v>
      </c>
    </row>
    <row r="49" spans="1:20" ht="15" customHeight="1" x14ac:dyDescent="0.3">
      <c r="A49" s="16" t="s">
        <v>20</v>
      </c>
      <c r="B49" s="17" t="s">
        <v>25</v>
      </c>
      <c r="C49" s="17" t="s">
        <v>26</v>
      </c>
      <c r="D49" s="17"/>
      <c r="E49" s="3">
        <v>48</v>
      </c>
      <c r="F49" s="4">
        <v>16.7</v>
      </c>
      <c r="G49" s="4">
        <v>15.1</v>
      </c>
      <c r="H49" s="5">
        <v>199.8</v>
      </c>
      <c r="I49" s="18"/>
      <c r="J49" s="18"/>
      <c r="K49" s="18"/>
      <c r="L49" s="18"/>
      <c r="M49" s="19"/>
      <c r="N49" s="5">
        <f t="shared" si="2"/>
        <v>1.2372166352046454</v>
      </c>
      <c r="O49" s="5">
        <f t="shared" si="0"/>
        <v>75.093308960950267</v>
      </c>
      <c r="P49" s="3">
        <f t="shared" si="3"/>
        <v>208.26927605823312</v>
      </c>
      <c r="Q49" s="3">
        <f t="shared" si="1"/>
        <v>180.3052797140906</v>
      </c>
      <c r="R49" s="3">
        <f t="shared" si="4"/>
        <v>106.89330896095026</v>
      </c>
      <c r="S49" s="3">
        <f t="shared" si="5"/>
        <v>142.75862523361545</v>
      </c>
      <c r="T49" s="3">
        <f t="shared" si="6"/>
        <v>159.45862523361546</v>
      </c>
    </row>
    <row r="50" spans="1:20" ht="15" customHeight="1" x14ac:dyDescent="0.3">
      <c r="A50" s="16" t="s">
        <v>20</v>
      </c>
      <c r="B50" s="17" t="s">
        <v>45</v>
      </c>
      <c r="C50" s="17" t="s">
        <v>26</v>
      </c>
      <c r="D50" s="17"/>
      <c r="E50" s="3">
        <v>49</v>
      </c>
      <c r="F50" s="4">
        <v>16.46</v>
      </c>
      <c r="G50" s="4">
        <v>16.43</v>
      </c>
      <c r="H50" s="5">
        <v>198.31</v>
      </c>
      <c r="I50" s="18"/>
      <c r="J50" s="18"/>
      <c r="K50" s="18"/>
      <c r="L50" s="18"/>
      <c r="M50" s="19"/>
      <c r="N50" s="5">
        <f t="shared" si="2"/>
        <v>1.2372166352046454</v>
      </c>
      <c r="O50" s="5">
        <f t="shared" si="0"/>
        <v>73.940090287621388</v>
      </c>
      <c r="P50" s="3">
        <f t="shared" si="3"/>
        <v>206.64921217591029</v>
      </c>
      <c r="Q50" s="3">
        <f t="shared" si="1"/>
        <v>179.09819863276707</v>
      </c>
      <c r="R50" s="3">
        <f t="shared" si="4"/>
        <v>106.83009028762139</v>
      </c>
      <c r="S50" s="3">
        <f t="shared" si="5"/>
        <v>142.12815348895634</v>
      </c>
      <c r="T50" s="3">
        <f t="shared" si="6"/>
        <v>158.58815348895635</v>
      </c>
    </row>
    <row r="51" spans="1:20" ht="15" customHeight="1" x14ac:dyDescent="0.3">
      <c r="A51" s="16" t="s">
        <v>20</v>
      </c>
      <c r="B51" s="17" t="s">
        <v>31</v>
      </c>
      <c r="C51" s="17" t="s">
        <v>26</v>
      </c>
      <c r="D51" s="17"/>
      <c r="E51" s="3">
        <v>50</v>
      </c>
      <c r="F51" s="4">
        <v>17.350000000000001</v>
      </c>
      <c r="G51" s="4">
        <v>17.23</v>
      </c>
      <c r="H51" s="5">
        <v>199.99</v>
      </c>
      <c r="I51" s="18">
        <v>6</v>
      </c>
      <c r="J51" s="18">
        <v>69.290000000000006</v>
      </c>
      <c r="K51" s="18">
        <v>42.88</v>
      </c>
      <c r="L51" s="18">
        <v>22.57</v>
      </c>
      <c r="M51" s="19">
        <f>(J51-K51)/(K51-L51)</f>
        <v>1.3003446578040374</v>
      </c>
      <c r="N51" s="5">
        <f t="shared" si="2"/>
        <v>1.2372166352046454</v>
      </c>
      <c r="O51" s="5">
        <f t="shared" si="0"/>
        <v>73.935620447802293</v>
      </c>
      <c r="P51" s="3">
        <f t="shared" si="3"/>
        <v>208.3287080523354</v>
      </c>
      <c r="Q51" s="3">
        <f t="shared" si="1"/>
        <v>179.88836498516505</v>
      </c>
      <c r="R51" s="3">
        <f t="shared" si="4"/>
        <v>108.51562044780229</v>
      </c>
      <c r="S51" s="3">
        <f t="shared" si="5"/>
        <v>142.9205547612639</v>
      </c>
      <c r="T51" s="3">
        <f t="shared" si="6"/>
        <v>160.2705547612639</v>
      </c>
    </row>
    <row r="52" spans="1:20" ht="15" customHeight="1" x14ac:dyDescent="0.3">
      <c r="A52" s="16" t="s">
        <v>20</v>
      </c>
      <c r="B52" s="17" t="s">
        <v>21</v>
      </c>
      <c r="C52" s="17" t="s">
        <v>22</v>
      </c>
      <c r="D52" s="17"/>
      <c r="E52" s="3">
        <v>51</v>
      </c>
      <c r="F52" s="4">
        <v>16.760000000000002</v>
      </c>
      <c r="G52" s="4">
        <v>16.64</v>
      </c>
      <c r="H52" s="5">
        <v>205.44</v>
      </c>
      <c r="I52" s="18"/>
      <c r="J52" s="18"/>
      <c r="K52" s="18"/>
      <c r="L52" s="18"/>
      <c r="M52" s="19"/>
      <c r="N52" s="5">
        <f t="shared" si="2"/>
        <v>1.2372166352046454</v>
      </c>
      <c r="O52" s="5">
        <f t="shared" si="0"/>
        <v>76.899124247868357</v>
      </c>
      <c r="P52" s="3">
        <f t="shared" si="3"/>
        <v>214.11294198249064</v>
      </c>
      <c r="Q52" s="3">
        <f t="shared" si="1"/>
        <v>185.81807334531038</v>
      </c>
      <c r="R52" s="3">
        <f t="shared" si="4"/>
        <v>110.29912424786836</v>
      </c>
      <c r="S52" s="3">
        <f t="shared" si="5"/>
        <v>147.3685112213762</v>
      </c>
      <c r="T52" s="3">
        <f t="shared" si="6"/>
        <v>164.12851122137621</v>
      </c>
    </row>
    <row r="53" spans="1:20" ht="15" customHeight="1" x14ac:dyDescent="0.3">
      <c r="A53" s="16" t="s">
        <v>20</v>
      </c>
      <c r="B53" s="17" t="s">
        <v>46</v>
      </c>
      <c r="C53" s="17" t="s">
        <v>26</v>
      </c>
      <c r="D53" s="17"/>
      <c r="E53" s="3">
        <v>52</v>
      </c>
      <c r="F53" s="4">
        <v>16.920000000000002</v>
      </c>
      <c r="G53" s="4">
        <v>16.57</v>
      </c>
      <c r="H53" s="5">
        <v>198.08</v>
      </c>
      <c r="I53" s="18"/>
      <c r="J53" s="18"/>
      <c r="K53" s="18"/>
      <c r="L53" s="18"/>
      <c r="M53" s="19"/>
      <c r="N53" s="5">
        <f t="shared" si="2"/>
        <v>1.2372166352046454</v>
      </c>
      <c r="O53" s="5">
        <f t="shared" si="0"/>
        <v>73.569093582635745</v>
      </c>
      <c r="P53" s="3">
        <f t="shared" si="3"/>
        <v>206.37736991919402</v>
      </c>
      <c r="Q53" s="3">
        <f t="shared" si="1"/>
        <v>178.42200588179864</v>
      </c>
      <c r="R53" s="3">
        <f t="shared" si="4"/>
        <v>107.05909358263574</v>
      </c>
      <c r="S53" s="3">
        <f t="shared" si="5"/>
        <v>141.63745909048077</v>
      </c>
      <c r="T53" s="3">
        <f t="shared" si="6"/>
        <v>158.55745909048076</v>
      </c>
    </row>
    <row r="54" spans="1:20" ht="15" customHeight="1" x14ac:dyDescent="0.3">
      <c r="A54" s="16" t="s">
        <v>20</v>
      </c>
      <c r="B54" s="17" t="s">
        <v>38</v>
      </c>
      <c r="C54" s="17" t="s">
        <v>26</v>
      </c>
      <c r="D54" s="17"/>
      <c r="E54" s="3">
        <v>53</v>
      </c>
      <c r="F54" s="4">
        <v>16.66</v>
      </c>
      <c r="G54" s="4">
        <v>16.52</v>
      </c>
      <c r="H54" s="5">
        <v>197.79</v>
      </c>
      <c r="I54" s="18"/>
      <c r="J54" s="18"/>
      <c r="K54" s="18"/>
      <c r="L54" s="18"/>
      <c r="M54" s="19"/>
      <c r="N54" s="5">
        <f t="shared" si="2"/>
        <v>1.2372166352046454</v>
      </c>
      <c r="O54" s="5">
        <f t="shared" si="0"/>
        <v>73.578033262273934</v>
      </c>
      <c r="P54" s="3">
        <f t="shared" si="3"/>
        <v>206.08837816634374</v>
      </c>
      <c r="Q54" s="3">
        <f t="shared" si="1"/>
        <v>178.39167317700267</v>
      </c>
      <c r="R54" s="3">
        <f t="shared" si="4"/>
        <v>106.75803326227393</v>
      </c>
      <c r="S54" s="3">
        <f t="shared" si="5"/>
        <v>141.6026565458657</v>
      </c>
      <c r="T54" s="3">
        <f t="shared" si="6"/>
        <v>158.2626565458657</v>
      </c>
    </row>
    <row r="55" spans="1:20" ht="15" customHeight="1" x14ac:dyDescent="0.3">
      <c r="A55" s="16" t="s">
        <v>20</v>
      </c>
      <c r="B55" s="17" t="s">
        <v>40</v>
      </c>
      <c r="C55" s="17" t="s">
        <v>22</v>
      </c>
      <c r="D55" s="17"/>
      <c r="E55" s="3">
        <v>54</v>
      </c>
      <c r="F55" s="4">
        <v>16.57</v>
      </c>
      <c r="G55" s="4">
        <v>16.37</v>
      </c>
      <c r="H55" s="5">
        <v>193.42</v>
      </c>
      <c r="I55" s="18"/>
      <c r="J55" s="18"/>
      <c r="K55" s="18"/>
      <c r="L55" s="18"/>
      <c r="M55" s="19"/>
      <c r="N55" s="5">
        <f t="shared" si="2"/>
        <v>1.2372166352046454</v>
      </c>
      <c r="O55" s="5">
        <f t="shared" si="0"/>
        <v>71.731989416983922</v>
      </c>
      <c r="P55" s="3">
        <f t="shared" si="3"/>
        <v>201.51017512991223</v>
      </c>
      <c r="Q55" s="3">
        <f t="shared" si="1"/>
        <v>174.18037671736465</v>
      </c>
      <c r="R55" s="3">
        <f t="shared" si="4"/>
        <v>104.67198941698392</v>
      </c>
      <c r="S55" s="3">
        <f t="shared" si="5"/>
        <v>138.31438200887266</v>
      </c>
      <c r="T55" s="3">
        <f t="shared" si="6"/>
        <v>154.88438200887265</v>
      </c>
    </row>
    <row r="56" spans="1:20" ht="15" customHeight="1" x14ac:dyDescent="0.3">
      <c r="A56" s="16" t="s">
        <v>20</v>
      </c>
      <c r="B56" s="17" t="s">
        <v>25</v>
      </c>
      <c r="C56" s="17" t="s">
        <v>26</v>
      </c>
      <c r="D56" s="17"/>
      <c r="E56" s="3">
        <v>55</v>
      </c>
      <c r="F56" s="4">
        <v>16.489999999999998</v>
      </c>
      <c r="G56" s="4">
        <v>16.43</v>
      </c>
      <c r="H56" s="5">
        <v>199.73</v>
      </c>
      <c r="I56" s="18"/>
      <c r="J56" s="18"/>
      <c r="K56" s="18"/>
      <c r="L56" s="18"/>
      <c r="M56" s="19"/>
      <c r="N56" s="5">
        <f t="shared" si="2"/>
        <v>1.2372166352046454</v>
      </c>
      <c r="O56" s="5">
        <f t="shared" si="0"/>
        <v>74.561398022476865</v>
      </c>
      <c r="P56" s="3">
        <f t="shared" si="3"/>
        <v>208.13928535282065</v>
      </c>
      <c r="Q56" s="3">
        <f t="shared" si="1"/>
        <v>180.46507564944912</v>
      </c>
      <c r="R56" s="3">
        <f t="shared" si="4"/>
        <v>107.48139802247687</v>
      </c>
      <c r="S56" s="3">
        <f t="shared" si="5"/>
        <v>143.18437663821067</v>
      </c>
      <c r="T56" s="3">
        <f t="shared" si="6"/>
        <v>159.67437663821067</v>
      </c>
    </row>
    <row r="57" spans="1:20" ht="15" customHeight="1" x14ac:dyDescent="0.3">
      <c r="A57" s="16" t="s">
        <v>20</v>
      </c>
      <c r="B57" s="17" t="s">
        <v>48</v>
      </c>
      <c r="C57" s="17" t="s">
        <v>22</v>
      </c>
      <c r="D57" s="17"/>
      <c r="E57" s="3">
        <v>56</v>
      </c>
      <c r="F57" s="4">
        <v>17.059999999999999</v>
      </c>
      <c r="G57" s="4">
        <v>15.65</v>
      </c>
      <c r="H57" s="5">
        <v>205.39</v>
      </c>
      <c r="I57" s="18"/>
      <c r="J57" s="18"/>
      <c r="K57" s="18"/>
      <c r="L57" s="18"/>
      <c r="M57" s="19"/>
      <c r="N57" s="5">
        <f t="shared" si="2"/>
        <v>1.2372166352046454</v>
      </c>
      <c r="O57" s="5">
        <f t="shared" si="0"/>
        <v>77.185193996291019</v>
      </c>
      <c r="P57" s="3">
        <f t="shared" si="3"/>
        <v>214.09520589128391</v>
      </c>
      <c r="Q57" s="3">
        <f t="shared" si="1"/>
        <v>185.45742679184025</v>
      </c>
      <c r="R57" s="3">
        <f t="shared" si="4"/>
        <v>109.89519399629103</v>
      </c>
      <c r="S57" s="3">
        <f t="shared" si="5"/>
        <v>146.86482979369472</v>
      </c>
      <c r="T57" s="3">
        <f t="shared" si="6"/>
        <v>163.92482979369473</v>
      </c>
    </row>
    <row r="58" spans="1:20" ht="15" customHeight="1" x14ac:dyDescent="0.3">
      <c r="A58" s="16" t="s">
        <v>20</v>
      </c>
      <c r="B58" s="17" t="s">
        <v>49</v>
      </c>
      <c r="C58" s="17" t="s">
        <v>22</v>
      </c>
      <c r="D58" s="17"/>
      <c r="E58" s="3">
        <v>57</v>
      </c>
      <c r="F58" s="4">
        <v>16.68</v>
      </c>
      <c r="G58" s="4">
        <v>16.72</v>
      </c>
      <c r="H58" s="5">
        <v>203.35</v>
      </c>
      <c r="I58" s="18"/>
      <c r="J58" s="18"/>
      <c r="K58" s="18"/>
      <c r="L58" s="18"/>
      <c r="M58" s="19"/>
      <c r="N58" s="5">
        <f t="shared" si="2"/>
        <v>1.2372166352046454</v>
      </c>
      <c r="O58" s="5">
        <f t="shared" si="0"/>
        <v>75.964927725675579</v>
      </c>
      <c r="P58" s="3">
        <f t="shared" si="3"/>
        <v>211.91758015533762</v>
      </c>
      <c r="Q58" s="3">
        <f t="shared" si="1"/>
        <v>183.84284099648627</v>
      </c>
      <c r="R58" s="3">
        <f t="shared" si="4"/>
        <v>109.36492772567559</v>
      </c>
      <c r="S58" s="3">
        <f t="shared" si="5"/>
        <v>145.86037713364848</v>
      </c>
      <c r="T58" s="3">
        <f t="shared" si="6"/>
        <v>162.54037713364849</v>
      </c>
    </row>
    <row r="59" spans="1:20" ht="15" customHeight="1" x14ac:dyDescent="0.3">
      <c r="A59" s="16" t="s">
        <v>20</v>
      </c>
      <c r="B59" s="17" t="s">
        <v>29</v>
      </c>
      <c r="C59" s="17" t="s">
        <v>22</v>
      </c>
      <c r="D59" s="17"/>
      <c r="E59" s="3">
        <v>58</v>
      </c>
      <c r="F59" s="4">
        <v>16.5</v>
      </c>
      <c r="G59" s="4">
        <v>17.29</v>
      </c>
      <c r="H59" s="5">
        <v>207.88</v>
      </c>
      <c r="I59" s="18"/>
      <c r="J59" s="18"/>
      <c r="K59" s="18"/>
      <c r="L59" s="18"/>
      <c r="M59" s="19"/>
      <c r="N59" s="5">
        <f t="shared" si="2"/>
        <v>1.2372166352046454</v>
      </c>
      <c r="O59" s="5">
        <f t="shared" si="0"/>
        <v>77.815441410784715</v>
      </c>
      <c r="P59" s="3">
        <f t="shared" si="3"/>
        <v>216.65628731534409</v>
      </c>
      <c r="Q59" s="3">
        <f t="shared" si="1"/>
        <v>188.48397110372639</v>
      </c>
      <c r="R59" s="3">
        <f t="shared" si="4"/>
        <v>111.60544141078472</v>
      </c>
      <c r="S59" s="3">
        <f t="shared" si="5"/>
        <v>149.576250398334</v>
      </c>
      <c r="T59" s="3">
        <f t="shared" si="6"/>
        <v>166.076250398334</v>
      </c>
    </row>
    <row r="60" spans="1:20" ht="15" customHeight="1" x14ac:dyDescent="0.3">
      <c r="A60" s="16" t="s">
        <v>20</v>
      </c>
      <c r="B60" s="17" t="s">
        <v>28</v>
      </c>
      <c r="C60" s="17" t="s">
        <v>22</v>
      </c>
      <c r="D60" s="17"/>
      <c r="E60" s="3">
        <v>59</v>
      </c>
      <c r="F60" s="4">
        <v>17.04</v>
      </c>
      <c r="G60" s="4">
        <v>16.48</v>
      </c>
      <c r="H60" s="5">
        <v>200.88</v>
      </c>
      <c r="I60" s="18"/>
      <c r="J60" s="18"/>
      <c r="K60" s="18"/>
      <c r="L60" s="18"/>
      <c r="M60" s="19"/>
      <c r="N60" s="5">
        <f t="shared" si="2"/>
        <v>1.2372166352046454</v>
      </c>
      <c r="O60" s="5">
        <f t="shared" si="0"/>
        <v>74.807239212527605</v>
      </c>
      <c r="P60" s="3">
        <f t="shared" si="3"/>
        <v>209.31701214943985</v>
      </c>
      <c r="Q60" s="3">
        <f t="shared" si="1"/>
        <v>181.05592626756072</v>
      </c>
      <c r="R60" s="3">
        <f t="shared" si="4"/>
        <v>108.3272392125276</v>
      </c>
      <c r="S60" s="3">
        <f t="shared" si="5"/>
        <v>143.65230666129693</v>
      </c>
      <c r="T60" s="3">
        <f t="shared" si="6"/>
        <v>160.69230666129693</v>
      </c>
    </row>
    <row r="61" spans="1:20" ht="15" customHeight="1" x14ac:dyDescent="0.3">
      <c r="A61" s="16" t="s">
        <v>20</v>
      </c>
      <c r="B61" s="17" t="s">
        <v>41</v>
      </c>
      <c r="C61" s="17" t="s">
        <v>22</v>
      </c>
      <c r="D61" s="17"/>
      <c r="E61" s="3">
        <v>60</v>
      </c>
      <c r="F61" s="4">
        <v>15.98</v>
      </c>
      <c r="G61" s="4">
        <v>15.78</v>
      </c>
      <c r="H61" s="5">
        <v>200.11</v>
      </c>
      <c r="I61" s="18">
        <v>7</v>
      </c>
      <c r="J61" s="18">
        <v>62.35</v>
      </c>
      <c r="K61" s="18">
        <v>39.31</v>
      </c>
      <c r="L61" s="18">
        <v>22.44</v>
      </c>
      <c r="M61" s="19">
        <f>(J61-K61)/(K61-L61)</f>
        <v>1.3657379964433904</v>
      </c>
      <c r="N61" s="5">
        <f t="shared" si="2"/>
        <v>1.2372166352046454</v>
      </c>
      <c r="O61" s="5">
        <f t="shared" si="0"/>
        <v>75.249753354618917</v>
      </c>
      <c r="P61" s="3">
        <f t="shared" si="3"/>
        <v>208.59692038335444</v>
      </c>
      <c r="Q61" s="3">
        <f t="shared" si="1"/>
        <v>181.32945738016164</v>
      </c>
      <c r="R61" s="3">
        <f t="shared" si="4"/>
        <v>107.00975335461891</v>
      </c>
      <c r="S61" s="3">
        <f t="shared" si="5"/>
        <v>143.70458070285216</v>
      </c>
      <c r="T61" s="3">
        <f t="shared" si="6"/>
        <v>159.68458070285214</v>
      </c>
    </row>
    <row r="62" spans="1:20" ht="15" customHeight="1" x14ac:dyDescent="0.3">
      <c r="A62" s="16" t="s">
        <v>20</v>
      </c>
      <c r="B62" s="17" t="s">
        <v>28</v>
      </c>
      <c r="C62" s="17" t="s">
        <v>22</v>
      </c>
      <c r="D62" s="17"/>
      <c r="E62" s="3">
        <v>61</v>
      </c>
      <c r="F62" s="4">
        <v>17.68</v>
      </c>
      <c r="G62" s="4">
        <v>17.5</v>
      </c>
      <c r="H62" s="5">
        <v>207.36</v>
      </c>
      <c r="I62" s="18"/>
      <c r="J62" s="18"/>
      <c r="K62" s="18"/>
      <c r="L62" s="18"/>
      <c r="M62" s="19"/>
      <c r="N62" s="5">
        <f t="shared" si="2"/>
        <v>1.2372166352046454</v>
      </c>
      <c r="O62" s="5">
        <f t="shared" si="0"/>
        <v>76.961702005335823</v>
      </c>
      <c r="P62" s="3">
        <f t="shared" si="3"/>
        <v>216.03999971253918</v>
      </c>
      <c r="Q62" s="3">
        <f t="shared" si="1"/>
        <v>186.81574441173882</v>
      </c>
      <c r="R62" s="3">
        <f t="shared" si="4"/>
        <v>112.14170200533582</v>
      </c>
      <c r="S62" s="3">
        <f t="shared" si="5"/>
        <v>148.3348934090709</v>
      </c>
      <c r="T62" s="3">
        <f t="shared" si="6"/>
        <v>166.01489340907091</v>
      </c>
    </row>
    <row r="63" spans="1:20" ht="15" customHeight="1" x14ac:dyDescent="0.3">
      <c r="A63" s="16" t="s">
        <v>20</v>
      </c>
      <c r="B63" s="17" t="s">
        <v>48</v>
      </c>
      <c r="C63" s="17" t="s">
        <v>26</v>
      </c>
      <c r="D63" s="17"/>
      <c r="E63" s="3">
        <v>62</v>
      </c>
      <c r="F63" s="4">
        <v>17.16</v>
      </c>
      <c r="G63" s="4">
        <v>17.3</v>
      </c>
      <c r="H63" s="5">
        <v>203.11</v>
      </c>
      <c r="I63" s="18"/>
      <c r="J63" s="18"/>
      <c r="K63" s="18"/>
      <c r="L63" s="18"/>
      <c r="M63" s="19"/>
      <c r="N63" s="5">
        <f t="shared" si="2"/>
        <v>1.2372166352046454</v>
      </c>
      <c r="O63" s="5">
        <f t="shared" si="0"/>
        <v>75.383848549192038</v>
      </c>
      <c r="P63" s="3">
        <f t="shared" si="3"/>
        <v>211.6120440906013</v>
      </c>
      <c r="Q63" s="3">
        <f t="shared" si="1"/>
        <v>183.14446680822252</v>
      </c>
      <c r="R63" s="3">
        <f t="shared" si="4"/>
        <v>109.84384854919205</v>
      </c>
      <c r="S63" s="3">
        <f t="shared" si="5"/>
        <v>145.45254253362648</v>
      </c>
      <c r="T63" s="3">
        <f t="shared" si="6"/>
        <v>162.61254253362648</v>
      </c>
    </row>
    <row r="64" spans="1:20" ht="15" customHeight="1" x14ac:dyDescent="0.3">
      <c r="A64" s="16" t="s">
        <v>20</v>
      </c>
      <c r="B64" s="17" t="s">
        <v>35</v>
      </c>
      <c r="C64" s="17" t="s">
        <v>22</v>
      </c>
      <c r="D64" s="17"/>
      <c r="E64" s="3">
        <v>63</v>
      </c>
      <c r="F64" s="4">
        <v>17.11</v>
      </c>
      <c r="G64" s="4">
        <v>16.739999999999998</v>
      </c>
      <c r="H64" s="5">
        <v>204.9</v>
      </c>
      <c r="I64" s="18"/>
      <c r="J64" s="18"/>
      <c r="K64" s="18"/>
      <c r="L64" s="18"/>
      <c r="M64" s="19"/>
      <c r="N64" s="5">
        <f t="shared" si="2"/>
        <v>1.2372166352046454</v>
      </c>
      <c r="O64" s="5">
        <f t="shared" si="0"/>
        <v>76.456610105777045</v>
      </c>
      <c r="P64" s="3">
        <f t="shared" si="3"/>
        <v>213.52303374857607</v>
      </c>
      <c r="Q64" s="3">
        <f t="shared" si="1"/>
        <v>184.94454223270952</v>
      </c>
      <c r="R64" s="3">
        <f t="shared" si="4"/>
        <v>110.30661010577704</v>
      </c>
      <c r="S64" s="3">
        <f t="shared" si="5"/>
        <v>146.71623717982098</v>
      </c>
      <c r="T64" s="3">
        <f t="shared" si="6"/>
        <v>163.82623717982096</v>
      </c>
    </row>
    <row r="65" spans="1:20" ht="15" customHeight="1" x14ac:dyDescent="0.3">
      <c r="A65" s="16" t="s">
        <v>20</v>
      </c>
      <c r="B65" s="17" t="s">
        <v>23</v>
      </c>
      <c r="C65" s="17" t="s">
        <v>22</v>
      </c>
      <c r="D65" s="17"/>
      <c r="E65" s="3">
        <v>64</v>
      </c>
      <c r="F65" s="4">
        <v>16.87</v>
      </c>
      <c r="G65" s="4">
        <v>16.89</v>
      </c>
      <c r="H65" s="5">
        <v>208.81</v>
      </c>
      <c r="I65" s="18"/>
      <c r="J65" s="18"/>
      <c r="K65" s="18"/>
      <c r="L65" s="18"/>
      <c r="M65" s="19"/>
      <c r="N65" s="5">
        <f t="shared" si="2"/>
        <v>1.2372166352046454</v>
      </c>
      <c r="O65" s="5">
        <f t="shared" si="0"/>
        <v>78.244546033418715</v>
      </c>
      <c r="P65" s="3">
        <f t="shared" si="3"/>
        <v>217.63468317853398</v>
      </c>
      <c r="Q65" s="3">
        <f t="shared" si="1"/>
        <v>189.02800127352117</v>
      </c>
      <c r="R65" s="3">
        <f t="shared" si="4"/>
        <v>112.00454603341872</v>
      </c>
      <c r="S65" s="3">
        <f t="shared" si="5"/>
        <v>149.90572825681181</v>
      </c>
      <c r="T65" s="3">
        <f t="shared" si="6"/>
        <v>166.77572825681182</v>
      </c>
    </row>
    <row r="66" spans="1:20" ht="15" customHeight="1" x14ac:dyDescent="0.3">
      <c r="A66" s="16" t="s">
        <v>20</v>
      </c>
      <c r="B66" s="17" t="s">
        <v>48</v>
      </c>
      <c r="C66" s="17" t="s">
        <v>26</v>
      </c>
      <c r="D66" s="17"/>
      <c r="E66" s="3">
        <v>65</v>
      </c>
      <c r="F66" s="4">
        <v>16.46</v>
      </c>
      <c r="G66" s="4">
        <v>16.89</v>
      </c>
      <c r="H66" s="5">
        <v>201.49</v>
      </c>
      <c r="I66" s="18"/>
      <c r="J66" s="18"/>
      <c r="K66" s="18"/>
      <c r="L66" s="18"/>
      <c r="M66" s="19"/>
      <c r="N66" s="5">
        <f t="shared" si="2"/>
        <v>1.2372166352046454</v>
      </c>
      <c r="O66" s="5">
        <f t="shared" ref="O66:O129" si="7">(H66-(F66+G66))/(1+N66)</f>
        <v>75.155886718417733</v>
      </c>
      <c r="P66" s="3">
        <f t="shared" si="3"/>
        <v>209.96633378828167</v>
      </c>
      <c r="Q66" s="3">
        <f t="shared" ref="Q66:Q129" si="8">G66+($O66*(1+1.2))</f>
        <v>182.23295078051905</v>
      </c>
      <c r="R66" s="3">
        <f t="shared" si="4"/>
        <v>108.50588671841774</v>
      </c>
      <c r="S66" s="3">
        <f t="shared" si="5"/>
        <v>144.65500742131013</v>
      </c>
      <c r="T66" s="3">
        <f t="shared" si="6"/>
        <v>161.11500742131014</v>
      </c>
    </row>
    <row r="67" spans="1:20" ht="15" customHeight="1" x14ac:dyDescent="0.3">
      <c r="A67" s="16" t="s">
        <v>20</v>
      </c>
      <c r="B67" s="17" t="s">
        <v>48</v>
      </c>
      <c r="C67" s="17" t="s">
        <v>26</v>
      </c>
      <c r="D67" s="17"/>
      <c r="E67" s="3">
        <v>66</v>
      </c>
      <c r="F67" s="4">
        <v>16.77</v>
      </c>
      <c r="G67" s="4">
        <v>16.329999999999998</v>
      </c>
      <c r="H67" s="5">
        <v>193.36</v>
      </c>
      <c r="I67" s="18"/>
      <c r="J67" s="18"/>
      <c r="K67" s="18"/>
      <c r="L67" s="18"/>
      <c r="M67" s="19"/>
      <c r="N67" s="5">
        <f t="shared" ref="N67:N130" si="9">N66</f>
        <v>1.2372166352046454</v>
      </c>
      <c r="O67" s="5">
        <f t="shared" si="7"/>
        <v>71.633652940963643</v>
      </c>
      <c r="P67" s="3">
        <f t="shared" ref="P67:P130" si="10">($F67+G67)+($O67*(1+1.35))</f>
        <v>201.43908441126456</v>
      </c>
      <c r="Q67" s="3">
        <f t="shared" si="8"/>
        <v>173.92403647012003</v>
      </c>
      <c r="R67" s="3">
        <f t="shared" ref="R67:R130" si="11">($F67+G67)+($O67*(1+D67))</f>
        <v>104.73365294096364</v>
      </c>
      <c r="S67" s="3">
        <f t="shared" ref="S67:S130" si="12">G67+($O67*(1+0.7))</f>
        <v>138.1072099996382</v>
      </c>
      <c r="T67" s="3">
        <f t="shared" ref="T67:T130" si="13">(G67+F67)+($O67*(1+0.7))</f>
        <v>154.87720999963818</v>
      </c>
    </row>
    <row r="68" spans="1:20" ht="15" customHeight="1" x14ac:dyDescent="0.3">
      <c r="A68" s="16" t="s">
        <v>20</v>
      </c>
      <c r="B68" s="17" t="s">
        <v>45</v>
      </c>
      <c r="C68" s="17" t="s">
        <v>22</v>
      </c>
      <c r="D68" s="17"/>
      <c r="E68" s="3">
        <v>67</v>
      </c>
      <c r="F68" s="4">
        <v>17.41</v>
      </c>
      <c r="G68" s="4">
        <v>17.239999999999998</v>
      </c>
      <c r="H68" s="5">
        <v>202.73</v>
      </c>
      <c r="I68" s="18"/>
      <c r="J68" s="18"/>
      <c r="K68" s="18"/>
      <c r="L68" s="18"/>
      <c r="M68" s="19"/>
      <c r="N68" s="5">
        <f t="shared" si="9"/>
        <v>1.2372166352046454</v>
      </c>
      <c r="O68" s="5">
        <f t="shared" si="7"/>
        <v>75.129067679503095</v>
      </c>
      <c r="P68" s="3">
        <f t="shared" si="10"/>
        <v>211.20330904683229</v>
      </c>
      <c r="Q68" s="3">
        <f t="shared" si="8"/>
        <v>182.52394889490682</v>
      </c>
      <c r="R68" s="3">
        <f t="shared" si="11"/>
        <v>109.7790676795031</v>
      </c>
      <c r="S68" s="3">
        <f t="shared" si="12"/>
        <v>144.95941505515526</v>
      </c>
      <c r="T68" s="3">
        <f t="shared" si="13"/>
        <v>162.36941505515526</v>
      </c>
    </row>
    <row r="69" spans="1:20" ht="15" customHeight="1" x14ac:dyDescent="0.3">
      <c r="A69" s="16" t="s">
        <v>20</v>
      </c>
      <c r="B69" s="17" t="s">
        <v>41</v>
      </c>
      <c r="C69" s="17" t="s">
        <v>26</v>
      </c>
      <c r="D69" s="17"/>
      <c r="E69" s="3">
        <v>68</v>
      </c>
      <c r="F69" s="4">
        <v>16.5</v>
      </c>
      <c r="G69" s="4">
        <v>16.57</v>
      </c>
      <c r="H69" s="5">
        <v>211.08</v>
      </c>
      <c r="I69" s="18"/>
      <c r="J69" s="18"/>
      <c r="K69" s="18"/>
      <c r="L69" s="18"/>
      <c r="M69" s="19"/>
      <c r="N69" s="5">
        <f t="shared" si="9"/>
        <v>1.2372166352046454</v>
      </c>
      <c r="O69" s="5">
        <f t="shared" si="7"/>
        <v>79.567618619873556</v>
      </c>
      <c r="P69" s="3">
        <f t="shared" si="10"/>
        <v>220.05390375670285</v>
      </c>
      <c r="Q69" s="3">
        <f t="shared" si="8"/>
        <v>191.61876096372183</v>
      </c>
      <c r="R69" s="3">
        <f t="shared" si="11"/>
        <v>112.63761861987356</v>
      </c>
      <c r="S69" s="3">
        <f t="shared" si="12"/>
        <v>151.83495165378503</v>
      </c>
      <c r="T69" s="3">
        <f t="shared" si="13"/>
        <v>168.33495165378503</v>
      </c>
    </row>
    <row r="70" spans="1:20" ht="15" customHeight="1" x14ac:dyDescent="0.3">
      <c r="A70" s="16" t="s">
        <v>20</v>
      </c>
      <c r="B70" s="17" t="s">
        <v>25</v>
      </c>
      <c r="C70" s="17" t="s">
        <v>22</v>
      </c>
      <c r="D70" s="17"/>
      <c r="E70" s="3">
        <v>69</v>
      </c>
      <c r="F70" s="4">
        <v>16.149999999999999</v>
      </c>
      <c r="G70" s="4">
        <v>16.64</v>
      </c>
      <c r="H70" s="5">
        <v>195.55</v>
      </c>
      <c r="I70" s="18"/>
      <c r="J70" s="18"/>
      <c r="K70" s="18"/>
      <c r="L70" s="18"/>
      <c r="M70" s="19"/>
      <c r="N70" s="5">
        <f t="shared" si="9"/>
        <v>1.2372166352046454</v>
      </c>
      <c r="O70" s="5">
        <f t="shared" si="7"/>
        <v>72.751112895739681</v>
      </c>
      <c r="P70" s="3">
        <f t="shared" si="10"/>
        <v>203.75511530498824</v>
      </c>
      <c r="Q70" s="3">
        <f t="shared" si="8"/>
        <v>176.69244837062729</v>
      </c>
      <c r="R70" s="3">
        <f t="shared" si="11"/>
        <v>105.54111289573967</v>
      </c>
      <c r="S70" s="3">
        <f t="shared" si="12"/>
        <v>140.31689192275746</v>
      </c>
      <c r="T70" s="3">
        <f t="shared" si="13"/>
        <v>156.46689192275744</v>
      </c>
    </row>
    <row r="71" spans="1:20" ht="15" customHeight="1" x14ac:dyDescent="0.3">
      <c r="A71" s="16" t="s">
        <v>20</v>
      </c>
      <c r="B71" s="17" t="s">
        <v>40</v>
      </c>
      <c r="C71" s="17" t="s">
        <v>26</v>
      </c>
      <c r="D71" s="17"/>
      <c r="E71" s="3">
        <v>70</v>
      </c>
      <c r="F71" s="4">
        <v>17</v>
      </c>
      <c r="G71" s="4">
        <v>17.28</v>
      </c>
      <c r="H71" s="5">
        <v>209.89</v>
      </c>
      <c r="I71" s="18">
        <v>8</v>
      </c>
      <c r="J71" s="18">
        <v>69.03</v>
      </c>
      <c r="K71" s="18">
        <v>42.12</v>
      </c>
      <c r="L71" s="18">
        <v>22.63</v>
      </c>
      <c r="M71" s="19">
        <f>(J71-K71)/(K71-L71)</f>
        <v>1.3807080554130327</v>
      </c>
      <c r="N71" s="5">
        <f t="shared" si="9"/>
        <v>1.2372166352046454</v>
      </c>
      <c r="O71" s="5">
        <f t="shared" si="7"/>
        <v>78.494857063288535</v>
      </c>
      <c r="P71" s="3">
        <f t="shared" si="10"/>
        <v>218.74291409872808</v>
      </c>
      <c r="Q71" s="3">
        <f t="shared" si="8"/>
        <v>189.9686855392348</v>
      </c>
      <c r="R71" s="3">
        <f t="shared" si="11"/>
        <v>112.77485706328854</v>
      </c>
      <c r="S71" s="3">
        <f t="shared" si="12"/>
        <v>150.72125700759051</v>
      </c>
      <c r="T71" s="3">
        <f t="shared" si="13"/>
        <v>167.72125700759051</v>
      </c>
    </row>
    <row r="72" spans="1:20" ht="15" customHeight="1" x14ac:dyDescent="0.3">
      <c r="A72" s="16" t="s">
        <v>20</v>
      </c>
      <c r="B72" s="17" t="s">
        <v>40</v>
      </c>
      <c r="C72" s="17" t="s">
        <v>26</v>
      </c>
      <c r="D72" s="17"/>
      <c r="E72" s="3">
        <v>71</v>
      </c>
      <c r="F72" s="4">
        <v>16.600000000000001</v>
      </c>
      <c r="G72" s="4">
        <v>16.55</v>
      </c>
      <c r="H72" s="5">
        <v>202.75</v>
      </c>
      <c r="I72" s="18"/>
      <c r="J72" s="18"/>
      <c r="K72" s="18"/>
      <c r="L72" s="18"/>
      <c r="M72" s="19"/>
      <c r="N72" s="5">
        <f t="shared" si="9"/>
        <v>1.2372166352046454</v>
      </c>
      <c r="O72" s="5">
        <f t="shared" si="7"/>
        <v>75.808483332006929</v>
      </c>
      <c r="P72" s="3">
        <f t="shared" si="10"/>
        <v>211.2999358302163</v>
      </c>
      <c r="Q72" s="3">
        <f t="shared" si="8"/>
        <v>183.32866333041528</v>
      </c>
      <c r="R72" s="3">
        <f t="shared" si="11"/>
        <v>108.95848333200694</v>
      </c>
      <c r="S72" s="3">
        <f t="shared" si="12"/>
        <v>145.4244216644118</v>
      </c>
      <c r="T72" s="3">
        <f t="shared" si="13"/>
        <v>162.02442166441179</v>
      </c>
    </row>
    <row r="73" spans="1:20" ht="15" customHeight="1" x14ac:dyDescent="0.3">
      <c r="A73" s="16" t="s">
        <v>20</v>
      </c>
      <c r="B73" s="17" t="s">
        <v>39</v>
      </c>
      <c r="C73" s="17" t="s">
        <v>22</v>
      </c>
      <c r="D73" s="17"/>
      <c r="E73" s="3">
        <v>72</v>
      </c>
      <c r="F73" s="4">
        <v>16.12</v>
      </c>
      <c r="G73" s="4">
        <v>16.39</v>
      </c>
      <c r="H73" s="5">
        <v>200.46</v>
      </c>
      <c r="I73" s="18"/>
      <c r="J73" s="18"/>
      <c r="K73" s="18"/>
      <c r="L73" s="18"/>
      <c r="M73" s="19"/>
      <c r="N73" s="5">
        <f t="shared" si="9"/>
        <v>1.2372166352046454</v>
      </c>
      <c r="O73" s="5">
        <f t="shared" si="7"/>
        <v>75.070959761854738</v>
      </c>
      <c r="P73" s="3">
        <f t="shared" si="10"/>
        <v>208.92675544035865</v>
      </c>
      <c r="Q73" s="3">
        <f t="shared" si="8"/>
        <v>181.54611147608045</v>
      </c>
      <c r="R73" s="3">
        <f t="shared" si="11"/>
        <v>107.58095976185474</v>
      </c>
      <c r="S73" s="3">
        <f t="shared" si="12"/>
        <v>144.01063159515306</v>
      </c>
      <c r="T73" s="3">
        <f t="shared" si="13"/>
        <v>160.13063159515306</v>
      </c>
    </row>
    <row r="74" spans="1:20" ht="15" customHeight="1" x14ac:dyDescent="0.3">
      <c r="A74" s="16" t="s">
        <v>20</v>
      </c>
      <c r="B74" s="17" t="s">
        <v>21</v>
      </c>
      <c r="C74" s="17" t="s">
        <v>26</v>
      </c>
      <c r="D74" s="17"/>
      <c r="E74" s="3">
        <v>73</v>
      </c>
      <c r="F74" s="4">
        <v>16.86</v>
      </c>
      <c r="G74" s="4">
        <v>16.86</v>
      </c>
      <c r="H74" s="6">
        <v>201.42</v>
      </c>
      <c r="I74" s="18"/>
      <c r="J74" s="18"/>
      <c r="K74" s="3"/>
      <c r="L74" s="3"/>
      <c r="M74" s="19"/>
      <c r="N74" s="5">
        <f t="shared" si="9"/>
        <v>1.2372166352046454</v>
      </c>
      <c r="O74" s="5">
        <f t="shared" si="7"/>
        <v>74.959213766377133</v>
      </c>
      <c r="P74" s="3">
        <f t="shared" si="10"/>
        <v>209.87415235098626</v>
      </c>
      <c r="Q74" s="3">
        <f t="shared" si="8"/>
        <v>181.7702702860297</v>
      </c>
      <c r="R74" s="3">
        <f t="shared" si="11"/>
        <v>108.67921376637713</v>
      </c>
      <c r="S74" s="3">
        <f t="shared" si="12"/>
        <v>144.29066340284112</v>
      </c>
      <c r="T74" s="3">
        <f t="shared" si="13"/>
        <v>161.15066340284113</v>
      </c>
    </row>
    <row r="75" spans="1:20" ht="15" customHeight="1" x14ac:dyDescent="0.3">
      <c r="A75" s="16" t="s">
        <v>20</v>
      </c>
      <c r="B75" s="17" t="s">
        <v>44</v>
      </c>
      <c r="C75" s="17" t="s">
        <v>26</v>
      </c>
      <c r="D75" s="17"/>
      <c r="E75" s="3">
        <v>74</v>
      </c>
      <c r="F75" s="4">
        <v>16.75</v>
      </c>
      <c r="G75" s="4">
        <v>16.98</v>
      </c>
      <c r="H75" s="5">
        <v>196.16</v>
      </c>
      <c r="I75" s="18"/>
      <c r="J75" s="18"/>
      <c r="K75" s="18"/>
      <c r="L75" s="18"/>
      <c r="M75" s="19"/>
      <c r="N75" s="5">
        <f t="shared" si="9"/>
        <v>1.2372166352046454</v>
      </c>
      <c r="O75" s="5">
        <f t="shared" si="7"/>
        <v>72.603608181709234</v>
      </c>
      <c r="P75" s="3">
        <f t="shared" si="10"/>
        <v>204.3484792270167</v>
      </c>
      <c r="Q75" s="3">
        <f t="shared" si="8"/>
        <v>176.7079379997603</v>
      </c>
      <c r="R75" s="3">
        <f t="shared" si="11"/>
        <v>106.33360818170924</v>
      </c>
      <c r="S75" s="3">
        <f t="shared" si="12"/>
        <v>140.4061339089057</v>
      </c>
      <c r="T75" s="3">
        <f t="shared" si="13"/>
        <v>157.1561339089057</v>
      </c>
    </row>
    <row r="76" spans="1:20" ht="15" customHeight="1" x14ac:dyDescent="0.3">
      <c r="A76" s="16" t="s">
        <v>20</v>
      </c>
      <c r="B76" s="17" t="s">
        <v>29</v>
      </c>
      <c r="C76" s="17" t="s">
        <v>26</v>
      </c>
      <c r="D76" s="17"/>
      <c r="E76" s="3">
        <v>75</v>
      </c>
      <c r="F76" s="4">
        <v>16.73</v>
      </c>
      <c r="G76" s="4">
        <v>17.79</v>
      </c>
      <c r="H76" s="7">
        <v>209.11</v>
      </c>
      <c r="I76" s="18"/>
      <c r="J76" s="18"/>
      <c r="K76" s="18"/>
      <c r="L76" s="18"/>
      <c r="M76" s="19"/>
      <c r="N76" s="5">
        <f t="shared" si="9"/>
        <v>1.2372166352046454</v>
      </c>
      <c r="O76" s="5">
        <f t="shared" si="7"/>
        <v>78.038933401739939</v>
      </c>
      <c r="P76" s="3">
        <f t="shared" si="10"/>
        <v>217.91149349408886</v>
      </c>
      <c r="Q76" s="3">
        <f t="shared" si="8"/>
        <v>189.47565348382787</v>
      </c>
      <c r="R76" s="3">
        <f t="shared" si="11"/>
        <v>112.55893340173994</v>
      </c>
      <c r="S76" s="3">
        <f t="shared" si="12"/>
        <v>150.45618678295787</v>
      </c>
      <c r="T76" s="3">
        <f t="shared" si="13"/>
        <v>167.18618678295786</v>
      </c>
    </row>
    <row r="77" spans="1:20" ht="15" customHeight="1" x14ac:dyDescent="0.3">
      <c r="A77" s="16" t="s">
        <v>20</v>
      </c>
      <c r="B77" s="17" t="s">
        <v>38</v>
      </c>
      <c r="C77" s="17" t="s">
        <v>22</v>
      </c>
      <c r="D77" s="17"/>
      <c r="E77" s="3">
        <v>76</v>
      </c>
      <c r="F77" s="4">
        <v>16.84</v>
      </c>
      <c r="G77" s="4">
        <v>16.98</v>
      </c>
      <c r="H77" s="5">
        <v>198.29</v>
      </c>
      <c r="I77" s="18"/>
      <c r="J77" s="18"/>
      <c r="K77" s="18"/>
      <c r="L77" s="18"/>
      <c r="M77" s="19"/>
      <c r="N77" s="5">
        <f t="shared" si="9"/>
        <v>1.2372166352046454</v>
      </c>
      <c r="O77" s="5">
        <f t="shared" si="7"/>
        <v>73.515455504806482</v>
      </c>
      <c r="P77" s="3">
        <f t="shared" si="10"/>
        <v>206.58132043629524</v>
      </c>
      <c r="Q77" s="3">
        <f t="shared" si="8"/>
        <v>178.71400211057426</v>
      </c>
      <c r="R77" s="3">
        <f t="shared" si="11"/>
        <v>107.33545550480648</v>
      </c>
      <c r="S77" s="3">
        <f t="shared" si="12"/>
        <v>141.95627435817102</v>
      </c>
      <c r="T77" s="3">
        <f t="shared" si="13"/>
        <v>158.79627435817102</v>
      </c>
    </row>
    <row r="78" spans="1:20" ht="15" customHeight="1" x14ac:dyDescent="0.3">
      <c r="A78" s="16" t="s">
        <v>20</v>
      </c>
      <c r="B78" s="17" t="s">
        <v>42</v>
      </c>
      <c r="C78" s="17" t="s">
        <v>22</v>
      </c>
      <c r="D78" s="17"/>
      <c r="E78" s="3">
        <v>77</v>
      </c>
      <c r="F78" s="4">
        <v>17.190000000000001</v>
      </c>
      <c r="G78" s="4">
        <v>16.95</v>
      </c>
      <c r="H78" s="5">
        <v>199.68</v>
      </c>
      <c r="I78" s="18"/>
      <c r="J78" s="18"/>
      <c r="K78" s="18"/>
      <c r="L78" s="18"/>
      <c r="M78" s="19"/>
      <c r="N78" s="5">
        <f t="shared" si="9"/>
        <v>1.2372166352046454</v>
      </c>
      <c r="O78" s="5">
        <f t="shared" si="7"/>
        <v>73.99372836545065</v>
      </c>
      <c r="P78" s="3">
        <f t="shared" si="10"/>
        <v>208.02526165880903</v>
      </c>
      <c r="Q78" s="3">
        <f t="shared" si="8"/>
        <v>179.73620240399143</v>
      </c>
      <c r="R78" s="3">
        <f t="shared" si="11"/>
        <v>108.13372836545065</v>
      </c>
      <c r="S78" s="3">
        <f t="shared" si="12"/>
        <v>142.73933822126611</v>
      </c>
      <c r="T78" s="3">
        <f t="shared" si="13"/>
        <v>159.92933822126611</v>
      </c>
    </row>
    <row r="79" spans="1:20" ht="15" customHeight="1" x14ac:dyDescent="0.3">
      <c r="A79" s="16" t="s">
        <v>20</v>
      </c>
      <c r="B79" s="17" t="s">
        <v>33</v>
      </c>
      <c r="C79" s="17" t="s">
        <v>22</v>
      </c>
      <c r="D79" s="17"/>
      <c r="E79" s="3">
        <v>78</v>
      </c>
      <c r="F79" s="4">
        <v>17.2</v>
      </c>
      <c r="G79" s="4">
        <v>16.84</v>
      </c>
      <c r="H79" s="5">
        <v>198.27</v>
      </c>
      <c r="I79" s="18"/>
      <c r="J79" s="18"/>
      <c r="K79" s="18"/>
      <c r="L79" s="18"/>
      <c r="M79" s="19"/>
      <c r="N79" s="5">
        <f t="shared" si="9"/>
        <v>1.2372166352046454</v>
      </c>
      <c r="O79" s="5">
        <f t="shared" si="7"/>
        <v>73.408179349148</v>
      </c>
      <c r="P79" s="3">
        <f t="shared" si="10"/>
        <v>206.5492214704978</v>
      </c>
      <c r="Q79" s="3">
        <f t="shared" si="8"/>
        <v>178.33799456812562</v>
      </c>
      <c r="R79" s="3">
        <f t="shared" si="11"/>
        <v>107.44817934914801</v>
      </c>
      <c r="S79" s="3">
        <f t="shared" si="12"/>
        <v>141.6339048935516</v>
      </c>
      <c r="T79" s="3">
        <f t="shared" si="13"/>
        <v>158.83390489355159</v>
      </c>
    </row>
    <row r="80" spans="1:20" ht="15" customHeight="1" x14ac:dyDescent="0.3">
      <c r="A80" s="16" t="s">
        <v>20</v>
      </c>
      <c r="B80" s="17" t="s">
        <v>44</v>
      </c>
      <c r="C80" s="17" t="s">
        <v>26</v>
      </c>
      <c r="D80" s="17"/>
      <c r="E80" s="3">
        <v>79</v>
      </c>
      <c r="F80" s="4">
        <v>17.32</v>
      </c>
      <c r="G80" s="4">
        <v>17.64</v>
      </c>
      <c r="H80" s="5">
        <v>201.04</v>
      </c>
      <c r="I80" s="18"/>
      <c r="J80" s="18"/>
      <c r="K80" s="18"/>
      <c r="L80" s="18"/>
      <c r="M80" s="19"/>
      <c r="N80" s="5">
        <f t="shared" si="9"/>
        <v>1.2372166352046454</v>
      </c>
      <c r="O80" s="5">
        <f t="shared" si="7"/>
        <v>74.235099715682253</v>
      </c>
      <c r="P80" s="3">
        <f t="shared" si="10"/>
        <v>209.41248433185331</v>
      </c>
      <c r="Q80" s="3">
        <f t="shared" si="8"/>
        <v>180.95721937450099</v>
      </c>
      <c r="R80" s="3">
        <f t="shared" si="11"/>
        <v>109.19509971568226</v>
      </c>
      <c r="S80" s="3">
        <f t="shared" si="12"/>
        <v>143.83966951665982</v>
      </c>
      <c r="T80" s="3">
        <f t="shared" si="13"/>
        <v>161.15966951665982</v>
      </c>
    </row>
    <row r="81" spans="1:20" ht="15" customHeight="1" x14ac:dyDescent="0.3">
      <c r="A81" s="16" t="s">
        <v>20</v>
      </c>
      <c r="B81" s="17" t="s">
        <v>45</v>
      </c>
      <c r="C81" s="17" t="s">
        <v>22</v>
      </c>
      <c r="D81" s="17"/>
      <c r="E81" s="3">
        <v>80</v>
      </c>
      <c r="F81" s="4">
        <v>17.37</v>
      </c>
      <c r="G81" s="4">
        <v>16.79</v>
      </c>
      <c r="H81" s="5">
        <v>203.12</v>
      </c>
      <c r="I81" s="18">
        <v>9</v>
      </c>
      <c r="J81" s="18">
        <v>71.39</v>
      </c>
      <c r="K81" s="18">
        <v>43.35</v>
      </c>
      <c r="L81" s="18">
        <v>22.6</v>
      </c>
      <c r="M81" s="19">
        <f>(J81-K81)/(K81-L81)</f>
        <v>1.3513253012048192</v>
      </c>
      <c r="N81" s="5">
        <f t="shared" si="9"/>
        <v>1.2372166352046454</v>
      </c>
      <c r="O81" s="5">
        <f t="shared" si="7"/>
        <v>75.522413583584267</v>
      </c>
      <c r="P81" s="3">
        <f t="shared" si="10"/>
        <v>211.63767192142302</v>
      </c>
      <c r="Q81" s="3">
        <f t="shared" si="8"/>
        <v>182.93930988388539</v>
      </c>
      <c r="R81" s="3">
        <f t="shared" si="11"/>
        <v>109.68241358358426</v>
      </c>
      <c r="S81" s="3">
        <f t="shared" si="12"/>
        <v>145.17810309209324</v>
      </c>
      <c r="T81" s="3">
        <f t="shared" si="13"/>
        <v>162.54810309209324</v>
      </c>
    </row>
    <row r="82" spans="1:20" ht="15" customHeight="1" x14ac:dyDescent="0.3">
      <c r="A82" s="16" t="s">
        <v>20</v>
      </c>
      <c r="B82" s="17" t="s">
        <v>33</v>
      </c>
      <c r="C82" s="17" t="s">
        <v>26</v>
      </c>
      <c r="D82" s="17"/>
      <c r="E82" s="3">
        <v>81</v>
      </c>
      <c r="F82" s="4">
        <v>16.2</v>
      </c>
      <c r="G82" s="4">
        <v>17</v>
      </c>
      <c r="H82" s="5">
        <v>203.06</v>
      </c>
      <c r="I82" s="18"/>
      <c r="J82" s="18"/>
      <c r="K82" s="18"/>
      <c r="L82" s="18"/>
      <c r="M82" s="19"/>
      <c r="N82" s="5">
        <f t="shared" si="9"/>
        <v>1.2372166352046454</v>
      </c>
      <c r="O82" s="5">
        <f t="shared" si="7"/>
        <v>75.924699167303643</v>
      </c>
      <c r="P82" s="3">
        <f t="shared" si="10"/>
        <v>211.62304304316359</v>
      </c>
      <c r="Q82" s="3">
        <f t="shared" si="8"/>
        <v>184.03433816806802</v>
      </c>
      <c r="R82" s="3">
        <f t="shared" si="11"/>
        <v>109.12469916730365</v>
      </c>
      <c r="S82" s="3">
        <f t="shared" si="12"/>
        <v>146.0719885844162</v>
      </c>
      <c r="T82" s="3">
        <f t="shared" si="13"/>
        <v>162.27198858441619</v>
      </c>
    </row>
    <row r="83" spans="1:20" ht="15" customHeight="1" x14ac:dyDescent="0.3">
      <c r="A83" s="16" t="s">
        <v>20</v>
      </c>
      <c r="B83" s="17" t="s">
        <v>37</v>
      </c>
      <c r="C83" s="17" t="s">
        <v>22</v>
      </c>
      <c r="D83" s="17"/>
      <c r="E83" s="3">
        <v>82</v>
      </c>
      <c r="F83" s="4">
        <v>16.489999999999998</v>
      </c>
      <c r="G83" s="4">
        <v>17.78</v>
      </c>
      <c r="H83" s="5">
        <v>197.89</v>
      </c>
      <c r="I83" s="18"/>
      <c r="J83" s="18"/>
      <c r="K83" s="18"/>
      <c r="L83" s="18"/>
      <c r="M83" s="19"/>
      <c r="N83" s="5">
        <f t="shared" si="9"/>
        <v>1.2372166352046454</v>
      </c>
      <c r="O83" s="5">
        <f t="shared" si="7"/>
        <v>73.135519120182636</v>
      </c>
      <c r="P83" s="3">
        <f t="shared" si="10"/>
        <v>206.13846993242919</v>
      </c>
      <c r="Q83" s="3">
        <f t="shared" si="8"/>
        <v>178.67814206440181</v>
      </c>
      <c r="R83" s="3">
        <f t="shared" si="11"/>
        <v>107.40551912018263</v>
      </c>
      <c r="S83" s="3">
        <f t="shared" si="12"/>
        <v>142.11038250431048</v>
      </c>
      <c r="T83" s="3">
        <f t="shared" si="13"/>
        <v>158.60038250431046</v>
      </c>
    </row>
    <row r="84" spans="1:20" ht="15" customHeight="1" x14ac:dyDescent="0.3">
      <c r="A84" s="16" t="s">
        <v>20</v>
      </c>
      <c r="B84" s="17" t="s">
        <v>48</v>
      </c>
      <c r="C84" s="17" t="s">
        <v>22</v>
      </c>
      <c r="D84" s="17"/>
      <c r="E84" s="3">
        <v>83</v>
      </c>
      <c r="F84" s="4">
        <v>16.75</v>
      </c>
      <c r="G84" s="4">
        <v>16.87</v>
      </c>
      <c r="H84" s="5">
        <v>204.94</v>
      </c>
      <c r="I84" s="18"/>
      <c r="J84" s="18"/>
      <c r="K84" s="18"/>
      <c r="L84" s="18"/>
      <c r="M84" s="19"/>
      <c r="N84" s="5">
        <f t="shared" si="9"/>
        <v>1.2372166352046454</v>
      </c>
      <c r="O84" s="5">
        <f t="shared" si="7"/>
        <v>76.577295780892854</v>
      </c>
      <c r="P84" s="3">
        <f t="shared" si="10"/>
        <v>213.57664508509822</v>
      </c>
      <c r="Q84" s="3">
        <f t="shared" si="8"/>
        <v>185.34005071796429</v>
      </c>
      <c r="R84" s="3">
        <f t="shared" si="11"/>
        <v>110.19729578089286</v>
      </c>
      <c r="S84" s="3">
        <f t="shared" si="12"/>
        <v>147.05140282751785</v>
      </c>
      <c r="T84" s="3">
        <f t="shared" si="13"/>
        <v>163.80140282751785</v>
      </c>
    </row>
    <row r="85" spans="1:20" ht="15" customHeight="1" x14ac:dyDescent="0.3">
      <c r="A85" s="16" t="s">
        <v>20</v>
      </c>
      <c r="B85" s="17" t="s">
        <v>32</v>
      </c>
      <c r="C85" s="17" t="s">
        <v>22</v>
      </c>
      <c r="D85" s="17"/>
      <c r="E85" s="3">
        <v>84</v>
      </c>
      <c r="F85" s="4">
        <v>16.3</v>
      </c>
      <c r="G85" s="4">
        <v>16.73</v>
      </c>
      <c r="H85" s="5">
        <v>196.56</v>
      </c>
      <c r="I85" s="18"/>
      <c r="J85" s="18"/>
      <c r="K85" s="18"/>
      <c r="L85" s="18"/>
      <c r="M85" s="19"/>
      <c r="N85" s="5">
        <f t="shared" si="9"/>
        <v>1.2372166352046454</v>
      </c>
      <c r="O85" s="5">
        <f t="shared" si="7"/>
        <v>73.0952905618107</v>
      </c>
      <c r="P85" s="3">
        <f t="shared" si="10"/>
        <v>204.80393282025514</v>
      </c>
      <c r="Q85" s="3">
        <f t="shared" si="8"/>
        <v>177.53963923598354</v>
      </c>
      <c r="R85" s="3">
        <f t="shared" si="11"/>
        <v>106.1252905618107</v>
      </c>
      <c r="S85" s="3">
        <f t="shared" si="12"/>
        <v>140.99199395507819</v>
      </c>
      <c r="T85" s="3">
        <f t="shared" si="13"/>
        <v>157.29199395507817</v>
      </c>
    </row>
    <row r="86" spans="1:20" ht="15" customHeight="1" x14ac:dyDescent="0.3">
      <c r="A86" s="16" t="s">
        <v>20</v>
      </c>
      <c r="B86" s="17" t="s">
        <v>50</v>
      </c>
      <c r="C86" s="17" t="s">
        <v>26</v>
      </c>
      <c r="D86" s="17"/>
      <c r="E86" s="3">
        <v>85</v>
      </c>
      <c r="F86" s="4">
        <v>17.2</v>
      </c>
      <c r="G86" s="4">
        <v>17.73</v>
      </c>
      <c r="H86" s="5">
        <v>200.98</v>
      </c>
      <c r="I86" s="18"/>
      <c r="J86" s="18"/>
      <c r="K86" s="18"/>
      <c r="L86" s="18"/>
      <c r="M86" s="19"/>
      <c r="N86" s="5">
        <f t="shared" si="9"/>
        <v>1.2372166352046454</v>
      </c>
      <c r="O86" s="5">
        <f t="shared" si="7"/>
        <v>74.221690196224941</v>
      </c>
      <c r="P86" s="3">
        <f t="shared" si="10"/>
        <v>209.35097196112864</v>
      </c>
      <c r="Q86" s="3">
        <f t="shared" si="8"/>
        <v>181.01771843169487</v>
      </c>
      <c r="R86" s="3">
        <f t="shared" si="11"/>
        <v>109.15169019622493</v>
      </c>
      <c r="S86" s="3">
        <f t="shared" si="12"/>
        <v>143.90687333358238</v>
      </c>
      <c r="T86" s="3">
        <f t="shared" si="13"/>
        <v>161.1068733335824</v>
      </c>
    </row>
    <row r="87" spans="1:20" ht="15" customHeight="1" x14ac:dyDescent="0.3">
      <c r="A87" s="16" t="s">
        <v>20</v>
      </c>
      <c r="B87" s="17" t="s">
        <v>43</v>
      </c>
      <c r="C87" s="17" t="s">
        <v>22</v>
      </c>
      <c r="D87" s="17"/>
      <c r="E87" s="3">
        <v>86</v>
      </c>
      <c r="F87" s="4">
        <v>15.94</v>
      </c>
      <c r="G87" s="4">
        <v>17.32</v>
      </c>
      <c r="H87" s="5">
        <v>196.04</v>
      </c>
      <c r="I87" s="18"/>
      <c r="J87" s="18"/>
      <c r="K87" s="18"/>
      <c r="L87" s="18"/>
      <c r="M87" s="19"/>
      <c r="N87" s="5">
        <f t="shared" si="9"/>
        <v>1.2372166352046454</v>
      </c>
      <c r="O87" s="5">
        <f t="shared" si="7"/>
        <v>72.760052575377884</v>
      </c>
      <c r="P87" s="3">
        <f t="shared" si="10"/>
        <v>204.24612355213802</v>
      </c>
      <c r="Q87" s="3">
        <f t="shared" si="8"/>
        <v>177.39211566583134</v>
      </c>
      <c r="R87" s="3">
        <f t="shared" si="11"/>
        <v>106.02005257537789</v>
      </c>
      <c r="S87" s="3">
        <f t="shared" si="12"/>
        <v>141.01208937814241</v>
      </c>
      <c r="T87" s="3">
        <f t="shared" si="13"/>
        <v>156.9520893781424</v>
      </c>
    </row>
    <row r="88" spans="1:20" ht="15" customHeight="1" x14ac:dyDescent="0.3">
      <c r="A88" s="16" t="s">
        <v>20</v>
      </c>
      <c r="B88" s="17" t="s">
        <v>47</v>
      </c>
      <c r="C88" s="17" t="s">
        <v>22</v>
      </c>
      <c r="D88" s="17"/>
      <c r="E88" s="3">
        <v>87</v>
      </c>
      <c r="F88" s="4">
        <v>16.149999999999999</v>
      </c>
      <c r="G88" s="4">
        <v>17.68</v>
      </c>
      <c r="H88" s="5">
        <v>200.01</v>
      </c>
      <c r="I88" s="18"/>
      <c r="J88" s="18"/>
      <c r="K88" s="18"/>
      <c r="L88" s="18"/>
      <c r="M88" s="19"/>
      <c r="N88" s="5">
        <f t="shared" si="9"/>
        <v>1.2372166352046454</v>
      </c>
      <c r="O88" s="5">
        <f t="shared" si="7"/>
        <v>74.279798113873312</v>
      </c>
      <c r="P88" s="3">
        <f t="shared" si="10"/>
        <v>208.38752556760227</v>
      </c>
      <c r="Q88" s="3">
        <f t="shared" si="8"/>
        <v>181.09555585052129</v>
      </c>
      <c r="R88" s="3">
        <f t="shared" si="11"/>
        <v>108.10979811387331</v>
      </c>
      <c r="S88" s="3">
        <f t="shared" si="12"/>
        <v>143.95565679358464</v>
      </c>
      <c r="T88" s="3">
        <f t="shared" si="13"/>
        <v>160.10565679358461</v>
      </c>
    </row>
    <row r="89" spans="1:20" ht="15" customHeight="1" x14ac:dyDescent="0.3">
      <c r="A89" s="16" t="s">
        <v>20</v>
      </c>
      <c r="B89" s="17" t="s">
        <v>36</v>
      </c>
      <c r="C89" s="17" t="s">
        <v>26</v>
      </c>
      <c r="D89" s="17"/>
      <c r="E89" s="3">
        <v>88</v>
      </c>
      <c r="F89" s="4">
        <v>17.27</v>
      </c>
      <c r="G89" s="4">
        <v>17.329999999999998</v>
      </c>
      <c r="H89" s="5">
        <v>204.68</v>
      </c>
      <c r="I89" s="18"/>
      <c r="J89" s="18"/>
      <c r="K89" s="18"/>
      <c r="L89" s="18"/>
      <c r="M89" s="19"/>
      <c r="N89" s="5">
        <f t="shared" si="9"/>
        <v>1.2372166352046454</v>
      </c>
      <c r="O89" s="5">
        <f t="shared" si="7"/>
        <v>76.023035643323936</v>
      </c>
      <c r="P89" s="3">
        <f t="shared" si="10"/>
        <v>213.25413376181126</v>
      </c>
      <c r="Q89" s="3">
        <f t="shared" si="8"/>
        <v>184.58067841531266</v>
      </c>
      <c r="R89" s="3">
        <f t="shared" si="11"/>
        <v>110.62303564332393</v>
      </c>
      <c r="S89" s="3">
        <f t="shared" si="12"/>
        <v>146.56916059365068</v>
      </c>
      <c r="T89" s="3">
        <f t="shared" si="13"/>
        <v>163.83916059365069</v>
      </c>
    </row>
    <row r="90" spans="1:20" ht="15" customHeight="1" x14ac:dyDescent="0.3">
      <c r="A90" s="16" t="s">
        <v>20</v>
      </c>
      <c r="B90" s="17" t="s">
        <v>44</v>
      </c>
      <c r="C90" s="17" t="s">
        <v>22</v>
      </c>
      <c r="D90" s="17"/>
      <c r="E90" s="3">
        <v>89</v>
      </c>
      <c r="F90" s="4">
        <v>16.37</v>
      </c>
      <c r="G90" s="4">
        <v>16.57</v>
      </c>
      <c r="H90" s="5">
        <v>201.08</v>
      </c>
      <c r="I90" s="18"/>
      <c r="J90" s="18"/>
      <c r="K90" s="18"/>
      <c r="L90" s="18"/>
      <c r="M90" s="19"/>
      <c r="N90" s="5">
        <f t="shared" si="9"/>
        <v>1.2372166352046454</v>
      </c>
      <c r="O90" s="5">
        <f t="shared" si="7"/>
        <v>75.155886718417733</v>
      </c>
      <c r="P90" s="3">
        <f t="shared" si="10"/>
        <v>209.55633378828168</v>
      </c>
      <c r="Q90" s="3">
        <f t="shared" si="8"/>
        <v>181.91295078051903</v>
      </c>
      <c r="R90" s="3">
        <f t="shared" si="11"/>
        <v>108.09588671841773</v>
      </c>
      <c r="S90" s="3">
        <f t="shared" si="12"/>
        <v>144.33500742131014</v>
      </c>
      <c r="T90" s="3">
        <f t="shared" si="13"/>
        <v>160.70500742131014</v>
      </c>
    </row>
    <row r="91" spans="1:20" ht="15" customHeight="1" x14ac:dyDescent="0.3">
      <c r="A91" s="16" t="s">
        <v>20</v>
      </c>
      <c r="B91" s="17" t="s">
        <v>45</v>
      </c>
      <c r="C91" s="17" t="s">
        <v>26</v>
      </c>
      <c r="D91" s="17"/>
      <c r="E91" s="3">
        <v>90</v>
      </c>
      <c r="F91" s="4">
        <v>16.84</v>
      </c>
      <c r="G91" s="4">
        <v>16.66</v>
      </c>
      <c r="H91" s="5">
        <v>202.93</v>
      </c>
      <c r="I91" s="18">
        <v>10</v>
      </c>
      <c r="J91" s="18">
        <v>80.13</v>
      </c>
      <c r="K91" s="18">
        <v>48.01</v>
      </c>
      <c r="L91" s="18">
        <v>22.54</v>
      </c>
      <c r="M91" s="19">
        <f>(J91-K91)/(K91-L91)</f>
        <v>1.2610914801727522</v>
      </c>
      <c r="N91" s="5">
        <f t="shared" si="9"/>
        <v>1.2372166352046454</v>
      </c>
      <c r="O91" s="5">
        <f t="shared" si="7"/>
        <v>75.732496055082166</v>
      </c>
      <c r="P91" s="3">
        <f t="shared" si="10"/>
        <v>211.47136572944311</v>
      </c>
      <c r="Q91" s="3">
        <f t="shared" si="8"/>
        <v>183.27149132118078</v>
      </c>
      <c r="R91" s="3">
        <f t="shared" si="11"/>
        <v>109.23249605508217</v>
      </c>
      <c r="S91" s="3">
        <f t="shared" si="12"/>
        <v>145.40524329363967</v>
      </c>
      <c r="T91" s="3">
        <f t="shared" si="13"/>
        <v>162.24524329363967</v>
      </c>
    </row>
    <row r="92" spans="1:20" ht="15" customHeight="1" x14ac:dyDescent="0.3">
      <c r="A92" s="16" t="s">
        <v>20</v>
      </c>
      <c r="B92" s="17" t="s">
        <v>25</v>
      </c>
      <c r="C92" s="17" t="s">
        <v>26</v>
      </c>
      <c r="D92" s="17"/>
      <c r="E92" s="3">
        <v>91</v>
      </c>
      <c r="F92" s="4">
        <v>16.309999999999999</v>
      </c>
      <c r="G92" s="4">
        <v>17.03</v>
      </c>
      <c r="H92" s="5">
        <v>199.98</v>
      </c>
      <c r="I92" s="18"/>
      <c r="J92" s="18"/>
      <c r="K92" s="18"/>
      <c r="L92" s="18"/>
      <c r="M92" s="19"/>
      <c r="N92" s="5">
        <f t="shared" si="9"/>
        <v>1.2372166352046454</v>
      </c>
      <c r="O92" s="5">
        <f t="shared" si="7"/>
        <v>74.485410745552088</v>
      </c>
      <c r="P92" s="3">
        <f t="shared" si="10"/>
        <v>208.38071525204742</v>
      </c>
      <c r="Q92" s="3">
        <f t="shared" si="8"/>
        <v>180.89790364021459</v>
      </c>
      <c r="R92" s="3">
        <f t="shared" si="11"/>
        <v>107.82541074555209</v>
      </c>
      <c r="S92" s="3">
        <f t="shared" si="12"/>
        <v>143.65519826743855</v>
      </c>
      <c r="T92" s="3">
        <f t="shared" si="13"/>
        <v>159.96519826743855</v>
      </c>
    </row>
    <row r="93" spans="1:20" ht="15" customHeight="1" x14ac:dyDescent="0.3">
      <c r="A93" s="16" t="s">
        <v>20</v>
      </c>
      <c r="B93" s="17" t="s">
        <v>23</v>
      </c>
      <c r="C93" s="17" t="s">
        <v>22</v>
      </c>
      <c r="D93" s="17"/>
      <c r="E93" s="3">
        <v>92</v>
      </c>
      <c r="F93" s="4">
        <v>17.239999999999998</v>
      </c>
      <c r="G93" s="4">
        <v>17.920000000000002</v>
      </c>
      <c r="H93" s="5">
        <v>199.18</v>
      </c>
      <c r="I93" s="18"/>
      <c r="J93" s="18"/>
      <c r="K93" s="18"/>
      <c r="L93" s="18"/>
      <c r="M93" s="19"/>
      <c r="N93" s="5">
        <f t="shared" si="9"/>
        <v>1.2372166352046454</v>
      </c>
      <c r="O93" s="5">
        <f t="shared" si="7"/>
        <v>73.314312712946801</v>
      </c>
      <c r="P93" s="3">
        <f t="shared" si="10"/>
        <v>207.448634875425</v>
      </c>
      <c r="Q93" s="3">
        <f t="shared" si="8"/>
        <v>179.21148796848297</v>
      </c>
      <c r="R93" s="3">
        <f t="shared" si="11"/>
        <v>108.4743127129468</v>
      </c>
      <c r="S93" s="3">
        <f t="shared" si="12"/>
        <v>142.55433161200955</v>
      </c>
      <c r="T93" s="3">
        <f t="shared" si="13"/>
        <v>159.79433161200956</v>
      </c>
    </row>
    <row r="94" spans="1:20" ht="15" customHeight="1" x14ac:dyDescent="0.3">
      <c r="A94" s="16" t="s">
        <v>20</v>
      </c>
      <c r="B94" s="17" t="s">
        <v>42</v>
      </c>
      <c r="C94" s="17" t="s">
        <v>22</v>
      </c>
      <c r="D94" s="17"/>
      <c r="E94" s="3">
        <v>93</v>
      </c>
      <c r="F94" s="4">
        <v>16.440000000000001</v>
      </c>
      <c r="G94" s="4">
        <v>17.32</v>
      </c>
      <c r="H94" s="5">
        <v>195.55</v>
      </c>
      <c r="I94" s="18"/>
      <c r="J94" s="18"/>
      <c r="K94" s="18"/>
      <c r="L94" s="18"/>
      <c r="M94" s="19"/>
      <c r="N94" s="5">
        <f t="shared" si="9"/>
        <v>1.2372166352046454</v>
      </c>
      <c r="O94" s="5">
        <f t="shared" si="7"/>
        <v>72.317538433286572</v>
      </c>
      <c r="P94" s="3">
        <f t="shared" si="10"/>
        <v>203.70621531822343</v>
      </c>
      <c r="Q94" s="3">
        <f t="shared" si="8"/>
        <v>176.41858455323046</v>
      </c>
      <c r="R94" s="3">
        <f t="shared" si="11"/>
        <v>106.07753843328658</v>
      </c>
      <c r="S94" s="3">
        <f t="shared" si="12"/>
        <v>140.25981533658717</v>
      </c>
      <c r="T94" s="3">
        <f t="shared" si="13"/>
        <v>156.69981533658716</v>
      </c>
    </row>
    <row r="95" spans="1:20" ht="15" customHeight="1" x14ac:dyDescent="0.3">
      <c r="A95" s="16" t="s">
        <v>20</v>
      </c>
      <c r="B95" s="17" t="s">
        <v>46</v>
      </c>
      <c r="C95" s="17" t="s">
        <v>22</v>
      </c>
      <c r="D95" s="17"/>
      <c r="E95" s="3">
        <v>94</v>
      </c>
      <c r="F95" s="4">
        <v>16.010000000000002</v>
      </c>
      <c r="G95" s="4">
        <v>16.91</v>
      </c>
      <c r="H95" s="5">
        <v>204.16</v>
      </c>
      <c r="I95" s="18"/>
      <c r="J95" s="18"/>
      <c r="K95" s="18"/>
      <c r="L95" s="18"/>
      <c r="M95" s="19"/>
      <c r="N95" s="5">
        <f t="shared" si="9"/>
        <v>1.2372166352046454</v>
      </c>
      <c r="O95" s="5">
        <f t="shared" si="7"/>
        <v>76.541537062340026</v>
      </c>
      <c r="P95" s="3">
        <f t="shared" si="10"/>
        <v>212.79261209649906</v>
      </c>
      <c r="Q95" s="3">
        <f t="shared" si="8"/>
        <v>185.30138153714807</v>
      </c>
      <c r="R95" s="3">
        <f t="shared" si="11"/>
        <v>109.46153706234003</v>
      </c>
      <c r="S95" s="3">
        <f t="shared" si="12"/>
        <v>147.03061300597804</v>
      </c>
      <c r="T95" s="3">
        <f t="shared" si="13"/>
        <v>163.04061300597806</v>
      </c>
    </row>
    <row r="96" spans="1:20" ht="15" customHeight="1" x14ac:dyDescent="0.3">
      <c r="A96" s="16" t="s">
        <v>20</v>
      </c>
      <c r="B96" s="17" t="s">
        <v>45</v>
      </c>
      <c r="C96" s="17" t="s">
        <v>22</v>
      </c>
      <c r="D96" s="17"/>
      <c r="E96" s="3">
        <v>95</v>
      </c>
      <c r="F96" s="4">
        <v>17.3</v>
      </c>
      <c r="G96" s="4">
        <v>16.71</v>
      </c>
      <c r="H96" s="5">
        <v>203.32</v>
      </c>
      <c r="I96" s="18"/>
      <c r="J96" s="18"/>
      <c r="K96" s="18"/>
      <c r="L96" s="18"/>
      <c r="M96" s="19"/>
      <c r="N96" s="5">
        <f t="shared" si="9"/>
        <v>1.2372166352046454</v>
      </c>
      <c r="O96" s="5">
        <f t="shared" si="7"/>
        <v>75.678857977252918</v>
      </c>
      <c r="P96" s="3">
        <f t="shared" si="10"/>
        <v>211.85531624654436</v>
      </c>
      <c r="Q96" s="3">
        <f t="shared" si="8"/>
        <v>183.20348754995644</v>
      </c>
      <c r="R96" s="3">
        <f t="shared" si="11"/>
        <v>109.68885797725292</v>
      </c>
      <c r="S96" s="3">
        <f t="shared" si="12"/>
        <v>145.36405856132995</v>
      </c>
      <c r="T96" s="3">
        <f t="shared" si="13"/>
        <v>162.66405856132997</v>
      </c>
    </row>
    <row r="97" spans="1:20" ht="15" customHeight="1" x14ac:dyDescent="0.3">
      <c r="A97" s="16" t="s">
        <v>20</v>
      </c>
      <c r="B97" s="17" t="s">
        <v>49</v>
      </c>
      <c r="C97" s="17" t="s">
        <v>22</v>
      </c>
      <c r="D97" s="17"/>
      <c r="E97" s="3">
        <v>96</v>
      </c>
      <c r="F97" s="4">
        <v>15.99</v>
      </c>
      <c r="G97" s="4">
        <v>17.75</v>
      </c>
      <c r="H97" s="5">
        <v>201.6</v>
      </c>
      <c r="I97" s="18"/>
      <c r="J97" s="18"/>
      <c r="K97" s="18"/>
      <c r="L97" s="18"/>
      <c r="M97" s="19"/>
      <c r="N97" s="5">
        <f t="shared" si="9"/>
        <v>1.2372166352046454</v>
      </c>
      <c r="O97" s="5">
        <f t="shared" si="7"/>
        <v>75.030731203482802</v>
      </c>
      <c r="P97" s="3">
        <f t="shared" si="10"/>
        <v>210.0622183281846</v>
      </c>
      <c r="Q97" s="3">
        <f t="shared" si="8"/>
        <v>182.81760864766218</v>
      </c>
      <c r="R97" s="3">
        <f t="shared" si="11"/>
        <v>108.7707312034828</v>
      </c>
      <c r="S97" s="3">
        <f t="shared" si="12"/>
        <v>145.30224304592076</v>
      </c>
      <c r="T97" s="3">
        <f t="shared" si="13"/>
        <v>161.29224304592077</v>
      </c>
    </row>
    <row r="98" spans="1:20" ht="15" customHeight="1" x14ac:dyDescent="0.3">
      <c r="A98" s="16" t="s">
        <v>20</v>
      </c>
      <c r="B98" s="17" t="s">
        <v>44</v>
      </c>
      <c r="C98" s="17" t="s">
        <v>22</v>
      </c>
      <c r="D98" s="17"/>
      <c r="E98" s="3">
        <v>97</v>
      </c>
      <c r="F98" s="4">
        <v>16.579999999999998</v>
      </c>
      <c r="G98" s="4">
        <v>16.8</v>
      </c>
      <c r="H98" s="5">
        <v>201.93</v>
      </c>
      <c r="I98" s="18"/>
      <c r="J98" s="18"/>
      <c r="K98" s="18"/>
      <c r="L98" s="18"/>
      <c r="M98" s="19"/>
      <c r="N98" s="5">
        <f t="shared" si="9"/>
        <v>1.2372166352046454</v>
      </c>
      <c r="O98" s="5">
        <f t="shared" si="7"/>
        <v>75.339150151000993</v>
      </c>
      <c r="P98" s="3">
        <f t="shared" si="10"/>
        <v>210.42700285485233</v>
      </c>
      <c r="Q98" s="3">
        <f t="shared" si="8"/>
        <v>182.54613033220221</v>
      </c>
      <c r="R98" s="3">
        <f t="shared" si="11"/>
        <v>108.71915015100099</v>
      </c>
      <c r="S98" s="3">
        <f t="shared" si="12"/>
        <v>144.87655525670169</v>
      </c>
      <c r="T98" s="3">
        <f t="shared" si="13"/>
        <v>161.45655525670168</v>
      </c>
    </row>
    <row r="99" spans="1:20" ht="15" customHeight="1" x14ac:dyDescent="0.3">
      <c r="A99" s="16" t="s">
        <v>20</v>
      </c>
      <c r="B99" s="17" t="s">
        <v>50</v>
      </c>
      <c r="C99" s="17" t="s">
        <v>22</v>
      </c>
      <c r="D99" s="17"/>
      <c r="E99" s="3">
        <v>98</v>
      </c>
      <c r="F99" s="4">
        <v>16.2</v>
      </c>
      <c r="G99" s="4">
        <v>16.52</v>
      </c>
      <c r="H99" s="5">
        <v>198.61</v>
      </c>
      <c r="I99" s="18"/>
      <c r="J99" s="18"/>
      <c r="K99" s="18"/>
      <c r="L99" s="18"/>
      <c r="M99" s="19"/>
      <c r="N99" s="5">
        <f t="shared" si="9"/>
        <v>1.2372166352046454</v>
      </c>
      <c r="O99" s="5">
        <f t="shared" si="7"/>
        <v>74.150172759119286</v>
      </c>
      <c r="P99" s="3">
        <f t="shared" si="10"/>
        <v>206.97290598393033</v>
      </c>
      <c r="Q99" s="3">
        <f t="shared" si="8"/>
        <v>179.65038007006245</v>
      </c>
      <c r="R99" s="3">
        <f t="shared" si="11"/>
        <v>106.87017275911928</v>
      </c>
      <c r="S99" s="3">
        <f t="shared" si="12"/>
        <v>142.57529369050278</v>
      </c>
      <c r="T99" s="3">
        <f t="shared" si="13"/>
        <v>158.77529369050279</v>
      </c>
    </row>
    <row r="100" spans="1:20" ht="15" customHeight="1" x14ac:dyDescent="0.3">
      <c r="A100" s="16" t="s">
        <v>20</v>
      </c>
      <c r="B100" s="17" t="s">
        <v>35</v>
      </c>
      <c r="C100" s="17" t="s">
        <v>26</v>
      </c>
      <c r="D100" s="17"/>
      <c r="E100" s="3">
        <v>99</v>
      </c>
      <c r="F100" s="4">
        <v>16.260000000000002</v>
      </c>
      <c r="G100" s="4">
        <v>17.760000000000002</v>
      </c>
      <c r="H100" s="5">
        <v>199.39</v>
      </c>
      <c r="I100" s="18"/>
      <c r="J100" s="18"/>
      <c r="K100" s="18"/>
      <c r="L100" s="18"/>
      <c r="M100" s="19"/>
      <c r="N100" s="5">
        <f t="shared" si="9"/>
        <v>1.2372166352046454</v>
      </c>
      <c r="O100" s="5">
        <f t="shared" si="7"/>
        <v>73.917741088525858</v>
      </c>
      <c r="P100" s="3">
        <f t="shared" si="10"/>
        <v>207.72669155803578</v>
      </c>
      <c r="Q100" s="3">
        <f t="shared" si="8"/>
        <v>180.37903039475688</v>
      </c>
      <c r="R100" s="3">
        <f t="shared" si="11"/>
        <v>107.93774108852585</v>
      </c>
      <c r="S100" s="3">
        <f t="shared" si="12"/>
        <v>143.42015985049395</v>
      </c>
      <c r="T100" s="3">
        <f t="shared" si="13"/>
        <v>159.68015985049396</v>
      </c>
    </row>
    <row r="101" spans="1:20" ht="15" customHeight="1" x14ac:dyDescent="0.3">
      <c r="A101" s="16" t="s">
        <v>20</v>
      </c>
      <c r="B101" s="17" t="s">
        <v>50</v>
      </c>
      <c r="C101" s="17" t="s">
        <v>22</v>
      </c>
      <c r="D101" s="17"/>
      <c r="E101" s="3">
        <v>100</v>
      </c>
      <c r="F101" s="4">
        <v>17.010000000000002</v>
      </c>
      <c r="G101" s="4">
        <v>16.690000000000001</v>
      </c>
      <c r="H101" s="5">
        <v>194.65</v>
      </c>
      <c r="I101" s="18">
        <v>11</v>
      </c>
      <c r="J101" s="18">
        <v>62.61</v>
      </c>
      <c r="K101" s="18">
        <v>40.43</v>
      </c>
      <c r="L101" s="18">
        <v>22.48</v>
      </c>
      <c r="M101" s="19">
        <f>(J101-K101)/(K101-L101)</f>
        <v>1.2356545961002785</v>
      </c>
      <c r="N101" s="5">
        <f t="shared" si="9"/>
        <v>1.2372166352046454</v>
      </c>
      <c r="O101" s="5">
        <f t="shared" si="7"/>
        <v>71.942071888481806</v>
      </c>
      <c r="P101" s="3">
        <f t="shared" si="10"/>
        <v>202.76386893793227</v>
      </c>
      <c r="Q101" s="3">
        <f t="shared" si="8"/>
        <v>174.96255815465997</v>
      </c>
      <c r="R101" s="3">
        <f t="shared" si="11"/>
        <v>105.64207188848181</v>
      </c>
      <c r="S101" s="3">
        <f t="shared" si="12"/>
        <v>138.99152221041908</v>
      </c>
      <c r="T101" s="3">
        <f t="shared" si="13"/>
        <v>156.00152221041907</v>
      </c>
    </row>
    <row r="102" spans="1:20" ht="15" customHeight="1" x14ac:dyDescent="0.3">
      <c r="A102" s="16" t="s">
        <v>20</v>
      </c>
      <c r="B102" s="17" t="s">
        <v>27</v>
      </c>
      <c r="C102" s="17" t="s">
        <v>26</v>
      </c>
      <c r="D102" s="17"/>
      <c r="E102" s="3">
        <v>101</v>
      </c>
      <c r="F102" s="4">
        <v>16.39</v>
      </c>
      <c r="G102" s="4">
        <v>17.100000000000001</v>
      </c>
      <c r="H102" s="5">
        <v>196.84</v>
      </c>
      <c r="I102" s="18"/>
      <c r="J102" s="18"/>
      <c r="K102" s="18"/>
      <c r="L102" s="18"/>
      <c r="M102" s="19"/>
      <c r="N102" s="5">
        <f t="shared" si="9"/>
        <v>1.2372166352046454</v>
      </c>
      <c r="O102" s="5">
        <f t="shared" si="7"/>
        <v>73.014833445066813</v>
      </c>
      <c r="P102" s="3">
        <f t="shared" si="10"/>
        <v>205.07485859590702</v>
      </c>
      <c r="Q102" s="3">
        <f t="shared" si="8"/>
        <v>177.73263357914701</v>
      </c>
      <c r="R102" s="3">
        <f t="shared" si="11"/>
        <v>106.50483344506682</v>
      </c>
      <c r="S102" s="3">
        <f t="shared" si="12"/>
        <v>141.22521685661357</v>
      </c>
      <c r="T102" s="3">
        <f t="shared" si="13"/>
        <v>157.61521685661359</v>
      </c>
    </row>
    <row r="103" spans="1:20" ht="15" customHeight="1" x14ac:dyDescent="0.3">
      <c r="A103" s="16" t="s">
        <v>20</v>
      </c>
      <c r="B103" s="17" t="s">
        <v>35</v>
      </c>
      <c r="C103" s="17" t="s">
        <v>26</v>
      </c>
      <c r="D103" s="17"/>
      <c r="E103" s="3">
        <v>102</v>
      </c>
      <c r="F103" s="4">
        <v>16.510000000000002</v>
      </c>
      <c r="G103" s="4">
        <v>16.72</v>
      </c>
      <c r="H103" s="5">
        <v>198.17</v>
      </c>
      <c r="I103" s="18"/>
      <c r="J103" s="18"/>
      <c r="K103" s="18"/>
      <c r="L103" s="18"/>
      <c r="M103" s="19"/>
      <c r="N103" s="5">
        <f t="shared" si="9"/>
        <v>1.2372166352046454</v>
      </c>
      <c r="O103" s="5">
        <f t="shared" si="7"/>
        <v>73.725537976304381</v>
      </c>
      <c r="P103" s="3">
        <f t="shared" si="10"/>
        <v>206.48501424431532</v>
      </c>
      <c r="Q103" s="3">
        <f t="shared" si="8"/>
        <v>178.91618354786965</v>
      </c>
      <c r="R103" s="3">
        <f t="shared" si="11"/>
        <v>106.95553797630438</v>
      </c>
      <c r="S103" s="3">
        <f t="shared" si="12"/>
        <v>142.05341455971745</v>
      </c>
      <c r="T103" s="3">
        <f t="shared" si="13"/>
        <v>158.56341455971744</v>
      </c>
    </row>
    <row r="104" spans="1:20" ht="15" customHeight="1" x14ac:dyDescent="0.3">
      <c r="A104" s="16" t="s">
        <v>20</v>
      </c>
      <c r="B104" s="17" t="s">
        <v>28</v>
      </c>
      <c r="C104" s="17" t="s">
        <v>22</v>
      </c>
      <c r="D104" s="17"/>
      <c r="E104" s="3">
        <v>103</v>
      </c>
      <c r="F104" s="4">
        <v>17.57</v>
      </c>
      <c r="G104" s="4">
        <v>17.55</v>
      </c>
      <c r="H104" s="5">
        <v>199.76</v>
      </c>
      <c r="I104" s="18"/>
      <c r="J104" s="18"/>
      <c r="K104" s="18"/>
      <c r="L104" s="18"/>
      <c r="M104" s="19"/>
      <c r="N104" s="5">
        <f t="shared" si="9"/>
        <v>1.2372166352046454</v>
      </c>
      <c r="O104" s="5">
        <f t="shared" si="7"/>
        <v>73.59144278173126</v>
      </c>
      <c r="P104" s="3">
        <f t="shared" si="10"/>
        <v>208.05989053706847</v>
      </c>
      <c r="Q104" s="3">
        <f t="shared" si="8"/>
        <v>179.4511741198088</v>
      </c>
      <c r="R104" s="3">
        <f t="shared" si="11"/>
        <v>108.71144278173126</v>
      </c>
      <c r="S104" s="3">
        <f t="shared" si="12"/>
        <v>142.65545272894315</v>
      </c>
      <c r="T104" s="3">
        <f t="shared" si="13"/>
        <v>160.22545272894314</v>
      </c>
    </row>
    <row r="105" spans="1:20" ht="15" customHeight="1" x14ac:dyDescent="0.3">
      <c r="A105" s="16" t="s">
        <v>20</v>
      </c>
      <c r="B105" s="17" t="s">
        <v>41</v>
      </c>
      <c r="C105" s="17" t="s">
        <v>26</v>
      </c>
      <c r="D105" s="17"/>
      <c r="E105" s="3">
        <v>104</v>
      </c>
      <c r="F105" s="4">
        <v>17.12</v>
      </c>
      <c r="G105" s="4">
        <v>17.13</v>
      </c>
      <c r="H105" s="5">
        <v>201.73</v>
      </c>
      <c r="I105" s="18"/>
      <c r="J105" s="18"/>
      <c r="K105" s="18"/>
      <c r="L105" s="18"/>
      <c r="M105" s="19"/>
      <c r="N105" s="5">
        <f t="shared" si="9"/>
        <v>1.2372166352046454</v>
      </c>
      <c r="O105" s="5">
        <f t="shared" si="7"/>
        <v>74.860877290356839</v>
      </c>
      <c r="P105" s="3">
        <f t="shared" si="10"/>
        <v>210.17306163233857</v>
      </c>
      <c r="Q105" s="3">
        <f t="shared" si="8"/>
        <v>181.82393003878505</v>
      </c>
      <c r="R105" s="3">
        <f t="shared" si="11"/>
        <v>109.11087729035684</v>
      </c>
      <c r="S105" s="3">
        <f t="shared" si="12"/>
        <v>144.39349139360664</v>
      </c>
      <c r="T105" s="3">
        <f t="shared" si="13"/>
        <v>161.51349139360661</v>
      </c>
    </row>
    <row r="106" spans="1:20" ht="15" customHeight="1" x14ac:dyDescent="0.3">
      <c r="A106" s="16" t="s">
        <v>20</v>
      </c>
      <c r="B106" s="17" t="s">
        <v>49</v>
      </c>
      <c r="C106" s="17" t="s">
        <v>26</v>
      </c>
      <c r="D106" s="17"/>
      <c r="E106" s="3">
        <v>105</v>
      </c>
      <c r="F106" s="4">
        <v>17.2</v>
      </c>
      <c r="G106" s="4">
        <v>16.71</v>
      </c>
      <c r="H106" s="5">
        <v>196.94</v>
      </c>
      <c r="I106" s="18"/>
      <c r="J106" s="18"/>
      <c r="K106" s="18"/>
      <c r="L106" s="18"/>
      <c r="M106" s="19"/>
      <c r="N106" s="5">
        <f t="shared" si="9"/>
        <v>1.2372166352046454</v>
      </c>
      <c r="O106" s="5">
        <f t="shared" si="7"/>
        <v>72.871798570855489</v>
      </c>
      <c r="P106" s="3">
        <f t="shared" si="10"/>
        <v>205.15872664151041</v>
      </c>
      <c r="Q106" s="3">
        <f t="shared" si="8"/>
        <v>177.02795685588211</v>
      </c>
      <c r="R106" s="3">
        <f t="shared" si="11"/>
        <v>106.78179857085549</v>
      </c>
      <c r="S106" s="3">
        <f t="shared" si="12"/>
        <v>140.59205757045433</v>
      </c>
      <c r="T106" s="3">
        <f t="shared" si="13"/>
        <v>157.79205757045432</v>
      </c>
    </row>
    <row r="107" spans="1:20" ht="15" customHeight="1" x14ac:dyDescent="0.3">
      <c r="A107" s="16" t="s">
        <v>20</v>
      </c>
      <c r="B107" s="17" t="s">
        <v>37</v>
      </c>
      <c r="C107" s="17" t="s">
        <v>22</v>
      </c>
      <c r="D107" s="17"/>
      <c r="E107" s="3">
        <v>106</v>
      </c>
      <c r="F107" s="4">
        <v>16.38</v>
      </c>
      <c r="G107" s="4">
        <v>17.07</v>
      </c>
      <c r="H107" s="5">
        <v>201.08</v>
      </c>
      <c r="I107" s="18"/>
      <c r="J107" s="18"/>
      <c r="K107" s="18"/>
      <c r="L107" s="18"/>
      <c r="M107" s="19"/>
      <c r="N107" s="5">
        <f t="shared" si="9"/>
        <v>1.2372166352046454</v>
      </c>
      <c r="O107" s="5">
        <f t="shared" si="7"/>
        <v>74.927924887643414</v>
      </c>
      <c r="P107" s="3">
        <f t="shared" si="10"/>
        <v>209.53062348596205</v>
      </c>
      <c r="Q107" s="3">
        <f t="shared" si="8"/>
        <v>181.91143475281552</v>
      </c>
      <c r="R107" s="3">
        <f t="shared" si="11"/>
        <v>108.37792488764342</v>
      </c>
      <c r="S107" s="3">
        <f t="shared" si="12"/>
        <v>144.44747230899381</v>
      </c>
      <c r="T107" s="3">
        <f t="shared" si="13"/>
        <v>160.8274723089938</v>
      </c>
    </row>
    <row r="108" spans="1:20" ht="15" customHeight="1" x14ac:dyDescent="0.3">
      <c r="A108" s="16" t="s">
        <v>20</v>
      </c>
      <c r="B108" s="17" t="s">
        <v>32</v>
      </c>
      <c r="C108" s="17" t="s">
        <v>22</v>
      </c>
      <c r="D108" s="17"/>
      <c r="E108" s="3">
        <v>107</v>
      </c>
      <c r="F108" s="4">
        <v>16.57</v>
      </c>
      <c r="G108" s="4">
        <v>17.600000000000001</v>
      </c>
      <c r="H108" s="5">
        <v>199.66</v>
      </c>
      <c r="I108" s="18"/>
      <c r="J108" s="18"/>
      <c r="K108" s="18"/>
      <c r="L108" s="18"/>
      <c r="M108" s="19"/>
      <c r="N108" s="5">
        <f t="shared" si="9"/>
        <v>1.2372166352046454</v>
      </c>
      <c r="O108" s="5">
        <f t="shared" si="7"/>
        <v>73.971379166355121</v>
      </c>
      <c r="P108" s="3">
        <f t="shared" si="10"/>
        <v>208.00274104093455</v>
      </c>
      <c r="Q108" s="3">
        <f t="shared" si="8"/>
        <v>180.33703416598127</v>
      </c>
      <c r="R108" s="3">
        <f t="shared" si="11"/>
        <v>108.14137916635512</v>
      </c>
      <c r="S108" s="3">
        <f t="shared" si="12"/>
        <v>143.3513445828037</v>
      </c>
      <c r="T108" s="3">
        <f t="shared" si="13"/>
        <v>159.9213445828037</v>
      </c>
    </row>
    <row r="109" spans="1:20" ht="15" customHeight="1" x14ac:dyDescent="0.3">
      <c r="A109" s="16" t="s">
        <v>20</v>
      </c>
      <c r="B109" s="17" t="s">
        <v>35</v>
      </c>
      <c r="C109" s="17" t="s">
        <v>26</v>
      </c>
      <c r="D109" s="17"/>
      <c r="E109" s="3">
        <v>108</v>
      </c>
      <c r="F109" s="4">
        <v>16.25</v>
      </c>
      <c r="G109" s="4">
        <v>16.57</v>
      </c>
      <c r="H109" s="5">
        <v>197.45</v>
      </c>
      <c r="I109" s="18"/>
      <c r="J109" s="18"/>
      <c r="K109" s="18"/>
      <c r="L109" s="18"/>
      <c r="M109" s="19"/>
      <c r="N109" s="5">
        <f t="shared" si="9"/>
        <v>1.2372166352046454</v>
      </c>
      <c r="O109" s="5">
        <f t="shared" si="7"/>
        <v>73.586972941912151</v>
      </c>
      <c r="P109" s="3">
        <f t="shared" si="10"/>
        <v>205.74938641349357</v>
      </c>
      <c r="Q109" s="3">
        <f t="shared" si="8"/>
        <v>178.46134047220673</v>
      </c>
      <c r="R109" s="3">
        <f t="shared" si="11"/>
        <v>106.40697294191216</v>
      </c>
      <c r="S109" s="3">
        <f t="shared" si="12"/>
        <v>141.66785400125065</v>
      </c>
      <c r="T109" s="3">
        <f t="shared" si="13"/>
        <v>157.91785400125065</v>
      </c>
    </row>
    <row r="110" spans="1:20" ht="15" customHeight="1" x14ac:dyDescent="0.3">
      <c r="A110" s="16" t="s">
        <v>20</v>
      </c>
      <c r="B110" s="17" t="s">
        <v>31</v>
      </c>
      <c r="C110" s="17" t="s">
        <v>26</v>
      </c>
      <c r="D110" s="17"/>
      <c r="E110" s="3">
        <v>109</v>
      </c>
      <c r="F110" s="4">
        <v>17.27</v>
      </c>
      <c r="G110" s="4">
        <v>17.079999999999998</v>
      </c>
      <c r="H110" s="5">
        <v>201.81</v>
      </c>
      <c r="I110" s="18"/>
      <c r="J110" s="18"/>
      <c r="K110" s="18"/>
      <c r="L110" s="18"/>
      <c r="M110" s="19"/>
      <c r="N110" s="5">
        <f t="shared" si="9"/>
        <v>1.2372166352046454</v>
      </c>
      <c r="O110" s="5">
        <f t="shared" si="7"/>
        <v>74.851937610718636</v>
      </c>
      <c r="P110" s="3">
        <f t="shared" si="10"/>
        <v>210.25205338518879</v>
      </c>
      <c r="Q110" s="3">
        <f t="shared" si="8"/>
        <v>181.75426274358102</v>
      </c>
      <c r="R110" s="3">
        <f t="shared" si="11"/>
        <v>109.20193761071863</v>
      </c>
      <c r="S110" s="3">
        <f t="shared" si="12"/>
        <v>144.32829393822169</v>
      </c>
      <c r="T110" s="3">
        <f t="shared" si="13"/>
        <v>161.59829393822167</v>
      </c>
    </row>
    <row r="111" spans="1:20" ht="15" customHeight="1" x14ac:dyDescent="0.3">
      <c r="A111" s="16" t="s">
        <v>20</v>
      </c>
      <c r="B111" s="17" t="s">
        <v>51</v>
      </c>
      <c r="C111" s="17" t="s">
        <v>26</v>
      </c>
      <c r="D111" s="17"/>
      <c r="E111" s="3">
        <v>110</v>
      </c>
      <c r="F111" s="4">
        <v>17.329999999999998</v>
      </c>
      <c r="G111" s="4">
        <v>15.19</v>
      </c>
      <c r="H111" s="5">
        <v>197.15</v>
      </c>
      <c r="I111" s="18">
        <v>12</v>
      </c>
      <c r="J111" s="18">
        <v>65.569999999999993</v>
      </c>
      <c r="K111" s="18">
        <v>43.02</v>
      </c>
      <c r="L111" s="18">
        <v>24.07</v>
      </c>
      <c r="M111" s="19">
        <f>(J111-K111)/(K111-L111)</f>
        <v>1.1899736147757249</v>
      </c>
      <c r="N111" s="5">
        <f t="shared" si="9"/>
        <v>1.2372166352046454</v>
      </c>
      <c r="O111" s="5">
        <f t="shared" si="7"/>
        <v>73.586972941912151</v>
      </c>
      <c r="P111" s="3">
        <f t="shared" si="10"/>
        <v>205.44938641349358</v>
      </c>
      <c r="Q111" s="3">
        <f t="shared" si="8"/>
        <v>177.08134047220673</v>
      </c>
      <c r="R111" s="3">
        <f t="shared" si="11"/>
        <v>106.10697294191215</v>
      </c>
      <c r="S111" s="3">
        <f t="shared" si="12"/>
        <v>140.28785400125065</v>
      </c>
      <c r="T111" s="3">
        <f t="shared" si="13"/>
        <v>157.61785400125063</v>
      </c>
    </row>
    <row r="112" spans="1:20" ht="15" customHeight="1" x14ac:dyDescent="0.3">
      <c r="A112" s="16" t="s">
        <v>20</v>
      </c>
      <c r="B112" s="17" t="s">
        <v>36</v>
      </c>
      <c r="C112" s="17" t="s">
        <v>22</v>
      </c>
      <c r="D112" s="17"/>
      <c r="E112" s="3">
        <v>111</v>
      </c>
      <c r="F112" s="4">
        <v>16.420000000000002</v>
      </c>
      <c r="G112" s="4">
        <v>16.3</v>
      </c>
      <c r="H112" s="5">
        <v>197.12</v>
      </c>
      <c r="I112" s="18"/>
      <c r="J112" s="18"/>
      <c r="K112" s="18"/>
      <c r="L112" s="18"/>
      <c r="M112" s="19"/>
      <c r="N112" s="5">
        <f t="shared" si="9"/>
        <v>1.2372166352046454</v>
      </c>
      <c r="O112" s="5">
        <f t="shared" si="7"/>
        <v>73.484166626072764</v>
      </c>
      <c r="P112" s="3">
        <f t="shared" si="10"/>
        <v>205.40779157127099</v>
      </c>
      <c r="Q112" s="3">
        <f t="shared" si="8"/>
        <v>177.96516657736009</v>
      </c>
      <c r="R112" s="3">
        <f t="shared" si="11"/>
        <v>106.20416662607276</v>
      </c>
      <c r="S112" s="3">
        <f t="shared" si="12"/>
        <v>141.22308326432369</v>
      </c>
      <c r="T112" s="3">
        <f t="shared" si="13"/>
        <v>157.64308326432371</v>
      </c>
    </row>
    <row r="113" spans="1:20" ht="15" customHeight="1" x14ac:dyDescent="0.3">
      <c r="A113" s="16" t="s">
        <v>20</v>
      </c>
      <c r="B113" s="17" t="s">
        <v>46</v>
      </c>
      <c r="C113" s="17" t="s">
        <v>26</v>
      </c>
      <c r="D113" s="17"/>
      <c r="E113" s="3">
        <v>112</v>
      </c>
      <c r="F113" s="4">
        <v>16.96</v>
      </c>
      <c r="G113" s="4">
        <v>16.36</v>
      </c>
      <c r="H113" s="5">
        <v>199.73</v>
      </c>
      <c r="I113" s="18"/>
      <c r="J113" s="18"/>
      <c r="K113" s="18"/>
      <c r="L113" s="18"/>
      <c r="M113" s="19"/>
      <c r="N113" s="5">
        <f t="shared" si="9"/>
        <v>1.2372166352046454</v>
      </c>
      <c r="O113" s="5">
        <f t="shared" si="7"/>
        <v>74.3826044297127</v>
      </c>
      <c r="P113" s="3">
        <f t="shared" si="10"/>
        <v>208.11912040982483</v>
      </c>
      <c r="Q113" s="3">
        <f t="shared" si="8"/>
        <v>180.00172974536792</v>
      </c>
      <c r="R113" s="3">
        <f t="shared" si="11"/>
        <v>107.70260442971269</v>
      </c>
      <c r="S113" s="3">
        <f t="shared" si="12"/>
        <v>142.81042753051159</v>
      </c>
      <c r="T113" s="3">
        <f t="shared" si="13"/>
        <v>159.7704275305116</v>
      </c>
    </row>
    <row r="114" spans="1:20" ht="15" customHeight="1" x14ac:dyDescent="0.3">
      <c r="A114" s="16" t="s">
        <v>20</v>
      </c>
      <c r="B114" s="17" t="s">
        <v>33</v>
      </c>
      <c r="C114" s="17" t="s">
        <v>26</v>
      </c>
      <c r="D114" s="17"/>
      <c r="E114" s="3">
        <v>113</v>
      </c>
      <c r="F114" s="4">
        <v>16.809999999999999</v>
      </c>
      <c r="G114" s="4">
        <v>16.670000000000002</v>
      </c>
      <c r="H114" s="5">
        <v>197.71</v>
      </c>
      <c r="I114" s="18"/>
      <c r="J114" s="18"/>
      <c r="K114" s="18"/>
      <c r="L114" s="18"/>
      <c r="M114" s="19"/>
      <c r="N114" s="5">
        <f t="shared" si="9"/>
        <v>1.2372166352046454</v>
      </c>
      <c r="O114" s="5">
        <f t="shared" si="7"/>
        <v>73.408179349148</v>
      </c>
      <c r="P114" s="3">
        <f t="shared" si="10"/>
        <v>205.9892214704978</v>
      </c>
      <c r="Q114" s="3">
        <f t="shared" si="8"/>
        <v>178.16799456812561</v>
      </c>
      <c r="R114" s="3">
        <f t="shared" si="11"/>
        <v>106.888179349148</v>
      </c>
      <c r="S114" s="3">
        <f t="shared" si="12"/>
        <v>141.46390489355161</v>
      </c>
      <c r="T114" s="3">
        <f t="shared" si="13"/>
        <v>158.27390489355162</v>
      </c>
    </row>
    <row r="115" spans="1:20" ht="15" customHeight="1" x14ac:dyDescent="0.3">
      <c r="A115" s="16" t="s">
        <v>20</v>
      </c>
      <c r="B115" s="17" t="s">
        <v>41</v>
      </c>
      <c r="C115" s="17" t="s">
        <v>26</v>
      </c>
      <c r="D115" s="17"/>
      <c r="E115" s="3">
        <v>114</v>
      </c>
      <c r="F115" s="4">
        <v>16.84</v>
      </c>
      <c r="G115" s="4">
        <v>17.079999999999998</v>
      </c>
      <c r="H115" s="5">
        <v>210.57</v>
      </c>
      <c r="I115" s="18"/>
      <c r="J115" s="18"/>
      <c r="K115" s="18"/>
      <c r="L115" s="18"/>
      <c r="M115" s="19"/>
      <c r="N115" s="5">
        <f t="shared" si="9"/>
        <v>1.2372166352046454</v>
      </c>
      <c r="O115" s="5">
        <f t="shared" si="7"/>
        <v>78.959720404475377</v>
      </c>
      <c r="P115" s="3">
        <f t="shared" si="10"/>
        <v>219.47534295051713</v>
      </c>
      <c r="Q115" s="3">
        <f t="shared" si="8"/>
        <v>190.79138488984586</v>
      </c>
      <c r="R115" s="3">
        <f t="shared" si="11"/>
        <v>112.87972040447538</v>
      </c>
      <c r="S115" s="3">
        <f t="shared" si="12"/>
        <v>151.31152468760814</v>
      </c>
      <c r="T115" s="3">
        <f t="shared" si="13"/>
        <v>168.15152468760812</v>
      </c>
    </row>
    <row r="116" spans="1:20" ht="15" customHeight="1" x14ac:dyDescent="0.3">
      <c r="A116" s="16" t="s">
        <v>20</v>
      </c>
      <c r="B116" s="17" t="s">
        <v>38</v>
      </c>
      <c r="C116" s="17" t="s">
        <v>22</v>
      </c>
      <c r="D116" s="17"/>
      <c r="E116" s="3">
        <v>115</v>
      </c>
      <c r="F116" s="4">
        <v>16.41</v>
      </c>
      <c r="G116" s="4">
        <v>17.2</v>
      </c>
      <c r="H116" s="5">
        <v>205.51</v>
      </c>
      <c r="I116" s="18"/>
      <c r="J116" s="18"/>
      <c r="K116" s="18"/>
      <c r="L116" s="18"/>
      <c r="M116" s="19"/>
      <c r="N116" s="5">
        <f t="shared" si="9"/>
        <v>1.2372166352046454</v>
      </c>
      <c r="O116" s="5">
        <f t="shared" si="7"/>
        <v>76.836546490400892</v>
      </c>
      <c r="P116" s="3">
        <f t="shared" si="10"/>
        <v>214.17588425244207</v>
      </c>
      <c r="Q116" s="3">
        <f t="shared" si="8"/>
        <v>186.24040227888196</v>
      </c>
      <c r="R116" s="3">
        <f t="shared" si="11"/>
        <v>110.44654649040089</v>
      </c>
      <c r="S116" s="3">
        <f t="shared" si="12"/>
        <v>147.82212903368151</v>
      </c>
      <c r="T116" s="3">
        <f t="shared" si="13"/>
        <v>164.23212903368153</v>
      </c>
    </row>
    <row r="117" spans="1:20" ht="15" customHeight="1" x14ac:dyDescent="0.3">
      <c r="A117" s="16" t="s">
        <v>20</v>
      </c>
      <c r="B117" s="17" t="s">
        <v>41</v>
      </c>
      <c r="C117" s="17" t="s">
        <v>22</v>
      </c>
      <c r="D117" s="17"/>
      <c r="E117" s="3">
        <v>116</v>
      </c>
      <c r="F117" s="4">
        <v>16.53</v>
      </c>
      <c r="G117" s="4">
        <v>15.51</v>
      </c>
      <c r="H117" s="5">
        <v>206.48</v>
      </c>
      <c r="I117" s="18"/>
      <c r="J117" s="18"/>
      <c r="K117" s="18"/>
      <c r="L117" s="18"/>
      <c r="M117" s="19"/>
      <c r="N117" s="5">
        <f t="shared" si="9"/>
        <v>1.2372166352046454</v>
      </c>
      <c r="O117" s="5">
        <f t="shared" si="7"/>
        <v>77.97188580445335</v>
      </c>
      <c r="P117" s="3">
        <f t="shared" si="10"/>
        <v>215.27393164046538</v>
      </c>
      <c r="Q117" s="3">
        <f t="shared" si="8"/>
        <v>187.04814876979736</v>
      </c>
      <c r="R117" s="3">
        <f t="shared" si="11"/>
        <v>110.01188580445336</v>
      </c>
      <c r="S117" s="3">
        <f t="shared" si="12"/>
        <v>148.0622058675707</v>
      </c>
      <c r="T117" s="3">
        <f t="shared" si="13"/>
        <v>164.5922058675707</v>
      </c>
    </row>
    <row r="118" spans="1:20" ht="15" customHeight="1" x14ac:dyDescent="0.3">
      <c r="A118" s="16" t="s">
        <v>20</v>
      </c>
      <c r="B118" s="17" t="s">
        <v>25</v>
      </c>
      <c r="C118" s="17" t="s">
        <v>26</v>
      </c>
      <c r="D118" s="17"/>
      <c r="E118" s="3">
        <v>117</v>
      </c>
      <c r="F118" s="4">
        <v>16.29</v>
      </c>
      <c r="G118" s="4">
        <v>14.48</v>
      </c>
      <c r="H118" s="5">
        <v>204.4</v>
      </c>
      <c r="I118" s="18"/>
      <c r="J118" s="18"/>
      <c r="K118" s="18"/>
      <c r="L118" s="18"/>
      <c r="M118" s="19"/>
      <c r="N118" s="5">
        <f t="shared" si="9"/>
        <v>1.2372166352046454</v>
      </c>
      <c r="O118" s="5">
        <f t="shared" si="7"/>
        <v>77.609828779105911</v>
      </c>
      <c r="P118" s="3">
        <f t="shared" si="10"/>
        <v>213.15309763089891</v>
      </c>
      <c r="Q118" s="3">
        <f t="shared" si="8"/>
        <v>185.221623314033</v>
      </c>
      <c r="R118" s="3">
        <f t="shared" si="11"/>
        <v>108.37982877910591</v>
      </c>
      <c r="S118" s="3">
        <f t="shared" si="12"/>
        <v>146.41670892448005</v>
      </c>
      <c r="T118" s="3">
        <f t="shared" si="13"/>
        <v>162.70670892448007</v>
      </c>
    </row>
    <row r="119" spans="1:20" ht="15" customHeight="1" x14ac:dyDescent="0.3">
      <c r="A119" s="16" t="s">
        <v>20</v>
      </c>
      <c r="B119" s="17" t="s">
        <v>35</v>
      </c>
      <c r="C119" s="17" t="s">
        <v>22</v>
      </c>
      <c r="D119" s="17"/>
      <c r="E119" s="3">
        <v>118</v>
      </c>
      <c r="F119" s="4">
        <v>17.48</v>
      </c>
      <c r="G119" s="4">
        <v>16.899999999999999</v>
      </c>
      <c r="H119" s="5">
        <v>210.87</v>
      </c>
      <c r="I119" s="18"/>
      <c r="J119" s="18"/>
      <c r="K119" s="18"/>
      <c r="L119" s="18"/>
      <c r="M119" s="19"/>
      <c r="N119" s="5">
        <f t="shared" si="9"/>
        <v>1.2372166352046454</v>
      </c>
      <c r="O119" s="5">
        <f t="shared" si="7"/>
        <v>78.888202967369722</v>
      </c>
      <c r="P119" s="3">
        <f t="shared" si="10"/>
        <v>219.76727697331884</v>
      </c>
      <c r="Q119" s="3">
        <f t="shared" si="8"/>
        <v>190.45404652821341</v>
      </c>
      <c r="R119" s="3">
        <f t="shared" si="11"/>
        <v>113.26820296736972</v>
      </c>
      <c r="S119" s="3">
        <f t="shared" si="12"/>
        <v>151.00994504452854</v>
      </c>
      <c r="T119" s="3">
        <f t="shared" si="13"/>
        <v>168.48994504452853</v>
      </c>
    </row>
    <row r="120" spans="1:20" ht="15" customHeight="1" x14ac:dyDescent="0.3">
      <c r="A120" s="16" t="s">
        <v>20</v>
      </c>
      <c r="B120" s="17" t="s">
        <v>24</v>
      </c>
      <c r="C120" s="17" t="s">
        <v>22</v>
      </c>
      <c r="D120" s="17"/>
      <c r="E120" s="3">
        <v>119</v>
      </c>
      <c r="F120" s="4">
        <v>16.61</v>
      </c>
      <c r="G120" s="4">
        <v>16.46</v>
      </c>
      <c r="H120" s="5">
        <v>202.8</v>
      </c>
      <c r="I120" s="18"/>
      <c r="J120" s="18"/>
      <c r="K120" s="18"/>
      <c r="L120" s="18"/>
      <c r="M120" s="19"/>
      <c r="N120" s="5">
        <f t="shared" si="9"/>
        <v>1.2372166352046454</v>
      </c>
      <c r="O120" s="5">
        <f t="shared" si="7"/>
        <v>75.866591249655301</v>
      </c>
      <c r="P120" s="3">
        <f t="shared" si="10"/>
        <v>211.35648943668997</v>
      </c>
      <c r="Q120" s="3">
        <f t="shared" si="8"/>
        <v>183.36650074924168</v>
      </c>
      <c r="R120" s="3">
        <f t="shared" si="11"/>
        <v>108.93659124965529</v>
      </c>
      <c r="S120" s="3">
        <f t="shared" si="12"/>
        <v>145.433205124414</v>
      </c>
      <c r="T120" s="3">
        <f t="shared" si="13"/>
        <v>162.04320512441399</v>
      </c>
    </row>
    <row r="121" spans="1:20" ht="15" customHeight="1" x14ac:dyDescent="0.3">
      <c r="A121" s="16" t="s">
        <v>20</v>
      </c>
      <c r="B121" s="17" t="s">
        <v>33</v>
      </c>
      <c r="C121" s="17" t="s">
        <v>22</v>
      </c>
      <c r="D121" s="17"/>
      <c r="E121" s="3">
        <v>120</v>
      </c>
      <c r="F121" s="4">
        <v>16.52</v>
      </c>
      <c r="G121" s="4">
        <v>16.920000000000002</v>
      </c>
      <c r="H121" s="5">
        <v>205.52</v>
      </c>
      <c r="I121" s="18">
        <v>13</v>
      </c>
      <c r="J121" s="18">
        <v>72.27</v>
      </c>
      <c r="K121" s="18">
        <v>45.58</v>
      </c>
      <c r="L121" s="18">
        <v>23.23</v>
      </c>
      <c r="M121" s="19">
        <f>(J121-K121)/(K121-L121)</f>
        <v>1.1941834451901565</v>
      </c>
      <c r="N121" s="5">
        <f t="shared" si="9"/>
        <v>1.2372166352046454</v>
      </c>
      <c r="O121" s="5">
        <f t="shared" si="7"/>
        <v>76.917003607144778</v>
      </c>
      <c r="P121" s="3">
        <f t="shared" si="10"/>
        <v>214.19495847679022</v>
      </c>
      <c r="Q121" s="3">
        <f t="shared" si="8"/>
        <v>186.1374079357185</v>
      </c>
      <c r="R121" s="3">
        <f t="shared" si="11"/>
        <v>110.35700360714478</v>
      </c>
      <c r="S121" s="3">
        <f t="shared" si="12"/>
        <v>147.6789061321461</v>
      </c>
      <c r="T121" s="3">
        <f t="shared" si="13"/>
        <v>164.19890613214611</v>
      </c>
    </row>
    <row r="122" spans="1:20" ht="15" customHeight="1" x14ac:dyDescent="0.3">
      <c r="A122" s="16" t="s">
        <v>20</v>
      </c>
      <c r="B122" s="17" t="s">
        <v>46</v>
      </c>
      <c r="C122" s="17" t="s">
        <v>26</v>
      </c>
      <c r="D122" s="17"/>
      <c r="E122" s="3">
        <v>121</v>
      </c>
      <c r="F122" s="4">
        <v>17.52</v>
      </c>
      <c r="G122" s="4">
        <v>14.5</v>
      </c>
      <c r="H122" s="5">
        <v>197.32</v>
      </c>
      <c r="I122" s="18"/>
      <c r="J122" s="18"/>
      <c r="K122" s="18"/>
      <c r="L122" s="18"/>
      <c r="M122" s="19"/>
      <c r="N122" s="5">
        <f t="shared" si="9"/>
        <v>1.2372166352046454</v>
      </c>
      <c r="O122" s="5">
        <f t="shared" si="7"/>
        <v>73.886452209792139</v>
      </c>
      <c r="P122" s="3">
        <f t="shared" si="10"/>
        <v>205.65316269301155</v>
      </c>
      <c r="Q122" s="3">
        <f t="shared" si="8"/>
        <v>177.05019486154271</v>
      </c>
      <c r="R122" s="3">
        <f t="shared" si="11"/>
        <v>105.90645220979214</v>
      </c>
      <c r="S122" s="3">
        <f t="shared" si="12"/>
        <v>140.10696875664664</v>
      </c>
      <c r="T122" s="3">
        <f t="shared" si="13"/>
        <v>157.62696875664665</v>
      </c>
    </row>
    <row r="123" spans="1:20" ht="15" customHeight="1" x14ac:dyDescent="0.3">
      <c r="A123" s="16" t="s">
        <v>20</v>
      </c>
      <c r="B123" s="17" t="s">
        <v>35</v>
      </c>
      <c r="C123" s="17" t="s">
        <v>22</v>
      </c>
      <c r="D123" s="17"/>
      <c r="E123" s="3">
        <v>122</v>
      </c>
      <c r="F123" s="4">
        <v>16.899999999999999</v>
      </c>
      <c r="G123" s="4">
        <v>16.940000000000001</v>
      </c>
      <c r="H123" s="5">
        <v>202.02</v>
      </c>
      <c r="I123" s="18"/>
      <c r="J123" s="18"/>
      <c r="K123" s="18"/>
      <c r="L123" s="18"/>
      <c r="M123" s="19"/>
      <c r="N123" s="5">
        <f t="shared" si="9"/>
        <v>1.2372166352046454</v>
      </c>
      <c r="O123" s="5">
        <f t="shared" si="7"/>
        <v>75.17376607769414</v>
      </c>
      <c r="P123" s="3">
        <f t="shared" si="10"/>
        <v>210.49835028258124</v>
      </c>
      <c r="Q123" s="3">
        <f t="shared" si="8"/>
        <v>182.32228537092712</v>
      </c>
      <c r="R123" s="3">
        <f t="shared" si="11"/>
        <v>109.01376607769414</v>
      </c>
      <c r="S123" s="3">
        <f t="shared" si="12"/>
        <v>144.73540233208004</v>
      </c>
      <c r="T123" s="3">
        <f t="shared" si="13"/>
        <v>161.63540233208005</v>
      </c>
    </row>
    <row r="124" spans="1:20" ht="15" customHeight="1" x14ac:dyDescent="0.3">
      <c r="A124" s="16" t="s">
        <v>20</v>
      </c>
      <c r="B124" s="17" t="s">
        <v>43</v>
      </c>
      <c r="C124" s="17" t="s">
        <v>26</v>
      </c>
      <c r="D124" s="17"/>
      <c r="E124" s="3">
        <v>123</v>
      </c>
      <c r="F124" s="4">
        <v>17.29</v>
      </c>
      <c r="G124" s="4">
        <v>16.82</v>
      </c>
      <c r="H124" s="5">
        <v>201.48</v>
      </c>
      <c r="I124" s="18"/>
      <c r="J124" s="18"/>
      <c r="K124" s="18"/>
      <c r="L124" s="18"/>
      <c r="M124" s="19"/>
      <c r="N124" s="5">
        <f t="shared" si="9"/>
        <v>1.2372166352046454</v>
      </c>
      <c r="O124" s="5">
        <f t="shared" si="7"/>
        <v>74.8117090523467</v>
      </c>
      <c r="P124" s="3">
        <f t="shared" si="10"/>
        <v>209.91751627301477</v>
      </c>
      <c r="Q124" s="3">
        <f t="shared" si="8"/>
        <v>181.40575991516275</v>
      </c>
      <c r="R124" s="3">
        <f t="shared" si="11"/>
        <v>108.9217090523467</v>
      </c>
      <c r="S124" s="3">
        <f t="shared" si="12"/>
        <v>143.99990538898939</v>
      </c>
      <c r="T124" s="3">
        <f t="shared" si="13"/>
        <v>161.28990538898938</v>
      </c>
    </row>
    <row r="125" spans="1:20" ht="15" customHeight="1" x14ac:dyDescent="0.3">
      <c r="A125" s="16" t="s">
        <v>20</v>
      </c>
      <c r="B125" s="17" t="s">
        <v>39</v>
      </c>
      <c r="C125" s="17" t="s">
        <v>22</v>
      </c>
      <c r="D125" s="17"/>
      <c r="E125" s="3">
        <v>124</v>
      </c>
      <c r="F125" s="4">
        <v>16.940000000000001</v>
      </c>
      <c r="G125" s="4">
        <v>17.28</v>
      </c>
      <c r="H125" s="5">
        <v>198.27</v>
      </c>
      <c r="I125" s="18"/>
      <c r="J125" s="18"/>
      <c r="K125" s="18"/>
      <c r="L125" s="18"/>
      <c r="M125" s="19"/>
      <c r="N125" s="5">
        <f t="shared" si="9"/>
        <v>1.2372166352046454</v>
      </c>
      <c r="O125" s="5">
        <f t="shared" si="7"/>
        <v>73.327722232404113</v>
      </c>
      <c r="P125" s="3">
        <f t="shared" si="10"/>
        <v>206.54014724614967</v>
      </c>
      <c r="Q125" s="3">
        <f t="shared" si="8"/>
        <v>178.60098891128905</v>
      </c>
      <c r="R125" s="3">
        <f t="shared" si="11"/>
        <v>107.54772223240411</v>
      </c>
      <c r="S125" s="3">
        <f t="shared" si="12"/>
        <v>141.93712779508701</v>
      </c>
      <c r="T125" s="3">
        <f t="shared" si="13"/>
        <v>158.87712779508701</v>
      </c>
    </row>
    <row r="126" spans="1:20" ht="15" customHeight="1" x14ac:dyDescent="0.3">
      <c r="A126" s="16" t="s">
        <v>20</v>
      </c>
      <c r="B126" s="17" t="s">
        <v>30</v>
      </c>
      <c r="C126" s="17" t="s">
        <v>26</v>
      </c>
      <c r="D126" s="17"/>
      <c r="E126" s="3">
        <v>125</v>
      </c>
      <c r="F126" s="4">
        <v>16.600000000000001</v>
      </c>
      <c r="G126" s="4">
        <v>16.920000000000002</v>
      </c>
      <c r="H126" s="5">
        <v>202.43</v>
      </c>
      <c r="I126" s="18"/>
      <c r="J126" s="18"/>
      <c r="K126" s="18"/>
      <c r="L126" s="18"/>
      <c r="M126" s="19"/>
      <c r="N126" s="5">
        <f t="shared" si="9"/>
        <v>1.2372166352046454</v>
      </c>
      <c r="O126" s="5">
        <f t="shared" si="7"/>
        <v>75.500064384488738</v>
      </c>
      <c r="P126" s="3">
        <f t="shared" si="10"/>
        <v>210.94515130354856</v>
      </c>
      <c r="Q126" s="3">
        <f t="shared" si="8"/>
        <v>183.02014164587524</v>
      </c>
      <c r="R126" s="3">
        <f t="shared" si="11"/>
        <v>109.02006438448873</v>
      </c>
      <c r="S126" s="3">
        <f t="shared" si="12"/>
        <v>145.27010945363088</v>
      </c>
      <c r="T126" s="3">
        <f t="shared" si="13"/>
        <v>161.87010945363087</v>
      </c>
    </row>
    <row r="127" spans="1:20" ht="15" customHeight="1" x14ac:dyDescent="0.3">
      <c r="A127" s="16" t="s">
        <v>20</v>
      </c>
      <c r="B127" s="17" t="s">
        <v>51</v>
      </c>
      <c r="C127" s="17" t="s">
        <v>22</v>
      </c>
      <c r="D127" s="17"/>
      <c r="E127" s="3">
        <v>126</v>
      </c>
      <c r="F127" s="4">
        <v>16.64</v>
      </c>
      <c r="G127" s="4">
        <v>17.809999999999999</v>
      </c>
      <c r="H127" s="5">
        <v>200.6</v>
      </c>
      <c r="I127" s="18"/>
      <c r="J127" s="18"/>
      <c r="K127" s="18"/>
      <c r="L127" s="18"/>
      <c r="M127" s="19"/>
      <c r="N127" s="5">
        <f t="shared" si="9"/>
        <v>1.2372166352046454</v>
      </c>
      <c r="O127" s="5">
        <f t="shared" si="7"/>
        <v>74.266388594415986</v>
      </c>
      <c r="P127" s="3">
        <f t="shared" si="10"/>
        <v>208.9760131968776</v>
      </c>
      <c r="Q127" s="3">
        <f t="shared" si="8"/>
        <v>181.19605490771519</v>
      </c>
      <c r="R127" s="3">
        <f t="shared" si="11"/>
        <v>108.71638859441599</v>
      </c>
      <c r="S127" s="3">
        <f t="shared" si="12"/>
        <v>144.06286061050716</v>
      </c>
      <c r="T127" s="3">
        <f t="shared" si="13"/>
        <v>160.70286061050717</v>
      </c>
    </row>
    <row r="128" spans="1:20" ht="15" customHeight="1" x14ac:dyDescent="0.3">
      <c r="A128" s="16" t="s">
        <v>20</v>
      </c>
      <c r="B128" s="17" t="s">
        <v>24</v>
      </c>
      <c r="C128" s="17" t="s">
        <v>26</v>
      </c>
      <c r="D128" s="17"/>
      <c r="E128" s="3">
        <v>127</v>
      </c>
      <c r="F128" s="4">
        <v>16.54</v>
      </c>
      <c r="G128" s="4">
        <v>16.8</v>
      </c>
      <c r="H128" s="5">
        <v>202.78</v>
      </c>
      <c r="I128" s="18"/>
      <c r="J128" s="18"/>
      <c r="K128" s="18"/>
      <c r="L128" s="18"/>
      <c r="M128" s="19"/>
      <c r="N128" s="5">
        <f t="shared" si="9"/>
        <v>1.2372166352046454</v>
      </c>
      <c r="O128" s="5">
        <f t="shared" si="7"/>
        <v>75.73696589490126</v>
      </c>
      <c r="P128" s="3">
        <f t="shared" si="10"/>
        <v>211.32186985301797</v>
      </c>
      <c r="Q128" s="3">
        <f t="shared" si="8"/>
        <v>183.42132496878278</v>
      </c>
      <c r="R128" s="3">
        <f t="shared" si="11"/>
        <v>109.07696589490126</v>
      </c>
      <c r="S128" s="3">
        <f t="shared" si="12"/>
        <v>145.55284202133214</v>
      </c>
      <c r="T128" s="3">
        <f t="shared" si="13"/>
        <v>162.09284202133213</v>
      </c>
    </row>
    <row r="129" spans="1:20" ht="15" customHeight="1" x14ac:dyDescent="0.3">
      <c r="A129" s="16" t="s">
        <v>20</v>
      </c>
      <c r="B129" s="17" t="s">
        <v>25</v>
      </c>
      <c r="C129" s="17" t="s">
        <v>26</v>
      </c>
      <c r="D129" s="17"/>
      <c r="E129" s="3">
        <v>128</v>
      </c>
      <c r="F129" s="4">
        <v>16.64</v>
      </c>
      <c r="G129" s="4">
        <v>16.48</v>
      </c>
      <c r="H129" s="5">
        <v>197.43</v>
      </c>
      <c r="I129" s="18"/>
      <c r="J129" s="18"/>
      <c r="K129" s="18"/>
      <c r="L129" s="18"/>
      <c r="M129" s="19"/>
      <c r="N129" s="5">
        <f t="shared" si="9"/>
        <v>1.2372166352046454</v>
      </c>
      <c r="O129" s="5">
        <f t="shared" si="7"/>
        <v>73.443938067700827</v>
      </c>
      <c r="P129" s="3">
        <f t="shared" si="10"/>
        <v>205.71325445909696</v>
      </c>
      <c r="Q129" s="3">
        <f t="shared" si="8"/>
        <v>178.05666374894182</v>
      </c>
      <c r="R129" s="3">
        <f t="shared" si="11"/>
        <v>106.56393806770083</v>
      </c>
      <c r="S129" s="3">
        <f t="shared" si="12"/>
        <v>141.33469471509139</v>
      </c>
      <c r="T129" s="3">
        <f t="shared" si="13"/>
        <v>157.9746947150914</v>
      </c>
    </row>
    <row r="130" spans="1:20" ht="15" customHeight="1" x14ac:dyDescent="0.3">
      <c r="A130" s="16" t="s">
        <v>20</v>
      </c>
      <c r="B130" s="17" t="s">
        <v>46</v>
      </c>
      <c r="C130" s="17" t="s">
        <v>26</v>
      </c>
      <c r="D130" s="17"/>
      <c r="E130" s="3">
        <v>129</v>
      </c>
      <c r="F130" s="4">
        <v>16.36</v>
      </c>
      <c r="G130" s="4">
        <v>17.329999999999998</v>
      </c>
      <c r="H130" s="5">
        <v>196.29</v>
      </c>
      <c r="I130" s="18"/>
      <c r="J130" s="18"/>
      <c r="K130" s="18"/>
      <c r="L130" s="18"/>
      <c r="M130" s="19"/>
      <c r="N130" s="5">
        <f t="shared" si="9"/>
        <v>1.2372166352046454</v>
      </c>
      <c r="O130" s="5">
        <f t="shared" ref="O130:O193" si="14">(H130-(F130+G130))/(1+N130)</f>
        <v>72.679595458633997</v>
      </c>
      <c r="P130" s="3">
        <f t="shared" si="10"/>
        <v>204.48704932778989</v>
      </c>
      <c r="Q130" s="3">
        <f t="shared" ref="Q130:Q193" si="15">G130+($O130*(1+1.2))</f>
        <v>177.22511000899482</v>
      </c>
      <c r="R130" s="3">
        <f t="shared" si="11"/>
        <v>106.369595458634</v>
      </c>
      <c r="S130" s="3">
        <f t="shared" si="12"/>
        <v>140.88531227967781</v>
      </c>
      <c r="T130" s="3">
        <f t="shared" si="13"/>
        <v>157.24531227967779</v>
      </c>
    </row>
    <row r="131" spans="1:20" ht="15" customHeight="1" x14ac:dyDescent="0.3">
      <c r="A131" s="16" t="s">
        <v>20</v>
      </c>
      <c r="B131" s="17" t="s">
        <v>43</v>
      </c>
      <c r="C131" s="17" t="s">
        <v>22</v>
      </c>
      <c r="D131" s="17"/>
      <c r="E131" s="3">
        <v>130</v>
      </c>
      <c r="F131" s="4">
        <v>16.64</v>
      </c>
      <c r="G131" s="4">
        <v>15.65</v>
      </c>
      <c r="H131" s="5">
        <v>199.13</v>
      </c>
      <c r="I131" s="18">
        <v>14</v>
      </c>
      <c r="J131" s="18">
        <v>59.94</v>
      </c>
      <c r="K131" s="18">
        <v>39.92</v>
      </c>
      <c r="L131" s="18">
        <v>22.69</v>
      </c>
      <c r="M131" s="19">
        <f>(J131-K131)/(K131-L131)</f>
        <v>1.161926871735345</v>
      </c>
      <c r="N131" s="5">
        <f t="shared" ref="N131:N194" si="16">N130</f>
        <v>1.2372166352046454</v>
      </c>
      <c r="O131" s="5">
        <f t="shared" si="14"/>
        <v>74.574807541934177</v>
      </c>
      <c r="P131" s="3">
        <f t="shared" ref="P131:P194" si="17">($F131+G131)+($O131*(1+1.35))</f>
        <v>207.54079772354532</v>
      </c>
      <c r="Q131" s="3">
        <f t="shared" si="15"/>
        <v>179.71457659225521</v>
      </c>
      <c r="R131" s="3">
        <f t="shared" ref="R131:R194" si="18">($F131+G131)+($O131*(1+D131))</f>
        <v>106.86480754193417</v>
      </c>
      <c r="S131" s="3">
        <f t="shared" ref="S131:S194" si="19">G131+($O131*(1+0.7))</f>
        <v>142.42717282128811</v>
      </c>
      <c r="T131" s="3">
        <f t="shared" ref="T131:T194" si="20">(G131+F131)+($O131*(1+0.7))</f>
        <v>159.0671728212881</v>
      </c>
    </row>
    <row r="132" spans="1:20" ht="15" customHeight="1" x14ac:dyDescent="0.3">
      <c r="A132" s="16" t="s">
        <v>20</v>
      </c>
      <c r="B132" s="17" t="s">
        <v>31</v>
      </c>
      <c r="C132" s="17" t="s">
        <v>26</v>
      </c>
      <c r="D132" s="17"/>
      <c r="E132" s="3">
        <v>131</v>
      </c>
      <c r="F132" s="4">
        <v>16.09</v>
      </c>
      <c r="G132" s="4">
        <v>15.73</v>
      </c>
      <c r="H132" s="5">
        <v>197.71</v>
      </c>
      <c r="I132" s="18"/>
      <c r="J132" s="18"/>
      <c r="K132" s="18"/>
      <c r="L132" s="18"/>
      <c r="M132" s="19"/>
      <c r="N132" s="5">
        <f t="shared" si="16"/>
        <v>1.2372166352046454</v>
      </c>
      <c r="O132" s="5">
        <f t="shared" si="14"/>
        <v>74.150172759119286</v>
      </c>
      <c r="P132" s="3">
        <f t="shared" si="17"/>
        <v>206.07290598393033</v>
      </c>
      <c r="Q132" s="3">
        <f t="shared" si="15"/>
        <v>178.86038007006243</v>
      </c>
      <c r="R132" s="3">
        <f t="shared" si="18"/>
        <v>105.97017275911929</v>
      </c>
      <c r="S132" s="3">
        <f t="shared" si="19"/>
        <v>141.78529369050278</v>
      </c>
      <c r="T132" s="3">
        <f t="shared" si="20"/>
        <v>157.87529369050279</v>
      </c>
    </row>
    <row r="133" spans="1:20" ht="15" customHeight="1" x14ac:dyDescent="0.3">
      <c r="A133" s="16" t="s">
        <v>20</v>
      </c>
      <c r="B133" s="17" t="s">
        <v>41</v>
      </c>
      <c r="C133" s="17" t="s">
        <v>22</v>
      </c>
      <c r="D133" s="17"/>
      <c r="E133" s="3">
        <v>132</v>
      </c>
      <c r="F133" s="4">
        <v>16.670000000000002</v>
      </c>
      <c r="G133" s="4">
        <v>15.95</v>
      </c>
      <c r="H133" s="5">
        <v>201.35</v>
      </c>
      <c r="I133" s="18"/>
      <c r="J133" s="18"/>
      <c r="K133" s="18"/>
      <c r="L133" s="18"/>
      <c r="M133" s="19"/>
      <c r="N133" s="5">
        <f t="shared" si="16"/>
        <v>1.2372166352046454</v>
      </c>
      <c r="O133" s="5">
        <f t="shared" si="14"/>
        <v>75.419607267744865</v>
      </c>
      <c r="P133" s="3">
        <f t="shared" si="17"/>
        <v>209.85607707920045</v>
      </c>
      <c r="Q133" s="3">
        <f t="shared" si="15"/>
        <v>181.8731359890387</v>
      </c>
      <c r="R133" s="3">
        <f t="shared" si="18"/>
        <v>108.03960726774487</v>
      </c>
      <c r="S133" s="3">
        <f t="shared" si="19"/>
        <v>144.16333235516626</v>
      </c>
      <c r="T133" s="3">
        <f t="shared" si="20"/>
        <v>160.83333235516628</v>
      </c>
    </row>
    <row r="134" spans="1:20" ht="15" customHeight="1" x14ac:dyDescent="0.3">
      <c r="A134" s="16" t="s">
        <v>20</v>
      </c>
      <c r="B134" s="17" t="s">
        <v>35</v>
      </c>
      <c r="C134" s="17" t="s">
        <v>22</v>
      </c>
      <c r="D134" s="17"/>
      <c r="E134" s="3">
        <v>133</v>
      </c>
      <c r="F134" s="4">
        <v>16.420000000000002</v>
      </c>
      <c r="G134" s="4">
        <v>14.51</v>
      </c>
      <c r="H134" s="5">
        <v>205.58</v>
      </c>
      <c r="I134" s="18"/>
      <c r="J134" s="18"/>
      <c r="K134" s="18"/>
      <c r="L134" s="18"/>
      <c r="M134" s="19"/>
      <c r="N134" s="5">
        <f t="shared" si="16"/>
        <v>1.2372166352046454</v>
      </c>
      <c r="O134" s="5">
        <f t="shared" si="14"/>
        <v>78.065752440654549</v>
      </c>
      <c r="P134" s="3">
        <f t="shared" si="17"/>
        <v>214.3845182355382</v>
      </c>
      <c r="Q134" s="3">
        <f t="shared" si="15"/>
        <v>186.25465536944</v>
      </c>
      <c r="R134" s="3">
        <f t="shared" si="18"/>
        <v>108.99575244065454</v>
      </c>
      <c r="S134" s="3">
        <f t="shared" si="19"/>
        <v>147.22177914911273</v>
      </c>
      <c r="T134" s="3">
        <f t="shared" si="20"/>
        <v>163.64177914911275</v>
      </c>
    </row>
    <row r="135" spans="1:20" ht="15" customHeight="1" x14ac:dyDescent="0.3">
      <c r="A135" s="16" t="s">
        <v>20</v>
      </c>
      <c r="B135" s="17" t="s">
        <v>52</v>
      </c>
      <c r="C135" s="17" t="s">
        <v>22</v>
      </c>
      <c r="D135" s="17"/>
      <c r="E135" s="3">
        <v>134</v>
      </c>
      <c r="F135" s="4">
        <v>16.489999999999998</v>
      </c>
      <c r="G135" s="4">
        <v>14.49</v>
      </c>
      <c r="H135" s="5">
        <v>196.85</v>
      </c>
      <c r="I135" s="18"/>
      <c r="J135" s="18"/>
      <c r="K135" s="18"/>
      <c r="L135" s="18"/>
      <c r="M135" s="19"/>
      <c r="N135" s="5">
        <f t="shared" si="16"/>
        <v>1.2372166352046454</v>
      </c>
      <c r="O135" s="5">
        <f t="shared" si="14"/>
        <v>74.141233079481083</v>
      </c>
      <c r="P135" s="3">
        <f t="shared" si="17"/>
        <v>205.21189773678054</v>
      </c>
      <c r="Q135" s="3">
        <f t="shared" si="15"/>
        <v>177.60071277485841</v>
      </c>
      <c r="R135" s="3">
        <f t="shared" si="18"/>
        <v>105.12123307948107</v>
      </c>
      <c r="S135" s="3">
        <f t="shared" si="19"/>
        <v>140.53009623511784</v>
      </c>
      <c r="T135" s="3">
        <f t="shared" si="20"/>
        <v>157.02009623511785</v>
      </c>
    </row>
    <row r="136" spans="1:20" ht="15" customHeight="1" x14ac:dyDescent="0.3">
      <c r="A136" s="16" t="s">
        <v>20</v>
      </c>
      <c r="B136" s="17" t="s">
        <v>43</v>
      </c>
      <c r="C136" s="17" t="s">
        <v>22</v>
      </c>
      <c r="D136" s="17"/>
      <c r="E136" s="3">
        <v>135</v>
      </c>
      <c r="F136" s="4">
        <v>16.57</v>
      </c>
      <c r="G136" s="4">
        <v>15.95</v>
      </c>
      <c r="H136" s="5">
        <v>199.02</v>
      </c>
      <c r="I136" s="18"/>
      <c r="J136" s="18"/>
      <c r="K136" s="18"/>
      <c r="L136" s="18"/>
      <c r="M136" s="19"/>
      <c r="N136" s="5">
        <f t="shared" si="16"/>
        <v>1.2372166352046454</v>
      </c>
      <c r="O136" s="5">
        <f t="shared" si="14"/>
        <v>74.422832988084636</v>
      </c>
      <c r="P136" s="3">
        <f t="shared" si="17"/>
        <v>207.41365752199891</v>
      </c>
      <c r="Q136" s="3">
        <f t="shared" si="15"/>
        <v>179.68023257378621</v>
      </c>
      <c r="R136" s="3">
        <f t="shared" si="18"/>
        <v>106.94283298808463</v>
      </c>
      <c r="S136" s="3">
        <f t="shared" si="19"/>
        <v>142.46881607974387</v>
      </c>
      <c r="T136" s="3">
        <f t="shared" si="20"/>
        <v>159.03881607974387</v>
      </c>
    </row>
    <row r="137" spans="1:20" ht="15" customHeight="1" x14ac:dyDescent="0.3">
      <c r="A137" s="16" t="s">
        <v>20</v>
      </c>
      <c r="B137" s="17" t="s">
        <v>36</v>
      </c>
      <c r="C137" s="17" t="s">
        <v>26</v>
      </c>
      <c r="D137" s="17"/>
      <c r="E137" s="3">
        <v>136</v>
      </c>
      <c r="F137" s="4">
        <v>16.2</v>
      </c>
      <c r="G137" s="4">
        <v>15.32</v>
      </c>
      <c r="H137" s="5">
        <v>202.32</v>
      </c>
      <c r="I137" s="18"/>
      <c r="J137" s="18"/>
      <c r="K137" s="18"/>
      <c r="L137" s="18"/>
      <c r="M137" s="19"/>
      <c r="N137" s="5">
        <f t="shared" si="16"/>
        <v>1.2372166352046454</v>
      </c>
      <c r="O137" s="5">
        <f t="shared" si="14"/>
        <v>76.344864110299426</v>
      </c>
      <c r="P137" s="3">
        <f t="shared" si="17"/>
        <v>210.93043065920367</v>
      </c>
      <c r="Q137" s="3">
        <f t="shared" si="15"/>
        <v>183.27870104265875</v>
      </c>
      <c r="R137" s="3">
        <f t="shared" si="18"/>
        <v>107.86486411029942</v>
      </c>
      <c r="S137" s="3">
        <f t="shared" si="19"/>
        <v>145.10626898750903</v>
      </c>
      <c r="T137" s="3">
        <f t="shared" si="20"/>
        <v>161.30626898750904</v>
      </c>
    </row>
    <row r="138" spans="1:20" ht="15" customHeight="1" x14ac:dyDescent="0.3">
      <c r="A138" s="16" t="s">
        <v>20</v>
      </c>
      <c r="B138" s="17" t="s">
        <v>42</v>
      </c>
      <c r="C138" s="17" t="s">
        <v>26</v>
      </c>
      <c r="D138" s="17"/>
      <c r="E138" s="3">
        <v>137</v>
      </c>
      <c r="F138" s="4">
        <v>16.27</v>
      </c>
      <c r="G138" s="4">
        <v>16.690000000000001</v>
      </c>
      <c r="H138" s="5">
        <v>205.42</v>
      </c>
      <c r="I138" s="18"/>
      <c r="J138" s="18"/>
      <c r="K138" s="18"/>
      <c r="L138" s="18"/>
      <c r="M138" s="19"/>
      <c r="N138" s="5">
        <f t="shared" si="16"/>
        <v>1.2372166352046454</v>
      </c>
      <c r="O138" s="5">
        <f t="shared" si="14"/>
        <v>77.086857520270726</v>
      </c>
      <c r="P138" s="3">
        <f t="shared" si="17"/>
        <v>214.11411517263622</v>
      </c>
      <c r="Q138" s="3">
        <f t="shared" si="15"/>
        <v>186.28108654459561</v>
      </c>
      <c r="R138" s="3">
        <f t="shared" si="18"/>
        <v>110.04685752027072</v>
      </c>
      <c r="S138" s="3">
        <f t="shared" si="19"/>
        <v>147.73765778446023</v>
      </c>
      <c r="T138" s="3">
        <f t="shared" si="20"/>
        <v>164.00765778446024</v>
      </c>
    </row>
    <row r="139" spans="1:20" ht="15" customHeight="1" x14ac:dyDescent="0.3">
      <c r="A139" s="16" t="s">
        <v>20</v>
      </c>
      <c r="B139" s="17" t="s">
        <v>25</v>
      </c>
      <c r="C139" s="17" t="s">
        <v>26</v>
      </c>
      <c r="D139" s="17"/>
      <c r="E139" s="3">
        <v>138</v>
      </c>
      <c r="F139" s="4">
        <v>16.23</v>
      </c>
      <c r="G139" s="4">
        <v>15.56</v>
      </c>
      <c r="H139" s="5">
        <v>202.64</v>
      </c>
      <c r="I139" s="18"/>
      <c r="J139" s="18"/>
      <c r="K139" s="18"/>
      <c r="L139" s="18"/>
      <c r="M139" s="19"/>
      <c r="N139" s="5">
        <f t="shared" si="16"/>
        <v>1.2372166352046454</v>
      </c>
      <c r="O139" s="5">
        <f t="shared" si="14"/>
        <v>76.367213309394955</v>
      </c>
      <c r="P139" s="3">
        <f t="shared" si="17"/>
        <v>211.25295127707815</v>
      </c>
      <c r="Q139" s="3">
        <f t="shared" si="15"/>
        <v>183.56786928066893</v>
      </c>
      <c r="R139" s="3">
        <f t="shared" si="18"/>
        <v>108.15721330939496</v>
      </c>
      <c r="S139" s="3">
        <f t="shared" si="19"/>
        <v>145.38426262597142</v>
      </c>
      <c r="T139" s="3">
        <f t="shared" si="20"/>
        <v>161.61426262597141</v>
      </c>
    </row>
    <row r="140" spans="1:20" ht="15" customHeight="1" x14ac:dyDescent="0.3">
      <c r="A140" s="16" t="s">
        <v>20</v>
      </c>
      <c r="B140" s="17" t="s">
        <v>49</v>
      </c>
      <c r="C140" s="17" t="s">
        <v>26</v>
      </c>
      <c r="D140" s="17"/>
      <c r="E140" s="3">
        <v>139</v>
      </c>
      <c r="F140" s="4">
        <v>15.97</v>
      </c>
      <c r="G140" s="4">
        <v>15.12</v>
      </c>
      <c r="H140" s="5">
        <v>206.32</v>
      </c>
      <c r="I140" s="18"/>
      <c r="J140" s="18"/>
      <c r="K140" s="18"/>
      <c r="L140" s="18"/>
      <c r="M140" s="19"/>
      <c r="N140" s="5">
        <f t="shared" si="16"/>
        <v>1.2372166352046454</v>
      </c>
      <c r="O140" s="5">
        <f t="shared" si="14"/>
        <v>78.325003150162587</v>
      </c>
      <c r="P140" s="3">
        <f t="shared" si="17"/>
        <v>215.15375740288209</v>
      </c>
      <c r="Q140" s="3">
        <f t="shared" si="15"/>
        <v>187.4350069303577</v>
      </c>
      <c r="R140" s="3">
        <f t="shared" si="18"/>
        <v>109.41500315016259</v>
      </c>
      <c r="S140" s="3">
        <f t="shared" si="19"/>
        <v>148.27250535527639</v>
      </c>
      <c r="T140" s="3">
        <f t="shared" si="20"/>
        <v>164.24250535527639</v>
      </c>
    </row>
    <row r="141" spans="1:20" ht="15" customHeight="1" x14ac:dyDescent="0.3">
      <c r="A141" s="16" t="s">
        <v>20</v>
      </c>
      <c r="B141" s="17" t="s">
        <v>35</v>
      </c>
      <c r="C141" s="17" t="s">
        <v>26</v>
      </c>
      <c r="D141" s="17"/>
      <c r="E141" s="3">
        <v>140</v>
      </c>
      <c r="F141" s="4">
        <v>16.77</v>
      </c>
      <c r="G141" s="4">
        <v>15.81</v>
      </c>
      <c r="H141" s="5">
        <v>206.44</v>
      </c>
      <c r="I141" s="18">
        <v>15</v>
      </c>
      <c r="J141" s="5">
        <v>59.41</v>
      </c>
      <c r="K141" s="18">
        <v>39.26</v>
      </c>
      <c r="L141" s="18">
        <v>22.61</v>
      </c>
      <c r="M141" s="19">
        <f>(J141-K141)/(K141-L141)</f>
        <v>1.2102102102102101</v>
      </c>
      <c r="N141" s="5">
        <f t="shared" si="16"/>
        <v>1.2372166352046454</v>
      </c>
      <c r="O141" s="5">
        <f t="shared" si="14"/>
        <v>77.712635094945327</v>
      </c>
      <c r="P141" s="3">
        <f t="shared" si="17"/>
        <v>215.2046924731215</v>
      </c>
      <c r="Q141" s="3">
        <f t="shared" si="15"/>
        <v>186.77779720887975</v>
      </c>
      <c r="R141" s="3">
        <f t="shared" si="18"/>
        <v>110.29263509494533</v>
      </c>
      <c r="S141" s="3">
        <f t="shared" si="19"/>
        <v>147.92147966140706</v>
      </c>
      <c r="T141" s="3">
        <f t="shared" si="20"/>
        <v>164.69147966140707</v>
      </c>
    </row>
    <row r="142" spans="1:20" ht="15" customHeight="1" x14ac:dyDescent="0.3">
      <c r="A142" s="16" t="s">
        <v>20</v>
      </c>
      <c r="B142" s="17" t="s">
        <v>39</v>
      </c>
      <c r="C142" s="17" t="s">
        <v>22</v>
      </c>
      <c r="D142" s="17"/>
      <c r="E142" s="3">
        <v>141</v>
      </c>
      <c r="F142" s="4">
        <v>16.96</v>
      </c>
      <c r="G142" s="4">
        <v>17.59</v>
      </c>
      <c r="H142" s="5">
        <v>206.85</v>
      </c>
      <c r="I142" s="18"/>
      <c r="J142" s="18"/>
      <c r="K142" s="18"/>
      <c r="L142" s="18"/>
      <c r="M142" s="19"/>
      <c r="N142" s="5">
        <f t="shared" si="16"/>
        <v>1.2372166352046454</v>
      </c>
      <c r="O142" s="5">
        <f t="shared" si="14"/>
        <v>77.015340083165071</v>
      </c>
      <c r="P142" s="3">
        <f t="shared" si="17"/>
        <v>215.5360491954379</v>
      </c>
      <c r="Q142" s="3">
        <f t="shared" si="15"/>
        <v>187.02374818296317</v>
      </c>
      <c r="R142" s="3">
        <f t="shared" si="18"/>
        <v>111.56534008316507</v>
      </c>
      <c r="S142" s="3">
        <f t="shared" si="19"/>
        <v>148.51607814138063</v>
      </c>
      <c r="T142" s="3">
        <f t="shared" si="20"/>
        <v>165.47607814138064</v>
      </c>
    </row>
    <row r="143" spans="1:20" ht="15" customHeight="1" x14ac:dyDescent="0.3">
      <c r="A143" s="16" t="s">
        <v>20</v>
      </c>
      <c r="B143" s="17" t="s">
        <v>51</v>
      </c>
      <c r="C143" s="17" t="s">
        <v>26</v>
      </c>
      <c r="D143" s="17"/>
      <c r="E143" s="3">
        <v>142</v>
      </c>
      <c r="F143" s="4">
        <v>15.83</v>
      </c>
      <c r="G143" s="4">
        <v>16.66</v>
      </c>
      <c r="H143" s="8">
        <v>210.65</v>
      </c>
      <c r="I143" s="18"/>
      <c r="J143" s="18"/>
      <c r="K143" s="18"/>
      <c r="L143" s="18"/>
      <c r="M143" s="19"/>
      <c r="N143" s="5">
        <f t="shared" si="16"/>
        <v>1.2372166352046454</v>
      </c>
      <c r="O143" s="5">
        <f t="shared" si="14"/>
        <v>79.634666217160117</v>
      </c>
      <c r="P143" s="3">
        <f t="shared" si="17"/>
        <v>219.6314656103263</v>
      </c>
      <c r="Q143" s="3">
        <f t="shared" si="15"/>
        <v>191.85626567775228</v>
      </c>
      <c r="R143" s="3">
        <f t="shared" si="18"/>
        <v>112.12466621716013</v>
      </c>
      <c r="S143" s="3">
        <f t="shared" si="19"/>
        <v>152.0389325691722</v>
      </c>
      <c r="T143" s="3">
        <f t="shared" si="20"/>
        <v>167.86893256917222</v>
      </c>
    </row>
    <row r="144" spans="1:20" ht="15" customHeight="1" x14ac:dyDescent="0.3">
      <c r="A144" s="16" t="s">
        <v>20</v>
      </c>
      <c r="B144" s="17" t="s">
        <v>50</v>
      </c>
      <c r="C144" s="17" t="s">
        <v>22</v>
      </c>
      <c r="D144" s="17"/>
      <c r="E144" s="3">
        <v>143</v>
      </c>
      <c r="F144" s="4">
        <v>16.21</v>
      </c>
      <c r="G144" s="4">
        <v>16.5</v>
      </c>
      <c r="H144" s="5">
        <v>207.63</v>
      </c>
      <c r="I144" s="18"/>
      <c r="J144" s="18"/>
      <c r="K144" s="18"/>
      <c r="L144" s="18"/>
      <c r="M144" s="19"/>
      <c r="N144" s="5">
        <f t="shared" si="16"/>
        <v>1.2372166352046454</v>
      </c>
      <c r="O144" s="5">
        <f t="shared" si="14"/>
        <v>78.186438115770358</v>
      </c>
      <c r="P144" s="3">
        <f t="shared" si="17"/>
        <v>216.44812957206037</v>
      </c>
      <c r="Q144" s="3">
        <f t="shared" si="15"/>
        <v>188.51016385469481</v>
      </c>
      <c r="R144" s="3">
        <f t="shared" si="18"/>
        <v>110.89643811577037</v>
      </c>
      <c r="S144" s="3">
        <f t="shared" si="19"/>
        <v>149.41694479680962</v>
      </c>
      <c r="T144" s="3">
        <f t="shared" si="20"/>
        <v>165.62694479680962</v>
      </c>
    </row>
    <row r="145" spans="1:20" ht="15" customHeight="1" x14ac:dyDescent="0.3">
      <c r="A145" s="16" t="s">
        <v>20</v>
      </c>
      <c r="B145" s="17" t="s">
        <v>40</v>
      </c>
      <c r="C145" s="17" t="s">
        <v>22</v>
      </c>
      <c r="D145" s="17"/>
      <c r="E145" s="3">
        <v>144</v>
      </c>
      <c r="F145" s="4">
        <v>17.03</v>
      </c>
      <c r="G145" s="4">
        <v>16.54</v>
      </c>
      <c r="H145" s="5">
        <v>207.3</v>
      </c>
      <c r="I145" s="18"/>
      <c r="J145" s="18"/>
      <c r="K145" s="18"/>
      <c r="L145" s="18"/>
      <c r="M145" s="19"/>
      <c r="N145" s="5">
        <f t="shared" si="16"/>
        <v>1.2372166352046454</v>
      </c>
      <c r="O145" s="5">
        <f t="shared" si="14"/>
        <v>77.65452717729697</v>
      </c>
      <c r="P145" s="3">
        <f t="shared" si="17"/>
        <v>216.05813886664788</v>
      </c>
      <c r="Q145" s="3">
        <f t="shared" si="15"/>
        <v>187.37995979005333</v>
      </c>
      <c r="R145" s="3">
        <f t="shared" si="18"/>
        <v>111.22452717729698</v>
      </c>
      <c r="S145" s="3">
        <f t="shared" si="19"/>
        <v>148.55269620140484</v>
      </c>
      <c r="T145" s="3">
        <f t="shared" si="20"/>
        <v>165.58269620140484</v>
      </c>
    </row>
    <row r="146" spans="1:20" ht="15" customHeight="1" x14ac:dyDescent="0.3">
      <c r="A146" s="16" t="s">
        <v>20</v>
      </c>
      <c r="B146" s="17" t="s">
        <v>48</v>
      </c>
      <c r="C146" s="17" t="s">
        <v>26</v>
      </c>
      <c r="D146" s="17"/>
      <c r="E146" s="3">
        <v>145</v>
      </c>
      <c r="F146" s="4">
        <v>16.07</v>
      </c>
      <c r="G146" s="4">
        <v>16.100000000000001</v>
      </c>
      <c r="H146" s="8">
        <v>201.78</v>
      </c>
      <c r="I146" s="18"/>
      <c r="J146" s="18"/>
      <c r="K146" s="18"/>
      <c r="L146" s="18"/>
      <c r="M146" s="19"/>
      <c r="N146" s="5">
        <f t="shared" si="16"/>
        <v>1.2372166352046454</v>
      </c>
      <c r="O146" s="5">
        <f t="shared" si="14"/>
        <v>75.812953171826038</v>
      </c>
      <c r="P146" s="3">
        <f t="shared" si="17"/>
        <v>210.3304399537912</v>
      </c>
      <c r="Q146" s="3">
        <f t="shared" si="15"/>
        <v>182.88849697801729</v>
      </c>
      <c r="R146" s="3">
        <f t="shared" si="18"/>
        <v>107.98295317182604</v>
      </c>
      <c r="S146" s="3">
        <f t="shared" si="19"/>
        <v>144.98202039210426</v>
      </c>
      <c r="T146" s="3">
        <f t="shared" si="20"/>
        <v>161.05202039210428</v>
      </c>
    </row>
    <row r="147" spans="1:20" ht="15" customHeight="1" x14ac:dyDescent="0.3">
      <c r="A147" s="16" t="s">
        <v>20</v>
      </c>
      <c r="B147" s="17" t="s">
        <v>39</v>
      </c>
      <c r="C147" s="17" t="s">
        <v>26</v>
      </c>
      <c r="D147" s="17"/>
      <c r="E147" s="3">
        <v>146</v>
      </c>
      <c r="F147" s="4">
        <v>17.399999999999999</v>
      </c>
      <c r="G147" s="4">
        <v>16.12</v>
      </c>
      <c r="H147" s="8">
        <v>206.06</v>
      </c>
      <c r="I147" s="18"/>
      <c r="J147" s="18"/>
      <c r="K147" s="18"/>
      <c r="L147" s="18"/>
      <c r="M147" s="19"/>
      <c r="N147" s="5">
        <f t="shared" si="16"/>
        <v>1.2372166352046454</v>
      </c>
      <c r="O147" s="5">
        <f t="shared" si="14"/>
        <v>77.122616238823568</v>
      </c>
      <c r="P147" s="3">
        <f t="shared" si="17"/>
        <v>214.7581481612354</v>
      </c>
      <c r="Q147" s="3">
        <f t="shared" si="15"/>
        <v>185.78975572541188</v>
      </c>
      <c r="R147" s="3">
        <f t="shared" si="18"/>
        <v>110.64261623882356</v>
      </c>
      <c r="S147" s="3">
        <f t="shared" si="19"/>
        <v>147.22844760600006</v>
      </c>
      <c r="T147" s="3">
        <f t="shared" si="20"/>
        <v>164.62844760600007</v>
      </c>
    </row>
    <row r="148" spans="1:20" ht="15" customHeight="1" x14ac:dyDescent="0.3">
      <c r="A148" s="16" t="s">
        <v>20</v>
      </c>
      <c r="B148" s="17" t="s">
        <v>51</v>
      </c>
      <c r="C148" s="17" t="s">
        <v>26</v>
      </c>
      <c r="D148" s="17"/>
      <c r="E148" s="3">
        <v>147</v>
      </c>
      <c r="F148" s="4">
        <v>16.579999999999998</v>
      </c>
      <c r="G148" s="4">
        <v>15.85</v>
      </c>
      <c r="H148" s="8">
        <v>198.42</v>
      </c>
      <c r="I148" s="18"/>
      <c r="J148" s="18"/>
      <c r="K148" s="18"/>
      <c r="L148" s="18"/>
      <c r="M148" s="19"/>
      <c r="N148" s="5">
        <f t="shared" si="16"/>
        <v>1.2372166352046454</v>
      </c>
      <c r="O148" s="5">
        <f t="shared" si="14"/>
        <v>74.194871157310317</v>
      </c>
      <c r="P148" s="3">
        <f t="shared" si="17"/>
        <v>206.78794721967927</v>
      </c>
      <c r="Q148" s="3">
        <f t="shared" si="15"/>
        <v>179.07871654608272</v>
      </c>
      <c r="R148" s="3">
        <f t="shared" si="18"/>
        <v>106.62487115731031</v>
      </c>
      <c r="S148" s="3">
        <f t="shared" si="19"/>
        <v>141.98128096742752</v>
      </c>
      <c r="T148" s="3">
        <f t="shared" si="20"/>
        <v>158.56128096742754</v>
      </c>
    </row>
    <row r="149" spans="1:20" ht="15" customHeight="1" x14ac:dyDescent="0.3">
      <c r="A149" s="16" t="s">
        <v>20</v>
      </c>
      <c r="B149" s="17" t="s">
        <v>24</v>
      </c>
      <c r="C149" s="17" t="s">
        <v>22</v>
      </c>
      <c r="D149" s="17"/>
      <c r="E149" s="3">
        <v>148</v>
      </c>
      <c r="F149" s="4">
        <v>16.809999999999999</v>
      </c>
      <c r="G149" s="4">
        <v>15.61</v>
      </c>
      <c r="H149" s="8">
        <v>206.64</v>
      </c>
      <c r="I149" s="18"/>
      <c r="J149" s="18"/>
      <c r="K149" s="18"/>
      <c r="L149" s="18"/>
      <c r="M149" s="19"/>
      <c r="N149" s="5">
        <f t="shared" si="16"/>
        <v>1.2372166352046454</v>
      </c>
      <c r="O149" s="5">
        <f t="shared" si="14"/>
        <v>77.873549328433057</v>
      </c>
      <c r="P149" s="3">
        <f t="shared" si="17"/>
        <v>215.42284092181768</v>
      </c>
      <c r="Q149" s="3">
        <f t="shared" si="15"/>
        <v>186.93180852255273</v>
      </c>
      <c r="R149" s="3">
        <f t="shared" si="18"/>
        <v>110.29354932843306</v>
      </c>
      <c r="S149" s="3">
        <f t="shared" si="19"/>
        <v>147.99503385833617</v>
      </c>
      <c r="T149" s="3">
        <f t="shared" si="20"/>
        <v>164.80503385833617</v>
      </c>
    </row>
    <row r="150" spans="1:20" ht="15" customHeight="1" x14ac:dyDescent="0.3">
      <c r="A150" s="16" t="s">
        <v>20</v>
      </c>
      <c r="B150" s="17" t="s">
        <v>46</v>
      </c>
      <c r="C150" s="17" t="s">
        <v>22</v>
      </c>
      <c r="D150" s="17"/>
      <c r="E150" s="3">
        <v>149</v>
      </c>
      <c r="F150" s="4">
        <v>16.600000000000001</v>
      </c>
      <c r="G150" s="4">
        <v>15.34</v>
      </c>
      <c r="H150" s="8">
        <v>202.39</v>
      </c>
      <c r="I150" s="18"/>
      <c r="J150" s="18"/>
      <c r="K150" s="18"/>
      <c r="L150" s="18"/>
      <c r="M150" s="19"/>
      <c r="N150" s="5">
        <f t="shared" si="16"/>
        <v>1.2372166352046454</v>
      </c>
      <c r="O150" s="5">
        <f t="shared" si="14"/>
        <v>76.18841971663079</v>
      </c>
      <c r="P150" s="3">
        <f t="shared" si="17"/>
        <v>210.98278633408236</v>
      </c>
      <c r="Q150" s="3">
        <f t="shared" si="15"/>
        <v>182.95452337658776</v>
      </c>
      <c r="R150" s="3">
        <f t="shared" si="18"/>
        <v>108.12841971663079</v>
      </c>
      <c r="S150" s="3">
        <f t="shared" si="19"/>
        <v>144.86031351827233</v>
      </c>
      <c r="T150" s="3">
        <f t="shared" si="20"/>
        <v>161.46031351827233</v>
      </c>
    </row>
    <row r="151" spans="1:20" ht="15" customHeight="1" x14ac:dyDescent="0.3">
      <c r="A151" s="16" t="s">
        <v>20</v>
      </c>
      <c r="B151" s="17" t="s">
        <v>25</v>
      </c>
      <c r="C151" s="17" t="s">
        <v>22</v>
      </c>
      <c r="D151" s="17"/>
      <c r="E151" s="3">
        <v>150</v>
      </c>
      <c r="F151" s="4">
        <v>16.149999999999999</v>
      </c>
      <c r="G151" s="4">
        <v>15.77</v>
      </c>
      <c r="H151" s="8">
        <v>203.16</v>
      </c>
      <c r="I151" s="18">
        <v>16</v>
      </c>
      <c r="J151" s="18">
        <v>63.83</v>
      </c>
      <c r="K151" s="18">
        <v>41.23</v>
      </c>
      <c r="L151" s="18">
        <v>22.64</v>
      </c>
      <c r="M151" s="19">
        <f>(J151-K151)/(K151-L151)</f>
        <v>1.2157073695535237</v>
      </c>
      <c r="N151" s="5">
        <f t="shared" si="16"/>
        <v>1.2372166352046454</v>
      </c>
      <c r="O151" s="5">
        <f t="shared" si="14"/>
        <v>76.541537062340026</v>
      </c>
      <c r="P151" s="3">
        <f t="shared" si="17"/>
        <v>211.79261209649906</v>
      </c>
      <c r="Q151" s="3">
        <f t="shared" si="15"/>
        <v>184.16138153714809</v>
      </c>
      <c r="R151" s="3">
        <f t="shared" si="18"/>
        <v>108.46153706234003</v>
      </c>
      <c r="S151" s="3">
        <f t="shared" si="19"/>
        <v>145.89061300597805</v>
      </c>
      <c r="T151" s="3">
        <f t="shared" si="20"/>
        <v>162.04061300597803</v>
      </c>
    </row>
    <row r="152" spans="1:20" ht="15" customHeight="1" x14ac:dyDescent="0.3">
      <c r="A152" s="16" t="s">
        <v>20</v>
      </c>
      <c r="B152" s="17" t="s">
        <v>52</v>
      </c>
      <c r="C152" s="17" t="s">
        <v>26</v>
      </c>
      <c r="D152" s="17"/>
      <c r="E152" s="3">
        <v>151</v>
      </c>
      <c r="F152" s="4">
        <v>16.600000000000001</v>
      </c>
      <c r="G152" s="4">
        <v>14.5</v>
      </c>
      <c r="H152" s="8">
        <v>202.19</v>
      </c>
      <c r="I152" s="18"/>
      <c r="J152" s="18"/>
      <c r="K152" s="18"/>
      <c r="L152" s="18"/>
      <c r="M152" s="19"/>
      <c r="N152" s="5">
        <f t="shared" si="16"/>
        <v>1.2372166352046454</v>
      </c>
      <c r="O152" s="5">
        <f t="shared" si="14"/>
        <v>76.474489465053452</v>
      </c>
      <c r="P152" s="3">
        <f t="shared" si="17"/>
        <v>210.8150502428756</v>
      </c>
      <c r="Q152" s="3">
        <f t="shared" si="15"/>
        <v>182.7438768231176</v>
      </c>
      <c r="R152" s="3">
        <f t="shared" si="18"/>
        <v>107.57448946505346</v>
      </c>
      <c r="S152" s="3">
        <f t="shared" si="19"/>
        <v>144.50663209059087</v>
      </c>
      <c r="T152" s="3">
        <f t="shared" si="20"/>
        <v>161.10663209059086</v>
      </c>
    </row>
    <row r="153" spans="1:20" ht="15" customHeight="1" x14ac:dyDescent="0.3">
      <c r="A153" s="16" t="s">
        <v>20</v>
      </c>
      <c r="B153" s="17" t="s">
        <v>52</v>
      </c>
      <c r="C153" s="17" t="s">
        <v>22</v>
      </c>
      <c r="D153" s="17"/>
      <c r="E153" s="3">
        <v>152</v>
      </c>
      <c r="F153" s="4">
        <v>16.61</v>
      </c>
      <c r="G153" s="4">
        <v>17.54</v>
      </c>
      <c r="H153" s="8">
        <v>206.07</v>
      </c>
      <c r="I153" s="18"/>
      <c r="J153" s="18"/>
      <c r="K153" s="18"/>
      <c r="L153" s="18"/>
      <c r="M153" s="19"/>
      <c r="N153" s="5">
        <f t="shared" si="16"/>
        <v>1.2372166352046454</v>
      </c>
      <c r="O153" s="5">
        <f t="shared" si="14"/>
        <v>76.845486170039095</v>
      </c>
      <c r="P153" s="3">
        <f t="shared" si="17"/>
        <v>214.73689249959187</v>
      </c>
      <c r="Q153" s="3">
        <f t="shared" si="15"/>
        <v>186.60006957408601</v>
      </c>
      <c r="R153" s="3">
        <f t="shared" si="18"/>
        <v>110.9954861700391</v>
      </c>
      <c r="S153" s="3">
        <f t="shared" si="19"/>
        <v>148.17732648906644</v>
      </c>
      <c r="T153" s="3">
        <f t="shared" si="20"/>
        <v>164.78732648906646</v>
      </c>
    </row>
    <row r="154" spans="1:20" ht="15" customHeight="1" x14ac:dyDescent="0.3">
      <c r="A154" s="16" t="s">
        <v>20</v>
      </c>
      <c r="B154" s="17" t="s">
        <v>52</v>
      </c>
      <c r="C154" s="17" t="s">
        <v>26</v>
      </c>
      <c r="D154" s="17"/>
      <c r="E154" s="3">
        <v>153</v>
      </c>
      <c r="F154" s="4">
        <v>16.27</v>
      </c>
      <c r="G154" s="4">
        <v>17.7</v>
      </c>
      <c r="H154" s="8">
        <v>206.02</v>
      </c>
      <c r="I154" s="18"/>
      <c r="J154" s="18"/>
      <c r="K154" s="18"/>
      <c r="L154" s="18"/>
      <c r="M154" s="19"/>
      <c r="N154" s="5">
        <f t="shared" si="16"/>
        <v>1.2372166352046454</v>
      </c>
      <c r="O154" s="5">
        <f t="shared" si="14"/>
        <v>76.903594087687466</v>
      </c>
      <c r="P154" s="3">
        <f t="shared" si="17"/>
        <v>214.69344610606555</v>
      </c>
      <c r="Q154" s="3">
        <f t="shared" si="15"/>
        <v>186.88790699291243</v>
      </c>
      <c r="R154" s="3">
        <f t="shared" si="18"/>
        <v>110.87359408768747</v>
      </c>
      <c r="S154" s="3">
        <f t="shared" si="19"/>
        <v>148.43610994906868</v>
      </c>
      <c r="T154" s="3">
        <f t="shared" si="20"/>
        <v>164.70610994906869</v>
      </c>
    </row>
    <row r="155" spans="1:20" ht="15" customHeight="1" x14ac:dyDescent="0.3">
      <c r="A155" s="16" t="s">
        <v>20</v>
      </c>
      <c r="B155" s="17" t="s">
        <v>30</v>
      </c>
      <c r="C155" s="17" t="s">
        <v>22</v>
      </c>
      <c r="D155" s="17"/>
      <c r="E155" s="3">
        <v>154</v>
      </c>
      <c r="F155" s="4">
        <v>16.18</v>
      </c>
      <c r="G155" s="4">
        <v>16.59</v>
      </c>
      <c r="H155" s="8">
        <v>203.89</v>
      </c>
      <c r="I155" s="18"/>
      <c r="J155" s="18"/>
      <c r="K155" s="18"/>
      <c r="L155" s="18"/>
      <c r="M155" s="19"/>
      <c r="N155" s="5">
        <f t="shared" si="16"/>
        <v>1.2372166352046454</v>
      </c>
      <c r="O155" s="5">
        <f t="shared" si="14"/>
        <v>76.487898984510778</v>
      </c>
      <c r="P155" s="3">
        <f t="shared" si="17"/>
        <v>212.51656261360034</v>
      </c>
      <c r="Q155" s="3">
        <f t="shared" si="15"/>
        <v>184.86337776592373</v>
      </c>
      <c r="R155" s="3">
        <f t="shared" si="18"/>
        <v>109.25789898451077</v>
      </c>
      <c r="S155" s="3">
        <f t="shared" si="19"/>
        <v>146.61942827366832</v>
      </c>
      <c r="T155" s="3">
        <f t="shared" si="20"/>
        <v>162.7994282736683</v>
      </c>
    </row>
    <row r="156" spans="1:20" ht="15" customHeight="1" x14ac:dyDescent="0.3">
      <c r="A156" s="16" t="s">
        <v>20</v>
      </c>
      <c r="B156" s="17" t="s">
        <v>28</v>
      </c>
      <c r="C156" s="17" t="s">
        <v>22</v>
      </c>
      <c r="D156" s="17"/>
      <c r="E156" s="3">
        <v>155</v>
      </c>
      <c r="F156" s="4">
        <v>16.850000000000001</v>
      </c>
      <c r="G156" s="4">
        <v>15.41</v>
      </c>
      <c r="H156" s="8">
        <v>204.37</v>
      </c>
      <c r="I156" s="18"/>
      <c r="J156" s="18"/>
      <c r="K156" s="18"/>
      <c r="L156" s="18"/>
      <c r="M156" s="19"/>
      <c r="N156" s="5">
        <f t="shared" si="16"/>
        <v>1.2372166352046454</v>
      </c>
      <c r="O156" s="5">
        <f t="shared" si="14"/>
        <v>76.93041312660209</v>
      </c>
      <c r="P156" s="3">
        <f t="shared" si="17"/>
        <v>213.04647084751491</v>
      </c>
      <c r="Q156" s="3">
        <f t="shared" si="15"/>
        <v>184.6569088785246</v>
      </c>
      <c r="R156" s="3">
        <f t="shared" si="18"/>
        <v>109.1904131266021</v>
      </c>
      <c r="S156" s="3">
        <f t="shared" si="19"/>
        <v>146.19170231522355</v>
      </c>
      <c r="T156" s="3">
        <f t="shared" si="20"/>
        <v>163.04170231522357</v>
      </c>
    </row>
    <row r="157" spans="1:20" ht="15" customHeight="1" x14ac:dyDescent="0.3">
      <c r="A157" s="16" t="s">
        <v>20</v>
      </c>
      <c r="B157" s="17" t="s">
        <v>46</v>
      </c>
      <c r="C157" s="17" t="s">
        <v>22</v>
      </c>
      <c r="D157" s="17"/>
      <c r="E157" s="3">
        <v>156</v>
      </c>
      <c r="F157" s="4">
        <v>16.68</v>
      </c>
      <c r="G157" s="4">
        <v>16.239999999999998</v>
      </c>
      <c r="H157" s="8">
        <v>206.16</v>
      </c>
      <c r="I157" s="18"/>
      <c r="J157" s="18"/>
      <c r="K157" s="18"/>
      <c r="L157" s="18"/>
      <c r="M157" s="19"/>
      <c r="N157" s="5">
        <f t="shared" si="16"/>
        <v>1.2372166352046454</v>
      </c>
      <c r="O157" s="5">
        <f t="shared" si="14"/>
        <v>77.435505026160854</v>
      </c>
      <c r="P157" s="3">
        <f t="shared" si="17"/>
        <v>214.89343681147801</v>
      </c>
      <c r="Q157" s="3">
        <f t="shared" si="15"/>
        <v>186.59811105755389</v>
      </c>
      <c r="R157" s="3">
        <f t="shared" si="18"/>
        <v>110.35550502616086</v>
      </c>
      <c r="S157" s="3">
        <f t="shared" si="19"/>
        <v>147.88035854447347</v>
      </c>
      <c r="T157" s="3">
        <f t="shared" si="20"/>
        <v>164.56035854447344</v>
      </c>
    </row>
    <row r="158" spans="1:20" ht="15" customHeight="1" x14ac:dyDescent="0.3">
      <c r="A158" s="16" t="s">
        <v>20</v>
      </c>
      <c r="B158" s="17" t="s">
        <v>25</v>
      </c>
      <c r="C158" s="17" t="s">
        <v>22</v>
      </c>
      <c r="D158" s="17"/>
      <c r="E158" s="3">
        <v>157</v>
      </c>
      <c r="F158" s="4">
        <v>16.39</v>
      </c>
      <c r="G158" s="4">
        <v>16.11</v>
      </c>
      <c r="H158" s="8">
        <v>199.64</v>
      </c>
      <c r="I158" s="18">
        <v>17</v>
      </c>
      <c r="J158" s="18">
        <v>59.84</v>
      </c>
      <c r="K158" s="18">
        <v>39.42</v>
      </c>
      <c r="L158" s="18">
        <v>22.64</v>
      </c>
      <c r="M158" s="19">
        <f>(J158-K158)/(K158-L158)</f>
        <v>1.2169249106078666</v>
      </c>
      <c r="N158" s="5">
        <f t="shared" si="16"/>
        <v>1.2372166352046454</v>
      </c>
      <c r="O158" s="5">
        <f t="shared" si="14"/>
        <v>74.708902736507298</v>
      </c>
      <c r="P158" s="3">
        <f t="shared" si="17"/>
        <v>208.06592143079214</v>
      </c>
      <c r="Q158" s="3">
        <f t="shared" si="15"/>
        <v>180.46958602031606</v>
      </c>
      <c r="R158" s="3">
        <f t="shared" si="18"/>
        <v>107.2089027365073</v>
      </c>
      <c r="S158" s="3">
        <f t="shared" si="19"/>
        <v>143.11513465206241</v>
      </c>
      <c r="T158" s="3">
        <f t="shared" si="20"/>
        <v>159.5051346520624</v>
      </c>
    </row>
    <row r="159" spans="1:20" ht="15" customHeight="1" x14ac:dyDescent="0.3">
      <c r="A159" s="16" t="s">
        <v>20</v>
      </c>
      <c r="B159" s="17" t="s">
        <v>44</v>
      </c>
      <c r="C159" s="17" t="s">
        <v>26</v>
      </c>
      <c r="D159" s="17"/>
      <c r="E159" s="3">
        <v>158</v>
      </c>
      <c r="F159" s="4">
        <v>17.59</v>
      </c>
      <c r="G159" s="4">
        <v>15.84</v>
      </c>
      <c r="H159" s="8">
        <v>197.85</v>
      </c>
      <c r="I159" s="18"/>
      <c r="J159" s="18"/>
      <c r="K159" s="18"/>
      <c r="L159" s="18"/>
      <c r="M159" s="19"/>
      <c r="N159" s="5">
        <f t="shared" si="16"/>
        <v>1.2372166352046454</v>
      </c>
      <c r="O159" s="5">
        <f t="shared" si="14"/>
        <v>73.493106305710967</v>
      </c>
      <c r="P159" s="3">
        <f t="shared" si="17"/>
        <v>206.13879981842078</v>
      </c>
      <c r="Q159" s="3">
        <f t="shared" si="15"/>
        <v>177.52483387256413</v>
      </c>
      <c r="R159" s="3">
        <f t="shared" si="18"/>
        <v>106.92310630571097</v>
      </c>
      <c r="S159" s="3">
        <f t="shared" si="19"/>
        <v>140.77828071970865</v>
      </c>
      <c r="T159" s="3">
        <f t="shared" si="20"/>
        <v>158.36828071970865</v>
      </c>
    </row>
    <row r="160" spans="1:20" ht="15" customHeight="1" x14ac:dyDescent="0.3">
      <c r="A160" s="16" t="s">
        <v>20</v>
      </c>
      <c r="B160" s="17" t="s">
        <v>34</v>
      </c>
      <c r="C160" s="17" t="s">
        <v>26</v>
      </c>
      <c r="D160" s="17"/>
      <c r="E160" s="3">
        <v>159</v>
      </c>
      <c r="F160" s="4">
        <v>17.07</v>
      </c>
      <c r="G160" s="4">
        <v>14.52</v>
      </c>
      <c r="H160" s="8">
        <v>200.22</v>
      </c>
      <c r="I160" s="18"/>
      <c r="J160" s="18"/>
      <c r="K160" s="18"/>
      <c r="L160" s="18"/>
      <c r="M160" s="19"/>
      <c r="N160" s="5">
        <f t="shared" si="16"/>
        <v>1.2372166352046454</v>
      </c>
      <c r="O160" s="5">
        <f t="shared" si="14"/>
        <v>75.374908869553821</v>
      </c>
      <c r="P160" s="3">
        <f t="shared" si="17"/>
        <v>208.72103584345149</v>
      </c>
      <c r="Q160" s="3">
        <f t="shared" si="15"/>
        <v>180.34479951301842</v>
      </c>
      <c r="R160" s="3">
        <f t="shared" si="18"/>
        <v>106.96490886955382</v>
      </c>
      <c r="S160" s="3">
        <f t="shared" si="19"/>
        <v>142.65734507824149</v>
      </c>
      <c r="T160" s="3">
        <f t="shared" si="20"/>
        <v>159.72734507824148</v>
      </c>
    </row>
    <row r="161" spans="1:20" ht="15" customHeight="1" x14ac:dyDescent="0.3">
      <c r="A161" s="16" t="s">
        <v>20</v>
      </c>
      <c r="B161" s="17" t="s">
        <v>51</v>
      </c>
      <c r="C161" s="17" t="s">
        <v>22</v>
      </c>
      <c r="D161" s="17"/>
      <c r="E161" s="3">
        <v>160</v>
      </c>
      <c r="F161" s="4">
        <v>17.29</v>
      </c>
      <c r="G161" s="4">
        <v>15.46</v>
      </c>
      <c r="H161" s="8">
        <v>206.48</v>
      </c>
      <c r="I161" s="18"/>
      <c r="J161" s="18"/>
      <c r="K161" s="18"/>
      <c r="L161" s="18"/>
      <c r="M161" s="19"/>
      <c r="N161" s="5">
        <f t="shared" si="16"/>
        <v>1.2372166352046454</v>
      </c>
      <c r="O161" s="5">
        <f t="shared" si="14"/>
        <v>77.654527177296956</v>
      </c>
      <c r="P161" s="3">
        <f t="shared" si="17"/>
        <v>215.23813886664786</v>
      </c>
      <c r="Q161" s="3">
        <f t="shared" si="15"/>
        <v>186.29995979005332</v>
      </c>
      <c r="R161" s="3">
        <f t="shared" si="18"/>
        <v>110.40452717729696</v>
      </c>
      <c r="S161" s="3">
        <f t="shared" si="19"/>
        <v>147.47269620140483</v>
      </c>
      <c r="T161" s="3">
        <f t="shared" si="20"/>
        <v>164.76269620140482</v>
      </c>
    </row>
    <row r="162" spans="1:20" ht="15" customHeight="1" x14ac:dyDescent="0.3">
      <c r="A162" s="16" t="s">
        <v>20</v>
      </c>
      <c r="B162" s="17" t="s">
        <v>43</v>
      </c>
      <c r="C162" s="17" t="s">
        <v>26</v>
      </c>
      <c r="D162" s="17"/>
      <c r="E162" s="3">
        <v>161</v>
      </c>
      <c r="F162" s="4">
        <v>16.690000000000001</v>
      </c>
      <c r="G162" s="4">
        <v>15.88</v>
      </c>
      <c r="H162" s="8">
        <v>197.6</v>
      </c>
      <c r="I162" s="18"/>
      <c r="J162" s="20"/>
      <c r="K162" s="20"/>
      <c r="L162" s="18"/>
      <c r="M162" s="19"/>
      <c r="N162" s="5">
        <f t="shared" si="16"/>
        <v>1.2372166352046454</v>
      </c>
      <c r="O162" s="5">
        <f t="shared" si="14"/>
        <v>73.765766534676317</v>
      </c>
      <c r="P162" s="3">
        <f t="shared" si="17"/>
        <v>205.91955135648934</v>
      </c>
      <c r="Q162" s="3">
        <f t="shared" si="15"/>
        <v>178.1646863762879</v>
      </c>
      <c r="R162" s="3">
        <f t="shared" si="18"/>
        <v>106.33576653467631</v>
      </c>
      <c r="S162" s="3">
        <f t="shared" si="19"/>
        <v>141.28180310894973</v>
      </c>
      <c r="T162" s="3">
        <f t="shared" si="20"/>
        <v>157.97180310894973</v>
      </c>
    </row>
    <row r="163" spans="1:20" ht="15" customHeight="1" x14ac:dyDescent="0.3">
      <c r="A163" s="16" t="s">
        <v>20</v>
      </c>
      <c r="B163" s="21" t="s">
        <v>23</v>
      </c>
      <c r="C163" s="21" t="s">
        <v>26</v>
      </c>
      <c r="D163" s="21"/>
      <c r="E163" s="3">
        <v>162</v>
      </c>
      <c r="F163" s="4">
        <v>16.48</v>
      </c>
      <c r="G163" s="4">
        <v>14.87</v>
      </c>
      <c r="H163" s="8">
        <v>202.79</v>
      </c>
      <c r="I163" s="18"/>
      <c r="J163" s="18"/>
      <c r="K163" s="18"/>
      <c r="L163" s="18"/>
      <c r="M163" s="19"/>
      <c r="N163" s="5">
        <f t="shared" si="16"/>
        <v>1.2372166352046454</v>
      </c>
      <c r="O163" s="5">
        <f t="shared" si="14"/>
        <v>76.630933858722102</v>
      </c>
      <c r="P163" s="3">
        <f t="shared" si="17"/>
        <v>211.43269456799695</v>
      </c>
      <c r="Q163" s="3">
        <f t="shared" si="15"/>
        <v>183.45805448918864</v>
      </c>
      <c r="R163" s="3">
        <f t="shared" si="18"/>
        <v>107.9809338587221</v>
      </c>
      <c r="S163" s="3">
        <f t="shared" si="19"/>
        <v>145.14258755982758</v>
      </c>
      <c r="T163" s="3">
        <f t="shared" si="20"/>
        <v>161.62258755982756</v>
      </c>
    </row>
    <row r="164" spans="1:20" ht="15" customHeight="1" x14ac:dyDescent="0.3">
      <c r="A164" s="16" t="s">
        <v>20</v>
      </c>
      <c r="B164" s="17" t="s">
        <v>44</v>
      </c>
      <c r="C164" s="17" t="s">
        <v>26</v>
      </c>
      <c r="D164" s="17"/>
      <c r="E164" s="3">
        <v>163</v>
      </c>
      <c r="F164" s="4">
        <v>16.5</v>
      </c>
      <c r="G164" s="4">
        <v>15.5</v>
      </c>
      <c r="H164" s="8">
        <v>197.57</v>
      </c>
      <c r="I164" s="18"/>
      <c r="J164" s="18"/>
      <c r="K164" s="18"/>
      <c r="L164" s="18"/>
      <c r="M164" s="19"/>
      <c r="N164" s="5">
        <f t="shared" si="16"/>
        <v>1.2372166352046454</v>
      </c>
      <c r="O164" s="5">
        <f t="shared" si="14"/>
        <v>74.007137884907948</v>
      </c>
      <c r="P164" s="3">
        <f t="shared" si="17"/>
        <v>205.91677402953368</v>
      </c>
      <c r="Q164" s="3">
        <f t="shared" si="15"/>
        <v>178.31570334679751</v>
      </c>
      <c r="R164" s="3">
        <f t="shared" si="18"/>
        <v>106.00713788490795</v>
      </c>
      <c r="S164" s="3">
        <f t="shared" si="19"/>
        <v>141.31213440434351</v>
      </c>
      <c r="T164" s="3">
        <f t="shared" si="20"/>
        <v>157.81213440434351</v>
      </c>
    </row>
    <row r="165" spans="1:20" ht="15" customHeight="1" x14ac:dyDescent="0.3">
      <c r="A165" s="16" t="s">
        <v>20</v>
      </c>
      <c r="B165" s="17" t="s">
        <v>27</v>
      </c>
      <c r="C165" s="17" t="s">
        <v>26</v>
      </c>
      <c r="D165" s="17"/>
      <c r="E165" s="3">
        <v>164</v>
      </c>
      <c r="F165" s="4">
        <v>16.23</v>
      </c>
      <c r="G165" s="4">
        <v>17</v>
      </c>
      <c r="H165" s="8">
        <v>201.22</v>
      </c>
      <c r="I165" s="18"/>
      <c r="J165" s="18"/>
      <c r="K165" s="18"/>
      <c r="L165" s="18"/>
      <c r="M165" s="19"/>
      <c r="N165" s="5">
        <f t="shared" si="16"/>
        <v>1.2372166352046454</v>
      </c>
      <c r="O165" s="5">
        <f t="shared" si="14"/>
        <v>75.088839121131159</v>
      </c>
      <c r="P165" s="3">
        <f t="shared" si="17"/>
        <v>209.68877193465823</v>
      </c>
      <c r="Q165" s="3">
        <f t="shared" si="15"/>
        <v>182.19544606648856</v>
      </c>
      <c r="R165" s="3">
        <f t="shared" si="18"/>
        <v>108.31883912113116</v>
      </c>
      <c r="S165" s="3">
        <f t="shared" si="19"/>
        <v>144.65102650592297</v>
      </c>
      <c r="T165" s="3">
        <f t="shared" si="20"/>
        <v>160.88102650592299</v>
      </c>
    </row>
    <row r="166" spans="1:20" ht="15" customHeight="1" x14ac:dyDescent="0.3">
      <c r="A166" s="16" t="s">
        <v>20</v>
      </c>
      <c r="B166" s="17" t="s">
        <v>29</v>
      </c>
      <c r="C166" s="17" t="s">
        <v>26</v>
      </c>
      <c r="D166" s="17"/>
      <c r="E166" s="3">
        <v>165</v>
      </c>
      <c r="F166" s="4">
        <v>16.809999999999999</v>
      </c>
      <c r="G166" s="4">
        <v>16.45</v>
      </c>
      <c r="H166" s="8">
        <v>206.8</v>
      </c>
      <c r="I166" s="18"/>
      <c r="J166" s="18"/>
      <c r="K166" s="18"/>
      <c r="L166" s="18"/>
      <c r="M166" s="19"/>
      <c r="N166" s="5">
        <f t="shared" si="16"/>
        <v>1.2372166352046454</v>
      </c>
      <c r="O166" s="5">
        <f t="shared" si="14"/>
        <v>77.569600220733989</v>
      </c>
      <c r="P166" s="3">
        <f t="shared" si="17"/>
        <v>215.54856051872488</v>
      </c>
      <c r="Q166" s="3">
        <f t="shared" si="15"/>
        <v>187.10312048561477</v>
      </c>
      <c r="R166" s="3">
        <f t="shared" si="18"/>
        <v>110.82960022073399</v>
      </c>
      <c r="S166" s="3">
        <f t="shared" si="19"/>
        <v>148.31832037524777</v>
      </c>
      <c r="T166" s="3">
        <f t="shared" si="20"/>
        <v>165.12832037524777</v>
      </c>
    </row>
    <row r="167" spans="1:20" ht="15" customHeight="1" x14ac:dyDescent="0.3">
      <c r="A167" s="16" t="s">
        <v>20</v>
      </c>
      <c r="B167" s="17" t="s">
        <v>40</v>
      </c>
      <c r="C167" s="17" t="s">
        <v>26</v>
      </c>
      <c r="D167" s="17"/>
      <c r="E167" s="3">
        <v>166</v>
      </c>
      <c r="F167" s="4">
        <v>16.52</v>
      </c>
      <c r="G167" s="4">
        <v>14.89</v>
      </c>
      <c r="H167" s="8">
        <v>203.27</v>
      </c>
      <c r="I167" s="18"/>
      <c r="J167" s="18"/>
      <c r="K167" s="18"/>
      <c r="L167" s="18"/>
      <c r="M167" s="19"/>
      <c r="N167" s="5">
        <f t="shared" si="16"/>
        <v>1.2372166352046454</v>
      </c>
      <c r="O167" s="5">
        <f t="shared" si="14"/>
        <v>76.818667131124485</v>
      </c>
      <c r="P167" s="3">
        <f t="shared" si="17"/>
        <v>211.93386775814255</v>
      </c>
      <c r="Q167" s="3">
        <f t="shared" si="15"/>
        <v>183.89106768847387</v>
      </c>
      <c r="R167" s="3">
        <f t="shared" si="18"/>
        <v>108.22866713112448</v>
      </c>
      <c r="S167" s="3">
        <f t="shared" si="19"/>
        <v>145.48173412291163</v>
      </c>
      <c r="T167" s="3">
        <f t="shared" si="20"/>
        <v>162.00173412291161</v>
      </c>
    </row>
    <row r="168" spans="1:20" ht="15" customHeight="1" x14ac:dyDescent="0.3">
      <c r="A168" s="16" t="s">
        <v>20</v>
      </c>
      <c r="B168" s="17" t="s">
        <v>48</v>
      </c>
      <c r="C168" s="17" t="s">
        <v>22</v>
      </c>
      <c r="D168" s="17"/>
      <c r="E168" s="3">
        <v>167</v>
      </c>
      <c r="F168" s="4">
        <v>17.75</v>
      </c>
      <c r="G168" s="4">
        <v>17.170000000000002</v>
      </c>
      <c r="H168" s="8">
        <v>202.88</v>
      </c>
      <c r="I168" s="18"/>
      <c r="J168" s="18"/>
      <c r="K168" s="18"/>
      <c r="L168" s="18"/>
      <c r="M168" s="19"/>
      <c r="N168" s="5">
        <f t="shared" si="16"/>
        <v>1.2372166352046454</v>
      </c>
      <c r="O168" s="5">
        <f t="shared" si="14"/>
        <v>75.075429601673832</v>
      </c>
      <c r="P168" s="3">
        <f t="shared" si="17"/>
        <v>211.34725956393351</v>
      </c>
      <c r="Q168" s="3">
        <f t="shared" si="15"/>
        <v>182.33594512368245</v>
      </c>
      <c r="R168" s="3">
        <f t="shared" si="18"/>
        <v>109.99542960167383</v>
      </c>
      <c r="S168" s="3">
        <f t="shared" si="19"/>
        <v>144.79823032284551</v>
      </c>
      <c r="T168" s="3">
        <f t="shared" si="20"/>
        <v>162.54823032284551</v>
      </c>
    </row>
    <row r="169" spans="1:20" ht="15" customHeight="1" x14ac:dyDescent="0.3">
      <c r="A169" s="16" t="s">
        <v>20</v>
      </c>
      <c r="B169" s="17" t="s">
        <v>32</v>
      </c>
      <c r="C169" s="17" t="s">
        <v>26</v>
      </c>
      <c r="D169" s="17"/>
      <c r="E169" s="3">
        <v>168</v>
      </c>
      <c r="F169" s="4">
        <v>17.489999999999998</v>
      </c>
      <c r="G169" s="4">
        <v>14.48</v>
      </c>
      <c r="H169" s="8">
        <v>205.33</v>
      </c>
      <c r="I169" s="18"/>
      <c r="J169" s="18"/>
      <c r="K169" s="18"/>
      <c r="L169" s="18"/>
      <c r="M169" s="19"/>
      <c r="N169" s="5">
        <f t="shared" si="16"/>
        <v>1.2372166352046454</v>
      </c>
      <c r="O169" s="5">
        <f t="shared" si="14"/>
        <v>77.489143103990116</v>
      </c>
      <c r="P169" s="3">
        <f t="shared" si="17"/>
        <v>214.06948629437679</v>
      </c>
      <c r="Q169" s="3">
        <f t="shared" si="15"/>
        <v>184.95611482877825</v>
      </c>
      <c r="R169" s="3">
        <f t="shared" si="18"/>
        <v>109.45914310399012</v>
      </c>
      <c r="S169" s="3">
        <f t="shared" si="19"/>
        <v>146.21154327678317</v>
      </c>
      <c r="T169" s="3">
        <f t="shared" si="20"/>
        <v>163.70154327678318</v>
      </c>
    </row>
    <row r="170" spans="1:20" ht="15" customHeight="1" x14ac:dyDescent="0.3">
      <c r="A170" s="16" t="s">
        <v>20</v>
      </c>
      <c r="B170" s="17" t="s">
        <v>30</v>
      </c>
      <c r="C170" s="17" t="s">
        <v>26</v>
      </c>
      <c r="D170" s="17"/>
      <c r="E170" s="3">
        <v>169</v>
      </c>
      <c r="F170" s="4">
        <v>17.14</v>
      </c>
      <c r="G170" s="4">
        <v>16.43</v>
      </c>
      <c r="H170" s="8">
        <v>204.34</v>
      </c>
      <c r="I170" s="18"/>
      <c r="J170" s="18"/>
      <c r="K170" s="18"/>
      <c r="L170" s="18"/>
      <c r="M170" s="19"/>
      <c r="N170" s="5">
        <f t="shared" si="16"/>
        <v>1.2372166352046454</v>
      </c>
      <c r="O170" s="5">
        <f t="shared" si="14"/>
        <v>76.331454590842128</v>
      </c>
      <c r="P170" s="3">
        <f t="shared" si="17"/>
        <v>212.94891828847901</v>
      </c>
      <c r="Q170" s="3">
        <f t="shared" si="15"/>
        <v>184.3592000998527</v>
      </c>
      <c r="R170" s="3">
        <f t="shared" si="18"/>
        <v>109.90145459084212</v>
      </c>
      <c r="S170" s="3">
        <f t="shared" si="19"/>
        <v>146.19347280443162</v>
      </c>
      <c r="T170" s="3">
        <f t="shared" si="20"/>
        <v>163.33347280443161</v>
      </c>
    </row>
    <row r="171" spans="1:20" ht="15" customHeight="1" x14ac:dyDescent="0.3">
      <c r="A171" s="16" t="s">
        <v>20</v>
      </c>
      <c r="B171" s="17" t="s">
        <v>34</v>
      </c>
      <c r="C171" s="17" t="s">
        <v>26</v>
      </c>
      <c r="D171" s="17"/>
      <c r="E171" s="3">
        <v>170</v>
      </c>
      <c r="F171" s="4">
        <v>17.28</v>
      </c>
      <c r="G171" s="4">
        <v>16.46</v>
      </c>
      <c r="H171" s="8">
        <v>202.06</v>
      </c>
      <c r="I171" s="18">
        <v>18</v>
      </c>
      <c r="J171" s="18">
        <v>64.959999999999994</v>
      </c>
      <c r="K171" s="18">
        <v>42.01</v>
      </c>
      <c r="L171" s="18">
        <v>22.82</v>
      </c>
      <c r="M171" s="19">
        <f>(J171-K171)/(K171-L171)</f>
        <v>1.1959353830119854</v>
      </c>
      <c r="N171" s="5">
        <f t="shared" si="16"/>
        <v>1.2372166352046454</v>
      </c>
      <c r="O171" s="5">
        <f t="shared" si="14"/>
        <v>75.236343835161591</v>
      </c>
      <c r="P171" s="3">
        <f t="shared" si="17"/>
        <v>210.54540801262976</v>
      </c>
      <c r="Q171" s="3">
        <f t="shared" si="15"/>
        <v>181.97995643735553</v>
      </c>
      <c r="R171" s="3">
        <f t="shared" si="18"/>
        <v>108.9763438351616</v>
      </c>
      <c r="S171" s="3">
        <f t="shared" si="19"/>
        <v>144.36178451977472</v>
      </c>
      <c r="T171" s="3">
        <f t="shared" si="20"/>
        <v>161.64178451977472</v>
      </c>
    </row>
    <row r="172" spans="1:20" ht="15" customHeight="1" x14ac:dyDescent="0.3">
      <c r="A172" s="16" t="s">
        <v>20</v>
      </c>
      <c r="B172" s="17" t="s">
        <v>40</v>
      </c>
      <c r="C172" s="17" t="s">
        <v>26</v>
      </c>
      <c r="D172" s="17"/>
      <c r="E172" s="3">
        <v>171</v>
      </c>
      <c r="F172" s="4">
        <v>16.91</v>
      </c>
      <c r="G172" s="4">
        <v>17.62</v>
      </c>
      <c r="H172" s="8">
        <v>196.9</v>
      </c>
      <c r="I172" s="18"/>
      <c r="J172" s="18"/>
      <c r="K172" s="18"/>
      <c r="L172" s="18"/>
      <c r="M172" s="19"/>
      <c r="N172" s="5">
        <f t="shared" si="16"/>
        <v>1.2372166352046454</v>
      </c>
      <c r="O172" s="5">
        <f t="shared" si="14"/>
        <v>72.57678914279461</v>
      </c>
      <c r="P172" s="3">
        <f t="shared" si="17"/>
        <v>205.08545448556734</v>
      </c>
      <c r="Q172" s="3">
        <f t="shared" si="15"/>
        <v>177.28893611414816</v>
      </c>
      <c r="R172" s="3">
        <f t="shared" si="18"/>
        <v>107.10678914279461</v>
      </c>
      <c r="S172" s="3">
        <f t="shared" si="19"/>
        <v>141.00054154275082</v>
      </c>
      <c r="T172" s="3">
        <f t="shared" si="20"/>
        <v>157.91054154275082</v>
      </c>
    </row>
    <row r="173" spans="1:20" ht="15" customHeight="1" x14ac:dyDescent="0.3">
      <c r="A173" s="16" t="s">
        <v>20</v>
      </c>
      <c r="B173" s="17" t="s">
        <v>30</v>
      </c>
      <c r="C173" s="17" t="s">
        <v>22</v>
      </c>
      <c r="D173" s="17"/>
      <c r="E173" s="3">
        <v>172</v>
      </c>
      <c r="F173" s="4">
        <v>16.920000000000002</v>
      </c>
      <c r="G173" s="4">
        <v>16.11</v>
      </c>
      <c r="H173" s="8">
        <v>199.26</v>
      </c>
      <c r="I173" s="18"/>
      <c r="J173" s="18"/>
      <c r="K173" s="18"/>
      <c r="L173" s="18"/>
      <c r="M173" s="19"/>
      <c r="N173" s="5">
        <f t="shared" si="16"/>
        <v>1.2372166352046454</v>
      </c>
      <c r="O173" s="5">
        <f t="shared" si="14"/>
        <v>74.302147312968813</v>
      </c>
      <c r="P173" s="3">
        <f t="shared" si="17"/>
        <v>207.64004618547671</v>
      </c>
      <c r="Q173" s="3">
        <f t="shared" si="15"/>
        <v>179.57472408853141</v>
      </c>
      <c r="R173" s="3">
        <f t="shared" si="18"/>
        <v>107.33214731296881</v>
      </c>
      <c r="S173" s="3">
        <f t="shared" si="19"/>
        <v>142.423650432047</v>
      </c>
      <c r="T173" s="3">
        <f t="shared" si="20"/>
        <v>159.34365043204699</v>
      </c>
    </row>
    <row r="174" spans="1:20" ht="15" customHeight="1" x14ac:dyDescent="0.3">
      <c r="A174" s="16" t="s">
        <v>20</v>
      </c>
      <c r="B174" s="17" t="s">
        <v>33</v>
      </c>
      <c r="C174" s="17" t="s">
        <v>22</v>
      </c>
      <c r="D174" s="17"/>
      <c r="E174" s="3">
        <v>173</v>
      </c>
      <c r="F174" s="4">
        <v>17.309999999999999</v>
      </c>
      <c r="G174" s="4">
        <v>17.03</v>
      </c>
      <c r="H174" s="8">
        <v>205.14</v>
      </c>
      <c r="I174" s="18"/>
      <c r="J174" s="18"/>
      <c r="K174" s="18"/>
      <c r="L174" s="18"/>
      <c r="M174" s="19"/>
      <c r="N174" s="5">
        <f t="shared" si="16"/>
        <v>1.2372166352046454</v>
      </c>
      <c r="O174" s="5">
        <f t="shared" si="14"/>
        <v>76.344864110299426</v>
      </c>
      <c r="P174" s="3">
        <f t="shared" si="17"/>
        <v>213.75043065920366</v>
      </c>
      <c r="Q174" s="3">
        <f t="shared" si="15"/>
        <v>184.98870104265876</v>
      </c>
      <c r="R174" s="3">
        <f t="shared" si="18"/>
        <v>110.68486411029943</v>
      </c>
      <c r="S174" s="3">
        <f t="shared" si="19"/>
        <v>146.81626898750903</v>
      </c>
      <c r="T174" s="3">
        <f t="shared" si="20"/>
        <v>164.12626898750904</v>
      </c>
    </row>
    <row r="175" spans="1:20" ht="15" customHeight="1" x14ac:dyDescent="0.3">
      <c r="A175" s="16" t="s">
        <v>20</v>
      </c>
      <c r="B175" s="17" t="s">
        <v>51</v>
      </c>
      <c r="C175" s="17" t="s">
        <v>22</v>
      </c>
      <c r="D175" s="17"/>
      <c r="E175" s="3">
        <v>174</v>
      </c>
      <c r="F175" s="4">
        <v>16.760000000000002</v>
      </c>
      <c r="G175" s="4">
        <v>16.61</v>
      </c>
      <c r="H175" s="8">
        <v>201.8</v>
      </c>
      <c r="I175" s="18"/>
      <c r="J175" s="18"/>
      <c r="K175" s="18"/>
      <c r="L175" s="18"/>
      <c r="M175" s="19"/>
      <c r="N175" s="5">
        <f t="shared" si="16"/>
        <v>1.2372166352046454</v>
      </c>
      <c r="O175" s="5">
        <f t="shared" si="14"/>
        <v>75.285512073171745</v>
      </c>
      <c r="P175" s="3">
        <f t="shared" si="17"/>
        <v>210.29095337195361</v>
      </c>
      <c r="Q175" s="3">
        <f t="shared" si="15"/>
        <v>182.23812656097783</v>
      </c>
      <c r="R175" s="3">
        <f t="shared" si="18"/>
        <v>108.65551207317175</v>
      </c>
      <c r="S175" s="3">
        <f t="shared" si="19"/>
        <v>144.59537052439197</v>
      </c>
      <c r="T175" s="3">
        <f t="shared" si="20"/>
        <v>161.35537052439196</v>
      </c>
    </row>
    <row r="176" spans="1:20" ht="15" customHeight="1" x14ac:dyDescent="0.3">
      <c r="A176" s="16" t="s">
        <v>20</v>
      </c>
      <c r="B176" s="17" t="s">
        <v>42</v>
      </c>
      <c r="C176" s="17" t="s">
        <v>22</v>
      </c>
      <c r="D176" s="17"/>
      <c r="E176" s="3">
        <v>175</v>
      </c>
      <c r="F176" s="4">
        <v>17.57</v>
      </c>
      <c r="G176" s="4">
        <v>15.27</v>
      </c>
      <c r="H176" s="8">
        <v>198.61</v>
      </c>
      <c r="I176" s="18"/>
      <c r="J176" s="18"/>
      <c r="K176" s="18"/>
      <c r="L176" s="18"/>
      <c r="M176" s="19"/>
      <c r="N176" s="5">
        <f t="shared" si="16"/>
        <v>1.2372166352046454</v>
      </c>
      <c r="O176" s="5">
        <f t="shared" si="14"/>
        <v>74.096534681290038</v>
      </c>
      <c r="P176" s="3">
        <f t="shared" si="17"/>
        <v>206.9668565010316</v>
      </c>
      <c r="Q176" s="3">
        <f t="shared" si="15"/>
        <v>178.2823762988381</v>
      </c>
      <c r="R176" s="3">
        <f t="shared" si="18"/>
        <v>106.93653468129004</v>
      </c>
      <c r="S176" s="3">
        <f t="shared" si="19"/>
        <v>141.23410895819308</v>
      </c>
      <c r="T176" s="3">
        <f t="shared" si="20"/>
        <v>158.80410895819307</v>
      </c>
    </row>
    <row r="177" spans="1:20" ht="15" customHeight="1" x14ac:dyDescent="0.3">
      <c r="A177" s="16" t="s">
        <v>20</v>
      </c>
      <c r="B177" s="17" t="s">
        <v>24</v>
      </c>
      <c r="C177" s="17" t="s">
        <v>26</v>
      </c>
      <c r="D177" s="17"/>
      <c r="E177" s="3">
        <v>176</v>
      </c>
      <c r="F177" s="4">
        <v>16.59</v>
      </c>
      <c r="G177" s="4">
        <v>17.22</v>
      </c>
      <c r="H177" s="8">
        <v>205.15</v>
      </c>
      <c r="I177" s="18"/>
      <c r="J177" s="18"/>
      <c r="K177" s="18"/>
      <c r="L177" s="18"/>
      <c r="M177" s="19"/>
      <c r="N177" s="5">
        <f t="shared" si="16"/>
        <v>1.2372166352046454</v>
      </c>
      <c r="O177" s="5">
        <f t="shared" si="14"/>
        <v>76.586235460531057</v>
      </c>
      <c r="P177" s="3">
        <f t="shared" si="17"/>
        <v>213.787653332248</v>
      </c>
      <c r="Q177" s="3">
        <f t="shared" si="15"/>
        <v>185.70971801316833</v>
      </c>
      <c r="R177" s="3">
        <f t="shared" si="18"/>
        <v>110.39623546053106</v>
      </c>
      <c r="S177" s="3">
        <f t="shared" si="19"/>
        <v>147.41660028290281</v>
      </c>
      <c r="T177" s="3">
        <f t="shared" si="20"/>
        <v>164.00660028290281</v>
      </c>
    </row>
    <row r="178" spans="1:20" ht="15" customHeight="1" x14ac:dyDescent="0.3">
      <c r="A178" s="16" t="s">
        <v>20</v>
      </c>
      <c r="B178" s="17" t="s">
        <v>33</v>
      </c>
      <c r="C178" s="17" t="s">
        <v>26</v>
      </c>
      <c r="D178" s="17"/>
      <c r="E178" s="3">
        <v>177</v>
      </c>
      <c r="F178" s="4">
        <v>16.48</v>
      </c>
      <c r="G178" s="4">
        <v>16.04</v>
      </c>
      <c r="H178" s="8">
        <v>206.9</v>
      </c>
      <c r="I178" s="18"/>
      <c r="J178" s="18"/>
      <c r="K178" s="18"/>
      <c r="L178" s="18"/>
      <c r="M178" s="19"/>
      <c r="N178" s="5">
        <f t="shared" si="16"/>
        <v>1.2372166352046454</v>
      </c>
      <c r="O178" s="5">
        <f t="shared" si="14"/>
        <v>77.945066765538726</v>
      </c>
      <c r="P178" s="3">
        <f t="shared" si="17"/>
        <v>215.690906899016</v>
      </c>
      <c r="Q178" s="3">
        <f t="shared" si="15"/>
        <v>187.5191468841852</v>
      </c>
      <c r="R178" s="3">
        <f t="shared" si="18"/>
        <v>110.46506676553872</v>
      </c>
      <c r="S178" s="3">
        <f t="shared" si="19"/>
        <v>148.54661350141583</v>
      </c>
      <c r="T178" s="3">
        <f t="shared" si="20"/>
        <v>165.02661350141585</v>
      </c>
    </row>
    <row r="179" spans="1:20" ht="15" customHeight="1" x14ac:dyDescent="0.3">
      <c r="A179" s="16" t="s">
        <v>20</v>
      </c>
      <c r="B179" s="17" t="s">
        <v>34</v>
      </c>
      <c r="C179" s="17" t="s">
        <v>22</v>
      </c>
      <c r="D179" s="17"/>
      <c r="E179" s="3">
        <v>178</v>
      </c>
      <c r="F179" s="4">
        <v>16.690000000000001</v>
      </c>
      <c r="G179" s="4">
        <v>16.84</v>
      </c>
      <c r="H179" s="8">
        <v>196.42</v>
      </c>
      <c r="I179" s="18"/>
      <c r="J179" s="18"/>
      <c r="K179" s="18"/>
      <c r="L179" s="18"/>
      <c r="M179" s="19"/>
      <c r="N179" s="5">
        <f t="shared" si="16"/>
        <v>1.2372166352046454</v>
      </c>
      <c r="O179" s="5">
        <f t="shared" si="14"/>
        <v>72.809220813388023</v>
      </c>
      <c r="P179" s="3">
        <f t="shared" si="17"/>
        <v>204.63166891146187</v>
      </c>
      <c r="Q179" s="3">
        <f t="shared" si="15"/>
        <v>177.02028578945368</v>
      </c>
      <c r="R179" s="3">
        <f t="shared" si="18"/>
        <v>106.33922081338802</v>
      </c>
      <c r="S179" s="3">
        <f t="shared" si="19"/>
        <v>140.61567538275963</v>
      </c>
      <c r="T179" s="3">
        <f t="shared" si="20"/>
        <v>157.30567538275963</v>
      </c>
    </row>
    <row r="180" spans="1:20" ht="15" customHeight="1" x14ac:dyDescent="0.3">
      <c r="A180" s="16" t="s">
        <v>20</v>
      </c>
      <c r="B180" s="17" t="s">
        <v>39</v>
      </c>
      <c r="C180" s="17" t="s">
        <v>26</v>
      </c>
      <c r="D180" s="17"/>
      <c r="E180" s="3">
        <v>179</v>
      </c>
      <c r="F180" s="4">
        <v>16.43</v>
      </c>
      <c r="G180" s="4">
        <v>16.29</v>
      </c>
      <c r="H180" s="8">
        <v>201.44</v>
      </c>
      <c r="I180" s="18"/>
      <c r="J180" s="18"/>
      <c r="K180" s="18"/>
      <c r="L180" s="18"/>
      <c r="M180" s="19"/>
      <c r="N180" s="5">
        <f t="shared" si="16"/>
        <v>1.2372166352046454</v>
      </c>
      <c r="O180" s="5">
        <f t="shared" si="14"/>
        <v>75.415137427925771</v>
      </c>
      <c r="P180" s="3">
        <f t="shared" si="17"/>
        <v>209.94557295562558</v>
      </c>
      <c r="Q180" s="3">
        <f t="shared" si="15"/>
        <v>182.20330234143671</v>
      </c>
      <c r="R180" s="3">
        <f t="shared" si="18"/>
        <v>108.13513742792577</v>
      </c>
      <c r="S180" s="3">
        <f t="shared" si="19"/>
        <v>144.49573362747381</v>
      </c>
      <c r="T180" s="3">
        <f t="shared" si="20"/>
        <v>160.92573362747382</v>
      </c>
    </row>
    <row r="181" spans="1:20" ht="15" customHeight="1" x14ac:dyDescent="0.3">
      <c r="A181" s="16" t="s">
        <v>20</v>
      </c>
      <c r="B181" s="17" t="s">
        <v>51</v>
      </c>
      <c r="C181" s="17" t="s">
        <v>22</v>
      </c>
      <c r="D181" s="17"/>
      <c r="E181" s="3">
        <v>180</v>
      </c>
      <c r="F181" s="4">
        <v>17.57</v>
      </c>
      <c r="G181" s="4">
        <v>16.47</v>
      </c>
      <c r="H181" s="8">
        <v>205.97</v>
      </c>
      <c r="I181" s="18">
        <v>19</v>
      </c>
      <c r="J181" s="18">
        <v>58.89</v>
      </c>
      <c r="K181" s="18">
        <v>39.049999999999997</v>
      </c>
      <c r="L181" s="18">
        <v>22.53</v>
      </c>
      <c r="M181" s="19">
        <f>(J181-K181)/(K181-L181)</f>
        <v>1.2009685230024219</v>
      </c>
      <c r="N181" s="5">
        <f t="shared" si="16"/>
        <v>1.2372166352046454</v>
      </c>
      <c r="O181" s="5">
        <f t="shared" si="14"/>
        <v>76.849956009858218</v>
      </c>
      <c r="P181" s="3">
        <f t="shared" si="17"/>
        <v>214.63739662316681</v>
      </c>
      <c r="Q181" s="3">
        <f t="shared" si="15"/>
        <v>185.53990322168809</v>
      </c>
      <c r="R181" s="3">
        <f t="shared" si="18"/>
        <v>110.88995600985822</v>
      </c>
      <c r="S181" s="3">
        <f t="shared" si="19"/>
        <v>147.11492521675896</v>
      </c>
      <c r="T181" s="3">
        <f t="shared" si="20"/>
        <v>164.68492521675896</v>
      </c>
    </row>
    <row r="182" spans="1:20" ht="15" customHeight="1" x14ac:dyDescent="0.3">
      <c r="A182" s="16" t="s">
        <v>20</v>
      </c>
      <c r="B182" s="17" t="s">
        <v>30</v>
      </c>
      <c r="C182" s="17" t="s">
        <v>22</v>
      </c>
      <c r="D182" s="17"/>
      <c r="E182" s="3">
        <v>181</v>
      </c>
      <c r="F182" s="4">
        <v>16.16</v>
      </c>
      <c r="G182" s="4">
        <v>16.25</v>
      </c>
      <c r="H182" s="8">
        <v>202.25</v>
      </c>
      <c r="I182" s="18"/>
      <c r="J182" s="18"/>
      <c r="K182" s="18"/>
      <c r="L182" s="18"/>
      <c r="M182" s="19"/>
      <c r="N182" s="5">
        <f t="shared" si="16"/>
        <v>1.2372166352046454</v>
      </c>
      <c r="O182" s="5">
        <f t="shared" si="14"/>
        <v>75.91575948766544</v>
      </c>
      <c r="P182" s="3">
        <f t="shared" si="17"/>
        <v>210.81203479601379</v>
      </c>
      <c r="Q182" s="3">
        <f t="shared" si="15"/>
        <v>183.26467087286397</v>
      </c>
      <c r="R182" s="3">
        <f t="shared" si="18"/>
        <v>108.32575948766544</v>
      </c>
      <c r="S182" s="3">
        <f t="shared" si="19"/>
        <v>145.30679112903124</v>
      </c>
      <c r="T182" s="3">
        <f t="shared" si="20"/>
        <v>161.46679112903124</v>
      </c>
    </row>
    <row r="183" spans="1:20" ht="15" customHeight="1" x14ac:dyDescent="0.3">
      <c r="A183" s="16" t="s">
        <v>20</v>
      </c>
      <c r="B183" s="21" t="s">
        <v>50</v>
      </c>
      <c r="C183" s="21" t="s">
        <v>26</v>
      </c>
      <c r="D183" s="21"/>
      <c r="E183" s="3">
        <v>182</v>
      </c>
      <c r="F183" s="4">
        <v>15.96</v>
      </c>
      <c r="G183" s="4">
        <v>16.5</v>
      </c>
      <c r="H183" s="8">
        <v>205.98</v>
      </c>
      <c r="I183" s="18"/>
      <c r="J183" s="18"/>
      <c r="K183" s="18"/>
      <c r="L183" s="18"/>
      <c r="M183" s="19"/>
      <c r="N183" s="5">
        <f t="shared" si="16"/>
        <v>1.2372166352046454</v>
      </c>
      <c r="O183" s="5">
        <f t="shared" si="14"/>
        <v>77.560660541095771</v>
      </c>
      <c r="P183" s="3">
        <f t="shared" si="17"/>
        <v>214.72755227157506</v>
      </c>
      <c r="Q183" s="3">
        <f t="shared" si="15"/>
        <v>187.13345319041071</v>
      </c>
      <c r="R183" s="3">
        <f t="shared" si="18"/>
        <v>110.02066054109576</v>
      </c>
      <c r="S183" s="3">
        <f t="shared" si="19"/>
        <v>148.35312291986281</v>
      </c>
      <c r="T183" s="3">
        <f t="shared" si="20"/>
        <v>164.31312291986282</v>
      </c>
    </row>
    <row r="184" spans="1:20" ht="15" customHeight="1" x14ac:dyDescent="0.3">
      <c r="A184" s="16" t="s">
        <v>20</v>
      </c>
      <c r="B184" s="17" t="s">
        <v>23</v>
      </c>
      <c r="C184" s="17" t="s">
        <v>26</v>
      </c>
      <c r="D184" s="17"/>
      <c r="E184" s="3">
        <v>183</v>
      </c>
      <c r="F184" s="4">
        <v>17.02</v>
      </c>
      <c r="G184" s="4">
        <v>16.8</v>
      </c>
      <c r="H184" s="8">
        <v>200.56</v>
      </c>
      <c r="I184" s="18"/>
      <c r="J184" s="18"/>
      <c r="K184" s="18"/>
      <c r="L184" s="18"/>
      <c r="M184" s="19"/>
      <c r="N184" s="5">
        <f t="shared" si="16"/>
        <v>1.2372166352046454</v>
      </c>
      <c r="O184" s="5">
        <f t="shared" si="14"/>
        <v>74.530109143743147</v>
      </c>
      <c r="P184" s="3">
        <f t="shared" si="17"/>
        <v>208.9657564877964</v>
      </c>
      <c r="Q184" s="3">
        <f t="shared" si="15"/>
        <v>180.76624011623494</v>
      </c>
      <c r="R184" s="3">
        <f t="shared" si="18"/>
        <v>108.35010914374314</v>
      </c>
      <c r="S184" s="3">
        <f t="shared" si="19"/>
        <v>143.50118554436335</v>
      </c>
      <c r="T184" s="3">
        <f t="shared" si="20"/>
        <v>160.52118554436333</v>
      </c>
    </row>
    <row r="185" spans="1:20" ht="15" customHeight="1" x14ac:dyDescent="0.3">
      <c r="A185" s="16" t="s">
        <v>20</v>
      </c>
      <c r="B185" s="17" t="s">
        <v>43</v>
      </c>
      <c r="C185" s="17" t="s">
        <v>22</v>
      </c>
      <c r="D185" s="17"/>
      <c r="E185" s="3">
        <v>184</v>
      </c>
      <c r="F185" s="4">
        <v>16.309999999999999</v>
      </c>
      <c r="G185" s="4">
        <v>17.579999999999998</v>
      </c>
      <c r="H185" s="8">
        <v>197.19</v>
      </c>
      <c r="I185" s="18"/>
      <c r="J185" s="18"/>
      <c r="K185" s="18"/>
      <c r="L185" s="18"/>
      <c r="M185" s="19"/>
      <c r="N185" s="5">
        <f t="shared" si="16"/>
        <v>1.2372166352046454</v>
      </c>
      <c r="O185" s="5">
        <f t="shared" si="14"/>
        <v>72.992484245971298</v>
      </c>
      <c r="P185" s="3">
        <f t="shared" si="17"/>
        <v>205.42233797803254</v>
      </c>
      <c r="Q185" s="3">
        <f t="shared" si="15"/>
        <v>178.16346534113688</v>
      </c>
      <c r="R185" s="3">
        <f t="shared" si="18"/>
        <v>106.8824842459713</v>
      </c>
      <c r="S185" s="3">
        <f t="shared" si="19"/>
        <v>141.66722321815121</v>
      </c>
      <c r="T185" s="3">
        <f t="shared" si="20"/>
        <v>157.97722321815121</v>
      </c>
    </row>
    <row r="186" spans="1:20" ht="15" customHeight="1" x14ac:dyDescent="0.3">
      <c r="A186" s="16" t="s">
        <v>20</v>
      </c>
      <c r="B186" s="17" t="s">
        <v>35</v>
      </c>
      <c r="C186" s="17" t="s">
        <v>26</v>
      </c>
      <c r="D186" s="17"/>
      <c r="E186" s="3">
        <v>185</v>
      </c>
      <c r="F186" s="4">
        <v>16.02</v>
      </c>
      <c r="G186" s="4">
        <v>16.59</v>
      </c>
      <c r="H186" s="8">
        <v>198.76</v>
      </c>
      <c r="I186" s="18"/>
      <c r="J186" s="18"/>
      <c r="K186" s="18"/>
      <c r="L186" s="18"/>
      <c r="M186" s="19"/>
      <c r="N186" s="5">
        <f t="shared" si="16"/>
        <v>1.2372166352046454</v>
      </c>
      <c r="O186" s="5">
        <f t="shared" si="14"/>
        <v>74.266388594415986</v>
      </c>
      <c r="P186" s="3">
        <f t="shared" si="17"/>
        <v>207.13601319687757</v>
      </c>
      <c r="Q186" s="3">
        <f t="shared" si="15"/>
        <v>179.97605490771519</v>
      </c>
      <c r="R186" s="3">
        <f t="shared" si="18"/>
        <v>106.87638859441599</v>
      </c>
      <c r="S186" s="3">
        <f t="shared" si="19"/>
        <v>142.84286061050716</v>
      </c>
      <c r="T186" s="3">
        <f t="shared" si="20"/>
        <v>158.86286061050717</v>
      </c>
    </row>
    <row r="187" spans="1:20" ht="15" customHeight="1" x14ac:dyDescent="0.3">
      <c r="A187" s="16" t="s">
        <v>20</v>
      </c>
      <c r="B187" s="17" t="s">
        <v>47</v>
      </c>
      <c r="C187" s="17" t="s">
        <v>26</v>
      </c>
      <c r="D187" s="17"/>
      <c r="E187" s="3">
        <v>186</v>
      </c>
      <c r="F187" s="4">
        <v>16.63</v>
      </c>
      <c r="G187" s="4">
        <v>16.309999999999999</v>
      </c>
      <c r="H187" s="8">
        <v>205.4</v>
      </c>
      <c r="I187" s="18"/>
      <c r="J187" s="18"/>
      <c r="K187" s="18"/>
      <c r="L187" s="18"/>
      <c r="M187" s="19"/>
      <c r="N187" s="5">
        <f t="shared" si="16"/>
        <v>1.2372166352046454</v>
      </c>
      <c r="O187" s="5">
        <f t="shared" si="14"/>
        <v>77.08685752027074</v>
      </c>
      <c r="P187" s="3">
        <f t="shared" si="17"/>
        <v>214.09411517263624</v>
      </c>
      <c r="Q187" s="3">
        <f t="shared" si="15"/>
        <v>185.90108654459564</v>
      </c>
      <c r="R187" s="3">
        <f t="shared" si="18"/>
        <v>110.02685752027074</v>
      </c>
      <c r="S187" s="3">
        <f t="shared" si="19"/>
        <v>147.35765778446026</v>
      </c>
      <c r="T187" s="3">
        <f t="shared" si="20"/>
        <v>163.98765778446025</v>
      </c>
    </row>
    <row r="188" spans="1:20" ht="15" customHeight="1" x14ac:dyDescent="0.3">
      <c r="A188" s="16" t="s">
        <v>20</v>
      </c>
      <c r="B188" s="17" t="s">
        <v>23</v>
      </c>
      <c r="C188" s="17" t="s">
        <v>22</v>
      </c>
      <c r="D188" s="17"/>
      <c r="E188" s="3">
        <v>187</v>
      </c>
      <c r="F188" s="4">
        <v>16.39</v>
      </c>
      <c r="G188" s="4">
        <v>16.600000000000001</v>
      </c>
      <c r="H188" s="8">
        <v>207.23</v>
      </c>
      <c r="I188" s="18"/>
      <c r="J188" s="18"/>
      <c r="K188" s="18"/>
      <c r="L188" s="18"/>
      <c r="M188" s="19"/>
      <c r="N188" s="5">
        <f t="shared" si="16"/>
        <v>1.2372166352046454</v>
      </c>
      <c r="O188" s="5">
        <f t="shared" si="14"/>
        <v>77.882489008071261</v>
      </c>
      <c r="P188" s="3">
        <f t="shared" si="17"/>
        <v>216.01384916896748</v>
      </c>
      <c r="Q188" s="3">
        <f t="shared" si="15"/>
        <v>187.94147581775678</v>
      </c>
      <c r="R188" s="3">
        <f t="shared" si="18"/>
        <v>110.87248900807126</v>
      </c>
      <c r="S188" s="3">
        <f t="shared" si="19"/>
        <v>149.00023131372114</v>
      </c>
      <c r="T188" s="3">
        <f t="shared" si="20"/>
        <v>165.39023131372116</v>
      </c>
    </row>
    <row r="189" spans="1:20" ht="15" customHeight="1" x14ac:dyDescent="0.3">
      <c r="A189" s="16" t="s">
        <v>20</v>
      </c>
      <c r="B189" s="17" t="s">
        <v>46</v>
      </c>
      <c r="C189" s="17" t="s">
        <v>22</v>
      </c>
      <c r="D189" s="17"/>
      <c r="E189" s="3">
        <v>188</v>
      </c>
      <c r="F189" s="4">
        <v>16.11</v>
      </c>
      <c r="G189" s="4">
        <v>15.66</v>
      </c>
      <c r="H189" s="8">
        <v>200.82</v>
      </c>
      <c r="I189" s="18"/>
      <c r="J189" s="18"/>
      <c r="K189" s="18"/>
      <c r="L189" s="18"/>
      <c r="M189" s="19"/>
      <c r="N189" s="5">
        <f t="shared" si="16"/>
        <v>1.2372166352046454</v>
      </c>
      <c r="O189" s="5">
        <f t="shared" si="14"/>
        <v>75.562642141956204</v>
      </c>
      <c r="P189" s="3">
        <f t="shared" si="17"/>
        <v>209.3422090335971</v>
      </c>
      <c r="Q189" s="3">
        <f t="shared" si="15"/>
        <v>181.89781271230365</v>
      </c>
      <c r="R189" s="3">
        <f t="shared" si="18"/>
        <v>107.3326421419562</v>
      </c>
      <c r="S189" s="3">
        <f t="shared" si="19"/>
        <v>144.11649164132555</v>
      </c>
      <c r="T189" s="3">
        <f t="shared" si="20"/>
        <v>160.22649164132557</v>
      </c>
    </row>
    <row r="190" spans="1:20" ht="15" customHeight="1" x14ac:dyDescent="0.3">
      <c r="A190" s="16" t="s">
        <v>20</v>
      </c>
      <c r="B190" s="17" t="s">
        <v>33</v>
      </c>
      <c r="C190" s="17" t="s">
        <v>26</v>
      </c>
      <c r="D190" s="17"/>
      <c r="E190" s="3">
        <v>189</v>
      </c>
      <c r="F190" s="4">
        <v>16.47</v>
      </c>
      <c r="G190" s="4">
        <v>16.13</v>
      </c>
      <c r="H190" s="8">
        <v>203.37</v>
      </c>
      <c r="I190" s="18"/>
      <c r="J190" s="18"/>
      <c r="K190" s="18"/>
      <c r="L190" s="18"/>
      <c r="M190" s="19"/>
      <c r="N190" s="5">
        <f t="shared" si="16"/>
        <v>1.2372166352046454</v>
      </c>
      <c r="O190" s="5">
        <f t="shared" si="14"/>
        <v>76.331454590842128</v>
      </c>
      <c r="P190" s="3">
        <f t="shared" si="17"/>
        <v>211.97891828847901</v>
      </c>
      <c r="Q190" s="3">
        <f t="shared" si="15"/>
        <v>184.05920009985269</v>
      </c>
      <c r="R190" s="3">
        <f t="shared" si="18"/>
        <v>108.93145459084212</v>
      </c>
      <c r="S190" s="3">
        <f t="shared" si="19"/>
        <v>145.89347280443161</v>
      </c>
      <c r="T190" s="3">
        <f t="shared" si="20"/>
        <v>162.36347280443161</v>
      </c>
    </row>
    <row r="191" spans="1:20" ht="15" customHeight="1" x14ac:dyDescent="0.3">
      <c r="A191" s="16" t="s">
        <v>20</v>
      </c>
      <c r="B191" s="17" t="s">
        <v>38</v>
      </c>
      <c r="C191" s="17" t="s">
        <v>26</v>
      </c>
      <c r="D191" s="17"/>
      <c r="E191" s="3">
        <v>190</v>
      </c>
      <c r="F191" s="4">
        <v>17.559999999999999</v>
      </c>
      <c r="G191" s="4">
        <v>15.92</v>
      </c>
      <c r="H191" s="8">
        <v>206.09</v>
      </c>
      <c r="I191" s="18">
        <v>20</v>
      </c>
      <c r="J191" s="18">
        <v>61.4</v>
      </c>
      <c r="K191" s="18">
        <v>40.26</v>
      </c>
      <c r="L191" s="18">
        <v>22.52</v>
      </c>
      <c r="M191" s="19">
        <f>(J191-K191)/(K191-L191)</f>
        <v>1.1916572717023677</v>
      </c>
      <c r="N191" s="5">
        <f t="shared" si="16"/>
        <v>1.2372166352046454</v>
      </c>
      <c r="O191" s="5">
        <f t="shared" si="14"/>
        <v>77.153905117557301</v>
      </c>
      <c r="P191" s="3">
        <f t="shared" si="17"/>
        <v>214.79167702625966</v>
      </c>
      <c r="Q191" s="3">
        <f t="shared" si="15"/>
        <v>185.65859125862607</v>
      </c>
      <c r="R191" s="3">
        <f t="shared" si="18"/>
        <v>110.6339051175573</v>
      </c>
      <c r="S191" s="3">
        <f t="shared" si="19"/>
        <v>147.08163869984739</v>
      </c>
      <c r="T191" s="3">
        <f t="shared" si="20"/>
        <v>164.64163869984739</v>
      </c>
    </row>
    <row r="192" spans="1:20" ht="15" customHeight="1" x14ac:dyDescent="0.3">
      <c r="A192" s="16" t="s">
        <v>20</v>
      </c>
      <c r="B192" s="17" t="s">
        <v>47</v>
      </c>
      <c r="C192" s="17" t="s">
        <v>22</v>
      </c>
      <c r="D192" s="17"/>
      <c r="E192" s="3">
        <v>191</v>
      </c>
      <c r="F192" s="4">
        <v>17.45</v>
      </c>
      <c r="G192" s="4">
        <v>16.28</v>
      </c>
      <c r="H192" s="8">
        <v>198.24</v>
      </c>
      <c r="I192" s="18"/>
      <c r="J192" s="18"/>
      <c r="K192" s="18"/>
      <c r="L192" s="18"/>
      <c r="M192" s="19"/>
      <c r="N192" s="5">
        <f t="shared" si="16"/>
        <v>1.2372166352046454</v>
      </c>
      <c r="O192" s="5">
        <f t="shared" si="14"/>
        <v>73.533334864082903</v>
      </c>
      <c r="P192" s="3">
        <f t="shared" si="17"/>
        <v>206.53333693059483</v>
      </c>
      <c r="Q192" s="3">
        <f t="shared" si="15"/>
        <v>178.05333670098241</v>
      </c>
      <c r="R192" s="3">
        <f t="shared" si="18"/>
        <v>107.26333486408291</v>
      </c>
      <c r="S192" s="3">
        <f t="shared" si="19"/>
        <v>141.28666926894093</v>
      </c>
      <c r="T192" s="3">
        <f t="shared" si="20"/>
        <v>158.73666926894094</v>
      </c>
    </row>
    <row r="193" spans="1:20" ht="15" customHeight="1" x14ac:dyDescent="0.3">
      <c r="A193" s="16" t="s">
        <v>20</v>
      </c>
      <c r="B193" s="17" t="s">
        <v>42</v>
      </c>
      <c r="C193" s="17" t="s">
        <v>26</v>
      </c>
      <c r="D193" s="17"/>
      <c r="E193" s="3">
        <v>192</v>
      </c>
      <c r="F193" s="4">
        <v>16.37</v>
      </c>
      <c r="G193" s="4">
        <v>16.440000000000001</v>
      </c>
      <c r="H193" s="8">
        <v>198.33</v>
      </c>
      <c r="I193" s="18"/>
      <c r="J193" s="18"/>
      <c r="K193" s="18"/>
      <c r="L193" s="18"/>
      <c r="M193" s="19"/>
      <c r="N193" s="5">
        <f t="shared" si="16"/>
        <v>1.2372166352046454</v>
      </c>
      <c r="O193" s="5">
        <f t="shared" si="14"/>
        <v>73.984788685812433</v>
      </c>
      <c r="P193" s="3">
        <f t="shared" si="17"/>
        <v>206.67425341165924</v>
      </c>
      <c r="Q193" s="3">
        <f t="shared" si="15"/>
        <v>179.20653510878736</v>
      </c>
      <c r="R193" s="3">
        <f t="shared" si="18"/>
        <v>106.79478868581243</v>
      </c>
      <c r="S193" s="3">
        <f t="shared" si="19"/>
        <v>142.21414076588113</v>
      </c>
      <c r="T193" s="3">
        <f t="shared" si="20"/>
        <v>158.58414076588113</v>
      </c>
    </row>
    <row r="194" spans="1:20" ht="15" customHeight="1" x14ac:dyDescent="0.3">
      <c r="A194" s="16" t="s">
        <v>20</v>
      </c>
      <c r="B194" s="17" t="s">
        <v>30</v>
      </c>
      <c r="C194" s="17" t="s">
        <v>26</v>
      </c>
      <c r="D194" s="17"/>
      <c r="E194" s="3">
        <v>193</v>
      </c>
      <c r="F194" s="4">
        <v>16.72</v>
      </c>
      <c r="G194" s="4">
        <v>14.34</v>
      </c>
      <c r="H194" s="8">
        <v>198.84</v>
      </c>
      <c r="I194" s="18"/>
      <c r="J194" s="18"/>
      <c r="K194" s="18"/>
      <c r="L194" s="18"/>
      <c r="M194" s="19"/>
      <c r="N194" s="5">
        <f t="shared" si="16"/>
        <v>1.2372166352046454</v>
      </c>
      <c r="O194" s="5">
        <f t="shared" ref="O194:O257" si="21">(H194-(F194+G194))/(1+N194)</f>
        <v>74.994972484929974</v>
      </c>
      <c r="P194" s="3">
        <f t="shared" si="17"/>
        <v>207.29818533958544</v>
      </c>
      <c r="Q194" s="3">
        <f t="shared" ref="Q194:Q257" si="22">G194+($O194*(1+1.2))</f>
        <v>179.32893946684595</v>
      </c>
      <c r="R194" s="3">
        <f t="shared" si="18"/>
        <v>106.05497248492998</v>
      </c>
      <c r="S194" s="3">
        <f t="shared" si="19"/>
        <v>141.83145322438094</v>
      </c>
      <c r="T194" s="3">
        <f t="shared" si="20"/>
        <v>158.55145322438094</v>
      </c>
    </row>
    <row r="195" spans="1:20" ht="15" customHeight="1" x14ac:dyDescent="0.3">
      <c r="A195" s="16" t="s">
        <v>20</v>
      </c>
      <c r="B195" s="17" t="s">
        <v>28</v>
      </c>
      <c r="C195" s="17" t="s">
        <v>26</v>
      </c>
      <c r="D195" s="17"/>
      <c r="E195" s="3">
        <v>194</v>
      </c>
      <c r="F195" s="4">
        <v>16.809999999999999</v>
      </c>
      <c r="G195" s="4">
        <v>15.64</v>
      </c>
      <c r="H195" s="8">
        <v>201.73</v>
      </c>
      <c r="I195" s="18"/>
      <c r="J195" s="18"/>
      <c r="K195" s="18"/>
      <c r="L195" s="18"/>
      <c r="M195" s="19"/>
      <c r="N195" s="5">
        <f t="shared" ref="N195:N258" si="23">N194</f>
        <v>1.2372166352046454</v>
      </c>
      <c r="O195" s="5">
        <f t="shared" si="21"/>
        <v>75.665448457795591</v>
      </c>
      <c r="P195" s="3">
        <f t="shared" ref="P195:P258" si="24">($F195+G195)+($O195*(1+1.35))</f>
        <v>210.26380387581963</v>
      </c>
      <c r="Q195" s="3">
        <f t="shared" si="22"/>
        <v>182.10398660715032</v>
      </c>
      <c r="R195" s="3">
        <f t="shared" ref="R195:R258" si="25">($F195+G195)+($O195*(1+D195))</f>
        <v>108.11544845779559</v>
      </c>
      <c r="S195" s="3">
        <f t="shared" ref="S195:S258" si="26">G195+($O195*(1+0.7))</f>
        <v>144.27126237825252</v>
      </c>
      <c r="T195" s="3">
        <f t="shared" ref="T195:T258" si="27">(G195+F195)+($O195*(1+0.7))</f>
        <v>161.08126237825252</v>
      </c>
    </row>
    <row r="196" spans="1:20" ht="15" customHeight="1" x14ac:dyDescent="0.3">
      <c r="A196" s="16" t="s">
        <v>20</v>
      </c>
      <c r="B196" s="17" t="s">
        <v>29</v>
      </c>
      <c r="C196" s="17" t="s">
        <v>26</v>
      </c>
      <c r="D196" s="17"/>
      <c r="E196" s="3">
        <v>195</v>
      </c>
      <c r="F196" s="4">
        <v>16.559999999999999</v>
      </c>
      <c r="G196" s="4">
        <v>15.84</v>
      </c>
      <c r="H196" s="8">
        <v>204.27</v>
      </c>
      <c r="I196" s="18"/>
      <c r="J196" s="18"/>
      <c r="K196" s="18"/>
      <c r="L196" s="18"/>
      <c r="M196" s="19"/>
      <c r="N196" s="5">
        <f t="shared" si="23"/>
        <v>1.2372166352046454</v>
      </c>
      <c r="O196" s="5">
        <f t="shared" si="21"/>
        <v>76.82313697094358</v>
      </c>
      <c r="P196" s="3">
        <f t="shared" si="24"/>
        <v>212.93437188171742</v>
      </c>
      <c r="Q196" s="3">
        <f t="shared" si="22"/>
        <v>184.85090133607588</v>
      </c>
      <c r="R196" s="3">
        <f t="shared" si="25"/>
        <v>109.22313697094359</v>
      </c>
      <c r="S196" s="3">
        <f t="shared" si="26"/>
        <v>146.43933285060407</v>
      </c>
      <c r="T196" s="3">
        <f t="shared" si="27"/>
        <v>162.99933285060408</v>
      </c>
    </row>
    <row r="197" spans="1:20" ht="15" customHeight="1" x14ac:dyDescent="0.3">
      <c r="A197" s="16" t="s">
        <v>20</v>
      </c>
      <c r="B197" s="17" t="s">
        <v>25</v>
      </c>
      <c r="C197" s="17" t="s">
        <v>22</v>
      </c>
      <c r="D197" s="17"/>
      <c r="E197" s="3">
        <v>196</v>
      </c>
      <c r="F197" s="4">
        <v>17.309999999999999</v>
      </c>
      <c r="G197" s="4">
        <v>14.73</v>
      </c>
      <c r="H197" s="8">
        <v>204.75</v>
      </c>
      <c r="I197" s="18"/>
      <c r="J197" s="18"/>
      <c r="K197" s="18"/>
      <c r="L197" s="18"/>
      <c r="M197" s="19"/>
      <c r="N197" s="5">
        <f t="shared" si="23"/>
        <v>1.2372166352046454</v>
      </c>
      <c r="O197" s="5">
        <f t="shared" si="21"/>
        <v>77.198603515748331</v>
      </c>
      <c r="P197" s="3">
        <f t="shared" si="24"/>
        <v>213.45671826200856</v>
      </c>
      <c r="Q197" s="3">
        <f t="shared" si="22"/>
        <v>184.56692773464633</v>
      </c>
      <c r="R197" s="3">
        <f t="shared" si="25"/>
        <v>109.23860351574834</v>
      </c>
      <c r="S197" s="3">
        <f t="shared" si="26"/>
        <v>145.96762597677215</v>
      </c>
      <c r="T197" s="3">
        <f t="shared" si="27"/>
        <v>163.27762597677216</v>
      </c>
    </row>
    <row r="198" spans="1:20" ht="15" customHeight="1" x14ac:dyDescent="0.3">
      <c r="A198" s="16" t="s">
        <v>20</v>
      </c>
      <c r="B198" s="17" t="s">
        <v>23</v>
      </c>
      <c r="C198" s="17" t="s">
        <v>26</v>
      </c>
      <c r="D198" s="17"/>
      <c r="E198" s="3">
        <v>197</v>
      </c>
      <c r="F198" s="4">
        <v>16.3</v>
      </c>
      <c r="G198" s="4">
        <v>15.51</v>
      </c>
      <c r="H198" s="8">
        <v>201.8</v>
      </c>
      <c r="I198" s="18"/>
      <c r="J198" s="18"/>
      <c r="K198" s="18"/>
      <c r="L198" s="18"/>
      <c r="M198" s="19"/>
      <c r="N198" s="5">
        <f t="shared" si="23"/>
        <v>1.2372166352046454</v>
      </c>
      <c r="O198" s="5">
        <f t="shared" si="21"/>
        <v>75.982807084952</v>
      </c>
      <c r="P198" s="3">
        <f t="shared" si="24"/>
        <v>210.3695966496372</v>
      </c>
      <c r="Q198" s="3">
        <f t="shared" si="22"/>
        <v>182.67217558689441</v>
      </c>
      <c r="R198" s="3">
        <f t="shared" si="25"/>
        <v>107.792807084952</v>
      </c>
      <c r="S198" s="3">
        <f t="shared" si="26"/>
        <v>144.68077204441838</v>
      </c>
      <c r="T198" s="3">
        <f t="shared" si="27"/>
        <v>160.98077204441839</v>
      </c>
    </row>
    <row r="199" spans="1:20" ht="15" customHeight="1" x14ac:dyDescent="0.3">
      <c r="A199" s="16" t="s">
        <v>20</v>
      </c>
      <c r="B199" s="17" t="s">
        <v>41</v>
      </c>
      <c r="C199" s="17" t="s">
        <v>26</v>
      </c>
      <c r="D199" s="17"/>
      <c r="E199" s="3">
        <v>198</v>
      </c>
      <c r="F199" s="4">
        <v>16.82</v>
      </c>
      <c r="G199" s="4">
        <v>15.06</v>
      </c>
      <c r="H199" s="8">
        <v>206.01</v>
      </c>
      <c r="I199" s="18"/>
      <c r="J199" s="18"/>
      <c r="K199" s="18"/>
      <c r="L199" s="18"/>
      <c r="M199" s="19"/>
      <c r="N199" s="5">
        <f t="shared" si="23"/>
        <v>1.2372166352046454</v>
      </c>
      <c r="O199" s="5">
        <f t="shared" si="21"/>
        <v>77.833320770061121</v>
      </c>
      <c r="P199" s="3">
        <f t="shared" si="24"/>
        <v>214.78830380964365</v>
      </c>
      <c r="Q199" s="3">
        <f t="shared" si="22"/>
        <v>186.29330569413449</v>
      </c>
      <c r="R199" s="3">
        <f t="shared" si="25"/>
        <v>109.71332077006113</v>
      </c>
      <c r="S199" s="3">
        <f t="shared" si="26"/>
        <v>147.37664530910391</v>
      </c>
      <c r="T199" s="3">
        <f t="shared" si="27"/>
        <v>164.1966453091039</v>
      </c>
    </row>
    <row r="200" spans="1:20" ht="15" customHeight="1" x14ac:dyDescent="0.3">
      <c r="A200" s="16" t="s">
        <v>20</v>
      </c>
      <c r="B200" s="17" t="s">
        <v>51</v>
      </c>
      <c r="C200" s="17" t="s">
        <v>22</v>
      </c>
      <c r="D200" s="17"/>
      <c r="E200" s="3">
        <v>199</v>
      </c>
      <c r="F200" s="4">
        <v>16.239999999999998</v>
      </c>
      <c r="G200" s="4">
        <v>17.899999999999999</v>
      </c>
      <c r="H200" s="8">
        <v>200.6</v>
      </c>
      <c r="I200" s="18"/>
      <c r="J200" s="18"/>
      <c r="K200" s="18"/>
      <c r="L200" s="18"/>
      <c r="M200" s="19"/>
      <c r="N200" s="5">
        <f t="shared" si="23"/>
        <v>1.2372166352046454</v>
      </c>
      <c r="O200" s="5">
        <f t="shared" si="21"/>
        <v>74.404953628808215</v>
      </c>
      <c r="P200" s="3">
        <f t="shared" si="24"/>
        <v>208.9916410276993</v>
      </c>
      <c r="Q200" s="3">
        <f t="shared" si="22"/>
        <v>181.59089798337808</v>
      </c>
      <c r="R200" s="3">
        <f t="shared" si="25"/>
        <v>108.54495362880822</v>
      </c>
      <c r="S200" s="3">
        <f t="shared" si="26"/>
        <v>144.38842116897396</v>
      </c>
      <c r="T200" s="3">
        <f t="shared" si="27"/>
        <v>160.62842116897394</v>
      </c>
    </row>
    <row r="201" spans="1:20" ht="15" customHeight="1" x14ac:dyDescent="0.3">
      <c r="A201" s="16" t="s">
        <v>20</v>
      </c>
      <c r="B201" s="17" t="s">
        <v>24</v>
      </c>
      <c r="C201" s="17" t="s">
        <v>22</v>
      </c>
      <c r="D201" s="17"/>
      <c r="E201" s="3">
        <v>200</v>
      </c>
      <c r="F201" s="4">
        <v>16.399999999999999</v>
      </c>
      <c r="G201" s="4">
        <v>15.8</v>
      </c>
      <c r="H201" s="8">
        <v>198.13</v>
      </c>
      <c r="I201" s="18">
        <v>21</v>
      </c>
      <c r="J201" s="18">
        <v>66.37</v>
      </c>
      <c r="K201" s="18">
        <v>42.73</v>
      </c>
      <c r="L201" s="18">
        <v>22.46</v>
      </c>
      <c r="M201" s="19">
        <f>(J201-K201)/(K201-L201)</f>
        <v>1.1662555500740015</v>
      </c>
      <c r="N201" s="5">
        <f t="shared" si="23"/>
        <v>1.2372166352046454</v>
      </c>
      <c r="O201" s="5">
        <f t="shared" si="21"/>
        <v>74.168052118395707</v>
      </c>
      <c r="P201" s="3">
        <f t="shared" si="24"/>
        <v>206.49492247822991</v>
      </c>
      <c r="Q201" s="3">
        <f t="shared" si="22"/>
        <v>178.96971466047057</v>
      </c>
      <c r="R201" s="3">
        <f t="shared" si="25"/>
        <v>106.36805211839571</v>
      </c>
      <c r="S201" s="3">
        <f t="shared" si="26"/>
        <v>141.8856886012727</v>
      </c>
      <c r="T201" s="3">
        <f t="shared" si="27"/>
        <v>158.28568860127268</v>
      </c>
    </row>
    <row r="202" spans="1:20" ht="15" customHeight="1" x14ac:dyDescent="0.3">
      <c r="A202" s="16" t="s">
        <v>20</v>
      </c>
      <c r="B202" s="17" t="s">
        <v>46</v>
      </c>
      <c r="C202" s="17" t="s">
        <v>26</v>
      </c>
      <c r="D202" s="17"/>
      <c r="E202" s="3">
        <v>201</v>
      </c>
      <c r="F202" s="4">
        <v>17.78</v>
      </c>
      <c r="G202" s="4">
        <v>15.61</v>
      </c>
      <c r="H202" s="8">
        <v>203.7</v>
      </c>
      <c r="I202" s="18"/>
      <c r="J202" s="18"/>
      <c r="K202" s="18"/>
      <c r="L202" s="18"/>
      <c r="M202" s="19"/>
      <c r="N202" s="5">
        <f t="shared" si="23"/>
        <v>1.2372166352046454</v>
      </c>
      <c r="O202" s="5">
        <f t="shared" si="21"/>
        <v>76.125841959163338</v>
      </c>
      <c r="P202" s="3">
        <f t="shared" si="24"/>
        <v>212.28572860403386</v>
      </c>
      <c r="Q202" s="3">
        <f t="shared" si="22"/>
        <v>183.08685231015937</v>
      </c>
      <c r="R202" s="3">
        <f t="shared" si="25"/>
        <v>109.51584195916334</v>
      </c>
      <c r="S202" s="3">
        <f t="shared" si="26"/>
        <v>145.02393133057768</v>
      </c>
      <c r="T202" s="3">
        <f t="shared" si="27"/>
        <v>162.80393133057765</v>
      </c>
    </row>
    <row r="203" spans="1:20" ht="15" customHeight="1" x14ac:dyDescent="0.3">
      <c r="A203" s="16" t="s">
        <v>20</v>
      </c>
      <c r="B203" s="17" t="s">
        <v>46</v>
      </c>
      <c r="C203" s="17" t="s">
        <v>22</v>
      </c>
      <c r="D203" s="17"/>
      <c r="E203" s="3">
        <v>202</v>
      </c>
      <c r="F203" s="4">
        <v>17.72</v>
      </c>
      <c r="G203" s="4">
        <v>14.58</v>
      </c>
      <c r="H203" s="8">
        <v>205.57</v>
      </c>
      <c r="I203" s="18"/>
      <c r="J203" s="18"/>
      <c r="K203" s="18"/>
      <c r="L203" s="18"/>
      <c r="M203" s="19"/>
      <c r="N203" s="5">
        <f t="shared" si="23"/>
        <v>1.2372166352046454</v>
      </c>
      <c r="O203" s="5">
        <f t="shared" si="21"/>
        <v>77.448914545618166</v>
      </c>
      <c r="P203" s="3">
        <f t="shared" si="24"/>
        <v>214.30494918220268</v>
      </c>
      <c r="Q203" s="3">
        <f t="shared" si="22"/>
        <v>184.96761200035999</v>
      </c>
      <c r="R203" s="3">
        <f t="shared" si="25"/>
        <v>109.74891454561816</v>
      </c>
      <c r="S203" s="3">
        <f t="shared" si="26"/>
        <v>146.24315472755089</v>
      </c>
      <c r="T203" s="3">
        <f t="shared" si="27"/>
        <v>163.96315472755089</v>
      </c>
    </row>
    <row r="204" spans="1:20" ht="15" customHeight="1" x14ac:dyDescent="0.3">
      <c r="A204" s="16" t="s">
        <v>20</v>
      </c>
      <c r="B204" s="17" t="s">
        <v>50</v>
      </c>
      <c r="C204" s="17" t="s">
        <v>22</v>
      </c>
      <c r="D204" s="17"/>
      <c r="E204" s="3">
        <v>203</v>
      </c>
      <c r="F204" s="4">
        <v>15.96</v>
      </c>
      <c r="G204" s="4">
        <v>16.72</v>
      </c>
      <c r="H204" s="8">
        <v>196.57</v>
      </c>
      <c r="I204" s="18"/>
      <c r="J204" s="18"/>
      <c r="K204" s="18"/>
      <c r="L204" s="18"/>
      <c r="M204" s="19"/>
      <c r="N204" s="5">
        <f t="shared" si="23"/>
        <v>1.2372166352046454</v>
      </c>
      <c r="O204" s="5">
        <f t="shared" si="21"/>
        <v>73.256204795298444</v>
      </c>
      <c r="P204" s="3">
        <f t="shared" si="24"/>
        <v>204.83208126895136</v>
      </c>
      <c r="Q204" s="3">
        <f t="shared" si="22"/>
        <v>177.88365054965658</v>
      </c>
      <c r="R204" s="3">
        <f t="shared" si="25"/>
        <v>105.93620479529844</v>
      </c>
      <c r="S204" s="3">
        <f t="shared" si="26"/>
        <v>141.25554815200735</v>
      </c>
      <c r="T204" s="3">
        <f t="shared" si="27"/>
        <v>157.21554815200736</v>
      </c>
    </row>
    <row r="205" spans="1:20" ht="15" customHeight="1" x14ac:dyDescent="0.3">
      <c r="A205" s="16" t="s">
        <v>20</v>
      </c>
      <c r="B205" s="17" t="s">
        <v>43</v>
      </c>
      <c r="C205" s="17" t="s">
        <v>26</v>
      </c>
      <c r="D205" s="17"/>
      <c r="E205" s="3">
        <v>204</v>
      </c>
      <c r="F205" s="4">
        <v>16.32</v>
      </c>
      <c r="G205" s="4">
        <v>16.670000000000002</v>
      </c>
      <c r="H205" s="8">
        <v>204.47</v>
      </c>
      <c r="I205" s="18"/>
      <c r="J205" s="18"/>
      <c r="K205" s="18"/>
      <c r="L205" s="18"/>
      <c r="M205" s="19"/>
      <c r="N205" s="5">
        <f t="shared" si="23"/>
        <v>1.2372166352046454</v>
      </c>
      <c r="O205" s="5">
        <f t="shared" si="21"/>
        <v>76.648813217998523</v>
      </c>
      <c r="P205" s="3">
        <f t="shared" si="24"/>
        <v>213.11471106229655</v>
      </c>
      <c r="Q205" s="3">
        <f t="shared" si="22"/>
        <v>185.29738907959677</v>
      </c>
      <c r="R205" s="3">
        <f t="shared" si="25"/>
        <v>109.63881321799852</v>
      </c>
      <c r="S205" s="3">
        <f t="shared" si="26"/>
        <v>146.97298247059751</v>
      </c>
      <c r="T205" s="3">
        <f t="shared" si="27"/>
        <v>163.29298247059751</v>
      </c>
    </row>
    <row r="206" spans="1:20" ht="15" customHeight="1" x14ac:dyDescent="0.3">
      <c r="A206" s="16" t="s">
        <v>20</v>
      </c>
      <c r="B206" s="17" t="s">
        <v>38</v>
      </c>
      <c r="C206" s="17" t="s">
        <v>26</v>
      </c>
      <c r="D206" s="17"/>
      <c r="E206" s="3">
        <v>205</v>
      </c>
      <c r="F206" s="4">
        <v>16.350000000000001</v>
      </c>
      <c r="G206" s="4">
        <v>14.2</v>
      </c>
      <c r="H206" s="8">
        <v>195.19</v>
      </c>
      <c r="I206" s="18"/>
      <c r="J206" s="18"/>
      <c r="K206" s="18"/>
      <c r="L206" s="18"/>
      <c r="M206" s="19"/>
      <c r="N206" s="5">
        <f t="shared" si="23"/>
        <v>1.2372166352046454</v>
      </c>
      <c r="O206" s="5">
        <f t="shared" si="21"/>
        <v>73.59144278173126</v>
      </c>
      <c r="P206" s="3">
        <f t="shared" si="24"/>
        <v>203.48989053706848</v>
      </c>
      <c r="Q206" s="3">
        <f t="shared" si="22"/>
        <v>176.10117411980877</v>
      </c>
      <c r="R206" s="3">
        <f t="shared" si="25"/>
        <v>104.14144278173126</v>
      </c>
      <c r="S206" s="3">
        <f t="shared" si="26"/>
        <v>139.30545272894312</v>
      </c>
      <c r="T206" s="3">
        <f t="shared" si="27"/>
        <v>155.65545272894315</v>
      </c>
    </row>
    <row r="207" spans="1:20" ht="15" customHeight="1" x14ac:dyDescent="0.3">
      <c r="A207" s="16" t="s">
        <v>20</v>
      </c>
      <c r="B207" s="17" t="s">
        <v>21</v>
      </c>
      <c r="C207" s="17" t="s">
        <v>26</v>
      </c>
      <c r="D207" s="17"/>
      <c r="E207" s="3">
        <v>206</v>
      </c>
      <c r="F207" s="4">
        <v>17.38</v>
      </c>
      <c r="G207" s="4">
        <v>15.56</v>
      </c>
      <c r="H207" s="8">
        <v>205.89</v>
      </c>
      <c r="I207" s="18"/>
      <c r="J207" s="18"/>
      <c r="K207" s="18"/>
      <c r="L207" s="18"/>
      <c r="M207" s="19"/>
      <c r="N207" s="5">
        <f t="shared" si="23"/>
        <v>1.2372166352046454</v>
      </c>
      <c r="O207" s="5">
        <f t="shared" si="21"/>
        <v>77.305879671406828</v>
      </c>
      <c r="P207" s="3">
        <f t="shared" si="24"/>
        <v>214.60881722780604</v>
      </c>
      <c r="Q207" s="3">
        <f t="shared" si="22"/>
        <v>185.63293527709504</v>
      </c>
      <c r="R207" s="3">
        <f t="shared" si="25"/>
        <v>110.24587967140683</v>
      </c>
      <c r="S207" s="3">
        <f t="shared" si="26"/>
        <v>146.97999544139159</v>
      </c>
      <c r="T207" s="3">
        <f t="shared" si="27"/>
        <v>164.35999544139159</v>
      </c>
    </row>
    <row r="208" spans="1:20" ht="15" customHeight="1" x14ac:dyDescent="0.3">
      <c r="A208" s="16" t="s">
        <v>20</v>
      </c>
      <c r="B208" s="17" t="s">
        <v>36</v>
      </c>
      <c r="C208" s="17" t="s">
        <v>22</v>
      </c>
      <c r="D208" s="17"/>
      <c r="E208" s="3">
        <v>207</v>
      </c>
      <c r="F208" s="4">
        <v>17.3</v>
      </c>
      <c r="G208" s="4">
        <v>16.309999999999999</v>
      </c>
      <c r="H208" s="8">
        <v>204.08</v>
      </c>
      <c r="I208" s="18"/>
      <c r="J208" s="18"/>
      <c r="K208" s="18"/>
      <c r="L208" s="18"/>
      <c r="M208" s="19"/>
      <c r="N208" s="5">
        <f t="shared" si="23"/>
        <v>1.2372166352046454</v>
      </c>
      <c r="O208" s="5">
        <f t="shared" si="21"/>
        <v>76.197359396269007</v>
      </c>
      <c r="P208" s="3">
        <f t="shared" si="24"/>
        <v>212.67379458123219</v>
      </c>
      <c r="Q208" s="3">
        <f t="shared" si="22"/>
        <v>183.94419067179183</v>
      </c>
      <c r="R208" s="3">
        <f t="shared" si="25"/>
        <v>109.80735939626901</v>
      </c>
      <c r="S208" s="3">
        <f t="shared" si="26"/>
        <v>145.8455109736573</v>
      </c>
      <c r="T208" s="3">
        <f t="shared" si="27"/>
        <v>163.14551097365728</v>
      </c>
    </row>
    <row r="209" spans="1:20" ht="15" customHeight="1" x14ac:dyDescent="0.3">
      <c r="A209" s="16" t="s">
        <v>20</v>
      </c>
      <c r="B209" s="17" t="s">
        <v>30</v>
      </c>
      <c r="C209" s="17" t="s">
        <v>26</v>
      </c>
      <c r="D209" s="17"/>
      <c r="E209" s="3">
        <v>208</v>
      </c>
      <c r="F209" s="4">
        <v>17.96</v>
      </c>
      <c r="G209" s="4">
        <v>14.89</v>
      </c>
      <c r="H209" s="8">
        <v>197.31</v>
      </c>
      <c r="I209" s="18"/>
      <c r="J209" s="18"/>
      <c r="K209" s="18"/>
      <c r="L209" s="18"/>
      <c r="M209" s="19"/>
      <c r="N209" s="5">
        <f t="shared" si="23"/>
        <v>1.2372166352046454</v>
      </c>
      <c r="O209" s="5">
        <f t="shared" si="21"/>
        <v>73.510985664987388</v>
      </c>
      <c r="P209" s="3">
        <f t="shared" si="24"/>
        <v>205.60081631272035</v>
      </c>
      <c r="Q209" s="3">
        <f t="shared" si="22"/>
        <v>176.61416846297226</v>
      </c>
      <c r="R209" s="3">
        <f t="shared" si="25"/>
        <v>106.3609856649874</v>
      </c>
      <c r="S209" s="3">
        <f t="shared" si="26"/>
        <v>139.85867563047856</v>
      </c>
      <c r="T209" s="3">
        <f t="shared" si="27"/>
        <v>157.81867563047857</v>
      </c>
    </row>
    <row r="210" spans="1:20" ht="15" customHeight="1" x14ac:dyDescent="0.3">
      <c r="A210" s="16" t="s">
        <v>20</v>
      </c>
      <c r="B210" s="17" t="s">
        <v>46</v>
      </c>
      <c r="C210" s="17" t="s">
        <v>22</v>
      </c>
      <c r="D210" s="17"/>
      <c r="E210" s="3">
        <v>209</v>
      </c>
      <c r="F210" s="4">
        <v>16.62</v>
      </c>
      <c r="G210" s="4">
        <v>14.12</v>
      </c>
      <c r="H210" s="8">
        <v>196.48</v>
      </c>
      <c r="I210" s="18"/>
      <c r="J210" s="18"/>
      <c r="K210" s="18"/>
      <c r="L210" s="18"/>
      <c r="M210" s="19"/>
      <c r="N210" s="5">
        <f t="shared" si="23"/>
        <v>1.2372166352046454</v>
      </c>
      <c r="O210" s="5">
        <f t="shared" si="21"/>
        <v>74.083125161832712</v>
      </c>
      <c r="P210" s="3">
        <f t="shared" si="24"/>
        <v>204.83534413030688</v>
      </c>
      <c r="Q210" s="3">
        <f t="shared" si="22"/>
        <v>177.10287535603197</v>
      </c>
      <c r="R210" s="3">
        <f t="shared" si="25"/>
        <v>104.82312516183271</v>
      </c>
      <c r="S210" s="3">
        <f t="shared" si="26"/>
        <v>140.0613127751156</v>
      </c>
      <c r="T210" s="3">
        <f t="shared" si="27"/>
        <v>156.6813127751156</v>
      </c>
    </row>
    <row r="211" spans="1:20" ht="15" customHeight="1" x14ac:dyDescent="0.3">
      <c r="A211" s="16" t="s">
        <v>20</v>
      </c>
      <c r="B211" s="17" t="s">
        <v>50</v>
      </c>
      <c r="C211" s="17" t="s">
        <v>22</v>
      </c>
      <c r="D211" s="17"/>
      <c r="E211" s="3">
        <v>210</v>
      </c>
      <c r="F211" s="4">
        <v>16.87</v>
      </c>
      <c r="G211" s="4">
        <v>17.28</v>
      </c>
      <c r="H211" s="8">
        <v>203.04</v>
      </c>
      <c r="I211" s="18">
        <v>22</v>
      </c>
      <c r="J211" s="18">
        <v>61.47</v>
      </c>
      <c r="K211" s="18">
        <v>40.44</v>
      </c>
      <c r="L211" s="18">
        <v>22.38</v>
      </c>
      <c r="M211" s="19">
        <f>(J211-K211)/(K211-L211)</f>
        <v>1.1644518272425251</v>
      </c>
      <c r="N211" s="5">
        <f t="shared" si="23"/>
        <v>1.2372166352046454</v>
      </c>
      <c r="O211" s="5">
        <f t="shared" si="21"/>
        <v>75.491124704850534</v>
      </c>
      <c r="P211" s="3">
        <f t="shared" si="24"/>
        <v>211.55414305639877</v>
      </c>
      <c r="Q211" s="3">
        <f t="shared" si="22"/>
        <v>183.36047435067118</v>
      </c>
      <c r="R211" s="3">
        <f t="shared" si="25"/>
        <v>109.64112470485054</v>
      </c>
      <c r="S211" s="3">
        <f t="shared" si="26"/>
        <v>145.6149119982459</v>
      </c>
      <c r="T211" s="3">
        <f t="shared" si="27"/>
        <v>162.48491199824591</v>
      </c>
    </row>
    <row r="212" spans="1:20" ht="15" customHeight="1" x14ac:dyDescent="0.3">
      <c r="A212" s="16" t="s">
        <v>20</v>
      </c>
      <c r="B212" s="17" t="s">
        <v>46</v>
      </c>
      <c r="C212" s="17" t="s">
        <v>22</v>
      </c>
      <c r="D212" s="17"/>
      <c r="E212" s="3">
        <v>211</v>
      </c>
      <c r="F212" s="4">
        <v>16.760000000000002</v>
      </c>
      <c r="G212" s="4">
        <v>17.57</v>
      </c>
      <c r="H212" s="8">
        <v>199.51</v>
      </c>
      <c r="I212" s="18"/>
      <c r="J212" s="18"/>
      <c r="K212" s="18"/>
      <c r="L212" s="18"/>
      <c r="M212" s="19"/>
      <c r="N212" s="5">
        <f t="shared" si="23"/>
        <v>1.2372166352046454</v>
      </c>
      <c r="O212" s="5">
        <f t="shared" si="21"/>
        <v>73.832814131962891</v>
      </c>
      <c r="P212" s="3">
        <f t="shared" si="24"/>
        <v>207.83711321011282</v>
      </c>
      <c r="Q212" s="3">
        <f t="shared" si="22"/>
        <v>180.00219109031838</v>
      </c>
      <c r="R212" s="3">
        <f t="shared" si="25"/>
        <v>108.16281413196289</v>
      </c>
      <c r="S212" s="3">
        <f t="shared" si="26"/>
        <v>143.0857840243369</v>
      </c>
      <c r="T212" s="3">
        <f t="shared" si="27"/>
        <v>159.84578402433692</v>
      </c>
    </row>
    <row r="213" spans="1:20" ht="15" customHeight="1" x14ac:dyDescent="0.3">
      <c r="A213" s="16" t="s">
        <v>20</v>
      </c>
      <c r="B213" s="17" t="s">
        <v>47</v>
      </c>
      <c r="C213" s="17" t="s">
        <v>22</v>
      </c>
      <c r="D213" s="17"/>
      <c r="E213" s="3">
        <v>212</v>
      </c>
      <c r="F213" s="4">
        <v>16.82</v>
      </c>
      <c r="G213" s="4">
        <v>17.47</v>
      </c>
      <c r="H213" s="8">
        <v>206.57</v>
      </c>
      <c r="I213" s="18"/>
      <c r="J213" s="18"/>
      <c r="K213" s="18"/>
      <c r="L213" s="18"/>
      <c r="M213" s="19"/>
      <c r="N213" s="5">
        <f t="shared" si="23"/>
        <v>1.2372166352046454</v>
      </c>
      <c r="O213" s="5">
        <f t="shared" si="21"/>
        <v>77.006400403526854</v>
      </c>
      <c r="P213" s="3">
        <f t="shared" si="24"/>
        <v>215.2550409482881</v>
      </c>
      <c r="Q213" s="3">
        <f t="shared" si="22"/>
        <v>186.8840808877591</v>
      </c>
      <c r="R213" s="3">
        <f t="shared" si="25"/>
        <v>111.29640040352686</v>
      </c>
      <c r="S213" s="3">
        <f t="shared" si="26"/>
        <v>148.38088068599563</v>
      </c>
      <c r="T213" s="3">
        <f t="shared" si="27"/>
        <v>165.20088068599563</v>
      </c>
    </row>
    <row r="214" spans="1:20" ht="15" customHeight="1" x14ac:dyDescent="0.3">
      <c r="A214" s="16" t="s">
        <v>20</v>
      </c>
      <c r="B214" s="17" t="s">
        <v>48</v>
      </c>
      <c r="C214" s="17" t="s">
        <v>22</v>
      </c>
      <c r="D214" s="17"/>
      <c r="E214" s="3">
        <v>213</v>
      </c>
      <c r="F214" s="4">
        <v>16.809999999999999</v>
      </c>
      <c r="G214" s="4">
        <v>16.420000000000002</v>
      </c>
      <c r="H214" s="8">
        <v>206.57</v>
      </c>
      <c r="I214" s="18"/>
      <c r="J214" s="18"/>
      <c r="K214" s="18"/>
      <c r="L214" s="18"/>
      <c r="M214" s="19"/>
      <c r="N214" s="5">
        <f t="shared" si="23"/>
        <v>1.2372166352046454</v>
      </c>
      <c r="O214" s="5">
        <f t="shared" si="21"/>
        <v>77.480203424351885</v>
      </c>
      <c r="P214" s="3">
        <f t="shared" si="24"/>
        <v>215.30847804722691</v>
      </c>
      <c r="Q214" s="3">
        <f t="shared" si="22"/>
        <v>186.87644753357415</v>
      </c>
      <c r="R214" s="3">
        <f t="shared" si="25"/>
        <v>110.71020342435189</v>
      </c>
      <c r="S214" s="3">
        <f t="shared" si="26"/>
        <v>148.13634582139821</v>
      </c>
      <c r="T214" s="3">
        <f t="shared" si="27"/>
        <v>164.94634582139821</v>
      </c>
    </row>
    <row r="215" spans="1:20" ht="15" customHeight="1" x14ac:dyDescent="0.3">
      <c r="A215" s="16" t="s">
        <v>20</v>
      </c>
      <c r="B215" s="17" t="s">
        <v>52</v>
      </c>
      <c r="C215" s="17" t="s">
        <v>26</v>
      </c>
      <c r="D215" s="17"/>
      <c r="E215" s="3">
        <v>214</v>
      </c>
      <c r="F215" s="4">
        <v>15.98</v>
      </c>
      <c r="G215" s="4">
        <v>16.68</v>
      </c>
      <c r="H215" s="8">
        <v>198.21</v>
      </c>
      <c r="I215" s="18"/>
      <c r="J215" s="18"/>
      <c r="K215" s="18"/>
      <c r="L215" s="18"/>
      <c r="M215" s="19"/>
      <c r="N215" s="5">
        <f t="shared" si="23"/>
        <v>1.2372166352046454</v>
      </c>
      <c r="O215" s="5">
        <f t="shared" si="21"/>
        <v>73.998198205269745</v>
      </c>
      <c r="P215" s="3">
        <f t="shared" si="24"/>
        <v>206.5557657823839</v>
      </c>
      <c r="Q215" s="3">
        <f t="shared" si="22"/>
        <v>179.47603605159347</v>
      </c>
      <c r="R215" s="3">
        <f t="shared" si="25"/>
        <v>106.65819820526974</v>
      </c>
      <c r="S215" s="3">
        <f t="shared" si="26"/>
        <v>142.47693694895855</v>
      </c>
      <c r="T215" s="3">
        <f t="shared" si="27"/>
        <v>158.45693694895857</v>
      </c>
    </row>
    <row r="216" spans="1:20" ht="15" customHeight="1" x14ac:dyDescent="0.3">
      <c r="A216" s="16" t="s">
        <v>20</v>
      </c>
      <c r="B216" s="17" t="s">
        <v>50</v>
      </c>
      <c r="C216" s="17" t="s">
        <v>22</v>
      </c>
      <c r="D216" s="17"/>
      <c r="E216" s="3">
        <v>215</v>
      </c>
      <c r="F216" s="4">
        <v>16.920000000000002</v>
      </c>
      <c r="G216" s="4">
        <v>15.67</v>
      </c>
      <c r="H216" s="8">
        <v>204.79</v>
      </c>
      <c r="I216" s="18"/>
      <c r="J216" s="18"/>
      <c r="K216" s="18"/>
      <c r="L216" s="18"/>
      <c r="M216" s="19"/>
      <c r="N216" s="5">
        <f t="shared" si="23"/>
        <v>1.2372166352046454</v>
      </c>
      <c r="O216" s="5">
        <f t="shared" si="21"/>
        <v>76.970641684974012</v>
      </c>
      <c r="P216" s="3">
        <f t="shared" si="24"/>
        <v>213.47100795968893</v>
      </c>
      <c r="Q216" s="3">
        <f t="shared" si="22"/>
        <v>185.00541170694282</v>
      </c>
      <c r="R216" s="3">
        <f t="shared" si="25"/>
        <v>109.56064168497402</v>
      </c>
      <c r="S216" s="3">
        <f t="shared" si="26"/>
        <v>146.5200908644558</v>
      </c>
      <c r="T216" s="3">
        <f t="shared" si="27"/>
        <v>163.44009086445581</v>
      </c>
    </row>
    <row r="217" spans="1:20" ht="15" customHeight="1" x14ac:dyDescent="0.3">
      <c r="A217" s="16" t="s">
        <v>20</v>
      </c>
      <c r="B217" s="17" t="s">
        <v>31</v>
      </c>
      <c r="C217" s="17" t="s">
        <v>22</v>
      </c>
      <c r="D217" s="17"/>
      <c r="E217" s="3">
        <v>216</v>
      </c>
      <c r="F217" s="4">
        <v>16.78</v>
      </c>
      <c r="G217" s="4">
        <v>17.38</v>
      </c>
      <c r="H217" s="8">
        <v>200.75</v>
      </c>
      <c r="I217" s="18"/>
      <c r="J217" s="18"/>
      <c r="K217" s="18"/>
      <c r="L217" s="18"/>
      <c r="M217" s="19"/>
      <c r="N217" s="5">
        <f t="shared" si="23"/>
        <v>1.2372166352046454</v>
      </c>
      <c r="O217" s="5">
        <f t="shared" si="21"/>
        <v>74.463061546456572</v>
      </c>
      <c r="P217" s="3">
        <f t="shared" si="24"/>
        <v>209.14819463417294</v>
      </c>
      <c r="Q217" s="3">
        <f t="shared" si="22"/>
        <v>181.19873540220448</v>
      </c>
      <c r="R217" s="3">
        <f t="shared" si="25"/>
        <v>108.62306154645657</v>
      </c>
      <c r="S217" s="3">
        <f t="shared" si="26"/>
        <v>143.96720462897616</v>
      </c>
      <c r="T217" s="3">
        <f t="shared" si="27"/>
        <v>160.74720462897616</v>
      </c>
    </row>
    <row r="218" spans="1:20" ht="15" customHeight="1" x14ac:dyDescent="0.3">
      <c r="A218" s="16" t="s">
        <v>20</v>
      </c>
      <c r="B218" s="17" t="s">
        <v>51</v>
      </c>
      <c r="C218" s="17" t="s">
        <v>26</v>
      </c>
      <c r="D218" s="17"/>
      <c r="E218" s="3">
        <v>217</v>
      </c>
      <c r="F218" s="4">
        <v>17.73</v>
      </c>
      <c r="G218" s="4">
        <v>16.809999999999999</v>
      </c>
      <c r="H218" s="8">
        <v>203.45</v>
      </c>
      <c r="I218" s="18"/>
      <c r="J218" s="18"/>
      <c r="K218" s="18"/>
      <c r="L218" s="18"/>
      <c r="M218" s="19"/>
      <c r="N218" s="5">
        <f t="shared" si="23"/>
        <v>1.2372166352046454</v>
      </c>
      <c r="O218" s="5">
        <f t="shared" si="21"/>
        <v>75.500064384488738</v>
      </c>
      <c r="P218" s="3">
        <f t="shared" si="24"/>
        <v>211.96515130354854</v>
      </c>
      <c r="Q218" s="3">
        <f t="shared" si="22"/>
        <v>182.91014164587523</v>
      </c>
      <c r="R218" s="3">
        <f t="shared" si="25"/>
        <v>110.04006438448874</v>
      </c>
      <c r="S218" s="3">
        <f t="shared" si="26"/>
        <v>145.16010945363087</v>
      </c>
      <c r="T218" s="3">
        <f t="shared" si="27"/>
        <v>162.89010945363086</v>
      </c>
    </row>
    <row r="219" spans="1:20" ht="15" customHeight="1" x14ac:dyDescent="0.3">
      <c r="A219" s="16" t="s">
        <v>20</v>
      </c>
      <c r="B219" s="17" t="s">
        <v>23</v>
      </c>
      <c r="C219" s="17" t="s">
        <v>26</v>
      </c>
      <c r="D219" s="17"/>
      <c r="E219" s="3">
        <v>218</v>
      </c>
      <c r="F219" s="4">
        <v>16.7</v>
      </c>
      <c r="G219" s="4">
        <v>17.47</v>
      </c>
      <c r="H219" s="8">
        <v>205.43</v>
      </c>
      <c r="I219" s="18"/>
      <c r="J219" s="18"/>
      <c r="K219" s="18"/>
      <c r="L219" s="18"/>
      <c r="M219" s="19"/>
      <c r="N219" s="5">
        <f t="shared" si="23"/>
        <v>1.2372166352046454</v>
      </c>
      <c r="O219" s="5">
        <f t="shared" si="21"/>
        <v>76.55047674197823</v>
      </c>
      <c r="P219" s="3">
        <f t="shared" si="24"/>
        <v>214.06362034364884</v>
      </c>
      <c r="Q219" s="3">
        <f t="shared" si="22"/>
        <v>185.88104883235212</v>
      </c>
      <c r="R219" s="3">
        <f t="shared" si="25"/>
        <v>110.72047674197823</v>
      </c>
      <c r="S219" s="3">
        <f t="shared" si="26"/>
        <v>147.60581046136298</v>
      </c>
      <c r="T219" s="3">
        <f t="shared" si="27"/>
        <v>164.30581046136297</v>
      </c>
    </row>
    <row r="220" spans="1:20" ht="15" customHeight="1" x14ac:dyDescent="0.3">
      <c r="A220" s="16" t="s">
        <v>20</v>
      </c>
      <c r="B220" s="17" t="s">
        <v>33</v>
      </c>
      <c r="C220" s="17" t="s">
        <v>22</v>
      </c>
      <c r="D220" s="17"/>
      <c r="E220" s="3">
        <v>219</v>
      </c>
      <c r="F220" s="4">
        <v>17.18</v>
      </c>
      <c r="G220" s="4">
        <v>14.36</v>
      </c>
      <c r="H220" s="8">
        <v>203.92</v>
      </c>
      <c r="I220" s="18"/>
      <c r="J220" s="18"/>
      <c r="K220" s="18"/>
      <c r="L220" s="18"/>
      <c r="M220" s="19"/>
      <c r="N220" s="5">
        <f t="shared" si="23"/>
        <v>1.2372166352046454</v>
      </c>
      <c r="O220" s="5">
        <f t="shared" si="21"/>
        <v>77.051098801717899</v>
      </c>
      <c r="P220" s="3">
        <f t="shared" si="24"/>
        <v>212.61008218403705</v>
      </c>
      <c r="Q220" s="3">
        <f t="shared" si="22"/>
        <v>183.87241736377939</v>
      </c>
      <c r="R220" s="3">
        <f t="shared" si="25"/>
        <v>108.59109880171789</v>
      </c>
      <c r="S220" s="3">
        <f t="shared" si="26"/>
        <v>145.34686796292044</v>
      </c>
      <c r="T220" s="3">
        <f t="shared" si="27"/>
        <v>162.52686796292042</v>
      </c>
    </row>
    <row r="221" spans="1:20" ht="15" customHeight="1" x14ac:dyDescent="0.3">
      <c r="A221" s="16" t="s">
        <v>20</v>
      </c>
      <c r="B221" s="17" t="s">
        <v>44</v>
      </c>
      <c r="C221" s="17" t="s">
        <v>26</v>
      </c>
      <c r="D221" s="17"/>
      <c r="E221" s="3">
        <v>220</v>
      </c>
      <c r="F221" s="4">
        <v>18.100000000000001</v>
      </c>
      <c r="G221" s="4">
        <v>16.489999999999998</v>
      </c>
      <c r="H221" s="8">
        <v>206.87</v>
      </c>
      <c r="I221" s="18">
        <v>23</v>
      </c>
      <c r="J221" s="18">
        <v>62.72</v>
      </c>
      <c r="K221" s="18">
        <v>41.1</v>
      </c>
      <c r="L221" s="18">
        <v>22.47</v>
      </c>
      <c r="M221" s="19">
        <f>(J221-K221)/(K221-L221)</f>
        <v>1.1604938271604934</v>
      </c>
      <c r="N221" s="5">
        <f t="shared" si="23"/>
        <v>1.2372166352046454</v>
      </c>
      <c r="O221" s="5">
        <f t="shared" si="21"/>
        <v>77.006400403526854</v>
      </c>
      <c r="P221" s="3">
        <f t="shared" si="24"/>
        <v>215.55504094828811</v>
      </c>
      <c r="Q221" s="3">
        <f t="shared" si="22"/>
        <v>185.90408088775911</v>
      </c>
      <c r="R221" s="3">
        <f t="shared" si="25"/>
        <v>111.59640040352686</v>
      </c>
      <c r="S221" s="3">
        <f t="shared" si="26"/>
        <v>147.40088068599565</v>
      </c>
      <c r="T221" s="3">
        <f t="shared" si="27"/>
        <v>165.50088068599564</v>
      </c>
    </row>
    <row r="222" spans="1:20" ht="15" customHeight="1" x14ac:dyDescent="0.3">
      <c r="A222" s="16" t="s">
        <v>20</v>
      </c>
      <c r="B222" s="17" t="s">
        <v>29</v>
      </c>
      <c r="C222" s="17" t="s">
        <v>22</v>
      </c>
      <c r="D222" s="17"/>
      <c r="E222" s="3">
        <v>221</v>
      </c>
      <c r="F222" s="4">
        <v>17.079999999999998</v>
      </c>
      <c r="G222" s="4">
        <v>15.42</v>
      </c>
      <c r="H222" s="8">
        <v>205.83</v>
      </c>
      <c r="I222" s="18"/>
      <c r="J222" s="18"/>
      <c r="K222" s="18"/>
      <c r="L222" s="18"/>
      <c r="M222" s="19"/>
      <c r="N222" s="5">
        <f t="shared" si="23"/>
        <v>1.2372166352046454</v>
      </c>
      <c r="O222" s="5">
        <f t="shared" si="21"/>
        <v>77.475733584532804</v>
      </c>
      <c r="P222" s="3">
        <f t="shared" si="24"/>
        <v>214.56797392365209</v>
      </c>
      <c r="Q222" s="3">
        <f t="shared" si="22"/>
        <v>185.86661388597216</v>
      </c>
      <c r="R222" s="3">
        <f t="shared" si="25"/>
        <v>109.9757335845328</v>
      </c>
      <c r="S222" s="3">
        <f t="shared" si="26"/>
        <v>147.12874709370575</v>
      </c>
      <c r="T222" s="3">
        <f t="shared" si="27"/>
        <v>164.20874709370577</v>
      </c>
    </row>
    <row r="223" spans="1:20" ht="15" customHeight="1" x14ac:dyDescent="0.3">
      <c r="A223" s="16" t="s">
        <v>20</v>
      </c>
      <c r="B223" s="17" t="s">
        <v>43</v>
      </c>
      <c r="C223" s="17" t="s">
        <v>26</v>
      </c>
      <c r="D223" s="17"/>
      <c r="E223" s="3">
        <v>222</v>
      </c>
      <c r="F223" s="4">
        <v>17.52</v>
      </c>
      <c r="G223" s="4">
        <v>16.079999999999998</v>
      </c>
      <c r="H223" s="8">
        <v>195.56</v>
      </c>
      <c r="I223" s="18"/>
      <c r="J223" s="18"/>
      <c r="K223" s="18"/>
      <c r="L223" s="18"/>
      <c r="M223" s="19"/>
      <c r="N223" s="5">
        <f t="shared" si="23"/>
        <v>1.2372166352046454</v>
      </c>
      <c r="O223" s="5">
        <f t="shared" si="21"/>
        <v>72.393525710211335</v>
      </c>
      <c r="P223" s="3">
        <f t="shared" si="24"/>
        <v>203.72478541899665</v>
      </c>
      <c r="Q223" s="3">
        <f t="shared" si="22"/>
        <v>175.34575656246494</v>
      </c>
      <c r="R223" s="3">
        <f t="shared" si="25"/>
        <v>105.99352571021133</v>
      </c>
      <c r="S223" s="3">
        <f t="shared" si="26"/>
        <v>139.14899370735927</v>
      </c>
      <c r="T223" s="3">
        <f t="shared" si="27"/>
        <v>156.66899370735928</v>
      </c>
    </row>
    <row r="224" spans="1:20" ht="15" customHeight="1" x14ac:dyDescent="0.3">
      <c r="A224" s="16" t="s">
        <v>20</v>
      </c>
      <c r="B224" s="17" t="s">
        <v>47</v>
      </c>
      <c r="C224" s="17" t="s">
        <v>22</v>
      </c>
      <c r="D224" s="17"/>
      <c r="E224" s="3">
        <v>223</v>
      </c>
      <c r="F224" s="4">
        <v>17.37</v>
      </c>
      <c r="G224" s="4">
        <v>16.829999999999998</v>
      </c>
      <c r="H224" s="8">
        <v>200.41</v>
      </c>
      <c r="I224" s="18"/>
      <c r="J224" s="18"/>
      <c r="K224" s="18"/>
      <c r="L224" s="18"/>
      <c r="M224" s="19"/>
      <c r="N224" s="5">
        <f t="shared" si="23"/>
        <v>1.2372166352046454</v>
      </c>
      <c r="O224" s="5">
        <f t="shared" si="21"/>
        <v>74.29320763333061</v>
      </c>
      <c r="P224" s="3">
        <f t="shared" si="24"/>
        <v>208.78903793832694</v>
      </c>
      <c r="Q224" s="3">
        <f t="shared" si="22"/>
        <v>180.27505679332734</v>
      </c>
      <c r="R224" s="3">
        <f t="shared" si="25"/>
        <v>108.49320763333061</v>
      </c>
      <c r="S224" s="3">
        <f t="shared" si="26"/>
        <v>143.12845297666203</v>
      </c>
      <c r="T224" s="3">
        <f t="shared" si="27"/>
        <v>160.49845297666204</v>
      </c>
    </row>
    <row r="225" spans="1:20" ht="15" customHeight="1" x14ac:dyDescent="0.3">
      <c r="A225" s="16" t="s">
        <v>20</v>
      </c>
      <c r="B225" s="17" t="s">
        <v>49</v>
      </c>
      <c r="C225" s="17" t="s">
        <v>22</v>
      </c>
      <c r="D225" s="17"/>
      <c r="E225" s="3">
        <v>224</v>
      </c>
      <c r="F225" s="4">
        <v>16.22</v>
      </c>
      <c r="G225" s="4">
        <v>16.29</v>
      </c>
      <c r="H225" s="8">
        <v>203.85</v>
      </c>
      <c r="I225" s="18"/>
      <c r="J225" s="18"/>
      <c r="K225" s="18"/>
      <c r="L225" s="18"/>
      <c r="M225" s="19"/>
      <c r="N225" s="5">
        <f t="shared" si="23"/>
        <v>1.2372166352046454</v>
      </c>
      <c r="O225" s="5">
        <f t="shared" si="21"/>
        <v>76.586235460531057</v>
      </c>
      <c r="P225" s="3">
        <f t="shared" si="24"/>
        <v>212.48765333224799</v>
      </c>
      <c r="Q225" s="3">
        <f t="shared" si="22"/>
        <v>184.77971801316832</v>
      </c>
      <c r="R225" s="3">
        <f t="shared" si="25"/>
        <v>109.09623546053106</v>
      </c>
      <c r="S225" s="3">
        <f t="shared" si="26"/>
        <v>146.4866002829028</v>
      </c>
      <c r="T225" s="3">
        <f t="shared" si="27"/>
        <v>162.7066002829028</v>
      </c>
    </row>
    <row r="226" spans="1:20" ht="15" customHeight="1" x14ac:dyDescent="0.3">
      <c r="A226" s="16" t="s">
        <v>20</v>
      </c>
      <c r="B226" s="17" t="s">
        <v>23</v>
      </c>
      <c r="C226" s="17" t="s">
        <v>26</v>
      </c>
      <c r="D226" s="17"/>
      <c r="E226" s="3">
        <v>225</v>
      </c>
      <c r="F226" s="4">
        <v>16.309999999999999</v>
      </c>
      <c r="G226" s="4">
        <v>16.649999999999999</v>
      </c>
      <c r="H226" s="8">
        <v>206.83</v>
      </c>
      <c r="I226" s="18"/>
      <c r="J226" s="18"/>
      <c r="K226" s="18"/>
      <c r="L226" s="18"/>
      <c r="M226" s="19"/>
      <c r="N226" s="5">
        <f t="shared" si="23"/>
        <v>1.2372166352046454</v>
      </c>
      <c r="O226" s="5">
        <f t="shared" si="21"/>
        <v>77.717104934764421</v>
      </c>
      <c r="P226" s="3">
        <f t="shared" si="24"/>
        <v>215.59519659669638</v>
      </c>
      <c r="Q226" s="3">
        <f t="shared" si="22"/>
        <v>187.62763085648174</v>
      </c>
      <c r="R226" s="3">
        <f t="shared" si="25"/>
        <v>110.67710493476442</v>
      </c>
      <c r="S226" s="3">
        <f t="shared" si="26"/>
        <v>148.76907838909952</v>
      </c>
      <c r="T226" s="3">
        <f t="shared" si="27"/>
        <v>165.07907838909949</v>
      </c>
    </row>
    <row r="227" spans="1:20" ht="15" customHeight="1" x14ac:dyDescent="0.3">
      <c r="A227" s="16" t="s">
        <v>20</v>
      </c>
      <c r="B227" s="17" t="s">
        <v>45</v>
      </c>
      <c r="C227" s="17" t="s">
        <v>26</v>
      </c>
      <c r="D227" s="17"/>
      <c r="E227" s="3">
        <v>226</v>
      </c>
      <c r="F227" s="4">
        <v>15.62</v>
      </c>
      <c r="G227" s="4">
        <v>15.27</v>
      </c>
      <c r="H227" s="8">
        <v>201.23</v>
      </c>
      <c r="I227" s="18"/>
      <c r="J227" s="18"/>
      <c r="K227" s="18"/>
      <c r="L227" s="18"/>
      <c r="M227" s="19"/>
      <c r="N227" s="5">
        <f t="shared" si="23"/>
        <v>1.2372166352046454</v>
      </c>
      <c r="O227" s="5">
        <f t="shared" si="21"/>
        <v>76.139251478620636</v>
      </c>
      <c r="P227" s="3">
        <f t="shared" si="24"/>
        <v>209.81724097475848</v>
      </c>
      <c r="Q227" s="3">
        <f t="shared" si="22"/>
        <v>182.77635325296544</v>
      </c>
      <c r="R227" s="3">
        <f t="shared" si="25"/>
        <v>107.02925147862064</v>
      </c>
      <c r="S227" s="3">
        <f t="shared" si="26"/>
        <v>144.7067275136551</v>
      </c>
      <c r="T227" s="3">
        <f t="shared" si="27"/>
        <v>160.3267275136551</v>
      </c>
    </row>
    <row r="228" spans="1:20" ht="15" customHeight="1" x14ac:dyDescent="0.3">
      <c r="A228" s="16" t="s">
        <v>20</v>
      </c>
      <c r="B228" s="17" t="s">
        <v>36</v>
      </c>
      <c r="C228" s="17" t="s">
        <v>22</v>
      </c>
      <c r="D228" s="17"/>
      <c r="E228" s="3">
        <v>227</v>
      </c>
      <c r="F228" s="4">
        <v>16.7</v>
      </c>
      <c r="G228" s="4">
        <v>16.55</v>
      </c>
      <c r="H228" s="8">
        <v>200.06</v>
      </c>
      <c r="I228" s="18"/>
      <c r="J228" s="18"/>
      <c r="K228" s="18"/>
      <c r="L228" s="18"/>
      <c r="M228" s="19"/>
      <c r="N228" s="5">
        <f t="shared" si="23"/>
        <v>1.2372166352046454</v>
      </c>
      <c r="O228" s="5">
        <f t="shared" si="21"/>
        <v>74.561398022476865</v>
      </c>
      <c r="P228" s="3">
        <f t="shared" si="24"/>
        <v>208.46928535282063</v>
      </c>
      <c r="Q228" s="3">
        <f t="shared" si="22"/>
        <v>180.58507564944912</v>
      </c>
      <c r="R228" s="3">
        <f t="shared" si="25"/>
        <v>107.81139802247687</v>
      </c>
      <c r="S228" s="3">
        <f t="shared" si="26"/>
        <v>143.30437663821067</v>
      </c>
      <c r="T228" s="3">
        <f t="shared" si="27"/>
        <v>160.00437663821066</v>
      </c>
    </row>
    <row r="229" spans="1:20" ht="15" customHeight="1" x14ac:dyDescent="0.3">
      <c r="A229" s="16" t="s">
        <v>20</v>
      </c>
      <c r="B229" s="17" t="s">
        <v>51</v>
      </c>
      <c r="C229" s="17" t="s">
        <v>26</v>
      </c>
      <c r="D229" s="17"/>
      <c r="E229" s="3">
        <v>228</v>
      </c>
      <c r="F229" s="4">
        <v>16</v>
      </c>
      <c r="G229" s="4">
        <v>16.71</v>
      </c>
      <c r="H229" s="8">
        <v>199.13</v>
      </c>
      <c r="I229" s="18"/>
      <c r="J229" s="18"/>
      <c r="K229" s="18"/>
      <c r="L229" s="18"/>
      <c r="M229" s="19"/>
      <c r="N229" s="5">
        <f t="shared" si="23"/>
        <v>1.2372166352046454</v>
      </c>
      <c r="O229" s="5">
        <f t="shared" si="21"/>
        <v>74.387074269531794</v>
      </c>
      <c r="P229" s="3">
        <f t="shared" si="24"/>
        <v>207.51962453339974</v>
      </c>
      <c r="Q229" s="3">
        <f t="shared" si="22"/>
        <v>180.36156339296997</v>
      </c>
      <c r="R229" s="3">
        <f t="shared" si="25"/>
        <v>107.09707426953179</v>
      </c>
      <c r="S229" s="3">
        <f t="shared" si="26"/>
        <v>143.16802625820404</v>
      </c>
      <c r="T229" s="3">
        <f t="shared" si="27"/>
        <v>159.16802625820404</v>
      </c>
    </row>
    <row r="230" spans="1:20" ht="15" customHeight="1" x14ac:dyDescent="0.3">
      <c r="A230" s="16" t="s">
        <v>20</v>
      </c>
      <c r="B230" s="17" t="s">
        <v>31</v>
      </c>
      <c r="C230" s="17" t="s">
        <v>22</v>
      </c>
      <c r="D230" s="17"/>
      <c r="E230" s="3">
        <v>229</v>
      </c>
      <c r="F230" s="4">
        <v>16.53</v>
      </c>
      <c r="G230" s="4">
        <v>15.8</v>
      </c>
      <c r="H230" s="8">
        <v>204.24</v>
      </c>
      <c r="I230" s="18"/>
      <c r="J230" s="18"/>
      <c r="K230" s="18"/>
      <c r="L230" s="18"/>
      <c r="M230" s="19"/>
      <c r="N230" s="5">
        <f t="shared" si="23"/>
        <v>1.2372166352046454</v>
      </c>
      <c r="O230" s="5">
        <f t="shared" si="21"/>
        <v>76.841016330220015</v>
      </c>
      <c r="P230" s="3">
        <f t="shared" si="24"/>
        <v>212.90638837601705</v>
      </c>
      <c r="Q230" s="3">
        <f t="shared" si="22"/>
        <v>184.85023592648406</v>
      </c>
      <c r="R230" s="3">
        <f t="shared" si="25"/>
        <v>109.17101633022001</v>
      </c>
      <c r="S230" s="3">
        <f t="shared" si="26"/>
        <v>146.42972776137404</v>
      </c>
      <c r="T230" s="3">
        <f t="shared" si="27"/>
        <v>162.95972776137404</v>
      </c>
    </row>
    <row r="231" spans="1:20" ht="15" customHeight="1" x14ac:dyDescent="0.3">
      <c r="A231" s="16" t="s">
        <v>20</v>
      </c>
      <c r="B231" s="17" t="s">
        <v>52</v>
      </c>
      <c r="C231" s="17" t="s">
        <v>22</v>
      </c>
      <c r="D231" s="17"/>
      <c r="E231" s="3">
        <v>230</v>
      </c>
      <c r="F231" s="4">
        <v>16.54</v>
      </c>
      <c r="G231" s="4">
        <v>15.75</v>
      </c>
      <c r="H231" s="8">
        <v>206.03</v>
      </c>
      <c r="I231" s="18">
        <v>26</v>
      </c>
      <c r="J231" s="18">
        <v>62.18</v>
      </c>
      <c r="K231" s="18">
        <v>40.53</v>
      </c>
      <c r="L231" s="18">
        <v>22.53</v>
      </c>
      <c r="M231" s="19">
        <f>(J231-K231)/(K231-L231)</f>
        <v>1.2027777777777777</v>
      </c>
      <c r="N231" s="5">
        <f t="shared" si="23"/>
        <v>1.2372166352046454</v>
      </c>
      <c r="O231" s="5">
        <f t="shared" si="21"/>
        <v>77.658997017116064</v>
      </c>
      <c r="P231" s="3">
        <f t="shared" si="24"/>
        <v>214.78864299022274</v>
      </c>
      <c r="Q231" s="3">
        <f t="shared" si="22"/>
        <v>186.59979343765536</v>
      </c>
      <c r="R231" s="3">
        <f t="shared" si="25"/>
        <v>109.94899701711606</v>
      </c>
      <c r="S231" s="3">
        <f t="shared" si="26"/>
        <v>147.7702949290973</v>
      </c>
      <c r="T231" s="3">
        <f t="shared" si="27"/>
        <v>164.3102949290973</v>
      </c>
    </row>
    <row r="232" spans="1:20" ht="15" customHeight="1" x14ac:dyDescent="0.3">
      <c r="A232" s="16" t="s">
        <v>20</v>
      </c>
      <c r="B232" s="17" t="s">
        <v>27</v>
      </c>
      <c r="C232" s="17" t="s">
        <v>22</v>
      </c>
      <c r="D232" s="17"/>
      <c r="E232" s="3">
        <v>231</v>
      </c>
      <c r="F232" s="4">
        <v>17.95</v>
      </c>
      <c r="G232" s="4">
        <v>15.19</v>
      </c>
      <c r="H232" s="8">
        <v>205.93</v>
      </c>
      <c r="I232" s="18"/>
      <c r="J232" s="18"/>
      <c r="K232" s="18"/>
      <c r="L232" s="18"/>
      <c r="M232" s="19"/>
      <c r="N232" s="5">
        <f t="shared" si="23"/>
        <v>1.2372166352046454</v>
      </c>
      <c r="O232" s="5">
        <f t="shared" si="21"/>
        <v>77.234362234301173</v>
      </c>
      <c r="P232" s="3">
        <f t="shared" si="24"/>
        <v>214.64075125060776</v>
      </c>
      <c r="Q232" s="3">
        <f t="shared" si="22"/>
        <v>185.1055969154626</v>
      </c>
      <c r="R232" s="3">
        <f t="shared" si="25"/>
        <v>110.37436223430117</v>
      </c>
      <c r="S232" s="3">
        <f t="shared" si="26"/>
        <v>146.48841579831199</v>
      </c>
      <c r="T232" s="3">
        <f t="shared" si="27"/>
        <v>164.43841579831201</v>
      </c>
    </row>
    <row r="233" spans="1:20" ht="15" customHeight="1" x14ac:dyDescent="0.3">
      <c r="A233" s="16" t="s">
        <v>20</v>
      </c>
      <c r="B233" s="17" t="s">
        <v>27</v>
      </c>
      <c r="C233" s="17" t="s">
        <v>26</v>
      </c>
      <c r="D233" s="17"/>
      <c r="E233" s="3">
        <v>232</v>
      </c>
      <c r="F233" s="4">
        <v>16.97</v>
      </c>
      <c r="G233" s="4">
        <v>14.98</v>
      </c>
      <c r="H233" s="8">
        <v>206.68</v>
      </c>
      <c r="I233" s="18"/>
      <c r="J233" s="18"/>
      <c r="K233" s="18"/>
      <c r="L233" s="18"/>
      <c r="M233" s="19"/>
      <c r="N233" s="5">
        <f t="shared" si="23"/>
        <v>1.2372166352046454</v>
      </c>
      <c r="O233" s="5">
        <f t="shared" si="21"/>
        <v>78.101511159207391</v>
      </c>
      <c r="P233" s="3">
        <f t="shared" si="24"/>
        <v>215.48855122413735</v>
      </c>
      <c r="Q233" s="3">
        <f t="shared" si="22"/>
        <v>186.80332455025626</v>
      </c>
      <c r="R233" s="3">
        <f t="shared" si="25"/>
        <v>110.05151115920739</v>
      </c>
      <c r="S233" s="3">
        <f t="shared" si="26"/>
        <v>147.75256897065256</v>
      </c>
      <c r="T233" s="3">
        <f t="shared" si="27"/>
        <v>164.72256897065256</v>
      </c>
    </row>
    <row r="234" spans="1:20" ht="15" customHeight="1" x14ac:dyDescent="0.3">
      <c r="A234" s="16" t="s">
        <v>20</v>
      </c>
      <c r="B234" s="17" t="s">
        <v>35</v>
      </c>
      <c r="C234" s="17" t="s">
        <v>26</v>
      </c>
      <c r="D234" s="17"/>
      <c r="E234" s="3">
        <v>233</v>
      </c>
      <c r="F234" s="4">
        <v>16.43</v>
      </c>
      <c r="G234" s="4">
        <v>16.66</v>
      </c>
      <c r="H234" s="8">
        <v>201.94</v>
      </c>
      <c r="I234" s="18"/>
      <c r="J234" s="18"/>
      <c r="K234" s="18"/>
      <c r="L234" s="18"/>
      <c r="M234" s="19"/>
      <c r="N234" s="5">
        <f t="shared" si="23"/>
        <v>1.2372166352046454</v>
      </c>
      <c r="O234" s="5">
        <f t="shared" si="21"/>
        <v>75.473245345574114</v>
      </c>
      <c r="P234" s="3">
        <f t="shared" si="24"/>
        <v>210.45212656209918</v>
      </c>
      <c r="Q234" s="3">
        <f t="shared" si="22"/>
        <v>182.70113976026306</v>
      </c>
      <c r="R234" s="3">
        <f t="shared" si="25"/>
        <v>108.56324534557412</v>
      </c>
      <c r="S234" s="3">
        <f t="shared" si="26"/>
        <v>144.964517087476</v>
      </c>
      <c r="T234" s="3">
        <f t="shared" si="27"/>
        <v>161.394517087476</v>
      </c>
    </row>
    <row r="235" spans="1:20" ht="15" customHeight="1" x14ac:dyDescent="0.3">
      <c r="A235" s="16" t="s">
        <v>20</v>
      </c>
      <c r="B235" s="17" t="s">
        <v>29</v>
      </c>
      <c r="C235" s="17" t="s">
        <v>22</v>
      </c>
      <c r="D235" s="17"/>
      <c r="E235" s="3">
        <v>234</v>
      </c>
      <c r="F235" s="4">
        <v>17.760000000000002</v>
      </c>
      <c r="G235" s="4">
        <v>15.45</v>
      </c>
      <c r="H235" s="8">
        <v>199.65</v>
      </c>
      <c r="I235" s="18"/>
      <c r="J235" s="18"/>
      <c r="K235" s="18"/>
      <c r="L235" s="18"/>
      <c r="M235" s="19"/>
      <c r="N235" s="5">
        <f t="shared" si="23"/>
        <v>1.2372166352046454</v>
      </c>
      <c r="O235" s="5">
        <f t="shared" si="21"/>
        <v>74.396013949170012</v>
      </c>
      <c r="P235" s="3">
        <f t="shared" si="24"/>
        <v>208.04063278054954</v>
      </c>
      <c r="Q235" s="3">
        <f t="shared" si="22"/>
        <v>179.12123068817402</v>
      </c>
      <c r="R235" s="3">
        <f t="shared" si="25"/>
        <v>107.60601394917001</v>
      </c>
      <c r="S235" s="3">
        <f t="shared" si="26"/>
        <v>141.92322371358901</v>
      </c>
      <c r="T235" s="3">
        <f t="shared" si="27"/>
        <v>159.68322371358903</v>
      </c>
    </row>
    <row r="236" spans="1:20" ht="15" customHeight="1" x14ac:dyDescent="0.3">
      <c r="A236" s="16" t="s">
        <v>20</v>
      </c>
      <c r="B236" s="17" t="s">
        <v>52</v>
      </c>
      <c r="C236" s="17" t="s">
        <v>26</v>
      </c>
      <c r="D236" s="17"/>
      <c r="E236" s="3">
        <v>235</v>
      </c>
      <c r="F236" s="4">
        <v>17.07</v>
      </c>
      <c r="G236" s="4">
        <v>15.69</v>
      </c>
      <c r="H236" s="8">
        <v>202.22</v>
      </c>
      <c r="I236" s="18"/>
      <c r="J236" s="18"/>
      <c r="K236" s="18"/>
      <c r="L236" s="18"/>
      <c r="M236" s="19"/>
      <c r="N236" s="5">
        <f t="shared" si="23"/>
        <v>1.2372166352046454</v>
      </c>
      <c r="O236" s="5">
        <f t="shared" si="21"/>
        <v>75.745905574539478</v>
      </c>
      <c r="P236" s="3">
        <f t="shared" si="24"/>
        <v>210.76287810016777</v>
      </c>
      <c r="Q236" s="3">
        <f t="shared" si="22"/>
        <v>182.33099226398687</v>
      </c>
      <c r="R236" s="3">
        <f t="shared" si="25"/>
        <v>108.50590557453947</v>
      </c>
      <c r="S236" s="3">
        <f t="shared" si="26"/>
        <v>144.45803947671712</v>
      </c>
      <c r="T236" s="3">
        <f t="shared" si="27"/>
        <v>161.52803947671711</v>
      </c>
    </row>
    <row r="237" spans="1:20" ht="15" customHeight="1" x14ac:dyDescent="0.3">
      <c r="A237" s="16" t="s">
        <v>20</v>
      </c>
      <c r="B237" s="17" t="s">
        <v>24</v>
      </c>
      <c r="C237" s="17" t="s">
        <v>22</v>
      </c>
      <c r="D237" s="17"/>
      <c r="E237" s="3">
        <v>236</v>
      </c>
      <c r="F237" s="4">
        <v>17.88</v>
      </c>
      <c r="G237" s="4">
        <v>14.09</v>
      </c>
      <c r="H237" s="8">
        <v>204.47</v>
      </c>
      <c r="I237" s="18"/>
      <c r="J237" s="18"/>
      <c r="K237" s="18"/>
      <c r="L237" s="18"/>
      <c r="M237" s="19"/>
      <c r="N237" s="5">
        <f t="shared" si="23"/>
        <v>1.2372166352046454</v>
      </c>
      <c r="O237" s="5">
        <f t="shared" si="21"/>
        <v>77.104736879547147</v>
      </c>
      <c r="P237" s="3">
        <f t="shared" si="24"/>
        <v>213.1661316669358</v>
      </c>
      <c r="Q237" s="3">
        <f t="shared" si="22"/>
        <v>183.72042113500373</v>
      </c>
      <c r="R237" s="3">
        <f t="shared" si="25"/>
        <v>109.07473687954715</v>
      </c>
      <c r="S237" s="3">
        <f t="shared" si="26"/>
        <v>145.16805269523016</v>
      </c>
      <c r="T237" s="3">
        <f t="shared" si="27"/>
        <v>163.04805269523015</v>
      </c>
    </row>
    <row r="238" spans="1:20" ht="15" customHeight="1" x14ac:dyDescent="0.3">
      <c r="A238" s="16" t="s">
        <v>20</v>
      </c>
      <c r="B238" s="17" t="s">
        <v>29</v>
      </c>
      <c r="C238" s="17" t="s">
        <v>26</v>
      </c>
      <c r="D238" s="17"/>
      <c r="E238" s="3">
        <v>237</v>
      </c>
      <c r="F238" s="4">
        <v>16.96</v>
      </c>
      <c r="G238" s="4">
        <v>16.23</v>
      </c>
      <c r="H238" s="8">
        <v>205.26</v>
      </c>
      <c r="I238" s="18"/>
      <c r="J238" s="18"/>
      <c r="K238" s="18"/>
      <c r="L238" s="18"/>
      <c r="M238" s="19"/>
      <c r="N238" s="5">
        <f t="shared" si="23"/>
        <v>1.2372166352046454</v>
      </c>
      <c r="O238" s="5">
        <f t="shared" si="21"/>
        <v>76.912533767325669</v>
      </c>
      <c r="P238" s="3">
        <f t="shared" si="24"/>
        <v>213.93445435321533</v>
      </c>
      <c r="Q238" s="3">
        <f t="shared" si="22"/>
        <v>185.43757428811648</v>
      </c>
      <c r="R238" s="3">
        <f t="shared" si="25"/>
        <v>110.10253376732567</v>
      </c>
      <c r="S238" s="3">
        <f t="shared" si="26"/>
        <v>146.98130740445362</v>
      </c>
      <c r="T238" s="3">
        <f t="shared" si="27"/>
        <v>163.94130740445362</v>
      </c>
    </row>
    <row r="239" spans="1:20" ht="15" customHeight="1" x14ac:dyDescent="0.3">
      <c r="A239" s="16" t="s">
        <v>20</v>
      </c>
      <c r="B239" s="17" t="s">
        <v>41</v>
      </c>
      <c r="C239" s="17" t="s">
        <v>22</v>
      </c>
      <c r="D239" s="17"/>
      <c r="E239" s="3">
        <v>238</v>
      </c>
      <c r="F239" s="4">
        <v>16.93</v>
      </c>
      <c r="G239" s="4">
        <v>14.38</v>
      </c>
      <c r="H239" s="8">
        <v>202.42</v>
      </c>
      <c r="I239" s="18"/>
      <c r="J239" s="18"/>
      <c r="K239" s="18"/>
      <c r="L239" s="18"/>
      <c r="M239" s="19"/>
      <c r="N239" s="5">
        <f t="shared" si="23"/>
        <v>1.2372166352046454</v>
      </c>
      <c r="O239" s="5">
        <f t="shared" si="21"/>
        <v>76.483429144691655</v>
      </c>
      <c r="P239" s="3">
        <f t="shared" si="24"/>
        <v>211.04605849002539</v>
      </c>
      <c r="Q239" s="3">
        <f t="shared" si="22"/>
        <v>182.64354411832164</v>
      </c>
      <c r="R239" s="3">
        <f t="shared" si="25"/>
        <v>107.79342914469166</v>
      </c>
      <c r="S239" s="3">
        <f t="shared" si="26"/>
        <v>144.4018295459758</v>
      </c>
      <c r="T239" s="3">
        <f t="shared" si="27"/>
        <v>161.33182954597581</v>
      </c>
    </row>
    <row r="240" spans="1:20" ht="15" customHeight="1" x14ac:dyDescent="0.3">
      <c r="A240" s="16" t="s">
        <v>20</v>
      </c>
      <c r="B240" s="17" t="s">
        <v>46</v>
      </c>
      <c r="C240" s="17" t="s">
        <v>26</v>
      </c>
      <c r="D240" s="17"/>
      <c r="E240" s="3">
        <v>239</v>
      </c>
      <c r="F240" s="4">
        <v>17.79</v>
      </c>
      <c r="G240" s="4">
        <v>15.38</v>
      </c>
      <c r="H240" s="8">
        <v>205.6</v>
      </c>
      <c r="I240" s="18"/>
      <c r="J240" s="18"/>
      <c r="K240" s="18"/>
      <c r="L240" s="18"/>
      <c r="M240" s="19"/>
      <c r="N240" s="5">
        <f t="shared" si="23"/>
        <v>1.2372166352046454</v>
      </c>
      <c r="O240" s="5">
        <f t="shared" si="21"/>
        <v>77.073448000813414</v>
      </c>
      <c r="P240" s="3">
        <f t="shared" si="24"/>
        <v>214.29260280191153</v>
      </c>
      <c r="Q240" s="3">
        <f t="shared" si="22"/>
        <v>184.94158560178951</v>
      </c>
      <c r="R240" s="3">
        <f t="shared" si="25"/>
        <v>110.24344800081342</v>
      </c>
      <c r="S240" s="3">
        <f t="shared" si="26"/>
        <v>146.40486160138281</v>
      </c>
      <c r="T240" s="3">
        <f t="shared" si="27"/>
        <v>164.1948616013828</v>
      </c>
    </row>
    <row r="241" spans="1:20" ht="15" customHeight="1" x14ac:dyDescent="0.3">
      <c r="A241" s="16" t="s">
        <v>20</v>
      </c>
      <c r="B241" s="17" t="s">
        <v>51</v>
      </c>
      <c r="C241" s="17" t="s">
        <v>22</v>
      </c>
      <c r="D241" s="17"/>
      <c r="E241" s="3">
        <v>240</v>
      </c>
      <c r="F241" s="4">
        <v>17.07</v>
      </c>
      <c r="G241" s="4">
        <v>14.06</v>
      </c>
      <c r="H241" s="8">
        <v>195.02</v>
      </c>
      <c r="I241" s="18">
        <v>54</v>
      </c>
      <c r="J241" s="18">
        <v>66.05</v>
      </c>
      <c r="K241" s="18">
        <v>42.52</v>
      </c>
      <c r="L241" s="18">
        <v>22.57</v>
      </c>
      <c r="M241" s="19">
        <f>(J241-K241)/(K241-L241)</f>
        <v>1.1794486215538842</v>
      </c>
      <c r="N241" s="5">
        <f t="shared" si="23"/>
        <v>1.2372166352046454</v>
      </c>
      <c r="O241" s="5">
        <f t="shared" si="21"/>
        <v>73.256204795298459</v>
      </c>
      <c r="P241" s="3">
        <f t="shared" si="24"/>
        <v>203.28208126895137</v>
      </c>
      <c r="Q241" s="3">
        <f t="shared" si="22"/>
        <v>175.22365054965661</v>
      </c>
      <c r="R241" s="3">
        <f t="shared" si="25"/>
        <v>104.38620479529845</v>
      </c>
      <c r="S241" s="3">
        <f t="shared" si="26"/>
        <v>138.59554815200738</v>
      </c>
      <c r="T241" s="3">
        <f t="shared" si="27"/>
        <v>155.66554815200737</v>
      </c>
    </row>
    <row r="242" spans="1:20" ht="15" customHeight="1" x14ac:dyDescent="0.3">
      <c r="A242" s="16" t="s">
        <v>20</v>
      </c>
      <c r="B242" s="17" t="s">
        <v>27</v>
      </c>
      <c r="C242" s="17" t="s">
        <v>26</v>
      </c>
      <c r="D242" s="17"/>
      <c r="E242" s="3">
        <v>241</v>
      </c>
      <c r="F242" s="4">
        <v>16.920000000000002</v>
      </c>
      <c r="G242" s="4">
        <v>15.36</v>
      </c>
      <c r="H242" s="5">
        <v>197.27</v>
      </c>
      <c r="I242" s="18"/>
      <c r="J242" s="18"/>
      <c r="K242" s="18"/>
      <c r="L242" s="18"/>
      <c r="M242" s="19"/>
      <c r="N242" s="5">
        <f t="shared" si="23"/>
        <v>1.2372166352046454</v>
      </c>
      <c r="O242" s="5">
        <f t="shared" si="21"/>
        <v>73.74788717539991</v>
      </c>
      <c r="P242" s="3">
        <f t="shared" si="24"/>
        <v>205.58753486218978</v>
      </c>
      <c r="Q242" s="3">
        <f t="shared" si="22"/>
        <v>177.6053517858798</v>
      </c>
      <c r="R242" s="3">
        <f t="shared" si="25"/>
        <v>106.02788717539991</v>
      </c>
      <c r="S242" s="3">
        <f t="shared" si="26"/>
        <v>140.73140819817985</v>
      </c>
      <c r="T242" s="3">
        <f t="shared" si="27"/>
        <v>157.65140819817987</v>
      </c>
    </row>
    <row r="243" spans="1:20" ht="15" customHeight="1" x14ac:dyDescent="0.3">
      <c r="A243" s="16" t="s">
        <v>20</v>
      </c>
      <c r="B243" s="17" t="s">
        <v>31</v>
      </c>
      <c r="C243" s="17" t="s">
        <v>22</v>
      </c>
      <c r="D243" s="17"/>
      <c r="E243" s="3">
        <v>242</v>
      </c>
      <c r="F243" s="4">
        <v>17.510000000000002</v>
      </c>
      <c r="G243" s="4">
        <v>15.97</v>
      </c>
      <c r="H243" s="5">
        <v>205.48</v>
      </c>
      <c r="I243" s="18"/>
      <c r="J243" s="18"/>
      <c r="K243" s="18"/>
      <c r="L243" s="18"/>
      <c r="M243" s="19"/>
      <c r="N243" s="5">
        <f t="shared" si="23"/>
        <v>1.2372166352046454</v>
      </c>
      <c r="O243" s="5">
        <f t="shared" si="21"/>
        <v>76.881244888591937</v>
      </c>
      <c r="P243" s="3">
        <f t="shared" si="24"/>
        <v>214.15092548819104</v>
      </c>
      <c r="Q243" s="3">
        <f t="shared" si="22"/>
        <v>185.10873875490228</v>
      </c>
      <c r="R243" s="3">
        <f t="shared" si="25"/>
        <v>110.36124488859194</v>
      </c>
      <c r="S243" s="3">
        <f t="shared" si="26"/>
        <v>146.66811631060628</v>
      </c>
      <c r="T243" s="3">
        <f t="shared" si="27"/>
        <v>164.1781163106063</v>
      </c>
    </row>
    <row r="244" spans="1:20" ht="15" customHeight="1" x14ac:dyDescent="0.3">
      <c r="A244" s="16" t="s">
        <v>20</v>
      </c>
      <c r="B244" s="17" t="s">
        <v>44</v>
      </c>
      <c r="C244" s="17" t="s">
        <v>26</v>
      </c>
      <c r="D244" s="17"/>
      <c r="E244" s="3">
        <v>243</v>
      </c>
      <c r="F244" s="4">
        <v>16.920000000000002</v>
      </c>
      <c r="G244" s="4">
        <v>15.76</v>
      </c>
      <c r="H244" s="5">
        <v>208.69</v>
      </c>
      <c r="I244" s="18"/>
      <c r="J244" s="18"/>
      <c r="K244" s="18"/>
      <c r="L244" s="18"/>
      <c r="M244" s="19"/>
      <c r="N244" s="5">
        <f t="shared" si="23"/>
        <v>1.2372166352046454</v>
      </c>
      <c r="O244" s="5">
        <f t="shared" si="21"/>
        <v>78.673650656052715</v>
      </c>
      <c r="P244" s="3">
        <f t="shared" si="24"/>
        <v>217.56307904172388</v>
      </c>
      <c r="Q244" s="3">
        <f t="shared" si="22"/>
        <v>188.84203144331599</v>
      </c>
      <c r="R244" s="3">
        <f t="shared" si="25"/>
        <v>111.35365065605271</v>
      </c>
      <c r="S244" s="3">
        <f t="shared" si="26"/>
        <v>149.50520611528961</v>
      </c>
      <c r="T244" s="3">
        <f t="shared" si="27"/>
        <v>166.42520611528963</v>
      </c>
    </row>
    <row r="245" spans="1:20" ht="15" customHeight="1" x14ac:dyDescent="0.3">
      <c r="A245" s="16" t="s">
        <v>20</v>
      </c>
      <c r="B245" s="17" t="s">
        <v>37</v>
      </c>
      <c r="C245" s="17" t="s">
        <v>22</v>
      </c>
      <c r="D245" s="17"/>
      <c r="E245" s="3">
        <v>244</v>
      </c>
      <c r="F245" s="4">
        <v>16.91</v>
      </c>
      <c r="G245" s="4">
        <v>16.64</v>
      </c>
      <c r="H245" s="5">
        <v>200.79</v>
      </c>
      <c r="I245" s="18"/>
      <c r="J245" s="18"/>
      <c r="K245" s="18"/>
      <c r="L245" s="18"/>
      <c r="M245" s="19"/>
      <c r="N245" s="5">
        <f t="shared" si="23"/>
        <v>1.2372166352046454</v>
      </c>
      <c r="O245" s="5">
        <f t="shared" si="21"/>
        <v>74.753601134698357</v>
      </c>
      <c r="P245" s="3">
        <f t="shared" si="24"/>
        <v>209.22096266654114</v>
      </c>
      <c r="Q245" s="3">
        <f t="shared" si="22"/>
        <v>181.09792249633642</v>
      </c>
      <c r="R245" s="3">
        <f t="shared" si="25"/>
        <v>108.30360113469835</v>
      </c>
      <c r="S245" s="3">
        <f t="shared" si="26"/>
        <v>143.7211219289872</v>
      </c>
      <c r="T245" s="3">
        <f t="shared" si="27"/>
        <v>160.6311219289872</v>
      </c>
    </row>
    <row r="246" spans="1:20" ht="15" customHeight="1" x14ac:dyDescent="0.3">
      <c r="A246" s="16" t="s">
        <v>20</v>
      </c>
      <c r="B246" s="17" t="s">
        <v>24</v>
      </c>
      <c r="C246" s="17" t="s">
        <v>26</v>
      </c>
      <c r="D246" s="17"/>
      <c r="E246" s="3">
        <v>245</v>
      </c>
      <c r="F246" s="4">
        <v>16.71</v>
      </c>
      <c r="G246" s="4">
        <v>15.17</v>
      </c>
      <c r="H246" s="5">
        <v>203.19</v>
      </c>
      <c r="I246" s="18"/>
      <c r="J246" s="18"/>
      <c r="K246" s="18"/>
      <c r="L246" s="18"/>
      <c r="M246" s="19"/>
      <c r="N246" s="5">
        <f t="shared" si="23"/>
        <v>1.2372166352046454</v>
      </c>
      <c r="O246" s="5">
        <f t="shared" si="21"/>
        <v>76.572825941073745</v>
      </c>
      <c r="P246" s="3">
        <f t="shared" si="24"/>
        <v>211.82614096152329</v>
      </c>
      <c r="Q246" s="3">
        <f t="shared" si="22"/>
        <v>183.63021707036225</v>
      </c>
      <c r="R246" s="3">
        <f t="shared" si="25"/>
        <v>108.45282594107374</v>
      </c>
      <c r="S246" s="3">
        <f t="shared" si="26"/>
        <v>145.34380409982535</v>
      </c>
      <c r="T246" s="3">
        <f t="shared" si="27"/>
        <v>162.05380409982536</v>
      </c>
    </row>
    <row r="247" spans="1:20" ht="15" customHeight="1" x14ac:dyDescent="0.3">
      <c r="A247" s="16" t="s">
        <v>20</v>
      </c>
      <c r="B247" s="17" t="s">
        <v>28</v>
      </c>
      <c r="C247" s="17" t="s">
        <v>26</v>
      </c>
      <c r="D247" s="17"/>
      <c r="E247" s="3">
        <v>246</v>
      </c>
      <c r="F247" s="4">
        <v>17.399999999999999</v>
      </c>
      <c r="G247" s="4">
        <v>15.14</v>
      </c>
      <c r="H247" s="5">
        <v>202.37</v>
      </c>
      <c r="I247" s="18"/>
      <c r="J247" s="18"/>
      <c r="K247" s="18"/>
      <c r="L247" s="18"/>
      <c r="M247" s="19"/>
      <c r="N247" s="5">
        <f t="shared" si="23"/>
        <v>1.2372166352046454</v>
      </c>
      <c r="O247" s="5">
        <f t="shared" si="21"/>
        <v>75.911289647846331</v>
      </c>
      <c r="P247" s="3">
        <f t="shared" si="24"/>
        <v>210.93153067243887</v>
      </c>
      <c r="Q247" s="3">
        <f t="shared" si="22"/>
        <v>182.14483722526194</v>
      </c>
      <c r="R247" s="3">
        <f t="shared" si="25"/>
        <v>108.45128964784632</v>
      </c>
      <c r="S247" s="3">
        <f t="shared" si="26"/>
        <v>144.18919240133874</v>
      </c>
      <c r="T247" s="3">
        <f t="shared" si="27"/>
        <v>161.58919240133875</v>
      </c>
    </row>
    <row r="248" spans="1:20" ht="15" customHeight="1" x14ac:dyDescent="0.3">
      <c r="A248" s="16" t="s">
        <v>20</v>
      </c>
      <c r="B248" s="17" t="s">
        <v>49</v>
      </c>
      <c r="C248" s="17" t="s">
        <v>26</v>
      </c>
      <c r="D248" s="17"/>
      <c r="E248" s="3">
        <v>247</v>
      </c>
      <c r="F248" s="4">
        <v>16.48</v>
      </c>
      <c r="G248" s="4">
        <v>17.48</v>
      </c>
      <c r="H248" s="5">
        <v>200.1</v>
      </c>
      <c r="I248" s="18"/>
      <c r="J248" s="18"/>
      <c r="K248" s="18"/>
      <c r="L248" s="18"/>
      <c r="M248" s="19"/>
      <c r="N248" s="5">
        <f t="shared" si="23"/>
        <v>1.2372166352046454</v>
      </c>
      <c r="O248" s="5">
        <f t="shared" si="21"/>
        <v>74.261918754596877</v>
      </c>
      <c r="P248" s="3">
        <f t="shared" si="24"/>
        <v>208.47550907330267</v>
      </c>
      <c r="Q248" s="3">
        <f t="shared" si="22"/>
        <v>180.85622126011313</v>
      </c>
      <c r="R248" s="3">
        <f t="shared" si="25"/>
        <v>108.22191875459689</v>
      </c>
      <c r="S248" s="3">
        <f t="shared" si="26"/>
        <v>143.72526188281469</v>
      </c>
      <c r="T248" s="3">
        <f t="shared" si="27"/>
        <v>160.20526188281468</v>
      </c>
    </row>
    <row r="249" spans="1:20" ht="15" customHeight="1" x14ac:dyDescent="0.3">
      <c r="A249" s="16" t="s">
        <v>20</v>
      </c>
      <c r="B249" s="17" t="s">
        <v>34</v>
      </c>
      <c r="C249" s="17" t="s">
        <v>22</v>
      </c>
      <c r="D249" s="17"/>
      <c r="E249" s="3">
        <v>248</v>
      </c>
      <c r="F249" s="4">
        <v>17.52</v>
      </c>
      <c r="G249" s="4">
        <v>15.8</v>
      </c>
      <c r="H249" s="5">
        <v>202.25</v>
      </c>
      <c r="I249" s="18"/>
      <c r="J249" s="18"/>
      <c r="K249" s="18"/>
      <c r="L249" s="18"/>
      <c r="M249" s="19"/>
      <c r="N249" s="5">
        <f t="shared" si="23"/>
        <v>1.2372166352046454</v>
      </c>
      <c r="O249" s="5">
        <f t="shared" si="21"/>
        <v>75.509004064126955</v>
      </c>
      <c r="P249" s="3">
        <f t="shared" si="24"/>
        <v>210.76615955069835</v>
      </c>
      <c r="Q249" s="3">
        <f t="shared" si="22"/>
        <v>181.91980894107934</v>
      </c>
      <c r="R249" s="3">
        <f t="shared" si="25"/>
        <v>108.82900406412696</v>
      </c>
      <c r="S249" s="3">
        <f t="shared" si="26"/>
        <v>144.16530690901584</v>
      </c>
      <c r="T249" s="3">
        <f t="shared" si="27"/>
        <v>161.68530690901582</v>
      </c>
    </row>
    <row r="250" spans="1:20" ht="15" customHeight="1" x14ac:dyDescent="0.3">
      <c r="A250" s="16" t="s">
        <v>20</v>
      </c>
      <c r="B250" s="17" t="s">
        <v>44</v>
      </c>
      <c r="C250" s="17" t="s">
        <v>22</v>
      </c>
      <c r="D250" s="17"/>
      <c r="E250" s="3">
        <v>249</v>
      </c>
      <c r="F250" s="4">
        <v>16.920000000000002</v>
      </c>
      <c r="G250" s="4">
        <v>15.99</v>
      </c>
      <c r="H250" s="5">
        <v>194.05</v>
      </c>
      <c r="I250" s="18"/>
      <c r="J250" s="18"/>
      <c r="K250" s="18"/>
      <c r="L250" s="18"/>
      <c r="M250" s="19"/>
      <c r="N250" s="5">
        <f t="shared" si="23"/>
        <v>1.2372166352046454</v>
      </c>
      <c r="O250" s="5">
        <f t="shared" si="21"/>
        <v>72.026998845044801</v>
      </c>
      <c r="P250" s="3">
        <f t="shared" si="24"/>
        <v>202.17344728585527</v>
      </c>
      <c r="Q250" s="3">
        <f t="shared" si="22"/>
        <v>174.44939745909858</v>
      </c>
      <c r="R250" s="3">
        <f t="shared" si="25"/>
        <v>104.9369988450448</v>
      </c>
      <c r="S250" s="3">
        <f t="shared" si="26"/>
        <v>138.43589803657616</v>
      </c>
      <c r="T250" s="3">
        <f t="shared" si="27"/>
        <v>155.35589803657615</v>
      </c>
    </row>
    <row r="251" spans="1:20" ht="15" customHeight="1" x14ac:dyDescent="0.3">
      <c r="A251" s="16" t="s">
        <v>20</v>
      </c>
      <c r="B251" s="17" t="s">
        <v>30</v>
      </c>
      <c r="C251" s="17" t="s">
        <v>22</v>
      </c>
      <c r="D251" s="17"/>
      <c r="E251" s="3">
        <v>250</v>
      </c>
      <c r="F251" s="4">
        <v>17.010000000000002</v>
      </c>
      <c r="G251" s="4">
        <v>15.13</v>
      </c>
      <c r="H251" s="5">
        <v>201.78</v>
      </c>
      <c r="I251" s="18" t="s">
        <v>53</v>
      </c>
      <c r="J251" s="18">
        <v>65.92</v>
      </c>
      <c r="K251" s="18">
        <v>42.62</v>
      </c>
      <c r="L251" s="18">
        <v>22.61</v>
      </c>
      <c r="M251" s="19">
        <f>(J251-K251)/(K251-L251)</f>
        <v>1.1644177911044482</v>
      </c>
      <c r="N251" s="5">
        <f t="shared" si="23"/>
        <v>1.2372166352046454</v>
      </c>
      <c r="O251" s="5">
        <f t="shared" si="21"/>
        <v>75.82636269128335</v>
      </c>
      <c r="P251" s="3">
        <f t="shared" si="24"/>
        <v>210.3319523245159</v>
      </c>
      <c r="Q251" s="3">
        <f t="shared" si="22"/>
        <v>181.94799792082338</v>
      </c>
      <c r="R251" s="3">
        <f t="shared" si="25"/>
        <v>107.96636269128335</v>
      </c>
      <c r="S251" s="3">
        <f t="shared" si="26"/>
        <v>144.03481657518168</v>
      </c>
      <c r="T251" s="3">
        <f t="shared" si="27"/>
        <v>161.0448165751817</v>
      </c>
    </row>
    <row r="252" spans="1:20" ht="15" customHeight="1" x14ac:dyDescent="0.3">
      <c r="A252" s="16" t="s">
        <v>20</v>
      </c>
      <c r="B252" s="17" t="s">
        <v>33</v>
      </c>
      <c r="C252" s="17" t="s">
        <v>26</v>
      </c>
      <c r="D252" s="17"/>
      <c r="E252" s="3">
        <v>251</v>
      </c>
      <c r="F252" s="4">
        <v>16.93</v>
      </c>
      <c r="G252" s="4">
        <v>16.23</v>
      </c>
      <c r="H252" s="5">
        <v>199.38</v>
      </c>
      <c r="I252" s="18"/>
      <c r="J252" s="18"/>
      <c r="K252" s="18"/>
      <c r="L252" s="18"/>
      <c r="M252" s="19"/>
      <c r="N252" s="5">
        <f t="shared" si="23"/>
        <v>1.2372166352046454</v>
      </c>
      <c r="O252" s="5">
        <f t="shared" si="21"/>
        <v>74.297677473149719</v>
      </c>
      <c r="P252" s="3">
        <f t="shared" si="24"/>
        <v>207.75954206190184</v>
      </c>
      <c r="Q252" s="3">
        <f t="shared" si="22"/>
        <v>179.68489044092939</v>
      </c>
      <c r="R252" s="3">
        <f t="shared" si="25"/>
        <v>107.45767747314972</v>
      </c>
      <c r="S252" s="3">
        <f t="shared" si="26"/>
        <v>142.53605170435452</v>
      </c>
      <c r="T252" s="3">
        <f t="shared" si="27"/>
        <v>159.46605170435453</v>
      </c>
    </row>
    <row r="253" spans="1:20" ht="15" customHeight="1" x14ac:dyDescent="0.3">
      <c r="A253" s="16" t="s">
        <v>20</v>
      </c>
      <c r="B253" s="17" t="s">
        <v>48</v>
      </c>
      <c r="C253" s="17" t="s">
        <v>26</v>
      </c>
      <c r="D253" s="17"/>
      <c r="E253" s="3">
        <v>252</v>
      </c>
      <c r="F253" s="4">
        <v>16.739999999999998</v>
      </c>
      <c r="G253" s="4">
        <v>14.96</v>
      </c>
      <c r="H253" s="5">
        <v>202.13</v>
      </c>
      <c r="I253" s="18"/>
      <c r="J253" s="18"/>
      <c r="K253" s="18"/>
      <c r="L253" s="18"/>
      <c r="M253" s="19"/>
      <c r="N253" s="5">
        <f t="shared" si="23"/>
        <v>1.2372166352046454</v>
      </c>
      <c r="O253" s="5">
        <f t="shared" si="21"/>
        <v>76.179480036992587</v>
      </c>
      <c r="P253" s="3">
        <f t="shared" si="24"/>
        <v>210.72177808693257</v>
      </c>
      <c r="Q253" s="3">
        <f t="shared" si="22"/>
        <v>182.55485608138372</v>
      </c>
      <c r="R253" s="3">
        <f t="shared" si="25"/>
        <v>107.87948003699259</v>
      </c>
      <c r="S253" s="3">
        <f t="shared" si="26"/>
        <v>144.4651160628874</v>
      </c>
      <c r="T253" s="3">
        <f t="shared" si="27"/>
        <v>161.20511606288738</v>
      </c>
    </row>
    <row r="254" spans="1:20" ht="15" customHeight="1" x14ac:dyDescent="0.3">
      <c r="A254" s="16" t="s">
        <v>20</v>
      </c>
      <c r="B254" s="17" t="s">
        <v>35</v>
      </c>
      <c r="C254" s="17" t="s">
        <v>22</v>
      </c>
      <c r="D254" s="17"/>
      <c r="E254" s="3">
        <v>253</v>
      </c>
      <c r="F254" s="4">
        <v>17.45</v>
      </c>
      <c r="G254" s="4">
        <v>15.97</v>
      </c>
      <c r="H254" s="8">
        <v>203.11</v>
      </c>
      <c r="I254" s="18"/>
      <c r="J254" s="18"/>
      <c r="K254" s="18"/>
      <c r="L254" s="18"/>
      <c r="M254" s="19"/>
      <c r="N254" s="5">
        <f t="shared" si="23"/>
        <v>1.2372166352046454</v>
      </c>
      <c r="O254" s="5">
        <f t="shared" si="21"/>
        <v>75.848711890378866</v>
      </c>
      <c r="P254" s="3">
        <f t="shared" si="24"/>
        <v>211.66447294239032</v>
      </c>
      <c r="Q254" s="3">
        <f t="shared" si="22"/>
        <v>182.83716615883353</v>
      </c>
      <c r="R254" s="3">
        <f t="shared" si="25"/>
        <v>109.26871189037887</v>
      </c>
      <c r="S254" s="3">
        <f t="shared" si="26"/>
        <v>144.91281021364406</v>
      </c>
      <c r="T254" s="3">
        <f t="shared" si="27"/>
        <v>162.36281021364408</v>
      </c>
    </row>
    <row r="255" spans="1:20" ht="15" customHeight="1" x14ac:dyDescent="0.3">
      <c r="A255" s="16" t="s">
        <v>20</v>
      </c>
      <c r="B255" s="17" t="s">
        <v>28</v>
      </c>
      <c r="C255" s="17" t="s">
        <v>22</v>
      </c>
      <c r="D255" s="17"/>
      <c r="E255" s="3">
        <v>254</v>
      </c>
      <c r="F255" s="4">
        <v>17.600000000000001</v>
      </c>
      <c r="G255" s="4">
        <v>14.7</v>
      </c>
      <c r="H255" s="8">
        <v>203.07</v>
      </c>
      <c r="I255" s="18"/>
      <c r="J255" s="18"/>
      <c r="K255" s="18"/>
      <c r="L255" s="18"/>
      <c r="M255" s="19"/>
      <c r="N255" s="5">
        <f t="shared" si="23"/>
        <v>1.2372166352046454</v>
      </c>
      <c r="O255" s="5">
        <f t="shared" si="21"/>
        <v>76.331454590842114</v>
      </c>
      <c r="P255" s="3">
        <f t="shared" si="24"/>
        <v>211.678918288479</v>
      </c>
      <c r="Q255" s="3">
        <f t="shared" si="22"/>
        <v>182.62920009985265</v>
      </c>
      <c r="R255" s="3">
        <f t="shared" si="25"/>
        <v>108.63145459084211</v>
      </c>
      <c r="S255" s="3">
        <f t="shared" si="26"/>
        <v>144.46347280443158</v>
      </c>
      <c r="T255" s="3">
        <f t="shared" si="27"/>
        <v>162.06347280443157</v>
      </c>
    </row>
    <row r="256" spans="1:20" ht="15" customHeight="1" x14ac:dyDescent="0.3">
      <c r="A256" s="16" t="s">
        <v>20</v>
      </c>
      <c r="B256" s="17" t="s">
        <v>37</v>
      </c>
      <c r="C256" s="17" t="s">
        <v>22</v>
      </c>
      <c r="D256" s="17"/>
      <c r="E256" s="3">
        <v>255</v>
      </c>
      <c r="F256" s="4">
        <v>17.399999999999999</v>
      </c>
      <c r="G256" s="4">
        <v>15.64</v>
      </c>
      <c r="H256" s="8">
        <v>202.69</v>
      </c>
      <c r="I256" s="18"/>
      <c r="J256" s="18"/>
      <c r="K256" s="18"/>
      <c r="L256" s="18"/>
      <c r="M256" s="19"/>
      <c r="N256" s="5">
        <f t="shared" si="23"/>
        <v>1.2372166352046454</v>
      </c>
      <c r="O256" s="5">
        <f t="shared" si="21"/>
        <v>75.830832531102459</v>
      </c>
      <c r="P256" s="3">
        <f t="shared" si="24"/>
        <v>211.24245644809076</v>
      </c>
      <c r="Q256" s="3">
        <f t="shared" si="22"/>
        <v>182.46783156842542</v>
      </c>
      <c r="R256" s="3">
        <f t="shared" si="25"/>
        <v>108.87083253110245</v>
      </c>
      <c r="S256" s="3">
        <f t="shared" si="26"/>
        <v>144.55241530287418</v>
      </c>
      <c r="T256" s="3">
        <f t="shared" si="27"/>
        <v>161.95241530287416</v>
      </c>
    </row>
    <row r="257" spans="1:20" ht="15" customHeight="1" x14ac:dyDescent="0.3">
      <c r="A257" s="16" t="s">
        <v>20</v>
      </c>
      <c r="B257" s="17" t="s">
        <v>31</v>
      </c>
      <c r="C257" s="17" t="s">
        <v>26</v>
      </c>
      <c r="D257" s="17"/>
      <c r="E257" s="3">
        <v>256</v>
      </c>
      <c r="F257" s="4">
        <v>17.920000000000002</v>
      </c>
      <c r="G257" s="4">
        <v>16.760000000000002</v>
      </c>
      <c r="H257" s="8">
        <v>199.54</v>
      </c>
      <c r="I257" s="18"/>
      <c r="J257" s="18"/>
      <c r="K257" s="18"/>
      <c r="L257" s="18"/>
      <c r="M257" s="19"/>
      <c r="N257" s="5">
        <f t="shared" si="23"/>
        <v>1.2372166352046454</v>
      </c>
      <c r="O257" s="5">
        <f t="shared" si="21"/>
        <v>73.689779257751539</v>
      </c>
      <c r="P257" s="3">
        <f t="shared" si="24"/>
        <v>207.85098125571614</v>
      </c>
      <c r="Q257" s="3">
        <f t="shared" si="22"/>
        <v>178.87751436705338</v>
      </c>
      <c r="R257" s="3">
        <f t="shared" si="25"/>
        <v>108.36977925775155</v>
      </c>
      <c r="S257" s="3">
        <f t="shared" si="26"/>
        <v>142.03262473817762</v>
      </c>
      <c r="T257" s="3">
        <f t="shared" si="27"/>
        <v>159.95262473817763</v>
      </c>
    </row>
    <row r="258" spans="1:20" ht="15" customHeight="1" x14ac:dyDescent="0.3">
      <c r="A258" s="16" t="s">
        <v>20</v>
      </c>
      <c r="B258" s="17" t="s">
        <v>35</v>
      </c>
      <c r="C258" s="17" t="s">
        <v>22</v>
      </c>
      <c r="D258" s="17"/>
      <c r="E258" s="3">
        <v>257</v>
      </c>
      <c r="F258" s="4">
        <v>17.399999999999999</v>
      </c>
      <c r="G258" s="4">
        <v>16.23</v>
      </c>
      <c r="H258" s="8">
        <v>203.71</v>
      </c>
      <c r="I258" s="18"/>
      <c r="J258" s="18"/>
      <c r="K258" s="18"/>
      <c r="L258" s="18"/>
      <c r="M258" s="19"/>
      <c r="N258" s="5">
        <f t="shared" si="23"/>
        <v>1.2372166352046454</v>
      </c>
      <c r="O258" s="5">
        <f t="shared" ref="O258:O321" si="28">(H258-(F258+G258))/(1+N258)</f>
        <v>76.023035643323936</v>
      </c>
      <c r="P258" s="3">
        <f t="shared" si="24"/>
        <v>212.28413376181126</v>
      </c>
      <c r="Q258" s="3">
        <f t="shared" ref="Q258:Q321" si="29">G258+($O258*(1+1.2))</f>
        <v>183.48067841531267</v>
      </c>
      <c r="R258" s="3">
        <f t="shared" si="25"/>
        <v>109.65303564332393</v>
      </c>
      <c r="S258" s="3">
        <f t="shared" si="26"/>
        <v>145.46916059365068</v>
      </c>
      <c r="T258" s="3">
        <f t="shared" si="27"/>
        <v>162.86916059365069</v>
      </c>
    </row>
    <row r="259" spans="1:20" ht="15" customHeight="1" x14ac:dyDescent="0.3">
      <c r="A259" s="16" t="s">
        <v>20</v>
      </c>
      <c r="B259" s="17" t="s">
        <v>32</v>
      </c>
      <c r="C259" s="17" t="s">
        <v>26</v>
      </c>
      <c r="D259" s="17"/>
      <c r="E259" s="3">
        <v>258</v>
      </c>
      <c r="F259" s="4">
        <v>17.52</v>
      </c>
      <c r="G259" s="4">
        <v>16.04</v>
      </c>
      <c r="H259" s="8">
        <v>205.62</v>
      </c>
      <c r="I259" s="18"/>
      <c r="J259" s="18"/>
      <c r="K259" s="18"/>
      <c r="L259" s="18"/>
      <c r="M259" s="19"/>
      <c r="N259" s="5">
        <f t="shared" ref="N259:N322" si="30">N258</f>
        <v>1.2372166352046454</v>
      </c>
      <c r="O259" s="5">
        <f t="shared" si="28"/>
        <v>76.908063927506561</v>
      </c>
      <c r="P259" s="3">
        <f t="shared" ref="P259:P322" si="31">($F259+G259)+($O259*(1+1.35))</f>
        <v>214.29395022964042</v>
      </c>
      <c r="Q259" s="3">
        <f t="shared" si="29"/>
        <v>185.23774064051443</v>
      </c>
      <c r="R259" s="3">
        <f t="shared" ref="R259:R322" si="32">($F259+G259)+($O259*(1+D259))</f>
        <v>110.46806392750656</v>
      </c>
      <c r="S259" s="3">
        <f t="shared" ref="S259:S322" si="33">G259+($O259*(1+0.7))</f>
        <v>146.78370867676114</v>
      </c>
      <c r="T259" s="3">
        <f t="shared" ref="T259:T322" si="34">(G259+F259)+($O259*(1+0.7))</f>
        <v>164.30370867676115</v>
      </c>
    </row>
    <row r="260" spans="1:20" ht="15" customHeight="1" x14ac:dyDescent="0.3">
      <c r="A260" s="16" t="s">
        <v>20</v>
      </c>
      <c r="B260" s="17" t="s">
        <v>37</v>
      </c>
      <c r="C260" s="17" t="s">
        <v>26</v>
      </c>
      <c r="D260" s="17"/>
      <c r="E260" s="3">
        <v>259</v>
      </c>
      <c r="F260" s="4">
        <v>18.21</v>
      </c>
      <c r="G260" s="4">
        <v>16.72</v>
      </c>
      <c r="H260" s="8">
        <v>206.46</v>
      </c>
      <c r="I260" s="18"/>
      <c r="J260" s="18"/>
      <c r="K260" s="18"/>
      <c r="L260" s="18"/>
      <c r="M260" s="19"/>
      <c r="N260" s="5">
        <f t="shared" si="30"/>
        <v>1.2372166352046454</v>
      </c>
      <c r="O260" s="5">
        <f t="shared" si="28"/>
        <v>76.671162417094038</v>
      </c>
      <c r="P260" s="3">
        <f t="shared" si="31"/>
        <v>215.107231680171</v>
      </c>
      <c r="Q260" s="3">
        <f t="shared" si="29"/>
        <v>185.39655731760689</v>
      </c>
      <c r="R260" s="3">
        <f t="shared" si="32"/>
        <v>111.60116241709403</v>
      </c>
      <c r="S260" s="3">
        <f t="shared" si="33"/>
        <v>147.06097610905985</v>
      </c>
      <c r="T260" s="3">
        <f t="shared" si="34"/>
        <v>165.27097610905986</v>
      </c>
    </row>
    <row r="261" spans="1:20" ht="15" customHeight="1" x14ac:dyDescent="0.3">
      <c r="A261" s="16" t="s">
        <v>20</v>
      </c>
      <c r="B261" s="17" t="s">
        <v>21</v>
      </c>
      <c r="C261" s="17" t="s">
        <v>22</v>
      </c>
      <c r="D261" s="17"/>
      <c r="E261" s="3">
        <v>260</v>
      </c>
      <c r="F261" s="4">
        <v>16.95</v>
      </c>
      <c r="G261" s="4">
        <v>17.68</v>
      </c>
      <c r="H261" s="8">
        <v>205.74</v>
      </c>
      <c r="I261" s="18" t="s">
        <v>54</v>
      </c>
      <c r="J261" s="18">
        <v>62.32</v>
      </c>
      <c r="K261" s="18">
        <v>40.75</v>
      </c>
      <c r="L261" s="18">
        <v>22.59</v>
      </c>
      <c r="M261" s="19">
        <f>(J261-K261)/(K261-L261)</f>
        <v>1.1877753303964758</v>
      </c>
      <c r="N261" s="5">
        <f>AVERAGE(M261:M505)</f>
        <v>1.1526697693137873</v>
      </c>
      <c r="O261" s="5">
        <f t="shared" si="28"/>
        <v>79.487342851730219</v>
      </c>
      <c r="P261" s="3">
        <f t="shared" si="31"/>
        <v>221.42525570156602</v>
      </c>
      <c r="Q261" s="3">
        <f t="shared" si="29"/>
        <v>192.55215427380651</v>
      </c>
      <c r="R261" s="3">
        <f t="shared" si="32"/>
        <v>114.11734285173021</v>
      </c>
      <c r="S261" s="3">
        <f t="shared" si="33"/>
        <v>152.80848284794138</v>
      </c>
      <c r="T261" s="3">
        <f t="shared" si="34"/>
        <v>169.75848284794137</v>
      </c>
    </row>
    <row r="262" spans="1:20" ht="15" customHeight="1" x14ac:dyDescent="0.3">
      <c r="A262" s="16" t="s">
        <v>20</v>
      </c>
      <c r="B262" s="17" t="s">
        <v>40</v>
      </c>
      <c r="C262" s="17" t="s">
        <v>26</v>
      </c>
      <c r="D262" s="17"/>
      <c r="E262" s="3">
        <v>261</v>
      </c>
      <c r="F262" s="4">
        <v>16.95</v>
      </c>
      <c r="G262" s="4">
        <v>17.670000000000002</v>
      </c>
      <c r="H262" s="8">
        <v>207.97</v>
      </c>
      <c r="I262" s="18"/>
      <c r="J262" s="18"/>
      <c r="K262" s="18"/>
      <c r="L262" s="18"/>
      <c r="M262" s="19"/>
      <c r="N262" s="5">
        <f t="shared" si="30"/>
        <v>1.1526697693137873</v>
      </c>
      <c r="O262" s="5">
        <f t="shared" si="28"/>
        <v>80.527911187817381</v>
      </c>
      <c r="P262" s="3">
        <f t="shared" si="31"/>
        <v>223.86059129137087</v>
      </c>
      <c r="Q262" s="3">
        <f t="shared" si="29"/>
        <v>194.83140461319823</v>
      </c>
      <c r="R262" s="3">
        <f t="shared" si="32"/>
        <v>115.14791118781739</v>
      </c>
      <c r="S262" s="3">
        <f t="shared" si="33"/>
        <v>154.56744901928954</v>
      </c>
      <c r="T262" s="3">
        <f t="shared" si="34"/>
        <v>171.51744901928956</v>
      </c>
    </row>
    <row r="263" spans="1:20" ht="15" customHeight="1" x14ac:dyDescent="0.3">
      <c r="A263" s="16" t="s">
        <v>20</v>
      </c>
      <c r="B263" s="17" t="s">
        <v>40</v>
      </c>
      <c r="C263" s="17" t="s">
        <v>26</v>
      </c>
      <c r="D263" s="17"/>
      <c r="E263" s="3">
        <v>262</v>
      </c>
      <c r="F263" s="4">
        <v>17.579999999999998</v>
      </c>
      <c r="G263" s="4">
        <v>16.91</v>
      </c>
      <c r="H263" s="8">
        <v>198.43</v>
      </c>
      <c r="I263" s="18"/>
      <c r="J263" s="18"/>
      <c r="K263" s="18"/>
      <c r="L263" s="18"/>
      <c r="M263" s="19"/>
      <c r="N263" s="5">
        <f t="shared" si="30"/>
        <v>1.1526697693137873</v>
      </c>
      <c r="O263" s="5">
        <f t="shared" si="28"/>
        <v>76.156595097379764</v>
      </c>
      <c r="P263" s="3">
        <f t="shared" si="31"/>
        <v>213.45799847884246</v>
      </c>
      <c r="Q263" s="3">
        <f t="shared" si="29"/>
        <v>184.45450921423549</v>
      </c>
      <c r="R263" s="3">
        <f t="shared" si="32"/>
        <v>110.64659509737976</v>
      </c>
      <c r="S263" s="3">
        <f t="shared" si="33"/>
        <v>146.37621166554558</v>
      </c>
      <c r="T263" s="3">
        <f t="shared" si="34"/>
        <v>163.9562116655456</v>
      </c>
    </row>
    <row r="264" spans="1:20" ht="15" customHeight="1" x14ac:dyDescent="0.3">
      <c r="A264" s="16" t="s">
        <v>20</v>
      </c>
      <c r="B264" s="17" t="s">
        <v>25</v>
      </c>
      <c r="C264" s="17" t="s">
        <v>22</v>
      </c>
      <c r="D264" s="17"/>
      <c r="E264" s="3">
        <v>263</v>
      </c>
      <c r="F264" s="4">
        <v>17.52</v>
      </c>
      <c r="G264" s="4">
        <v>15.38</v>
      </c>
      <c r="H264" s="8">
        <v>207.77</v>
      </c>
      <c r="I264" s="18"/>
      <c r="J264" s="18"/>
      <c r="K264" s="18"/>
      <c r="L264" s="18"/>
      <c r="M264" s="19"/>
      <c r="N264" s="5">
        <f t="shared" si="30"/>
        <v>1.1526697693137873</v>
      </c>
      <c r="O264" s="5">
        <f t="shared" si="28"/>
        <v>81.234011130162258</v>
      </c>
      <c r="P264" s="3">
        <f t="shared" si="31"/>
        <v>223.79992615588131</v>
      </c>
      <c r="Q264" s="3">
        <f t="shared" si="29"/>
        <v>194.09482448635697</v>
      </c>
      <c r="R264" s="3">
        <f t="shared" si="32"/>
        <v>114.13401113016226</v>
      </c>
      <c r="S264" s="3">
        <f t="shared" si="33"/>
        <v>153.47781892127583</v>
      </c>
      <c r="T264" s="3">
        <f t="shared" si="34"/>
        <v>170.99781892127584</v>
      </c>
    </row>
    <row r="265" spans="1:20" ht="15" customHeight="1" x14ac:dyDescent="0.3">
      <c r="A265" s="16" t="s">
        <v>20</v>
      </c>
      <c r="B265" s="17" t="s">
        <v>27</v>
      </c>
      <c r="C265" s="17" t="s">
        <v>22</v>
      </c>
      <c r="D265" s="17"/>
      <c r="E265" s="3">
        <v>264</v>
      </c>
      <c r="F265" s="4">
        <v>16.850000000000001</v>
      </c>
      <c r="G265" s="4">
        <v>15.34</v>
      </c>
      <c r="H265" s="8">
        <v>204.46</v>
      </c>
      <c r="I265" s="18"/>
      <c r="J265" s="18"/>
      <c r="K265" s="18"/>
      <c r="L265" s="18"/>
      <c r="M265" s="19"/>
      <c r="N265" s="5">
        <f t="shared" si="30"/>
        <v>1.1526697693137873</v>
      </c>
      <c r="O265" s="5">
        <f t="shared" si="28"/>
        <v>80.026208597203933</v>
      </c>
      <c r="P265" s="3">
        <f t="shared" si="31"/>
        <v>220.25159020342926</v>
      </c>
      <c r="Q265" s="3">
        <f t="shared" si="29"/>
        <v>191.39765891384866</v>
      </c>
      <c r="R265" s="3">
        <f t="shared" si="32"/>
        <v>112.21620859720393</v>
      </c>
      <c r="S265" s="3">
        <f t="shared" si="33"/>
        <v>151.38455461524669</v>
      </c>
      <c r="T265" s="3">
        <f t="shared" si="34"/>
        <v>168.23455461524668</v>
      </c>
    </row>
    <row r="266" spans="1:20" ht="15" customHeight="1" x14ac:dyDescent="0.3">
      <c r="A266" s="16" t="s">
        <v>20</v>
      </c>
      <c r="B266" s="17" t="s">
        <v>36</v>
      </c>
      <c r="C266" s="17" t="s">
        <v>26</v>
      </c>
      <c r="D266" s="17"/>
      <c r="E266" s="3">
        <v>265</v>
      </c>
      <c r="F266" s="4">
        <v>17.190000000000001</v>
      </c>
      <c r="G266" s="4">
        <v>16.440000000000001</v>
      </c>
      <c r="H266" s="5">
        <v>203.32</v>
      </c>
      <c r="I266" s="18"/>
      <c r="J266" s="18"/>
      <c r="K266" s="18"/>
      <c r="L266" s="18"/>
      <c r="M266" s="19"/>
      <c r="N266" s="5">
        <f t="shared" si="30"/>
        <v>1.1526697693137873</v>
      </c>
      <c r="O266" s="5">
        <f t="shared" si="28"/>
        <v>78.827696852960671</v>
      </c>
      <c r="P266" s="3">
        <f t="shared" si="31"/>
        <v>218.87508760445758</v>
      </c>
      <c r="Q266" s="3">
        <f t="shared" si="29"/>
        <v>189.86093307651348</v>
      </c>
      <c r="R266" s="3">
        <f t="shared" si="32"/>
        <v>112.45769685296068</v>
      </c>
      <c r="S266" s="3">
        <f t="shared" si="33"/>
        <v>150.44708465003313</v>
      </c>
      <c r="T266" s="3">
        <f t="shared" si="34"/>
        <v>167.63708465003313</v>
      </c>
    </row>
    <row r="267" spans="1:20" ht="15" customHeight="1" x14ac:dyDescent="0.3">
      <c r="A267" s="16" t="s">
        <v>20</v>
      </c>
      <c r="B267" s="17" t="s">
        <v>47</v>
      </c>
      <c r="C267" s="17" t="s">
        <v>26</v>
      </c>
      <c r="D267" s="17"/>
      <c r="E267" s="3">
        <v>266</v>
      </c>
      <c r="F267" s="4">
        <v>17.059999999999999</v>
      </c>
      <c r="G267" s="4">
        <v>15.33</v>
      </c>
      <c r="H267" s="5">
        <v>199.93</v>
      </c>
      <c r="I267" s="18"/>
      <c r="J267" s="18"/>
      <c r="K267" s="18"/>
      <c r="L267" s="18"/>
      <c r="M267" s="19"/>
      <c r="N267" s="5">
        <f t="shared" si="30"/>
        <v>1.1526697693137873</v>
      </c>
      <c r="O267" s="5">
        <f t="shared" si="28"/>
        <v>77.828937066091299</v>
      </c>
      <c r="P267" s="3">
        <f t="shared" si="31"/>
        <v>215.28800210531455</v>
      </c>
      <c r="Q267" s="3">
        <f t="shared" si="29"/>
        <v>186.55366154540087</v>
      </c>
      <c r="R267" s="3">
        <f t="shared" si="32"/>
        <v>110.2189370660913</v>
      </c>
      <c r="S267" s="3">
        <f t="shared" si="33"/>
        <v>147.63919301235521</v>
      </c>
      <c r="T267" s="3">
        <f t="shared" si="34"/>
        <v>164.69919301235518</v>
      </c>
    </row>
    <row r="268" spans="1:20" ht="15" customHeight="1" x14ac:dyDescent="0.3">
      <c r="A268" s="16" t="s">
        <v>20</v>
      </c>
      <c r="B268" s="17" t="s">
        <v>52</v>
      </c>
      <c r="C268" s="17" t="s">
        <v>22</v>
      </c>
      <c r="D268" s="17"/>
      <c r="E268" s="3">
        <v>267</v>
      </c>
      <c r="F268" s="4">
        <v>17.18</v>
      </c>
      <c r="G268" s="4">
        <v>15.91</v>
      </c>
      <c r="H268" s="5">
        <v>202.72</v>
      </c>
      <c r="I268" s="18"/>
      <c r="J268" s="18"/>
      <c r="K268" s="18"/>
      <c r="L268" s="18"/>
      <c r="M268" s="19"/>
      <c r="N268" s="5">
        <f t="shared" si="30"/>
        <v>1.1526697693137873</v>
      </c>
      <c r="O268" s="5">
        <f t="shared" si="28"/>
        <v>78.799824486815481</v>
      </c>
      <c r="P268" s="3">
        <f t="shared" si="31"/>
        <v>218.26958754401639</v>
      </c>
      <c r="Q268" s="3">
        <f t="shared" si="29"/>
        <v>189.26961387099408</v>
      </c>
      <c r="R268" s="3">
        <f t="shared" si="32"/>
        <v>111.88982448681548</v>
      </c>
      <c r="S268" s="3">
        <f t="shared" si="33"/>
        <v>149.86970162758632</v>
      </c>
      <c r="T268" s="3">
        <f t="shared" si="34"/>
        <v>167.04970162758633</v>
      </c>
    </row>
    <row r="269" spans="1:20" ht="15" customHeight="1" x14ac:dyDescent="0.3">
      <c r="A269" s="16" t="s">
        <v>20</v>
      </c>
      <c r="B269" s="17" t="s">
        <v>49</v>
      </c>
      <c r="C269" s="17" t="s">
        <v>22</v>
      </c>
      <c r="D269" s="17"/>
      <c r="E269" s="3">
        <v>268</v>
      </c>
      <c r="F269" s="4">
        <v>17.86</v>
      </c>
      <c r="G269" s="4">
        <v>16.600000000000001</v>
      </c>
      <c r="H269" s="5">
        <v>198.47</v>
      </c>
      <c r="I269" s="18"/>
      <c r="J269" s="18"/>
      <c r="K269" s="18"/>
      <c r="L269" s="18"/>
      <c r="M269" s="19"/>
      <c r="N269" s="5">
        <f t="shared" si="30"/>
        <v>1.1526697693137873</v>
      </c>
      <c r="O269" s="5">
        <f t="shared" si="28"/>
        <v>76.189112857882478</v>
      </c>
      <c r="P269" s="3">
        <f t="shared" si="31"/>
        <v>213.50441521602383</v>
      </c>
      <c r="Q269" s="3">
        <f t="shared" si="29"/>
        <v>184.21604828734147</v>
      </c>
      <c r="R269" s="3">
        <f t="shared" si="32"/>
        <v>110.64911285788247</v>
      </c>
      <c r="S269" s="3">
        <f t="shared" si="33"/>
        <v>146.12149185840019</v>
      </c>
      <c r="T269" s="3">
        <f t="shared" si="34"/>
        <v>163.9814918584002</v>
      </c>
    </row>
    <row r="270" spans="1:20" ht="15" customHeight="1" x14ac:dyDescent="0.3">
      <c r="A270" s="16" t="s">
        <v>20</v>
      </c>
      <c r="B270" s="17" t="s">
        <v>21</v>
      </c>
      <c r="C270" s="17" t="s">
        <v>22</v>
      </c>
      <c r="D270" s="17"/>
      <c r="E270" s="3">
        <v>269</v>
      </c>
      <c r="F270" s="4">
        <v>17.25</v>
      </c>
      <c r="G270" s="4">
        <v>17.13</v>
      </c>
      <c r="H270" s="5">
        <v>204.68</v>
      </c>
      <c r="I270" s="18"/>
      <c r="J270" s="18"/>
      <c r="K270" s="18"/>
      <c r="L270" s="18"/>
      <c r="M270" s="19"/>
      <c r="N270" s="5">
        <f t="shared" si="30"/>
        <v>1.1526697693137873</v>
      </c>
      <c r="O270" s="5">
        <f t="shared" si="28"/>
        <v>79.111065908770129</v>
      </c>
      <c r="P270" s="3">
        <f t="shared" si="31"/>
        <v>220.29100488560979</v>
      </c>
      <c r="Q270" s="3">
        <f t="shared" si="29"/>
        <v>191.17434499929431</v>
      </c>
      <c r="R270" s="3">
        <f t="shared" si="32"/>
        <v>113.49106590877012</v>
      </c>
      <c r="S270" s="3">
        <f t="shared" si="33"/>
        <v>151.61881204490922</v>
      </c>
      <c r="T270" s="3">
        <f t="shared" si="34"/>
        <v>168.86881204490922</v>
      </c>
    </row>
    <row r="271" spans="1:20" ht="15" customHeight="1" x14ac:dyDescent="0.3">
      <c r="A271" s="16" t="s">
        <v>20</v>
      </c>
      <c r="B271" s="17" t="s">
        <v>30</v>
      </c>
      <c r="C271" s="17" t="s">
        <v>22</v>
      </c>
      <c r="D271" s="17"/>
      <c r="E271" s="3">
        <v>270</v>
      </c>
      <c r="F271" s="4">
        <v>15.76</v>
      </c>
      <c r="G271" s="4">
        <v>15.18</v>
      </c>
      <c r="H271" s="5">
        <v>201.99</v>
      </c>
      <c r="I271" s="18" t="s">
        <v>55</v>
      </c>
      <c r="J271" s="18">
        <v>82.55</v>
      </c>
      <c r="K271" s="18">
        <v>51.15</v>
      </c>
      <c r="L271" s="18">
        <v>23.59</v>
      </c>
      <c r="M271" s="19">
        <f>(J271-K271)/(K271-L271)</f>
        <v>1.1393323657474601</v>
      </c>
      <c r="N271" s="5">
        <f t="shared" si="30"/>
        <v>1.1526697693137873</v>
      </c>
      <c r="O271" s="5">
        <f t="shared" si="28"/>
        <v>79.45947048558503</v>
      </c>
      <c r="P271" s="3">
        <f t="shared" si="31"/>
        <v>217.66975564112482</v>
      </c>
      <c r="Q271" s="3">
        <f t="shared" si="29"/>
        <v>189.99083506828708</v>
      </c>
      <c r="R271" s="3">
        <f t="shared" si="32"/>
        <v>110.39947048558503</v>
      </c>
      <c r="S271" s="3">
        <f t="shared" si="33"/>
        <v>150.26109982549454</v>
      </c>
      <c r="T271" s="3">
        <f t="shared" si="34"/>
        <v>166.02109982549453</v>
      </c>
    </row>
    <row r="272" spans="1:20" ht="15" customHeight="1" x14ac:dyDescent="0.3">
      <c r="A272" s="16" t="s">
        <v>20</v>
      </c>
      <c r="B272" s="17" t="s">
        <v>42</v>
      </c>
      <c r="C272" s="17" t="s">
        <v>22</v>
      </c>
      <c r="D272" s="17"/>
      <c r="E272" s="3">
        <v>271</v>
      </c>
      <c r="F272" s="4">
        <v>16.88</v>
      </c>
      <c r="G272" s="4">
        <v>15.66</v>
      </c>
      <c r="H272" s="5">
        <v>204.07</v>
      </c>
      <c r="I272" s="18"/>
      <c r="J272" s="18"/>
      <c r="K272" s="18"/>
      <c r="L272" s="18"/>
      <c r="M272" s="19"/>
      <c r="N272" s="5">
        <f t="shared" si="30"/>
        <v>1.1526697693137873</v>
      </c>
      <c r="O272" s="5">
        <f t="shared" si="28"/>
        <v>79.682449414746557</v>
      </c>
      <c r="P272" s="3">
        <f t="shared" si="31"/>
        <v>219.79375612465441</v>
      </c>
      <c r="Q272" s="3">
        <f t="shared" si="29"/>
        <v>190.96138871244244</v>
      </c>
      <c r="R272" s="3">
        <f t="shared" si="32"/>
        <v>112.22244941474656</v>
      </c>
      <c r="S272" s="3">
        <f t="shared" si="33"/>
        <v>151.12016400506914</v>
      </c>
      <c r="T272" s="3">
        <f t="shared" si="34"/>
        <v>168.00016400506914</v>
      </c>
    </row>
    <row r="273" spans="1:20" ht="15" customHeight="1" x14ac:dyDescent="0.3">
      <c r="A273" s="16" t="s">
        <v>20</v>
      </c>
      <c r="B273" s="17" t="s">
        <v>39</v>
      </c>
      <c r="C273" s="17" t="s">
        <v>26</v>
      </c>
      <c r="D273" s="17"/>
      <c r="E273" s="3">
        <v>272</v>
      </c>
      <c r="F273" s="4">
        <v>16.78</v>
      </c>
      <c r="G273" s="4">
        <v>16.63</v>
      </c>
      <c r="H273" s="5">
        <v>204.58</v>
      </c>
      <c r="I273" s="18"/>
      <c r="J273" s="18"/>
      <c r="K273" s="18"/>
      <c r="L273" s="18"/>
      <c r="M273" s="19"/>
      <c r="N273" s="5">
        <f t="shared" si="30"/>
        <v>1.1526697693137873</v>
      </c>
      <c r="O273" s="5">
        <f t="shared" si="28"/>
        <v>79.515215217875408</v>
      </c>
      <c r="P273" s="3">
        <f t="shared" si="31"/>
        <v>220.27075576200721</v>
      </c>
      <c r="Q273" s="3">
        <f t="shared" si="29"/>
        <v>191.56347347932589</v>
      </c>
      <c r="R273" s="3">
        <f t="shared" si="32"/>
        <v>112.9252152178754</v>
      </c>
      <c r="S273" s="3">
        <f t="shared" si="33"/>
        <v>151.80586587038817</v>
      </c>
      <c r="T273" s="3">
        <f t="shared" si="34"/>
        <v>168.58586587038818</v>
      </c>
    </row>
    <row r="274" spans="1:20" ht="15" customHeight="1" x14ac:dyDescent="0.3">
      <c r="A274" s="16" t="s">
        <v>20</v>
      </c>
      <c r="B274" s="17" t="s">
        <v>45</v>
      </c>
      <c r="C274" s="17" t="s">
        <v>22</v>
      </c>
      <c r="D274" s="17"/>
      <c r="E274" s="3">
        <v>273</v>
      </c>
      <c r="F274" s="4">
        <v>17.59</v>
      </c>
      <c r="G274" s="4">
        <v>17.52</v>
      </c>
      <c r="H274" s="5">
        <v>207.1</v>
      </c>
      <c r="I274" s="18"/>
      <c r="J274" s="18"/>
      <c r="K274" s="18"/>
      <c r="L274" s="18"/>
      <c r="M274" s="19"/>
      <c r="N274" s="5">
        <f t="shared" si="30"/>
        <v>1.1526697693137873</v>
      </c>
      <c r="O274" s="5">
        <f t="shared" si="28"/>
        <v>79.896137555193036</v>
      </c>
      <c r="P274" s="3">
        <f t="shared" si="31"/>
        <v>222.86592325470366</v>
      </c>
      <c r="Q274" s="3">
        <f t="shared" si="29"/>
        <v>193.29150262142471</v>
      </c>
      <c r="R274" s="3">
        <f t="shared" si="32"/>
        <v>115.00613755519304</v>
      </c>
      <c r="S274" s="3">
        <f t="shared" si="33"/>
        <v>153.34343384382817</v>
      </c>
      <c r="T274" s="3">
        <f t="shared" si="34"/>
        <v>170.93343384382814</v>
      </c>
    </row>
    <row r="275" spans="1:20" ht="15" customHeight="1" x14ac:dyDescent="0.3">
      <c r="A275" s="16" t="s">
        <v>20</v>
      </c>
      <c r="B275" s="17" t="s">
        <v>27</v>
      </c>
      <c r="C275" s="17" t="s">
        <v>26</v>
      </c>
      <c r="D275" s="17"/>
      <c r="E275" s="3">
        <v>274</v>
      </c>
      <c r="F275" s="4">
        <v>16.43</v>
      </c>
      <c r="G275" s="4">
        <v>15.6</v>
      </c>
      <c r="H275" s="5">
        <v>206.2</v>
      </c>
      <c r="I275" s="18"/>
      <c r="J275" s="18"/>
      <c r="K275" s="18"/>
      <c r="L275" s="18"/>
      <c r="M275" s="19"/>
      <c r="N275" s="5">
        <f t="shared" si="30"/>
        <v>1.1526697693137873</v>
      </c>
      <c r="O275" s="5">
        <f t="shared" si="28"/>
        <v>80.908833525135009</v>
      </c>
      <c r="P275" s="3">
        <f t="shared" si="31"/>
        <v>222.16575878406729</v>
      </c>
      <c r="Q275" s="3">
        <f t="shared" si="29"/>
        <v>193.59943375529704</v>
      </c>
      <c r="R275" s="3">
        <f t="shared" si="32"/>
        <v>112.93883352513501</v>
      </c>
      <c r="S275" s="3">
        <f t="shared" si="33"/>
        <v>153.1450169927295</v>
      </c>
      <c r="T275" s="3">
        <f t="shared" si="34"/>
        <v>169.5750169927295</v>
      </c>
    </row>
    <row r="276" spans="1:20" ht="15" customHeight="1" x14ac:dyDescent="0.3">
      <c r="A276" s="16" t="s">
        <v>20</v>
      </c>
      <c r="B276" s="17" t="s">
        <v>37</v>
      </c>
      <c r="C276" s="17" t="s">
        <v>26</v>
      </c>
      <c r="D276" s="17"/>
      <c r="E276" s="3">
        <v>275</v>
      </c>
      <c r="F276" s="4">
        <v>17.47</v>
      </c>
      <c r="G276" s="4">
        <v>16.03</v>
      </c>
      <c r="H276" s="5">
        <v>206.55</v>
      </c>
      <c r="I276" s="18"/>
      <c r="J276" s="18"/>
      <c r="K276" s="18"/>
      <c r="L276" s="18"/>
      <c r="M276" s="19"/>
      <c r="N276" s="5">
        <f t="shared" si="30"/>
        <v>1.1526697693137873</v>
      </c>
      <c r="O276" s="5">
        <f t="shared" si="28"/>
        <v>80.388549357091435</v>
      </c>
      <c r="P276" s="3">
        <f t="shared" si="31"/>
        <v>222.41309098916489</v>
      </c>
      <c r="Q276" s="3">
        <f t="shared" si="29"/>
        <v>192.88480858560118</v>
      </c>
      <c r="R276" s="3">
        <f t="shared" si="32"/>
        <v>113.88854935709143</v>
      </c>
      <c r="S276" s="3">
        <f t="shared" si="33"/>
        <v>152.69053390705542</v>
      </c>
      <c r="T276" s="3">
        <f t="shared" si="34"/>
        <v>170.16053390705542</v>
      </c>
    </row>
    <row r="277" spans="1:20" ht="15" customHeight="1" x14ac:dyDescent="0.3">
      <c r="A277" s="16" t="s">
        <v>20</v>
      </c>
      <c r="B277" s="17" t="s">
        <v>27</v>
      </c>
      <c r="C277" s="17" t="s">
        <v>26</v>
      </c>
      <c r="D277" s="17"/>
      <c r="E277" s="3">
        <v>276</v>
      </c>
      <c r="F277" s="4">
        <v>17.329999999999998</v>
      </c>
      <c r="G277" s="4">
        <v>15.84</v>
      </c>
      <c r="H277" s="5">
        <v>206.3</v>
      </c>
      <c r="I277" s="18"/>
      <c r="J277" s="18"/>
      <c r="K277" s="18"/>
      <c r="L277" s="18"/>
      <c r="M277" s="19"/>
      <c r="N277" s="5">
        <f t="shared" si="30"/>
        <v>1.1526697693137873</v>
      </c>
      <c r="O277" s="5">
        <f t="shared" si="28"/>
        <v>80.425712511951673</v>
      </c>
      <c r="P277" s="3">
        <f t="shared" si="31"/>
        <v>222.17042440308643</v>
      </c>
      <c r="Q277" s="3">
        <f t="shared" si="29"/>
        <v>192.77656752629369</v>
      </c>
      <c r="R277" s="3">
        <f t="shared" si="32"/>
        <v>113.59571251195167</v>
      </c>
      <c r="S277" s="3">
        <f t="shared" si="33"/>
        <v>152.56371127031784</v>
      </c>
      <c r="T277" s="3">
        <f t="shared" si="34"/>
        <v>169.89371127031785</v>
      </c>
    </row>
    <row r="278" spans="1:20" ht="15" customHeight="1" x14ac:dyDescent="0.3">
      <c r="A278" s="16" t="s">
        <v>20</v>
      </c>
      <c r="B278" s="17" t="s">
        <v>27</v>
      </c>
      <c r="C278" s="17" t="s">
        <v>22</v>
      </c>
      <c r="D278" s="17"/>
      <c r="E278" s="3">
        <v>277</v>
      </c>
      <c r="F278" s="4">
        <v>16.66</v>
      </c>
      <c r="G278" s="4">
        <v>15.59</v>
      </c>
      <c r="H278" s="5">
        <v>205.42</v>
      </c>
      <c r="I278" s="18"/>
      <c r="J278" s="18"/>
      <c r="K278" s="18"/>
      <c r="L278" s="18"/>
      <c r="M278" s="19"/>
      <c r="N278" s="5">
        <f t="shared" si="30"/>
        <v>1.1526697693137873</v>
      </c>
      <c r="O278" s="5">
        <f t="shared" si="28"/>
        <v>80.444294089381799</v>
      </c>
      <c r="P278" s="3">
        <f t="shared" si="31"/>
        <v>221.29409111004725</v>
      </c>
      <c r="Q278" s="3">
        <f t="shared" si="29"/>
        <v>192.56744699663997</v>
      </c>
      <c r="R278" s="3">
        <f t="shared" si="32"/>
        <v>112.6942940893818</v>
      </c>
      <c r="S278" s="3">
        <f t="shared" si="33"/>
        <v>152.34529995194904</v>
      </c>
      <c r="T278" s="3">
        <f t="shared" si="34"/>
        <v>169.00529995194904</v>
      </c>
    </row>
    <row r="279" spans="1:20" ht="15" customHeight="1" x14ac:dyDescent="0.3">
      <c r="A279" s="16" t="s">
        <v>20</v>
      </c>
      <c r="B279" s="17" t="s">
        <v>47</v>
      </c>
      <c r="C279" s="17" t="s">
        <v>22</v>
      </c>
      <c r="D279" s="17"/>
      <c r="E279" s="3">
        <v>278</v>
      </c>
      <c r="F279" s="4">
        <v>16.02</v>
      </c>
      <c r="G279" s="4">
        <v>15.86</v>
      </c>
      <c r="H279" s="5">
        <v>205.92</v>
      </c>
      <c r="I279" s="18"/>
      <c r="J279" s="18"/>
      <c r="K279" s="18"/>
      <c r="L279" s="18"/>
      <c r="M279" s="19"/>
      <c r="N279" s="5">
        <f t="shared" si="30"/>
        <v>1.1526697693137873</v>
      </c>
      <c r="O279" s="5">
        <f t="shared" si="28"/>
        <v>80.848443398487092</v>
      </c>
      <c r="P279" s="3">
        <f t="shared" si="31"/>
        <v>221.87384198644466</v>
      </c>
      <c r="Q279" s="3">
        <f t="shared" si="29"/>
        <v>193.7265754766716</v>
      </c>
      <c r="R279" s="3">
        <f t="shared" si="32"/>
        <v>112.72844339848709</v>
      </c>
      <c r="S279" s="3">
        <f t="shared" si="33"/>
        <v>153.30235377742804</v>
      </c>
      <c r="T279" s="3">
        <f t="shared" si="34"/>
        <v>169.32235377742805</v>
      </c>
    </row>
    <row r="280" spans="1:20" ht="15" customHeight="1" x14ac:dyDescent="0.3">
      <c r="A280" s="16" t="s">
        <v>20</v>
      </c>
      <c r="B280" s="17" t="s">
        <v>32</v>
      </c>
      <c r="C280" s="17" t="s">
        <v>22</v>
      </c>
      <c r="D280" s="17"/>
      <c r="E280" s="3">
        <v>279</v>
      </c>
      <c r="F280" s="4">
        <v>15.66</v>
      </c>
      <c r="G280" s="4">
        <v>16.13</v>
      </c>
      <c r="H280" s="5">
        <v>205.87</v>
      </c>
      <c r="I280" s="18"/>
      <c r="J280" s="18"/>
      <c r="K280" s="18"/>
      <c r="L280" s="18"/>
      <c r="M280" s="19"/>
      <c r="N280" s="5">
        <f t="shared" si="30"/>
        <v>1.1526697693137873</v>
      </c>
      <c r="O280" s="5">
        <f t="shared" si="28"/>
        <v>80.867024975917232</v>
      </c>
      <c r="P280" s="3">
        <f t="shared" si="31"/>
        <v>221.82750869340549</v>
      </c>
      <c r="Q280" s="3">
        <f t="shared" si="29"/>
        <v>194.03745494701792</v>
      </c>
      <c r="R280" s="3">
        <f t="shared" si="32"/>
        <v>112.65702497591724</v>
      </c>
      <c r="S280" s="3">
        <f t="shared" si="33"/>
        <v>153.60394245905928</v>
      </c>
      <c r="T280" s="3">
        <f t="shared" si="34"/>
        <v>169.26394245905928</v>
      </c>
    </row>
    <row r="281" spans="1:20" ht="15" customHeight="1" x14ac:dyDescent="0.3">
      <c r="A281" s="16" t="s">
        <v>20</v>
      </c>
      <c r="B281" s="17" t="s">
        <v>23</v>
      </c>
      <c r="C281" s="17" t="s">
        <v>22</v>
      </c>
      <c r="D281" s="17"/>
      <c r="E281" s="3">
        <v>280</v>
      </c>
      <c r="F281" s="4">
        <v>16.72</v>
      </c>
      <c r="G281" s="4">
        <v>15.97</v>
      </c>
      <c r="H281" s="5">
        <v>201.11</v>
      </c>
      <c r="I281" s="18" t="s">
        <v>56</v>
      </c>
      <c r="J281" s="22">
        <v>58.99</v>
      </c>
      <c r="K281" s="18">
        <v>39.049999999999997</v>
      </c>
      <c r="L281" s="18">
        <v>22.57</v>
      </c>
      <c r="M281" s="19">
        <f>(J281-K281)/(K281-L281)</f>
        <v>1.2099514563106801</v>
      </c>
      <c r="N281" s="5">
        <f t="shared" si="30"/>
        <v>1.1526697693137873</v>
      </c>
      <c r="O281" s="5">
        <f t="shared" si="28"/>
        <v>78.237731769554117</v>
      </c>
      <c r="P281" s="3">
        <f t="shared" si="31"/>
        <v>216.54866965845218</v>
      </c>
      <c r="Q281" s="3">
        <f t="shared" si="29"/>
        <v>188.09300989301906</v>
      </c>
      <c r="R281" s="3">
        <f t="shared" si="32"/>
        <v>110.92773176955411</v>
      </c>
      <c r="S281" s="3">
        <f t="shared" si="33"/>
        <v>148.97414400824201</v>
      </c>
      <c r="T281" s="3">
        <f t="shared" si="34"/>
        <v>165.69414400824201</v>
      </c>
    </row>
    <row r="282" spans="1:20" ht="15" customHeight="1" x14ac:dyDescent="0.3">
      <c r="A282" s="16" t="s">
        <v>20</v>
      </c>
      <c r="B282" s="17" t="s">
        <v>32</v>
      </c>
      <c r="C282" s="17" t="s">
        <v>22</v>
      </c>
      <c r="D282" s="17"/>
      <c r="E282" s="3">
        <v>281</v>
      </c>
      <c r="F282" s="4">
        <v>16.84</v>
      </c>
      <c r="G282" s="4">
        <v>17.2</v>
      </c>
      <c r="H282" s="5">
        <v>203.12</v>
      </c>
      <c r="I282" s="18"/>
      <c r="J282" s="18"/>
      <c r="K282" s="18"/>
      <c r="L282" s="18"/>
      <c r="M282" s="19"/>
      <c r="N282" s="5">
        <f t="shared" si="30"/>
        <v>1.1526697693137873</v>
      </c>
      <c r="O282" s="5">
        <f t="shared" si="28"/>
        <v>78.544327797151226</v>
      </c>
      <c r="P282" s="3">
        <f t="shared" si="31"/>
        <v>218.61917032330538</v>
      </c>
      <c r="Q282" s="3">
        <f t="shared" si="29"/>
        <v>189.99752115373269</v>
      </c>
      <c r="R282" s="3">
        <f t="shared" si="32"/>
        <v>112.58432779715122</v>
      </c>
      <c r="S282" s="3">
        <f t="shared" si="33"/>
        <v>150.72535725515706</v>
      </c>
      <c r="T282" s="3">
        <f t="shared" si="34"/>
        <v>167.56535725515707</v>
      </c>
    </row>
    <row r="283" spans="1:20" ht="15" customHeight="1" x14ac:dyDescent="0.3">
      <c r="A283" s="16" t="s">
        <v>20</v>
      </c>
      <c r="B283" s="17" t="s">
        <v>52</v>
      </c>
      <c r="C283" s="17" t="s">
        <v>26</v>
      </c>
      <c r="D283" s="17"/>
      <c r="E283" s="3">
        <v>282</v>
      </c>
      <c r="F283" s="4">
        <v>16.63</v>
      </c>
      <c r="G283" s="4">
        <v>14.86</v>
      </c>
      <c r="H283" s="5">
        <v>197.26</v>
      </c>
      <c r="I283" s="18"/>
      <c r="J283" s="18"/>
      <c r="K283" s="18"/>
      <c r="L283" s="18"/>
      <c r="M283" s="19"/>
      <c r="N283" s="5">
        <f t="shared" si="30"/>
        <v>1.1526697693137873</v>
      </c>
      <c r="O283" s="5">
        <f t="shared" si="28"/>
        <v>77.006702264808112</v>
      </c>
      <c r="P283" s="3">
        <f t="shared" si="31"/>
        <v>212.45575032229908</v>
      </c>
      <c r="Q283" s="3">
        <f t="shared" si="29"/>
        <v>184.27474498257789</v>
      </c>
      <c r="R283" s="3">
        <f t="shared" si="32"/>
        <v>108.49670226480811</v>
      </c>
      <c r="S283" s="3">
        <f t="shared" si="33"/>
        <v>145.77139385017381</v>
      </c>
      <c r="T283" s="3">
        <f t="shared" si="34"/>
        <v>162.4013938501738</v>
      </c>
    </row>
    <row r="284" spans="1:20" ht="15" customHeight="1" x14ac:dyDescent="0.3">
      <c r="A284" s="16" t="s">
        <v>20</v>
      </c>
      <c r="B284" s="17" t="s">
        <v>39</v>
      </c>
      <c r="C284" s="17" t="s">
        <v>26</v>
      </c>
      <c r="D284" s="17"/>
      <c r="E284" s="3">
        <v>283</v>
      </c>
      <c r="F284" s="4">
        <v>16.690000000000001</v>
      </c>
      <c r="G284" s="4">
        <v>16.38</v>
      </c>
      <c r="H284" s="5">
        <v>203.46</v>
      </c>
      <c r="I284" s="18"/>
      <c r="J284" s="18"/>
      <c r="K284" s="18"/>
      <c r="L284" s="18"/>
      <c r="M284" s="19"/>
      <c r="N284" s="5">
        <f t="shared" si="30"/>
        <v>1.1526697693137873</v>
      </c>
      <c r="O284" s="5">
        <f t="shared" si="28"/>
        <v>79.15287445798792</v>
      </c>
      <c r="P284" s="3">
        <f t="shared" si="31"/>
        <v>219.07925497627161</v>
      </c>
      <c r="Q284" s="3">
        <f t="shared" si="29"/>
        <v>190.51632380757343</v>
      </c>
      <c r="R284" s="3">
        <f t="shared" si="32"/>
        <v>112.22287445798793</v>
      </c>
      <c r="S284" s="3">
        <f t="shared" si="33"/>
        <v>150.93988657857946</v>
      </c>
      <c r="T284" s="3">
        <f t="shared" si="34"/>
        <v>167.62988657857946</v>
      </c>
    </row>
    <row r="285" spans="1:20" ht="15" customHeight="1" x14ac:dyDescent="0.3">
      <c r="A285" s="16" t="s">
        <v>20</v>
      </c>
      <c r="B285" s="17" t="s">
        <v>35</v>
      </c>
      <c r="C285" s="17" t="s">
        <v>22</v>
      </c>
      <c r="D285" s="17"/>
      <c r="E285" s="3">
        <v>284</v>
      </c>
      <c r="F285" s="4">
        <v>16.829999999999998</v>
      </c>
      <c r="G285" s="4">
        <v>16.54</v>
      </c>
      <c r="H285" s="5">
        <v>201.98</v>
      </c>
      <c r="I285" s="18"/>
      <c r="J285" s="18"/>
      <c r="K285" s="18"/>
      <c r="L285" s="18"/>
      <c r="M285" s="19"/>
      <c r="N285" s="5">
        <f t="shared" si="30"/>
        <v>1.1526697693137873</v>
      </c>
      <c r="O285" s="5">
        <f t="shared" si="28"/>
        <v>78.325994262347209</v>
      </c>
      <c r="P285" s="3">
        <f t="shared" si="31"/>
        <v>217.43608651651596</v>
      </c>
      <c r="Q285" s="3">
        <f t="shared" si="29"/>
        <v>188.85718737716385</v>
      </c>
      <c r="R285" s="3">
        <f t="shared" si="32"/>
        <v>111.6959942623472</v>
      </c>
      <c r="S285" s="3">
        <f t="shared" si="33"/>
        <v>149.69419024599026</v>
      </c>
      <c r="T285" s="3">
        <f t="shared" si="34"/>
        <v>166.52419024599027</v>
      </c>
    </row>
    <row r="286" spans="1:20" ht="15" customHeight="1" x14ac:dyDescent="0.3">
      <c r="A286" s="16" t="s">
        <v>20</v>
      </c>
      <c r="B286" s="17" t="s">
        <v>41</v>
      </c>
      <c r="C286" s="17" t="s">
        <v>22</v>
      </c>
      <c r="D286" s="17"/>
      <c r="E286" s="3">
        <v>285</v>
      </c>
      <c r="F286" s="4">
        <v>16.36</v>
      </c>
      <c r="G286" s="4">
        <v>14.38</v>
      </c>
      <c r="H286" s="5">
        <v>200.24</v>
      </c>
      <c r="I286" s="18"/>
      <c r="J286" s="18"/>
      <c r="K286" s="18"/>
      <c r="L286" s="18"/>
      <c r="M286" s="19"/>
      <c r="N286" s="5">
        <f t="shared" si="30"/>
        <v>1.1526697693137873</v>
      </c>
      <c r="O286" s="5">
        <f t="shared" si="28"/>
        <v>78.739434360167564</v>
      </c>
      <c r="P286" s="3">
        <f t="shared" si="31"/>
        <v>215.7776707463938</v>
      </c>
      <c r="Q286" s="3">
        <f t="shared" si="29"/>
        <v>187.60675559236864</v>
      </c>
      <c r="R286" s="3">
        <f t="shared" si="32"/>
        <v>109.47943436016757</v>
      </c>
      <c r="S286" s="3">
        <f t="shared" si="33"/>
        <v>148.23703841228485</v>
      </c>
      <c r="T286" s="3">
        <f t="shared" si="34"/>
        <v>164.59703841228486</v>
      </c>
    </row>
    <row r="287" spans="1:20" ht="15" customHeight="1" x14ac:dyDescent="0.3">
      <c r="A287" s="16" t="s">
        <v>20</v>
      </c>
      <c r="B287" s="17" t="s">
        <v>25</v>
      </c>
      <c r="C287" s="17" t="s">
        <v>22</v>
      </c>
      <c r="D287" s="17"/>
      <c r="E287" s="3">
        <v>286</v>
      </c>
      <c r="F287" s="4">
        <v>16.13</v>
      </c>
      <c r="G287" s="4">
        <v>16.52</v>
      </c>
      <c r="H287" s="5">
        <v>196.07</v>
      </c>
      <c r="I287" s="18"/>
      <c r="J287" s="18"/>
      <c r="K287" s="18"/>
      <c r="L287" s="18"/>
      <c r="M287" s="19"/>
      <c r="N287" s="5">
        <f t="shared" si="30"/>
        <v>1.1526697693137873</v>
      </c>
      <c r="O287" s="5">
        <f t="shared" si="28"/>
        <v>75.915034590788096</v>
      </c>
      <c r="P287" s="3">
        <f t="shared" si="31"/>
        <v>211.05033128835203</v>
      </c>
      <c r="Q287" s="3">
        <f t="shared" si="29"/>
        <v>183.53307609973385</v>
      </c>
      <c r="R287" s="3">
        <f t="shared" si="32"/>
        <v>108.56503459078809</v>
      </c>
      <c r="S287" s="3">
        <f t="shared" si="33"/>
        <v>145.57555880433978</v>
      </c>
      <c r="T287" s="3">
        <f t="shared" si="34"/>
        <v>161.70555880433977</v>
      </c>
    </row>
    <row r="288" spans="1:20" ht="15" customHeight="1" x14ac:dyDescent="0.3">
      <c r="A288" s="16" t="s">
        <v>20</v>
      </c>
      <c r="B288" s="17" t="s">
        <v>44</v>
      </c>
      <c r="C288" s="17" t="s">
        <v>22</v>
      </c>
      <c r="D288" s="17"/>
      <c r="E288" s="3">
        <v>287</v>
      </c>
      <c r="F288" s="4">
        <v>16.28</v>
      </c>
      <c r="G288" s="4">
        <v>16.41</v>
      </c>
      <c r="H288" s="5">
        <v>199.72</v>
      </c>
      <c r="I288" s="18"/>
      <c r="J288" s="18"/>
      <c r="K288" s="18"/>
      <c r="L288" s="18"/>
      <c r="M288" s="19"/>
      <c r="N288" s="5">
        <f t="shared" si="30"/>
        <v>1.1526697693137873</v>
      </c>
      <c r="O288" s="5">
        <f t="shared" si="28"/>
        <v>77.592021953857156</v>
      </c>
      <c r="P288" s="3">
        <f t="shared" si="31"/>
        <v>215.03125159156431</v>
      </c>
      <c r="Q288" s="3">
        <f t="shared" si="29"/>
        <v>187.11244829848576</v>
      </c>
      <c r="R288" s="3">
        <f t="shared" si="32"/>
        <v>110.28202195385715</v>
      </c>
      <c r="S288" s="3">
        <f t="shared" si="33"/>
        <v>148.31643732155715</v>
      </c>
      <c r="T288" s="3">
        <f t="shared" si="34"/>
        <v>164.59643732155715</v>
      </c>
    </row>
    <row r="289" spans="1:20" ht="15" customHeight="1" x14ac:dyDescent="0.3">
      <c r="A289" s="16" t="s">
        <v>20</v>
      </c>
      <c r="B289" s="17" t="s">
        <v>50</v>
      </c>
      <c r="C289" s="17" t="s">
        <v>26</v>
      </c>
      <c r="D289" s="17"/>
      <c r="E289" s="3">
        <v>288</v>
      </c>
      <c r="F289" s="4">
        <v>17.77</v>
      </c>
      <c r="G289" s="4">
        <v>16.25</v>
      </c>
      <c r="H289" s="5">
        <v>201.72</v>
      </c>
      <c r="I289" s="18"/>
      <c r="J289" s="18"/>
      <c r="K289" s="18"/>
      <c r="L289" s="18"/>
      <c r="M289" s="19"/>
      <c r="N289" s="5">
        <f t="shared" si="30"/>
        <v>1.1526697693137873</v>
      </c>
      <c r="O289" s="5">
        <f t="shared" si="28"/>
        <v>77.90326337581179</v>
      </c>
      <c r="P289" s="3">
        <f t="shared" si="31"/>
        <v>217.09266893315771</v>
      </c>
      <c r="Q289" s="3">
        <f t="shared" si="29"/>
        <v>187.63717942678596</v>
      </c>
      <c r="R289" s="3">
        <f t="shared" si="32"/>
        <v>111.92326337581179</v>
      </c>
      <c r="S289" s="3">
        <f t="shared" si="33"/>
        <v>148.68554773888005</v>
      </c>
      <c r="T289" s="3">
        <f t="shared" si="34"/>
        <v>166.45554773888006</v>
      </c>
    </row>
    <row r="290" spans="1:20" ht="15" customHeight="1" x14ac:dyDescent="0.3">
      <c r="A290" s="16" t="s">
        <v>20</v>
      </c>
      <c r="B290" s="17" t="s">
        <v>45</v>
      </c>
      <c r="C290" s="17" t="s">
        <v>26</v>
      </c>
      <c r="D290" s="17"/>
      <c r="E290" s="3">
        <v>289</v>
      </c>
      <c r="F290" s="4">
        <v>16.77</v>
      </c>
      <c r="G290" s="4">
        <v>15.99</v>
      </c>
      <c r="H290" s="5">
        <v>199.27</v>
      </c>
      <c r="I290" s="18"/>
      <c r="J290" s="18"/>
      <c r="K290" s="18"/>
      <c r="L290" s="18"/>
      <c r="M290" s="19"/>
      <c r="N290" s="5">
        <f t="shared" si="30"/>
        <v>1.1526697693137873</v>
      </c>
      <c r="O290" s="5">
        <f t="shared" si="28"/>
        <v>77.350461447265502</v>
      </c>
      <c r="P290" s="3">
        <f t="shared" si="31"/>
        <v>214.53358440107394</v>
      </c>
      <c r="Q290" s="3">
        <f t="shared" si="29"/>
        <v>186.16101518398412</v>
      </c>
      <c r="R290" s="3">
        <f t="shared" si="32"/>
        <v>110.11046144726549</v>
      </c>
      <c r="S290" s="3">
        <f t="shared" si="33"/>
        <v>147.48578446035137</v>
      </c>
      <c r="T290" s="3">
        <f t="shared" si="34"/>
        <v>164.25578446035135</v>
      </c>
    </row>
    <row r="291" spans="1:20" ht="15" customHeight="1" x14ac:dyDescent="0.3">
      <c r="A291" s="16" t="s">
        <v>20</v>
      </c>
      <c r="B291" s="17" t="s">
        <v>40</v>
      </c>
      <c r="C291" s="17" t="s">
        <v>22</v>
      </c>
      <c r="D291" s="17"/>
      <c r="E291" s="3">
        <v>290</v>
      </c>
      <c r="F291" s="4">
        <v>16.93</v>
      </c>
      <c r="G291" s="4">
        <v>16.510000000000002</v>
      </c>
      <c r="H291" s="5">
        <v>203.84</v>
      </c>
      <c r="I291" s="18" t="s">
        <v>57</v>
      </c>
      <c r="J291" s="18">
        <v>60.83</v>
      </c>
      <c r="K291" s="18">
        <v>40.17</v>
      </c>
      <c r="L291" s="18">
        <v>22.57</v>
      </c>
      <c r="M291" s="19">
        <f>(J291-K291)/(K291-L291)</f>
        <v>1.1738636363636361</v>
      </c>
      <c r="N291" s="5">
        <f t="shared" si="30"/>
        <v>1.1526697693137873</v>
      </c>
      <c r="O291" s="5">
        <f t="shared" si="28"/>
        <v>79.157519852345445</v>
      </c>
      <c r="P291" s="3">
        <f t="shared" si="31"/>
        <v>219.4601716530118</v>
      </c>
      <c r="Q291" s="3">
        <f t="shared" si="29"/>
        <v>190.65654367515998</v>
      </c>
      <c r="R291" s="3">
        <f t="shared" si="32"/>
        <v>112.59751985234544</v>
      </c>
      <c r="S291" s="3">
        <f t="shared" si="33"/>
        <v>151.07778374898723</v>
      </c>
      <c r="T291" s="3">
        <f t="shared" si="34"/>
        <v>168.00778374898724</v>
      </c>
    </row>
    <row r="292" spans="1:20" ht="15" customHeight="1" x14ac:dyDescent="0.3">
      <c r="A292" s="16" t="s">
        <v>20</v>
      </c>
      <c r="B292" s="17" t="s">
        <v>33</v>
      </c>
      <c r="C292" s="17" t="s">
        <v>26</v>
      </c>
      <c r="D292" s="17"/>
      <c r="E292" s="3">
        <v>291</v>
      </c>
      <c r="F292" s="4">
        <v>17.64</v>
      </c>
      <c r="G292" s="4">
        <v>16.07</v>
      </c>
      <c r="H292" s="5">
        <v>197.61</v>
      </c>
      <c r="I292" s="18"/>
      <c r="J292" s="18"/>
      <c r="K292" s="18"/>
      <c r="L292" s="18"/>
      <c r="M292" s="19"/>
      <c r="N292" s="5">
        <f t="shared" si="30"/>
        <v>1.1526697693137873</v>
      </c>
      <c r="O292" s="5">
        <f t="shared" si="28"/>
        <v>76.138013519949638</v>
      </c>
      <c r="P292" s="3">
        <f t="shared" si="31"/>
        <v>212.63433177188168</v>
      </c>
      <c r="Q292" s="3">
        <f t="shared" si="29"/>
        <v>183.5736297438892</v>
      </c>
      <c r="R292" s="3">
        <f t="shared" si="32"/>
        <v>109.84801351994963</v>
      </c>
      <c r="S292" s="3">
        <f t="shared" si="33"/>
        <v>145.50462298391437</v>
      </c>
      <c r="T292" s="3">
        <f t="shared" si="34"/>
        <v>163.14462298391439</v>
      </c>
    </row>
    <row r="293" spans="1:20" ht="15" customHeight="1" x14ac:dyDescent="0.3">
      <c r="A293" s="16" t="s">
        <v>20</v>
      </c>
      <c r="B293" s="17" t="s">
        <v>38</v>
      </c>
      <c r="C293" s="17" t="s">
        <v>26</v>
      </c>
      <c r="D293" s="17"/>
      <c r="E293" s="3">
        <v>292</v>
      </c>
      <c r="F293" s="4">
        <v>17.260000000000002</v>
      </c>
      <c r="G293" s="4">
        <v>15.26</v>
      </c>
      <c r="H293" s="5">
        <v>204.26</v>
      </c>
      <c r="I293" s="18"/>
      <c r="J293" s="18"/>
      <c r="K293" s="18"/>
      <c r="L293" s="18"/>
      <c r="M293" s="19"/>
      <c r="N293" s="5">
        <f t="shared" si="30"/>
        <v>1.1526697693137873</v>
      </c>
      <c r="O293" s="5">
        <f t="shared" si="28"/>
        <v>79.780002696254726</v>
      </c>
      <c r="P293" s="3">
        <f t="shared" si="31"/>
        <v>220.00300633619864</v>
      </c>
      <c r="Q293" s="3">
        <f t="shared" si="29"/>
        <v>190.77600593176041</v>
      </c>
      <c r="R293" s="3">
        <f t="shared" si="32"/>
        <v>112.30000269625472</v>
      </c>
      <c r="S293" s="3">
        <f t="shared" si="33"/>
        <v>150.88600458363302</v>
      </c>
      <c r="T293" s="3">
        <f t="shared" si="34"/>
        <v>168.14600458363304</v>
      </c>
    </row>
    <row r="294" spans="1:20" ht="15" customHeight="1" x14ac:dyDescent="0.3">
      <c r="A294" s="16" t="s">
        <v>20</v>
      </c>
      <c r="B294" s="17" t="s">
        <v>44</v>
      </c>
      <c r="C294" s="17" t="s">
        <v>22</v>
      </c>
      <c r="D294" s="17"/>
      <c r="E294" s="3">
        <v>293</v>
      </c>
      <c r="F294" s="4">
        <v>17.47</v>
      </c>
      <c r="G294" s="4">
        <v>15.6</v>
      </c>
      <c r="H294" s="5">
        <v>199.46</v>
      </c>
      <c r="I294" s="18"/>
      <c r="J294" s="18"/>
      <c r="K294" s="18"/>
      <c r="L294" s="18"/>
      <c r="M294" s="19"/>
      <c r="N294" s="5">
        <f t="shared" si="30"/>
        <v>1.1526697693137873</v>
      </c>
      <c r="O294" s="5">
        <f t="shared" si="28"/>
        <v>77.29471671497511</v>
      </c>
      <c r="P294" s="3">
        <f t="shared" si="31"/>
        <v>214.71258428019152</v>
      </c>
      <c r="Q294" s="3">
        <f t="shared" si="29"/>
        <v>185.64837677294526</v>
      </c>
      <c r="R294" s="3">
        <f t="shared" si="32"/>
        <v>110.36471671497512</v>
      </c>
      <c r="S294" s="3">
        <f t="shared" si="33"/>
        <v>147.00101841545768</v>
      </c>
      <c r="T294" s="3">
        <f t="shared" si="34"/>
        <v>164.47101841545768</v>
      </c>
    </row>
    <row r="295" spans="1:20" ht="15" customHeight="1" x14ac:dyDescent="0.3">
      <c r="A295" s="16" t="s">
        <v>20</v>
      </c>
      <c r="B295" s="17" t="s">
        <v>50</v>
      </c>
      <c r="C295" s="17" t="s">
        <v>26</v>
      </c>
      <c r="D295" s="17"/>
      <c r="E295" s="3">
        <v>294</v>
      </c>
      <c r="F295" s="4">
        <v>17.02</v>
      </c>
      <c r="G295" s="4">
        <v>14.41</v>
      </c>
      <c r="H295" s="5">
        <v>201.92</v>
      </c>
      <c r="I295" s="18"/>
      <c r="J295" s="18"/>
      <c r="K295" s="18"/>
      <c r="L295" s="18"/>
      <c r="M295" s="19"/>
      <c r="N295" s="5">
        <f t="shared" si="30"/>
        <v>1.1526697693137873</v>
      </c>
      <c r="O295" s="5">
        <f t="shared" si="28"/>
        <v>79.199328401563221</v>
      </c>
      <c r="P295" s="3">
        <f t="shared" si="31"/>
        <v>217.54842174367357</v>
      </c>
      <c r="Q295" s="3">
        <f t="shared" si="29"/>
        <v>188.64852248343911</v>
      </c>
      <c r="R295" s="3">
        <f t="shared" si="32"/>
        <v>110.62932840156321</v>
      </c>
      <c r="S295" s="3">
        <f t="shared" si="33"/>
        <v>149.04885828265748</v>
      </c>
      <c r="T295" s="3">
        <f t="shared" si="34"/>
        <v>166.06885828265749</v>
      </c>
    </row>
    <row r="296" spans="1:20" ht="15" customHeight="1" x14ac:dyDescent="0.3">
      <c r="A296" s="16" t="s">
        <v>20</v>
      </c>
      <c r="B296" s="17" t="s">
        <v>48</v>
      </c>
      <c r="C296" s="17" t="s">
        <v>22</v>
      </c>
      <c r="D296" s="17"/>
      <c r="E296" s="3">
        <v>295</v>
      </c>
      <c r="F296" s="4">
        <v>16.760000000000002</v>
      </c>
      <c r="G296" s="4">
        <v>16.010000000000002</v>
      </c>
      <c r="H296" s="5">
        <v>200.1</v>
      </c>
      <c r="I296" s="18"/>
      <c r="J296" s="18"/>
      <c r="K296" s="18"/>
      <c r="L296" s="18"/>
      <c r="M296" s="19"/>
      <c r="N296" s="5">
        <f t="shared" si="30"/>
        <v>1.1526697693137873</v>
      </c>
      <c r="O296" s="5">
        <f t="shared" si="28"/>
        <v>77.731383784583102</v>
      </c>
      <c r="P296" s="3">
        <f t="shared" si="31"/>
        <v>215.4387518937703</v>
      </c>
      <c r="Q296" s="3">
        <f t="shared" si="29"/>
        <v>187.01904432608282</v>
      </c>
      <c r="R296" s="3">
        <f t="shared" si="32"/>
        <v>110.50138378458311</v>
      </c>
      <c r="S296" s="3">
        <f t="shared" si="33"/>
        <v>148.15335243379127</v>
      </c>
      <c r="T296" s="3">
        <f t="shared" si="34"/>
        <v>164.91335243379129</v>
      </c>
    </row>
    <row r="297" spans="1:20" ht="15" customHeight="1" x14ac:dyDescent="0.3">
      <c r="A297" s="16" t="s">
        <v>20</v>
      </c>
      <c r="B297" s="17" t="s">
        <v>47</v>
      </c>
      <c r="C297" s="17" t="s">
        <v>26</v>
      </c>
      <c r="D297" s="17"/>
      <c r="E297" s="3">
        <v>296</v>
      </c>
      <c r="F297" s="4">
        <v>17.91</v>
      </c>
      <c r="G297" s="4">
        <v>15.23</v>
      </c>
      <c r="H297" s="5">
        <v>206.2</v>
      </c>
      <c r="I297" s="18"/>
      <c r="J297" s="18"/>
      <c r="K297" s="18"/>
      <c r="L297" s="18"/>
      <c r="M297" s="19"/>
      <c r="N297" s="5">
        <f t="shared" si="30"/>
        <v>1.1526697693137873</v>
      </c>
      <c r="O297" s="5">
        <f t="shared" si="28"/>
        <v>80.393194751448959</v>
      </c>
      <c r="P297" s="3">
        <f t="shared" si="31"/>
        <v>222.06400766590508</v>
      </c>
      <c r="Q297" s="3">
        <f t="shared" si="29"/>
        <v>192.09502845318772</v>
      </c>
      <c r="R297" s="3">
        <f t="shared" si="32"/>
        <v>113.53319475144896</v>
      </c>
      <c r="S297" s="3">
        <f t="shared" si="33"/>
        <v>151.89843107746321</v>
      </c>
      <c r="T297" s="3">
        <f t="shared" si="34"/>
        <v>169.80843107746324</v>
      </c>
    </row>
    <row r="298" spans="1:20" ht="15" customHeight="1" x14ac:dyDescent="0.3">
      <c r="A298" s="16" t="s">
        <v>20</v>
      </c>
      <c r="B298" s="17" t="s">
        <v>39</v>
      </c>
      <c r="C298" s="17" t="s">
        <v>22</v>
      </c>
      <c r="D298" s="17"/>
      <c r="E298" s="3">
        <v>297</v>
      </c>
      <c r="F298" s="4">
        <v>17.2</v>
      </c>
      <c r="G298" s="4">
        <v>15.78</v>
      </c>
      <c r="H298" s="5">
        <v>204.9</v>
      </c>
      <c r="I298" s="18"/>
      <c r="J298" s="18"/>
      <c r="K298" s="18"/>
      <c r="L298" s="18"/>
      <c r="M298" s="19"/>
      <c r="N298" s="5">
        <f t="shared" si="30"/>
        <v>1.1526697693137873</v>
      </c>
      <c r="O298" s="5">
        <f t="shared" si="28"/>
        <v>79.863619794690308</v>
      </c>
      <c r="P298" s="3">
        <f t="shared" si="31"/>
        <v>220.65950651752223</v>
      </c>
      <c r="Q298" s="3">
        <f t="shared" si="29"/>
        <v>191.47996354831869</v>
      </c>
      <c r="R298" s="3">
        <f t="shared" si="32"/>
        <v>112.84361979469031</v>
      </c>
      <c r="S298" s="3">
        <f t="shared" si="33"/>
        <v>151.54815365097352</v>
      </c>
      <c r="T298" s="3">
        <f t="shared" si="34"/>
        <v>168.74815365097351</v>
      </c>
    </row>
    <row r="299" spans="1:20" ht="15" customHeight="1" x14ac:dyDescent="0.3">
      <c r="A299" s="16" t="s">
        <v>20</v>
      </c>
      <c r="B299" s="17" t="s">
        <v>30</v>
      </c>
      <c r="C299" s="17" t="s">
        <v>22</v>
      </c>
      <c r="D299" s="17"/>
      <c r="E299" s="3">
        <v>298</v>
      </c>
      <c r="F299" s="4">
        <v>17.25</v>
      </c>
      <c r="G299" s="4">
        <v>15.65</v>
      </c>
      <c r="H299" s="5">
        <v>200.8</v>
      </c>
      <c r="I299" s="18"/>
      <c r="J299" s="18"/>
      <c r="K299" s="18"/>
      <c r="L299" s="18"/>
      <c r="M299" s="19"/>
      <c r="N299" s="5">
        <f t="shared" si="30"/>
        <v>1.1526697693137873</v>
      </c>
      <c r="O299" s="5">
        <f t="shared" si="28"/>
        <v>77.996171262962449</v>
      </c>
      <c r="P299" s="3">
        <f t="shared" si="31"/>
        <v>216.19100246796177</v>
      </c>
      <c r="Q299" s="3">
        <f t="shared" si="29"/>
        <v>187.24157677851741</v>
      </c>
      <c r="R299" s="3">
        <f t="shared" si="32"/>
        <v>110.89617126296244</v>
      </c>
      <c r="S299" s="3">
        <f t="shared" si="33"/>
        <v>148.24349114703617</v>
      </c>
      <c r="T299" s="3">
        <f t="shared" si="34"/>
        <v>165.49349114703617</v>
      </c>
    </row>
    <row r="300" spans="1:20" ht="15" customHeight="1" x14ac:dyDescent="0.3">
      <c r="A300" s="16" t="s">
        <v>20</v>
      </c>
      <c r="B300" s="17" t="s">
        <v>44</v>
      </c>
      <c r="C300" s="17" t="s">
        <v>22</v>
      </c>
      <c r="D300" s="17"/>
      <c r="E300" s="3">
        <v>299</v>
      </c>
      <c r="F300" s="4">
        <v>16.95</v>
      </c>
      <c r="G300" s="4">
        <v>14.91</v>
      </c>
      <c r="H300" s="5">
        <v>200.14</v>
      </c>
      <c r="I300" s="18"/>
      <c r="J300" s="18"/>
      <c r="K300" s="18"/>
      <c r="L300" s="18"/>
      <c r="M300" s="19"/>
      <c r="N300" s="5">
        <f t="shared" si="30"/>
        <v>1.1526697693137873</v>
      </c>
      <c r="O300" s="5">
        <f t="shared" si="28"/>
        <v>78.172696248548647</v>
      </c>
      <c r="P300" s="3">
        <f t="shared" si="31"/>
        <v>215.56583618408933</v>
      </c>
      <c r="Q300" s="3">
        <f t="shared" si="29"/>
        <v>186.88993174680704</v>
      </c>
      <c r="R300" s="3">
        <f t="shared" si="32"/>
        <v>110.03269624854865</v>
      </c>
      <c r="S300" s="3">
        <f t="shared" si="33"/>
        <v>147.8035836225327</v>
      </c>
      <c r="T300" s="3">
        <f t="shared" si="34"/>
        <v>164.75358362253269</v>
      </c>
    </row>
    <row r="301" spans="1:20" ht="15" customHeight="1" x14ac:dyDescent="0.3">
      <c r="A301" s="16" t="s">
        <v>20</v>
      </c>
      <c r="B301" s="17" t="s">
        <v>28</v>
      </c>
      <c r="C301" s="17" t="s">
        <v>26</v>
      </c>
      <c r="D301" s="17"/>
      <c r="E301" s="3">
        <v>300</v>
      </c>
      <c r="F301" s="4">
        <v>16.829999999999998</v>
      </c>
      <c r="G301" s="4">
        <v>16.829999999999998</v>
      </c>
      <c r="H301" s="5">
        <v>205.09</v>
      </c>
      <c r="I301" s="18" t="s">
        <v>58</v>
      </c>
      <c r="J301" s="18">
        <v>44.07</v>
      </c>
      <c r="K301" s="18">
        <v>32.46</v>
      </c>
      <c r="L301" s="18">
        <v>22.68</v>
      </c>
      <c r="M301" s="19">
        <f>(J301-K301)/(K301-L301)</f>
        <v>1.1871165644171777</v>
      </c>
      <c r="N301" s="5">
        <f t="shared" si="30"/>
        <v>1.1526697693137873</v>
      </c>
      <c r="O301" s="5">
        <f t="shared" si="28"/>
        <v>79.635995471171242</v>
      </c>
      <c r="P301" s="3">
        <f t="shared" si="31"/>
        <v>220.80458935725241</v>
      </c>
      <c r="Q301" s="3">
        <f t="shared" si="29"/>
        <v>192.02919003657672</v>
      </c>
      <c r="R301" s="3">
        <f t="shared" si="32"/>
        <v>113.29599547117124</v>
      </c>
      <c r="S301" s="3">
        <f t="shared" si="33"/>
        <v>152.21119230099112</v>
      </c>
      <c r="T301" s="3">
        <f t="shared" si="34"/>
        <v>169.0411923009911</v>
      </c>
    </row>
    <row r="302" spans="1:20" ht="15" customHeight="1" x14ac:dyDescent="0.3">
      <c r="A302" s="16" t="s">
        <v>20</v>
      </c>
      <c r="B302" s="17" t="s">
        <v>41</v>
      </c>
      <c r="C302" s="17" t="s">
        <v>26</v>
      </c>
      <c r="D302" s="17"/>
      <c r="E302" s="3">
        <v>301</v>
      </c>
      <c r="F302" s="4">
        <v>16.61</v>
      </c>
      <c r="G302" s="4">
        <v>14.24</v>
      </c>
      <c r="H302" s="5">
        <v>197.03</v>
      </c>
      <c r="I302" s="18"/>
      <c r="J302" s="18"/>
      <c r="K302" s="18"/>
      <c r="L302" s="18"/>
      <c r="M302" s="19"/>
      <c r="N302" s="5">
        <f t="shared" si="30"/>
        <v>1.1526697693137873</v>
      </c>
      <c r="O302" s="5">
        <f t="shared" si="28"/>
        <v>77.19716343346694</v>
      </c>
      <c r="P302" s="3">
        <f t="shared" si="31"/>
        <v>212.26333406864731</v>
      </c>
      <c r="Q302" s="3">
        <f t="shared" si="29"/>
        <v>184.0737595536273</v>
      </c>
      <c r="R302" s="3">
        <f t="shared" si="32"/>
        <v>108.04716343346695</v>
      </c>
      <c r="S302" s="3">
        <f t="shared" si="33"/>
        <v>145.47517783689381</v>
      </c>
      <c r="T302" s="3">
        <f t="shared" si="34"/>
        <v>162.08517783689379</v>
      </c>
    </row>
    <row r="303" spans="1:20" ht="15" customHeight="1" x14ac:dyDescent="0.3">
      <c r="A303" s="16" t="s">
        <v>20</v>
      </c>
      <c r="B303" s="17" t="s">
        <v>21</v>
      </c>
      <c r="C303" s="17" t="s">
        <v>26</v>
      </c>
      <c r="D303" s="17"/>
      <c r="E303" s="3">
        <v>302</v>
      </c>
      <c r="F303" s="4">
        <v>16.7</v>
      </c>
      <c r="G303" s="4">
        <v>15.64</v>
      </c>
      <c r="H303" s="5">
        <v>195.96</v>
      </c>
      <c r="I303" s="18"/>
      <c r="J303" s="18"/>
      <c r="K303" s="18"/>
      <c r="L303" s="18"/>
      <c r="M303" s="19"/>
      <c r="N303" s="5">
        <f t="shared" si="30"/>
        <v>1.1526697693137873</v>
      </c>
      <c r="O303" s="5">
        <f t="shared" si="28"/>
        <v>76.007942477938741</v>
      </c>
      <c r="P303" s="3">
        <f t="shared" si="31"/>
        <v>210.95866482315606</v>
      </c>
      <c r="Q303" s="3">
        <f t="shared" si="29"/>
        <v>182.85747345146524</v>
      </c>
      <c r="R303" s="3">
        <f t="shared" si="32"/>
        <v>108.34794247793874</v>
      </c>
      <c r="S303" s="3">
        <f t="shared" si="33"/>
        <v>144.85350221249587</v>
      </c>
      <c r="T303" s="3">
        <f t="shared" si="34"/>
        <v>161.55350221249586</v>
      </c>
    </row>
    <row r="304" spans="1:20" ht="15" customHeight="1" x14ac:dyDescent="0.3">
      <c r="A304" s="16" t="s">
        <v>20</v>
      </c>
      <c r="B304" s="17" t="s">
        <v>27</v>
      </c>
      <c r="C304" s="17" t="s">
        <v>26</v>
      </c>
      <c r="D304" s="17"/>
      <c r="E304" s="3">
        <v>303</v>
      </c>
      <c r="F304" s="4">
        <v>16.8</v>
      </c>
      <c r="G304" s="4">
        <v>15.95</v>
      </c>
      <c r="H304" s="5">
        <v>203.34</v>
      </c>
      <c r="I304" s="18"/>
      <c r="J304" s="18"/>
      <c r="K304" s="18"/>
      <c r="L304" s="18"/>
      <c r="M304" s="19"/>
      <c r="N304" s="5">
        <f t="shared" si="30"/>
        <v>1.1526697693137873</v>
      </c>
      <c r="O304" s="5">
        <f t="shared" si="28"/>
        <v>79.245782345138551</v>
      </c>
      <c r="P304" s="3">
        <f t="shared" si="31"/>
        <v>218.9775885110756</v>
      </c>
      <c r="Q304" s="3">
        <f t="shared" si="29"/>
        <v>190.29072115930481</v>
      </c>
      <c r="R304" s="3">
        <f t="shared" si="32"/>
        <v>111.99578234513855</v>
      </c>
      <c r="S304" s="3">
        <f t="shared" si="33"/>
        <v>150.66782998673551</v>
      </c>
      <c r="T304" s="3">
        <f t="shared" si="34"/>
        <v>167.46782998673552</v>
      </c>
    </row>
    <row r="305" spans="1:20" ht="15" customHeight="1" x14ac:dyDescent="0.3">
      <c r="A305" s="16" t="s">
        <v>20</v>
      </c>
      <c r="B305" s="17" t="s">
        <v>48</v>
      </c>
      <c r="C305" s="17" t="s">
        <v>26</v>
      </c>
      <c r="D305" s="17"/>
      <c r="E305" s="3">
        <v>304</v>
      </c>
      <c r="F305" s="4">
        <v>16.8</v>
      </c>
      <c r="G305" s="4">
        <v>14.41</v>
      </c>
      <c r="H305" s="5">
        <v>198.12</v>
      </c>
      <c r="I305" s="18"/>
      <c r="J305" s="18"/>
      <c r="K305" s="18"/>
      <c r="L305" s="18"/>
      <c r="M305" s="19"/>
      <c r="N305" s="5">
        <f t="shared" si="30"/>
        <v>1.1526697693137873</v>
      </c>
      <c r="O305" s="5">
        <f t="shared" si="28"/>
        <v>77.536277221566763</v>
      </c>
      <c r="P305" s="3">
        <f t="shared" si="31"/>
        <v>213.4202514706819</v>
      </c>
      <c r="Q305" s="3">
        <f t="shared" si="29"/>
        <v>184.98980988744688</v>
      </c>
      <c r="R305" s="3">
        <f t="shared" si="32"/>
        <v>108.74627722156677</v>
      </c>
      <c r="S305" s="3">
        <f t="shared" si="33"/>
        <v>146.2216712766635</v>
      </c>
      <c r="T305" s="3">
        <f t="shared" si="34"/>
        <v>163.02167127666351</v>
      </c>
    </row>
    <row r="306" spans="1:20" ht="15" customHeight="1" x14ac:dyDescent="0.3">
      <c r="A306" s="16" t="s">
        <v>20</v>
      </c>
      <c r="B306" s="17" t="s">
        <v>43</v>
      </c>
      <c r="C306" s="17" t="s">
        <v>22</v>
      </c>
      <c r="D306" s="17"/>
      <c r="E306" s="3">
        <v>305</v>
      </c>
      <c r="F306" s="4">
        <v>17.53</v>
      </c>
      <c r="G306" s="4">
        <v>16.16</v>
      </c>
      <c r="H306" s="5">
        <v>203.69</v>
      </c>
      <c r="I306" s="18"/>
      <c r="J306" s="18"/>
      <c r="K306" s="18"/>
      <c r="L306" s="18"/>
      <c r="M306" s="19"/>
      <c r="N306" s="5">
        <f t="shared" si="30"/>
        <v>1.1526697693137873</v>
      </c>
      <c r="O306" s="5">
        <f t="shared" si="28"/>
        <v>78.971704078044155</v>
      </c>
      <c r="P306" s="3">
        <f t="shared" si="31"/>
        <v>219.27350458340376</v>
      </c>
      <c r="Q306" s="3">
        <f t="shared" si="29"/>
        <v>189.89774897169715</v>
      </c>
      <c r="R306" s="3">
        <f t="shared" si="32"/>
        <v>112.66170407804415</v>
      </c>
      <c r="S306" s="3">
        <f t="shared" si="33"/>
        <v>150.41189693267506</v>
      </c>
      <c r="T306" s="3">
        <f t="shared" si="34"/>
        <v>167.94189693267506</v>
      </c>
    </row>
    <row r="307" spans="1:20" ht="15" customHeight="1" x14ac:dyDescent="0.3">
      <c r="A307" s="16" t="s">
        <v>20</v>
      </c>
      <c r="B307" s="17" t="s">
        <v>32</v>
      </c>
      <c r="C307" s="17" t="s">
        <v>26</v>
      </c>
      <c r="D307" s="17"/>
      <c r="E307" s="3">
        <v>306</v>
      </c>
      <c r="F307" s="4">
        <v>16.649999999999999</v>
      </c>
      <c r="G307" s="4">
        <v>14.58</v>
      </c>
      <c r="H307" s="5">
        <v>203.73</v>
      </c>
      <c r="I307" s="18"/>
      <c r="J307" s="18"/>
      <c r="K307" s="18"/>
      <c r="L307" s="18"/>
      <c r="M307" s="19"/>
      <c r="N307" s="5">
        <f t="shared" si="30"/>
        <v>1.1526697693137873</v>
      </c>
      <c r="O307" s="5">
        <f t="shared" si="28"/>
        <v>80.133052667427165</v>
      </c>
      <c r="P307" s="3">
        <f t="shared" si="31"/>
        <v>219.54267376845382</v>
      </c>
      <c r="Q307" s="3">
        <f t="shared" si="29"/>
        <v>190.87271586833978</v>
      </c>
      <c r="R307" s="3">
        <f t="shared" si="32"/>
        <v>111.36305266742716</v>
      </c>
      <c r="S307" s="3">
        <f t="shared" si="33"/>
        <v>150.80618953462618</v>
      </c>
      <c r="T307" s="3">
        <f t="shared" si="34"/>
        <v>167.45618953462616</v>
      </c>
    </row>
    <row r="308" spans="1:20" ht="15" customHeight="1" x14ac:dyDescent="0.3">
      <c r="A308" s="16" t="s">
        <v>20</v>
      </c>
      <c r="B308" s="17" t="s">
        <v>34</v>
      </c>
      <c r="C308" s="17" t="s">
        <v>26</v>
      </c>
      <c r="D308" s="17"/>
      <c r="E308" s="3">
        <v>307</v>
      </c>
      <c r="F308" s="4">
        <v>17.71</v>
      </c>
      <c r="G308" s="4">
        <v>15.55</v>
      </c>
      <c r="H308" s="5">
        <v>203.84</v>
      </c>
      <c r="I308" s="18"/>
      <c r="J308" s="18"/>
      <c r="K308" s="18"/>
      <c r="L308" s="18"/>
      <c r="M308" s="19"/>
      <c r="N308" s="5">
        <f t="shared" si="30"/>
        <v>1.1526697693137873</v>
      </c>
      <c r="O308" s="5">
        <f t="shared" si="28"/>
        <v>79.241136950781012</v>
      </c>
      <c r="P308" s="3">
        <f t="shared" si="31"/>
        <v>219.47667183433538</v>
      </c>
      <c r="Q308" s="3">
        <f t="shared" si="29"/>
        <v>189.88050129171825</v>
      </c>
      <c r="R308" s="3">
        <f t="shared" si="32"/>
        <v>112.50113695078102</v>
      </c>
      <c r="S308" s="3">
        <f t="shared" si="33"/>
        <v>150.25993281632773</v>
      </c>
      <c r="T308" s="3">
        <f t="shared" si="34"/>
        <v>167.96993281632774</v>
      </c>
    </row>
    <row r="309" spans="1:20" ht="15" customHeight="1" x14ac:dyDescent="0.3">
      <c r="A309" s="16" t="s">
        <v>20</v>
      </c>
      <c r="B309" s="17" t="s">
        <v>38</v>
      </c>
      <c r="C309" s="17" t="s">
        <v>22</v>
      </c>
      <c r="D309" s="17"/>
      <c r="E309" s="3">
        <v>308</v>
      </c>
      <c r="F309" s="4">
        <v>16.7</v>
      </c>
      <c r="G309" s="4">
        <v>15.44</v>
      </c>
      <c r="H309" s="5">
        <v>197.93</v>
      </c>
      <c r="I309" s="18"/>
      <c r="J309" s="18"/>
      <c r="K309" s="18"/>
      <c r="L309" s="18"/>
      <c r="M309" s="19"/>
      <c r="N309" s="5">
        <f t="shared" si="30"/>
        <v>1.1526697693137873</v>
      </c>
      <c r="O309" s="5">
        <f t="shared" si="28"/>
        <v>77.015993053523189</v>
      </c>
      <c r="P309" s="3">
        <f t="shared" si="31"/>
        <v>213.12758367577948</v>
      </c>
      <c r="Q309" s="3">
        <f t="shared" si="29"/>
        <v>184.87518471775104</v>
      </c>
      <c r="R309" s="3">
        <f t="shared" si="32"/>
        <v>109.15599305352319</v>
      </c>
      <c r="S309" s="3">
        <f t="shared" si="33"/>
        <v>146.36718819098942</v>
      </c>
      <c r="T309" s="3">
        <f t="shared" si="34"/>
        <v>163.06718819098944</v>
      </c>
    </row>
    <row r="310" spans="1:20" ht="15" customHeight="1" x14ac:dyDescent="0.3">
      <c r="A310" s="16" t="s">
        <v>20</v>
      </c>
      <c r="B310" s="17" t="s">
        <v>27</v>
      </c>
      <c r="C310" s="17" t="s">
        <v>22</v>
      </c>
      <c r="D310" s="17"/>
      <c r="E310" s="3">
        <v>309</v>
      </c>
      <c r="F310" s="4">
        <v>17.350000000000001</v>
      </c>
      <c r="G310" s="4">
        <v>14.48</v>
      </c>
      <c r="H310" s="5">
        <v>205.35</v>
      </c>
      <c r="I310" s="18"/>
      <c r="J310" s="18"/>
      <c r="K310" s="18"/>
      <c r="L310" s="18"/>
      <c r="M310" s="19"/>
      <c r="N310" s="5">
        <f t="shared" si="30"/>
        <v>1.1526697693137873</v>
      </c>
      <c r="O310" s="5">
        <f t="shared" si="28"/>
        <v>80.606882891895424</v>
      </c>
      <c r="P310" s="3">
        <f t="shared" si="31"/>
        <v>221.25617479595428</v>
      </c>
      <c r="Q310" s="3">
        <f t="shared" si="29"/>
        <v>191.81514236216995</v>
      </c>
      <c r="R310" s="3">
        <f t="shared" si="32"/>
        <v>112.43688289189542</v>
      </c>
      <c r="S310" s="3">
        <f t="shared" si="33"/>
        <v>151.5117009162222</v>
      </c>
      <c r="T310" s="3">
        <f t="shared" si="34"/>
        <v>168.86170091622222</v>
      </c>
    </row>
    <row r="311" spans="1:20" ht="15" customHeight="1" x14ac:dyDescent="0.3">
      <c r="A311" s="16" t="s">
        <v>20</v>
      </c>
      <c r="B311" s="17" t="s">
        <v>42</v>
      </c>
      <c r="C311" s="17" t="s">
        <v>22</v>
      </c>
      <c r="D311" s="17"/>
      <c r="E311" s="3">
        <v>310</v>
      </c>
      <c r="F311" s="4">
        <v>16.32</v>
      </c>
      <c r="G311" s="4">
        <v>15.99</v>
      </c>
      <c r="H311" s="5">
        <v>205.05</v>
      </c>
      <c r="I311" s="18" t="s">
        <v>59</v>
      </c>
      <c r="J311" s="18">
        <v>64.69</v>
      </c>
      <c r="K311" s="18">
        <v>42.06</v>
      </c>
      <c r="L311" s="18">
        <v>22.61</v>
      </c>
      <c r="M311" s="19">
        <f>(J311-K311)/(K311-L311)</f>
        <v>1.1634961439588685</v>
      </c>
      <c r="N311" s="5">
        <f t="shared" si="30"/>
        <v>1.1526697693137873</v>
      </c>
      <c r="O311" s="5">
        <f t="shared" si="28"/>
        <v>80.244542132007936</v>
      </c>
      <c r="P311" s="3">
        <f t="shared" si="31"/>
        <v>220.88467401021865</v>
      </c>
      <c r="Q311" s="3">
        <f t="shared" si="29"/>
        <v>192.52799269041748</v>
      </c>
      <c r="R311" s="3">
        <f t="shared" si="32"/>
        <v>112.55454213200794</v>
      </c>
      <c r="S311" s="3">
        <f t="shared" si="33"/>
        <v>152.4057216244135</v>
      </c>
      <c r="T311" s="3">
        <f t="shared" si="34"/>
        <v>168.7257216244135</v>
      </c>
    </row>
    <row r="312" spans="1:20" ht="15" customHeight="1" x14ac:dyDescent="0.3">
      <c r="A312" s="16" t="s">
        <v>20</v>
      </c>
      <c r="B312" s="17" t="s">
        <v>45</v>
      </c>
      <c r="C312" s="17" t="s">
        <v>26</v>
      </c>
      <c r="D312" s="17"/>
      <c r="E312" s="3">
        <v>311</v>
      </c>
      <c r="F312" s="4">
        <v>16.11</v>
      </c>
      <c r="G312" s="4">
        <v>14.55</v>
      </c>
      <c r="H312" s="5">
        <v>199.94</v>
      </c>
      <c r="I312" s="18"/>
      <c r="J312" s="18"/>
      <c r="K312" s="18"/>
      <c r="L312" s="18"/>
      <c r="M312" s="19"/>
      <c r="N312" s="5">
        <f t="shared" si="30"/>
        <v>1.1526697693137873</v>
      </c>
      <c r="O312" s="5">
        <f t="shared" si="28"/>
        <v>78.637235684301857</v>
      </c>
      <c r="P312" s="3">
        <f t="shared" si="31"/>
        <v>215.45750385810936</v>
      </c>
      <c r="Q312" s="3">
        <f t="shared" si="29"/>
        <v>187.5519185054641</v>
      </c>
      <c r="R312" s="3">
        <f t="shared" si="32"/>
        <v>109.29723568430185</v>
      </c>
      <c r="S312" s="3">
        <f t="shared" si="33"/>
        <v>148.23330066331317</v>
      </c>
      <c r="T312" s="3">
        <f t="shared" si="34"/>
        <v>164.34330066331316</v>
      </c>
    </row>
    <row r="313" spans="1:20" ht="15" customHeight="1" x14ac:dyDescent="0.3">
      <c r="A313" s="16" t="s">
        <v>20</v>
      </c>
      <c r="B313" s="17" t="s">
        <v>27</v>
      </c>
      <c r="C313" s="17" t="s">
        <v>26</v>
      </c>
      <c r="D313" s="17"/>
      <c r="E313" s="3">
        <v>312</v>
      </c>
      <c r="F313" s="4">
        <v>16.309999999999999</v>
      </c>
      <c r="G313" s="4">
        <v>15.45</v>
      </c>
      <c r="H313" s="5">
        <v>204.23</v>
      </c>
      <c r="I313" s="18"/>
      <c r="J313" s="18"/>
      <c r="K313" s="18"/>
      <c r="L313" s="18"/>
      <c r="M313" s="19"/>
      <c r="N313" s="5">
        <f t="shared" si="30"/>
        <v>1.1526697693137873</v>
      </c>
      <c r="O313" s="5">
        <f t="shared" si="28"/>
        <v>80.119116484354564</v>
      </c>
      <c r="P313" s="3">
        <f t="shared" si="31"/>
        <v>220.03992373823323</v>
      </c>
      <c r="Q313" s="3">
        <f t="shared" si="29"/>
        <v>191.71205626558003</v>
      </c>
      <c r="R313" s="3">
        <f t="shared" si="32"/>
        <v>111.87911648435457</v>
      </c>
      <c r="S313" s="3">
        <f t="shared" si="33"/>
        <v>151.65249802340276</v>
      </c>
      <c r="T313" s="3">
        <f t="shared" si="34"/>
        <v>167.96249802340276</v>
      </c>
    </row>
    <row r="314" spans="1:20" ht="15" customHeight="1" x14ac:dyDescent="0.3">
      <c r="A314" s="16" t="s">
        <v>20</v>
      </c>
      <c r="B314" s="17" t="s">
        <v>41</v>
      </c>
      <c r="C314" s="17" t="s">
        <v>26</v>
      </c>
      <c r="D314" s="17"/>
      <c r="E314" s="3">
        <v>313</v>
      </c>
      <c r="F314" s="4">
        <v>17.64</v>
      </c>
      <c r="G314" s="4">
        <v>15.65</v>
      </c>
      <c r="H314" s="5">
        <v>205.8</v>
      </c>
      <c r="I314" s="18"/>
      <c r="J314" s="18"/>
      <c r="K314" s="18"/>
      <c r="L314" s="18"/>
      <c r="M314" s="19"/>
      <c r="N314" s="5">
        <f t="shared" si="30"/>
        <v>1.1526697693137873</v>
      </c>
      <c r="O314" s="5">
        <f t="shared" si="28"/>
        <v>80.137698061784704</v>
      </c>
      <c r="P314" s="3">
        <f t="shared" si="31"/>
        <v>221.61359044519406</v>
      </c>
      <c r="Q314" s="3">
        <f t="shared" si="29"/>
        <v>191.95293573592636</v>
      </c>
      <c r="R314" s="3">
        <f t="shared" si="32"/>
        <v>113.4276980617847</v>
      </c>
      <c r="S314" s="3">
        <f t="shared" si="33"/>
        <v>151.88408670503401</v>
      </c>
      <c r="T314" s="3">
        <f t="shared" si="34"/>
        <v>169.52408670503399</v>
      </c>
    </row>
    <row r="315" spans="1:20" ht="15" customHeight="1" x14ac:dyDescent="0.3">
      <c r="A315" s="16" t="s">
        <v>20</v>
      </c>
      <c r="B315" s="17" t="s">
        <v>38</v>
      </c>
      <c r="C315" s="17" t="s">
        <v>26</v>
      </c>
      <c r="D315" s="17"/>
      <c r="E315" s="3">
        <v>314</v>
      </c>
      <c r="F315" s="4">
        <v>17.04</v>
      </c>
      <c r="G315" s="4">
        <v>14.52</v>
      </c>
      <c r="H315" s="5">
        <v>203.11</v>
      </c>
      <c r="I315" s="18"/>
      <c r="J315" s="18"/>
      <c r="K315" s="18"/>
      <c r="L315" s="18"/>
      <c r="M315" s="19"/>
      <c r="N315" s="5">
        <f t="shared" si="30"/>
        <v>1.1526697693137873</v>
      </c>
      <c r="O315" s="5">
        <f t="shared" si="28"/>
        <v>79.691740203461634</v>
      </c>
      <c r="P315" s="3">
        <f t="shared" si="31"/>
        <v>218.83558947813486</v>
      </c>
      <c r="Q315" s="3">
        <f t="shared" si="29"/>
        <v>189.84182844761563</v>
      </c>
      <c r="R315" s="3">
        <f t="shared" si="32"/>
        <v>111.25174020346164</v>
      </c>
      <c r="S315" s="3">
        <f t="shared" si="33"/>
        <v>149.99595834588479</v>
      </c>
      <c r="T315" s="3">
        <f t="shared" si="34"/>
        <v>167.03595834588478</v>
      </c>
    </row>
    <row r="316" spans="1:20" ht="15" customHeight="1" x14ac:dyDescent="0.3">
      <c r="A316" s="16" t="s">
        <v>20</v>
      </c>
      <c r="B316" s="17" t="s">
        <v>51</v>
      </c>
      <c r="C316" s="17" t="s">
        <v>26</v>
      </c>
      <c r="D316" s="17"/>
      <c r="E316" s="3">
        <v>315</v>
      </c>
      <c r="F316" s="4">
        <v>16.71</v>
      </c>
      <c r="G316" s="4">
        <v>16.12</v>
      </c>
      <c r="H316" s="5">
        <v>205.68</v>
      </c>
      <c r="I316" s="18"/>
      <c r="J316" s="18"/>
      <c r="K316" s="18"/>
      <c r="L316" s="18"/>
      <c r="M316" s="19"/>
      <c r="N316" s="5">
        <f t="shared" si="30"/>
        <v>1.1526697693137873</v>
      </c>
      <c r="O316" s="5">
        <f t="shared" si="28"/>
        <v>80.29564146994079</v>
      </c>
      <c r="P316" s="3">
        <f t="shared" si="31"/>
        <v>221.52475745436084</v>
      </c>
      <c r="Q316" s="3">
        <f t="shared" si="29"/>
        <v>192.77041123386977</v>
      </c>
      <c r="R316" s="3">
        <f t="shared" si="32"/>
        <v>113.12564146994079</v>
      </c>
      <c r="S316" s="3">
        <f t="shared" si="33"/>
        <v>152.62259049889934</v>
      </c>
      <c r="T316" s="3">
        <f t="shared" si="34"/>
        <v>169.33259049889932</v>
      </c>
    </row>
    <row r="317" spans="1:20" ht="15" customHeight="1" x14ac:dyDescent="0.3">
      <c r="A317" s="16" t="s">
        <v>20</v>
      </c>
      <c r="B317" s="17" t="s">
        <v>40</v>
      </c>
      <c r="C317" s="17" t="s">
        <v>22</v>
      </c>
      <c r="D317" s="17"/>
      <c r="E317" s="3">
        <v>316</v>
      </c>
      <c r="F317" s="4">
        <v>17.78</v>
      </c>
      <c r="G317" s="4">
        <v>15.8</v>
      </c>
      <c r="H317" s="5">
        <v>206.22</v>
      </c>
      <c r="I317" s="18"/>
      <c r="J317" s="18"/>
      <c r="K317" s="18"/>
      <c r="L317" s="18"/>
      <c r="M317" s="19"/>
      <c r="N317" s="5">
        <f t="shared" si="30"/>
        <v>1.1526697693137873</v>
      </c>
      <c r="O317" s="5">
        <f t="shared" si="28"/>
        <v>80.198088188432607</v>
      </c>
      <c r="P317" s="3">
        <f t="shared" si="31"/>
        <v>222.04550724281665</v>
      </c>
      <c r="Q317" s="3">
        <f t="shared" si="29"/>
        <v>192.23579401455177</v>
      </c>
      <c r="R317" s="3">
        <f t="shared" si="32"/>
        <v>113.7780881884326</v>
      </c>
      <c r="S317" s="3">
        <f t="shared" si="33"/>
        <v>152.13674992033543</v>
      </c>
      <c r="T317" s="3">
        <f t="shared" si="34"/>
        <v>169.91674992033541</v>
      </c>
    </row>
    <row r="318" spans="1:20" ht="15" customHeight="1" x14ac:dyDescent="0.3">
      <c r="A318" s="16" t="s">
        <v>20</v>
      </c>
      <c r="B318" s="17" t="s">
        <v>36</v>
      </c>
      <c r="C318" s="17" t="s">
        <v>26</v>
      </c>
      <c r="D318" s="17"/>
      <c r="E318" s="3">
        <v>317</v>
      </c>
      <c r="F318" s="4">
        <v>16.600000000000001</v>
      </c>
      <c r="G318" s="4">
        <v>16.2</v>
      </c>
      <c r="H318" s="5">
        <v>204.09</v>
      </c>
      <c r="I318" s="18"/>
      <c r="J318" s="18"/>
      <c r="K318" s="18"/>
      <c r="L318" s="18"/>
      <c r="M318" s="19"/>
      <c r="N318" s="5">
        <f t="shared" si="30"/>
        <v>1.1526697693137873</v>
      </c>
      <c r="O318" s="5">
        <f t="shared" si="28"/>
        <v>79.5709599501658</v>
      </c>
      <c r="P318" s="3">
        <f t="shared" si="31"/>
        <v>219.79175588288962</v>
      </c>
      <c r="Q318" s="3">
        <f t="shared" si="29"/>
        <v>191.25611189036476</v>
      </c>
      <c r="R318" s="3">
        <f t="shared" si="32"/>
        <v>112.3709599501658</v>
      </c>
      <c r="S318" s="3">
        <f t="shared" si="33"/>
        <v>151.47063191528184</v>
      </c>
      <c r="T318" s="3">
        <f t="shared" si="34"/>
        <v>168.07063191528187</v>
      </c>
    </row>
    <row r="319" spans="1:20" ht="15" customHeight="1" x14ac:dyDescent="0.3">
      <c r="A319" s="16" t="s">
        <v>20</v>
      </c>
      <c r="B319" s="17" t="s">
        <v>46</v>
      </c>
      <c r="C319" s="17" t="s">
        <v>26</v>
      </c>
      <c r="D319" s="17"/>
      <c r="E319" s="3">
        <v>318</v>
      </c>
      <c r="F319" s="4">
        <v>16.43</v>
      </c>
      <c r="G319" s="4">
        <v>16.260000000000002</v>
      </c>
      <c r="H319" s="5">
        <v>203.06</v>
      </c>
      <c r="I319" s="18"/>
      <c r="J319" s="18"/>
      <c r="K319" s="18"/>
      <c r="L319" s="18"/>
      <c r="M319" s="19"/>
      <c r="N319" s="5">
        <f t="shared" si="30"/>
        <v>1.1526697693137873</v>
      </c>
      <c r="O319" s="5">
        <f t="shared" si="28"/>
        <v>79.143583669272843</v>
      </c>
      <c r="P319" s="3">
        <f t="shared" si="31"/>
        <v>218.67742162279117</v>
      </c>
      <c r="Q319" s="3">
        <f t="shared" si="29"/>
        <v>190.37588407240025</v>
      </c>
      <c r="R319" s="3">
        <f t="shared" si="32"/>
        <v>111.83358366927284</v>
      </c>
      <c r="S319" s="3">
        <f t="shared" si="33"/>
        <v>150.80409223776383</v>
      </c>
      <c r="T319" s="3">
        <f t="shared" si="34"/>
        <v>167.23409223776383</v>
      </c>
    </row>
    <row r="320" spans="1:20" ht="15" customHeight="1" x14ac:dyDescent="0.3">
      <c r="A320" s="16" t="s">
        <v>20</v>
      </c>
      <c r="B320" s="17" t="s">
        <v>44</v>
      </c>
      <c r="C320" s="17" t="s">
        <v>22</v>
      </c>
      <c r="D320" s="17"/>
      <c r="E320" s="3">
        <v>319</v>
      </c>
      <c r="F320" s="4">
        <v>15.96</v>
      </c>
      <c r="G320" s="4">
        <v>17.11</v>
      </c>
      <c r="H320" s="5">
        <v>204.68</v>
      </c>
      <c r="I320" s="18"/>
      <c r="J320" s="18"/>
      <c r="K320" s="18"/>
      <c r="L320" s="18"/>
      <c r="M320" s="19"/>
      <c r="N320" s="5">
        <f t="shared" si="30"/>
        <v>1.1526697693137873</v>
      </c>
      <c r="O320" s="5">
        <f t="shared" si="28"/>
        <v>79.719612569606824</v>
      </c>
      <c r="P320" s="3">
        <f t="shared" si="31"/>
        <v>220.41108953857602</v>
      </c>
      <c r="Q320" s="3">
        <f t="shared" si="29"/>
        <v>192.493147653135</v>
      </c>
      <c r="R320" s="3">
        <f t="shared" si="32"/>
        <v>112.78961256960682</v>
      </c>
      <c r="S320" s="3">
        <f t="shared" si="33"/>
        <v>152.63334136833157</v>
      </c>
      <c r="T320" s="3">
        <f t="shared" si="34"/>
        <v>168.59334136833158</v>
      </c>
    </row>
    <row r="321" spans="1:20" ht="15" customHeight="1" x14ac:dyDescent="0.3">
      <c r="A321" s="16" t="s">
        <v>20</v>
      </c>
      <c r="B321" s="17" t="s">
        <v>49</v>
      </c>
      <c r="C321" s="17" t="s">
        <v>26</v>
      </c>
      <c r="D321" s="17"/>
      <c r="E321" s="3">
        <v>320</v>
      </c>
      <c r="F321" s="4">
        <v>16.45</v>
      </c>
      <c r="G321" s="4">
        <v>16.079999999999998</v>
      </c>
      <c r="H321" s="5">
        <v>204.43</v>
      </c>
      <c r="I321" s="18" t="s">
        <v>60</v>
      </c>
      <c r="J321" s="18">
        <v>63.55</v>
      </c>
      <c r="K321" s="18">
        <v>41.63</v>
      </c>
      <c r="L321" s="18">
        <v>22.5</v>
      </c>
      <c r="M321" s="19">
        <f>(J321-K321)/(K321-L321)</f>
        <v>1.1458442237323572</v>
      </c>
      <c r="N321" s="5">
        <f t="shared" si="30"/>
        <v>1.1526697693137873</v>
      </c>
      <c r="O321" s="5">
        <f t="shared" si="28"/>
        <v>79.854329005975245</v>
      </c>
      <c r="P321" s="3">
        <f t="shared" si="31"/>
        <v>220.18767316404183</v>
      </c>
      <c r="Q321" s="3">
        <f t="shared" si="29"/>
        <v>191.75952381314556</v>
      </c>
      <c r="R321" s="3">
        <f t="shared" si="32"/>
        <v>112.38432900597525</v>
      </c>
      <c r="S321" s="3">
        <f t="shared" si="33"/>
        <v>151.83235931015793</v>
      </c>
      <c r="T321" s="3">
        <f t="shared" si="34"/>
        <v>168.28235931015791</v>
      </c>
    </row>
    <row r="322" spans="1:20" ht="15" customHeight="1" x14ac:dyDescent="0.3">
      <c r="A322" s="16" t="s">
        <v>20</v>
      </c>
      <c r="B322" s="17" t="s">
        <v>45</v>
      </c>
      <c r="C322" s="17" t="s">
        <v>26</v>
      </c>
      <c r="D322" s="17"/>
      <c r="E322" s="3">
        <v>321</v>
      </c>
      <c r="F322" s="4">
        <v>17.7</v>
      </c>
      <c r="G322" s="4">
        <v>15.93</v>
      </c>
      <c r="H322" s="5">
        <v>204.42</v>
      </c>
      <c r="I322" s="18"/>
      <c r="J322" s="18"/>
      <c r="K322" s="18"/>
      <c r="L322" s="18"/>
      <c r="M322" s="19"/>
      <c r="N322" s="5">
        <f t="shared" si="30"/>
        <v>1.1526697693137873</v>
      </c>
      <c r="O322" s="5">
        <f t="shared" ref="O322:O385" si="35">(H322-(F322+G322))/(1+N322)</f>
        <v>79.338690232289181</v>
      </c>
      <c r="P322" s="3">
        <f t="shared" si="31"/>
        <v>220.07592204587957</v>
      </c>
      <c r="Q322" s="3">
        <f t="shared" ref="Q322:Q385" si="36">G322+($O322*(1+1.2))</f>
        <v>190.47511851103621</v>
      </c>
      <c r="R322" s="3">
        <f t="shared" si="32"/>
        <v>112.96869023228918</v>
      </c>
      <c r="S322" s="3">
        <f t="shared" si="33"/>
        <v>150.80577339489162</v>
      </c>
      <c r="T322" s="3">
        <f t="shared" si="34"/>
        <v>168.50577339489161</v>
      </c>
    </row>
    <row r="323" spans="1:20" ht="15" customHeight="1" x14ac:dyDescent="0.3">
      <c r="A323" s="16" t="s">
        <v>20</v>
      </c>
      <c r="B323" s="17" t="s">
        <v>23</v>
      </c>
      <c r="C323" s="17" t="s">
        <v>22</v>
      </c>
      <c r="D323" s="17"/>
      <c r="E323" s="3">
        <v>322</v>
      </c>
      <c r="F323" s="4">
        <v>16.7</v>
      </c>
      <c r="G323" s="4">
        <v>16.399999999999999</v>
      </c>
      <c r="H323" s="5">
        <v>205.89</v>
      </c>
      <c r="I323" s="18"/>
      <c r="J323" s="18"/>
      <c r="K323" s="18"/>
      <c r="L323" s="18"/>
      <c r="M323" s="19"/>
      <c r="N323" s="5">
        <f t="shared" ref="N323:N386" si="37">N322</f>
        <v>1.1526697693137873</v>
      </c>
      <c r="O323" s="5">
        <f t="shared" si="35"/>
        <v>80.267769103795587</v>
      </c>
      <c r="P323" s="3">
        <f t="shared" ref="P323:P386" si="38">($F323+G323)+($O323*(1+1.35))</f>
        <v>221.72925739391962</v>
      </c>
      <c r="Q323" s="3">
        <f t="shared" si="36"/>
        <v>192.98909202835031</v>
      </c>
      <c r="R323" s="3">
        <f t="shared" ref="R323:R386" si="39">($F323+G323)+($O323*(1+D323))</f>
        <v>113.36776910379558</v>
      </c>
      <c r="S323" s="3">
        <f t="shared" ref="S323:S386" si="40">G323+($O323*(1+0.7))</f>
        <v>152.85520747645251</v>
      </c>
      <c r="T323" s="3">
        <f t="shared" ref="T323:T386" si="41">(G323+F323)+($O323*(1+0.7))</f>
        <v>169.55520747645249</v>
      </c>
    </row>
    <row r="324" spans="1:20" ht="15" customHeight="1" x14ac:dyDescent="0.3">
      <c r="A324" s="16" t="s">
        <v>20</v>
      </c>
      <c r="B324" s="17" t="s">
        <v>42</v>
      </c>
      <c r="C324" s="17" t="s">
        <v>22</v>
      </c>
      <c r="D324" s="17"/>
      <c r="E324" s="3">
        <v>323</v>
      </c>
      <c r="F324" s="4">
        <v>16.59</v>
      </c>
      <c r="G324" s="4">
        <v>14.71</v>
      </c>
      <c r="H324" s="5">
        <v>197.61</v>
      </c>
      <c r="I324" s="18"/>
      <c r="J324" s="18"/>
      <c r="K324" s="18"/>
      <c r="L324" s="18"/>
      <c r="M324" s="19"/>
      <c r="N324" s="5">
        <f t="shared" si="37"/>
        <v>1.1526697693137873</v>
      </c>
      <c r="O324" s="5">
        <f t="shared" si="35"/>
        <v>77.257553560114857</v>
      </c>
      <c r="P324" s="3">
        <f t="shared" si="38"/>
        <v>212.85525086626993</v>
      </c>
      <c r="Q324" s="3">
        <f t="shared" si="36"/>
        <v>184.6766178322527</v>
      </c>
      <c r="R324" s="3">
        <f t="shared" si="39"/>
        <v>108.55755356011485</v>
      </c>
      <c r="S324" s="3">
        <f t="shared" si="40"/>
        <v>146.04784105219525</v>
      </c>
      <c r="T324" s="3">
        <f t="shared" si="41"/>
        <v>162.63784105219526</v>
      </c>
    </row>
    <row r="325" spans="1:20" ht="15" customHeight="1" x14ac:dyDescent="0.3">
      <c r="A325" s="16" t="s">
        <v>20</v>
      </c>
      <c r="B325" s="23" t="s">
        <v>35</v>
      </c>
      <c r="C325" s="23" t="s">
        <v>26</v>
      </c>
      <c r="D325" s="23"/>
      <c r="E325" s="3">
        <v>324</v>
      </c>
      <c r="F325" s="4">
        <v>17.12</v>
      </c>
      <c r="G325" s="4">
        <v>15.59</v>
      </c>
      <c r="H325" s="5">
        <v>204.45</v>
      </c>
      <c r="I325" s="18"/>
      <c r="J325" s="18"/>
      <c r="K325" s="18"/>
      <c r="L325" s="18"/>
      <c r="M325" s="19"/>
      <c r="N325" s="5">
        <f t="shared" si="37"/>
        <v>1.1526697693137873</v>
      </c>
      <c r="O325" s="5">
        <f t="shared" si="35"/>
        <v>79.780002696254726</v>
      </c>
      <c r="P325" s="3">
        <f t="shared" si="38"/>
        <v>220.19300633619864</v>
      </c>
      <c r="Q325" s="3">
        <f t="shared" si="36"/>
        <v>191.10600593176042</v>
      </c>
      <c r="R325" s="3">
        <f t="shared" si="39"/>
        <v>112.49000269625472</v>
      </c>
      <c r="S325" s="3">
        <f t="shared" si="40"/>
        <v>151.21600458363304</v>
      </c>
      <c r="T325" s="3">
        <f t="shared" si="41"/>
        <v>168.33600458363304</v>
      </c>
    </row>
    <row r="326" spans="1:20" ht="15" customHeight="1" x14ac:dyDescent="0.3">
      <c r="A326" s="16" t="s">
        <v>20</v>
      </c>
      <c r="B326" s="17" t="s">
        <v>40</v>
      </c>
      <c r="C326" s="17" t="s">
        <v>26</v>
      </c>
      <c r="D326" s="17"/>
      <c r="E326" s="3">
        <v>325</v>
      </c>
      <c r="F326" s="4">
        <v>17.32</v>
      </c>
      <c r="G326" s="4">
        <v>14.71</v>
      </c>
      <c r="H326" s="5">
        <v>203.27</v>
      </c>
      <c r="I326" s="18"/>
      <c r="J326" s="18"/>
      <c r="K326" s="18"/>
      <c r="L326" s="18"/>
      <c r="M326" s="19"/>
      <c r="N326" s="5">
        <f t="shared" si="37"/>
        <v>1.1526697693137873</v>
      </c>
      <c r="O326" s="5">
        <f t="shared" si="35"/>
        <v>79.547732978378136</v>
      </c>
      <c r="P326" s="3">
        <f t="shared" si="38"/>
        <v>218.96717249918862</v>
      </c>
      <c r="Q326" s="3">
        <f t="shared" si="36"/>
        <v>189.71501255243192</v>
      </c>
      <c r="R326" s="3">
        <f t="shared" si="39"/>
        <v>111.57773297837814</v>
      </c>
      <c r="S326" s="3">
        <f t="shared" si="40"/>
        <v>149.94114606324283</v>
      </c>
      <c r="T326" s="3">
        <f t="shared" si="41"/>
        <v>167.26114606324282</v>
      </c>
    </row>
    <row r="327" spans="1:20" ht="15" customHeight="1" x14ac:dyDescent="0.3">
      <c r="A327" s="16" t="s">
        <v>20</v>
      </c>
      <c r="B327" s="17" t="s">
        <v>52</v>
      </c>
      <c r="C327" s="17" t="s">
        <v>22</v>
      </c>
      <c r="D327" s="17"/>
      <c r="E327" s="3">
        <v>326</v>
      </c>
      <c r="F327" s="4">
        <v>17.37</v>
      </c>
      <c r="G327" s="4">
        <v>15.92</v>
      </c>
      <c r="H327" s="5">
        <v>205.98</v>
      </c>
      <c r="I327" s="18"/>
      <c r="J327" s="18"/>
      <c r="K327" s="18"/>
      <c r="L327" s="18"/>
      <c r="M327" s="19"/>
      <c r="N327" s="5">
        <f t="shared" si="37"/>
        <v>1.1526697693137873</v>
      </c>
      <c r="O327" s="5">
        <f t="shared" si="35"/>
        <v>80.221315160220271</v>
      </c>
      <c r="P327" s="3">
        <f t="shared" si="38"/>
        <v>221.81009062651765</v>
      </c>
      <c r="Q327" s="3">
        <f t="shared" si="36"/>
        <v>192.40689335248459</v>
      </c>
      <c r="R327" s="3">
        <f t="shared" si="39"/>
        <v>113.51131516022028</v>
      </c>
      <c r="S327" s="3">
        <f t="shared" si="40"/>
        <v>152.29623577237444</v>
      </c>
      <c r="T327" s="3">
        <f t="shared" si="41"/>
        <v>169.66623577237445</v>
      </c>
    </row>
    <row r="328" spans="1:20" ht="15" customHeight="1" x14ac:dyDescent="0.3">
      <c r="A328" s="16" t="s">
        <v>20</v>
      </c>
      <c r="B328" s="17" t="s">
        <v>21</v>
      </c>
      <c r="C328" s="17" t="s">
        <v>22</v>
      </c>
      <c r="D328" s="17"/>
      <c r="E328" s="3">
        <v>327</v>
      </c>
      <c r="F328" s="4">
        <v>17.690000000000001</v>
      </c>
      <c r="G328" s="4">
        <v>16.14</v>
      </c>
      <c r="H328" s="5">
        <v>205.75</v>
      </c>
      <c r="I328" s="18"/>
      <c r="J328" s="18"/>
      <c r="K328" s="18"/>
      <c r="L328" s="18"/>
      <c r="M328" s="19"/>
      <c r="N328" s="5">
        <f t="shared" si="37"/>
        <v>1.1526697693137873</v>
      </c>
      <c r="O328" s="5">
        <f t="shared" si="35"/>
        <v>79.863619794690308</v>
      </c>
      <c r="P328" s="3">
        <f t="shared" si="38"/>
        <v>221.50950651752225</v>
      </c>
      <c r="Q328" s="3">
        <f t="shared" si="36"/>
        <v>191.83996354831868</v>
      </c>
      <c r="R328" s="3">
        <f t="shared" si="39"/>
        <v>113.69361979469031</v>
      </c>
      <c r="S328" s="3">
        <f t="shared" si="40"/>
        <v>151.90815365097353</v>
      </c>
      <c r="T328" s="3">
        <f t="shared" si="41"/>
        <v>169.59815365097353</v>
      </c>
    </row>
    <row r="329" spans="1:20" ht="15" customHeight="1" x14ac:dyDescent="0.3">
      <c r="A329" s="16" t="s">
        <v>20</v>
      </c>
      <c r="B329" s="17" t="s">
        <v>31</v>
      </c>
      <c r="C329" s="17" t="s">
        <v>22</v>
      </c>
      <c r="D329" s="17"/>
      <c r="E329" s="3">
        <v>328</v>
      </c>
      <c r="F329" s="4">
        <v>16.25</v>
      </c>
      <c r="G329" s="4">
        <v>15.7</v>
      </c>
      <c r="H329" s="5">
        <v>201.5</v>
      </c>
      <c r="I329" s="18"/>
      <c r="J329" s="18"/>
      <c r="K329" s="18"/>
      <c r="L329" s="18"/>
      <c r="M329" s="19"/>
      <c r="N329" s="5">
        <f t="shared" si="37"/>
        <v>1.1526697693137873</v>
      </c>
      <c r="O329" s="5">
        <f t="shared" si="35"/>
        <v>78.762661331955229</v>
      </c>
      <c r="P329" s="3">
        <f t="shared" si="38"/>
        <v>217.04225413009479</v>
      </c>
      <c r="Q329" s="3">
        <f t="shared" si="36"/>
        <v>188.9778549303015</v>
      </c>
      <c r="R329" s="3">
        <f t="shared" si="39"/>
        <v>110.71266133195523</v>
      </c>
      <c r="S329" s="3">
        <f t="shared" si="40"/>
        <v>149.59652426432388</v>
      </c>
      <c r="T329" s="3">
        <f t="shared" si="41"/>
        <v>165.84652426432388</v>
      </c>
    </row>
    <row r="330" spans="1:20" ht="15" customHeight="1" x14ac:dyDescent="0.3">
      <c r="A330" s="16" t="s">
        <v>20</v>
      </c>
      <c r="B330" s="17" t="s">
        <v>49</v>
      </c>
      <c r="C330" s="17" t="s">
        <v>22</v>
      </c>
      <c r="D330" s="17"/>
      <c r="E330" s="3">
        <v>329</v>
      </c>
      <c r="F330" s="4">
        <v>16.32</v>
      </c>
      <c r="G330" s="4">
        <v>14.58</v>
      </c>
      <c r="H330" s="5">
        <v>198.97</v>
      </c>
      <c r="I330" s="18"/>
      <c r="J330" s="18"/>
      <c r="K330" s="18"/>
      <c r="L330" s="18"/>
      <c r="M330" s="19"/>
      <c r="N330" s="5">
        <f t="shared" si="37"/>
        <v>1.1526697693137873</v>
      </c>
      <c r="O330" s="5">
        <f t="shared" si="35"/>
        <v>78.075142967040478</v>
      </c>
      <c r="P330" s="3">
        <f t="shared" si="38"/>
        <v>214.37658597254514</v>
      </c>
      <c r="Q330" s="3">
        <f t="shared" si="36"/>
        <v>186.34531452748908</v>
      </c>
      <c r="R330" s="3">
        <f t="shared" si="39"/>
        <v>108.97514296704048</v>
      </c>
      <c r="S330" s="3">
        <f t="shared" si="40"/>
        <v>147.30774304396883</v>
      </c>
      <c r="T330" s="3">
        <f t="shared" si="41"/>
        <v>163.62774304396882</v>
      </c>
    </row>
    <row r="331" spans="1:20" ht="15" customHeight="1" x14ac:dyDescent="0.3">
      <c r="A331" s="16" t="s">
        <v>20</v>
      </c>
      <c r="B331" s="17" t="s">
        <v>49</v>
      </c>
      <c r="C331" s="17" t="s">
        <v>26</v>
      </c>
      <c r="D331" s="17"/>
      <c r="E331" s="3">
        <v>330</v>
      </c>
      <c r="F331" s="4">
        <v>17.79</v>
      </c>
      <c r="G331" s="4">
        <v>15.68</v>
      </c>
      <c r="H331" s="5">
        <v>196.11</v>
      </c>
      <c r="I331" s="18" t="s">
        <v>61</v>
      </c>
      <c r="J331" s="18">
        <v>64.66</v>
      </c>
      <c r="K331" s="18">
        <v>42.34</v>
      </c>
      <c r="L331" s="18">
        <v>22.57</v>
      </c>
      <c r="M331" s="19">
        <f>(J331-K331)/(K331-L331)</f>
        <v>1.128983308042488</v>
      </c>
      <c r="N331" s="5">
        <f t="shared" si="37"/>
        <v>1.1526697693137873</v>
      </c>
      <c r="O331" s="5">
        <f t="shared" si="35"/>
        <v>75.552693830900608</v>
      </c>
      <c r="P331" s="3">
        <f t="shared" si="38"/>
        <v>211.01883050261642</v>
      </c>
      <c r="Q331" s="3">
        <f t="shared" si="36"/>
        <v>181.89592642798135</v>
      </c>
      <c r="R331" s="3">
        <f t="shared" si="39"/>
        <v>109.02269383090061</v>
      </c>
      <c r="S331" s="3">
        <f t="shared" si="40"/>
        <v>144.11957951253103</v>
      </c>
      <c r="T331" s="3">
        <f t="shared" si="41"/>
        <v>161.90957951253102</v>
      </c>
    </row>
    <row r="332" spans="1:20" ht="15" customHeight="1" x14ac:dyDescent="0.3">
      <c r="A332" s="16" t="s">
        <v>20</v>
      </c>
      <c r="B332" s="17" t="s">
        <v>51</v>
      </c>
      <c r="C332" s="17" t="s">
        <v>22</v>
      </c>
      <c r="D332" s="17"/>
      <c r="E332" s="3">
        <v>331</v>
      </c>
      <c r="F332" s="4">
        <v>16.68</v>
      </c>
      <c r="G332" s="4">
        <v>15.68</v>
      </c>
      <c r="H332" s="5">
        <v>196.2</v>
      </c>
      <c r="I332" s="18"/>
      <c r="J332" s="18"/>
      <c r="K332" s="18"/>
      <c r="L332" s="18"/>
      <c r="M332" s="19"/>
      <c r="N332" s="5">
        <f t="shared" si="37"/>
        <v>1.1526697693137873</v>
      </c>
      <c r="O332" s="5">
        <f t="shared" si="35"/>
        <v>76.110141153804435</v>
      </c>
      <c r="P332" s="3">
        <f t="shared" si="38"/>
        <v>211.21883171144043</v>
      </c>
      <c r="Q332" s="3">
        <f t="shared" si="36"/>
        <v>183.12231053836979</v>
      </c>
      <c r="R332" s="3">
        <f t="shared" si="39"/>
        <v>108.47014115380443</v>
      </c>
      <c r="S332" s="3">
        <f t="shared" si="40"/>
        <v>145.06723996146755</v>
      </c>
      <c r="T332" s="3">
        <f t="shared" si="41"/>
        <v>161.74723996146753</v>
      </c>
    </row>
    <row r="333" spans="1:20" ht="15" customHeight="1" x14ac:dyDescent="0.3">
      <c r="A333" s="16" t="s">
        <v>20</v>
      </c>
      <c r="B333" s="17" t="s">
        <v>33</v>
      </c>
      <c r="C333" s="17" t="s">
        <v>22</v>
      </c>
      <c r="D333" s="17"/>
      <c r="E333" s="3">
        <v>332</v>
      </c>
      <c r="F333" s="4">
        <v>17.75</v>
      </c>
      <c r="G333" s="4">
        <v>15.9</v>
      </c>
      <c r="H333" s="5">
        <v>201.68</v>
      </c>
      <c r="I333" s="18"/>
      <c r="J333" s="18"/>
      <c r="K333" s="18"/>
      <c r="L333" s="18"/>
      <c r="M333" s="19"/>
      <c r="N333" s="5">
        <f t="shared" si="37"/>
        <v>1.1526697693137873</v>
      </c>
      <c r="O333" s="5">
        <f t="shared" si="35"/>
        <v>78.056561389610351</v>
      </c>
      <c r="P333" s="3">
        <f t="shared" si="38"/>
        <v>217.08291926558434</v>
      </c>
      <c r="Q333" s="3">
        <f t="shared" si="36"/>
        <v>187.62443505714279</v>
      </c>
      <c r="R333" s="3">
        <f t="shared" si="39"/>
        <v>111.70656138961036</v>
      </c>
      <c r="S333" s="3">
        <f t="shared" si="40"/>
        <v>148.59615436233759</v>
      </c>
      <c r="T333" s="3">
        <f t="shared" si="41"/>
        <v>166.34615436233759</v>
      </c>
    </row>
    <row r="334" spans="1:20" ht="15" customHeight="1" x14ac:dyDescent="0.3">
      <c r="A334" s="16" t="s">
        <v>20</v>
      </c>
      <c r="B334" s="17" t="s">
        <v>34</v>
      </c>
      <c r="C334" s="17" t="s">
        <v>26</v>
      </c>
      <c r="D334" s="17"/>
      <c r="E334" s="3">
        <v>333</v>
      </c>
      <c r="F334" s="4">
        <v>17.27</v>
      </c>
      <c r="G334" s="4">
        <v>14.35</v>
      </c>
      <c r="H334" s="5">
        <v>196.95</v>
      </c>
      <c r="I334" s="18"/>
      <c r="J334" s="18"/>
      <c r="K334" s="18"/>
      <c r="L334" s="18"/>
      <c r="M334" s="19"/>
      <c r="N334" s="5">
        <f t="shared" si="37"/>
        <v>1.1526697693137873</v>
      </c>
      <c r="O334" s="5">
        <f t="shared" si="35"/>
        <v>76.802304913076711</v>
      </c>
      <c r="P334" s="3">
        <f t="shared" si="38"/>
        <v>212.10541654573029</v>
      </c>
      <c r="Q334" s="3">
        <f t="shared" si="36"/>
        <v>183.31507080876878</v>
      </c>
      <c r="R334" s="3">
        <f t="shared" si="39"/>
        <v>108.42230491307672</v>
      </c>
      <c r="S334" s="3">
        <f t="shared" si="40"/>
        <v>144.91391835223041</v>
      </c>
      <c r="T334" s="3">
        <f t="shared" si="41"/>
        <v>162.18391835223042</v>
      </c>
    </row>
    <row r="335" spans="1:20" ht="15" customHeight="1" x14ac:dyDescent="0.3">
      <c r="A335" s="16" t="s">
        <v>20</v>
      </c>
      <c r="B335" s="23" t="s">
        <v>28</v>
      </c>
      <c r="C335" s="23" t="s">
        <v>26</v>
      </c>
      <c r="D335" s="23"/>
      <c r="E335" s="3">
        <v>334</v>
      </c>
      <c r="F335" s="4">
        <v>17.190000000000001</v>
      </c>
      <c r="G335" s="4">
        <v>15.69</v>
      </c>
      <c r="H335" s="5">
        <v>199.12</v>
      </c>
      <c r="I335" s="18"/>
      <c r="J335" s="18"/>
      <c r="K335" s="18"/>
      <c r="L335" s="18"/>
      <c r="M335" s="19"/>
      <c r="N335" s="5">
        <f t="shared" si="37"/>
        <v>1.1526697693137873</v>
      </c>
      <c r="O335" s="5">
        <f t="shared" si="35"/>
        <v>77.225035799612129</v>
      </c>
      <c r="P335" s="3">
        <f t="shared" si="38"/>
        <v>214.35883412908851</v>
      </c>
      <c r="Q335" s="3">
        <f t="shared" si="36"/>
        <v>185.58507875914668</v>
      </c>
      <c r="R335" s="3">
        <f t="shared" si="39"/>
        <v>110.10503579961212</v>
      </c>
      <c r="S335" s="3">
        <f t="shared" si="40"/>
        <v>146.9725608593406</v>
      </c>
      <c r="T335" s="3">
        <f t="shared" si="41"/>
        <v>164.1625608593406</v>
      </c>
    </row>
    <row r="336" spans="1:20" ht="15" customHeight="1" x14ac:dyDescent="0.3">
      <c r="A336" s="16" t="s">
        <v>20</v>
      </c>
      <c r="B336" s="17" t="s">
        <v>30</v>
      </c>
      <c r="C336" s="17" t="s">
        <v>26</v>
      </c>
      <c r="D336" s="17"/>
      <c r="E336" s="3">
        <v>335</v>
      </c>
      <c r="F336" s="4">
        <v>16.84</v>
      </c>
      <c r="G336" s="4">
        <v>16.12</v>
      </c>
      <c r="H336" s="5">
        <v>201.1</v>
      </c>
      <c r="I336" s="18"/>
      <c r="J336" s="18"/>
      <c r="K336" s="18"/>
      <c r="L336" s="18"/>
      <c r="M336" s="19"/>
      <c r="N336" s="5">
        <f t="shared" si="37"/>
        <v>1.1526697693137873</v>
      </c>
      <c r="O336" s="5">
        <f t="shared" si="35"/>
        <v>78.107660727543205</v>
      </c>
      <c r="P336" s="3">
        <f t="shared" si="38"/>
        <v>216.51300270972655</v>
      </c>
      <c r="Q336" s="3">
        <f t="shared" si="36"/>
        <v>187.95685360059508</v>
      </c>
      <c r="R336" s="3">
        <f t="shared" si="39"/>
        <v>111.0676607275432</v>
      </c>
      <c r="S336" s="3">
        <f t="shared" si="40"/>
        <v>148.90302323682346</v>
      </c>
      <c r="T336" s="3">
        <f t="shared" si="41"/>
        <v>165.74302323682346</v>
      </c>
    </row>
    <row r="337" spans="1:20" ht="15" customHeight="1" x14ac:dyDescent="0.3">
      <c r="A337" s="16" t="s">
        <v>20</v>
      </c>
      <c r="B337" s="17" t="s">
        <v>51</v>
      </c>
      <c r="C337" s="17" t="s">
        <v>22</v>
      </c>
      <c r="D337" s="17"/>
      <c r="E337" s="3">
        <v>336</v>
      </c>
      <c r="F337" s="4">
        <v>17.25</v>
      </c>
      <c r="G337" s="4">
        <v>14.42</v>
      </c>
      <c r="H337" s="5">
        <v>205.78</v>
      </c>
      <c r="I337" s="18"/>
      <c r="J337" s="18"/>
      <c r="K337" s="18"/>
      <c r="L337" s="18"/>
      <c r="M337" s="19"/>
      <c r="N337" s="5">
        <f t="shared" si="37"/>
        <v>1.1526697693137873</v>
      </c>
      <c r="O337" s="5">
        <f t="shared" si="35"/>
        <v>80.88096115898982</v>
      </c>
      <c r="P337" s="3">
        <f t="shared" si="38"/>
        <v>221.74025872362608</v>
      </c>
      <c r="Q337" s="3">
        <f t="shared" si="36"/>
        <v>192.35811454977761</v>
      </c>
      <c r="R337" s="3">
        <f t="shared" si="39"/>
        <v>112.55096115898982</v>
      </c>
      <c r="S337" s="3">
        <f t="shared" si="40"/>
        <v>151.91763397028268</v>
      </c>
      <c r="T337" s="3">
        <f t="shared" si="41"/>
        <v>169.16763397028268</v>
      </c>
    </row>
    <row r="338" spans="1:20" ht="15" customHeight="1" x14ac:dyDescent="0.3">
      <c r="A338" s="16" t="s">
        <v>20</v>
      </c>
      <c r="B338" s="17" t="s">
        <v>30</v>
      </c>
      <c r="C338" s="17" t="s">
        <v>26</v>
      </c>
      <c r="D338" s="17"/>
      <c r="E338" s="3">
        <v>337</v>
      </c>
      <c r="F338" s="4">
        <v>17.2</v>
      </c>
      <c r="G338" s="4">
        <v>15.43</v>
      </c>
      <c r="H338" s="5">
        <v>206.45</v>
      </c>
      <c r="I338" s="18"/>
      <c r="J338" s="18"/>
      <c r="K338" s="18"/>
      <c r="L338" s="18"/>
      <c r="M338" s="19"/>
      <c r="N338" s="5">
        <f t="shared" si="37"/>
        <v>1.1526697693137873</v>
      </c>
      <c r="O338" s="5">
        <f t="shared" si="35"/>
        <v>80.746244722621384</v>
      </c>
      <c r="P338" s="3">
        <f t="shared" si="38"/>
        <v>222.38367509816027</v>
      </c>
      <c r="Q338" s="3">
        <f t="shared" si="36"/>
        <v>193.07173838976706</v>
      </c>
      <c r="R338" s="3">
        <f t="shared" si="39"/>
        <v>113.37624472262138</v>
      </c>
      <c r="S338" s="3">
        <f t="shared" si="40"/>
        <v>152.69861602845634</v>
      </c>
      <c r="T338" s="3">
        <f t="shared" si="41"/>
        <v>169.89861602845633</v>
      </c>
    </row>
    <row r="339" spans="1:20" ht="15" customHeight="1" x14ac:dyDescent="0.3">
      <c r="A339" s="16" t="s">
        <v>20</v>
      </c>
      <c r="B339" s="17" t="s">
        <v>42</v>
      </c>
      <c r="C339" s="17" t="s">
        <v>22</v>
      </c>
      <c r="D339" s="17"/>
      <c r="E339" s="3">
        <v>338</v>
      </c>
      <c r="F339" s="4">
        <v>17.05</v>
      </c>
      <c r="G339" s="4">
        <v>15.37</v>
      </c>
      <c r="H339" s="5">
        <v>205.97</v>
      </c>
      <c r="I339" s="18"/>
      <c r="J339" s="18"/>
      <c r="K339" s="18"/>
      <c r="L339" s="18"/>
      <c r="M339" s="19"/>
      <c r="N339" s="5">
        <f t="shared" si="37"/>
        <v>1.1526697693137873</v>
      </c>
      <c r="O339" s="5">
        <f t="shared" si="35"/>
        <v>80.620819074968026</v>
      </c>
      <c r="P339" s="3">
        <f t="shared" si="38"/>
        <v>221.87892482617485</v>
      </c>
      <c r="Q339" s="3">
        <f t="shared" si="36"/>
        <v>192.73580196492966</v>
      </c>
      <c r="R339" s="3">
        <f t="shared" si="39"/>
        <v>113.04081907496803</v>
      </c>
      <c r="S339" s="3">
        <f t="shared" si="40"/>
        <v>152.42539242744564</v>
      </c>
      <c r="T339" s="3">
        <f t="shared" si="41"/>
        <v>169.47539242744563</v>
      </c>
    </row>
    <row r="340" spans="1:20" ht="15" customHeight="1" x14ac:dyDescent="0.3">
      <c r="A340" s="16" t="s">
        <v>20</v>
      </c>
      <c r="B340" s="17" t="s">
        <v>50</v>
      </c>
      <c r="C340" s="17" t="s">
        <v>22</v>
      </c>
      <c r="D340" s="17"/>
      <c r="E340" s="3">
        <v>339</v>
      </c>
      <c r="F340" s="4">
        <v>16.239999999999998</v>
      </c>
      <c r="G340" s="4">
        <v>14.7</v>
      </c>
      <c r="H340" s="5">
        <v>205.64</v>
      </c>
      <c r="I340" s="18"/>
      <c r="J340" s="18"/>
      <c r="K340" s="18"/>
      <c r="L340" s="18"/>
      <c r="M340" s="19"/>
      <c r="N340" s="5">
        <f t="shared" si="37"/>
        <v>1.1526697693137873</v>
      </c>
      <c r="O340" s="5">
        <f t="shared" si="35"/>
        <v>81.155039426084201</v>
      </c>
      <c r="P340" s="3">
        <f t="shared" si="38"/>
        <v>221.65434265129787</v>
      </c>
      <c r="Q340" s="3">
        <f t="shared" si="36"/>
        <v>193.24108673738525</v>
      </c>
      <c r="R340" s="3">
        <f t="shared" si="39"/>
        <v>112.0950394260842</v>
      </c>
      <c r="S340" s="3">
        <f t="shared" si="40"/>
        <v>152.66356702434314</v>
      </c>
      <c r="T340" s="3">
        <f t="shared" si="41"/>
        <v>168.90356702434315</v>
      </c>
    </row>
    <row r="341" spans="1:20" ht="15" customHeight="1" x14ac:dyDescent="0.3">
      <c r="A341" s="16" t="s">
        <v>20</v>
      </c>
      <c r="B341" s="17" t="s">
        <v>41</v>
      </c>
      <c r="C341" s="17" t="s">
        <v>22</v>
      </c>
      <c r="D341" s="17"/>
      <c r="E341" s="3">
        <v>340</v>
      </c>
      <c r="F341" s="4">
        <v>17.3</v>
      </c>
      <c r="G341" s="4">
        <v>15.55</v>
      </c>
      <c r="H341" s="5">
        <v>205.33</v>
      </c>
      <c r="I341" s="18" t="s">
        <v>62</v>
      </c>
      <c r="J341" s="18">
        <v>64.27</v>
      </c>
      <c r="K341" s="18">
        <v>42.31</v>
      </c>
      <c r="L341" s="18">
        <v>22.48</v>
      </c>
      <c r="M341" s="19">
        <f>(J341-K341)/(K341-L341)</f>
        <v>1.1074130105900146</v>
      </c>
      <c r="N341" s="5">
        <f t="shared" si="37"/>
        <v>1.1526697693137873</v>
      </c>
      <c r="O341" s="5">
        <f t="shared" si="35"/>
        <v>80.123761878712102</v>
      </c>
      <c r="P341" s="3">
        <f t="shared" si="38"/>
        <v>221.14084041497344</v>
      </c>
      <c r="Q341" s="3">
        <f t="shared" si="36"/>
        <v>191.82227613316664</v>
      </c>
      <c r="R341" s="3">
        <f t="shared" si="39"/>
        <v>112.97376187871211</v>
      </c>
      <c r="S341" s="3">
        <f t="shared" si="40"/>
        <v>151.76039519381058</v>
      </c>
      <c r="T341" s="3">
        <f t="shared" si="41"/>
        <v>169.06039519381056</v>
      </c>
    </row>
    <row r="342" spans="1:20" ht="15" customHeight="1" x14ac:dyDescent="0.3">
      <c r="A342" s="16" t="s">
        <v>20</v>
      </c>
      <c r="B342" s="17" t="s">
        <v>36</v>
      </c>
      <c r="C342" s="17" t="s">
        <v>22</v>
      </c>
      <c r="D342" s="17"/>
      <c r="E342" s="3">
        <v>341</v>
      </c>
      <c r="F342" s="4">
        <v>16.989999999999998</v>
      </c>
      <c r="G342" s="4">
        <v>15.95</v>
      </c>
      <c r="H342" s="5">
        <v>204.13</v>
      </c>
      <c r="I342" s="18"/>
      <c r="J342" s="18"/>
      <c r="K342" s="18"/>
      <c r="L342" s="18"/>
      <c r="M342" s="19"/>
      <c r="N342" s="5">
        <f t="shared" si="37"/>
        <v>1.1526697693137873</v>
      </c>
      <c r="O342" s="5">
        <f t="shared" si="35"/>
        <v>79.524506006590471</v>
      </c>
      <c r="P342" s="3">
        <f t="shared" si="38"/>
        <v>219.8225891154876</v>
      </c>
      <c r="Q342" s="3">
        <f t="shared" si="36"/>
        <v>190.90391321449903</v>
      </c>
      <c r="R342" s="3">
        <f t="shared" si="39"/>
        <v>112.46450600659047</v>
      </c>
      <c r="S342" s="3">
        <f t="shared" si="40"/>
        <v>151.1416602112038</v>
      </c>
      <c r="T342" s="3">
        <f t="shared" si="41"/>
        <v>168.13166021120381</v>
      </c>
    </row>
    <row r="343" spans="1:20" ht="15" customHeight="1" x14ac:dyDescent="0.3">
      <c r="A343" s="16" t="s">
        <v>20</v>
      </c>
      <c r="B343" s="17" t="s">
        <v>29</v>
      </c>
      <c r="C343" s="17" t="s">
        <v>22</v>
      </c>
      <c r="D343" s="17"/>
      <c r="E343" s="3">
        <v>342</v>
      </c>
      <c r="F343" s="4">
        <v>17.760000000000002</v>
      </c>
      <c r="G343" s="4">
        <v>14.69</v>
      </c>
      <c r="H343" s="5">
        <v>201.1</v>
      </c>
      <c r="I343" s="18"/>
      <c r="J343" s="18"/>
      <c r="K343" s="18"/>
      <c r="L343" s="18"/>
      <c r="M343" s="19"/>
      <c r="N343" s="5">
        <f t="shared" si="37"/>
        <v>1.1526697693137873</v>
      </c>
      <c r="O343" s="5">
        <f t="shared" si="35"/>
        <v>78.344575839777335</v>
      </c>
      <c r="P343" s="3">
        <f t="shared" si="38"/>
        <v>216.55975322347672</v>
      </c>
      <c r="Q343" s="3">
        <f t="shared" si="36"/>
        <v>187.04806684751014</v>
      </c>
      <c r="R343" s="3">
        <f t="shared" si="39"/>
        <v>110.79457583977734</v>
      </c>
      <c r="S343" s="3">
        <f t="shared" si="40"/>
        <v>147.87577892762147</v>
      </c>
      <c r="T343" s="3">
        <f t="shared" si="41"/>
        <v>165.63577892762146</v>
      </c>
    </row>
    <row r="344" spans="1:20" ht="15" customHeight="1" x14ac:dyDescent="0.3">
      <c r="A344" s="16" t="s">
        <v>20</v>
      </c>
      <c r="B344" s="17" t="s">
        <v>43</v>
      </c>
      <c r="C344" s="17" t="s">
        <v>26</v>
      </c>
      <c r="D344" s="17"/>
      <c r="E344" s="3">
        <v>343</v>
      </c>
      <c r="F344" s="4">
        <v>17.239999999999998</v>
      </c>
      <c r="G344" s="4">
        <v>14.65</v>
      </c>
      <c r="H344" s="5">
        <v>204.09</v>
      </c>
      <c r="I344" s="18"/>
      <c r="J344" s="18"/>
      <c r="K344" s="18"/>
      <c r="L344" s="18"/>
      <c r="M344" s="19"/>
      <c r="N344" s="5">
        <f t="shared" si="37"/>
        <v>1.1526697693137873</v>
      </c>
      <c r="O344" s="5">
        <f t="shared" si="35"/>
        <v>79.993690836701205</v>
      </c>
      <c r="P344" s="3">
        <f t="shared" si="38"/>
        <v>219.87517346624782</v>
      </c>
      <c r="Q344" s="3">
        <f t="shared" si="36"/>
        <v>190.63611984074268</v>
      </c>
      <c r="R344" s="3">
        <f t="shared" si="39"/>
        <v>111.88369083670121</v>
      </c>
      <c r="S344" s="3">
        <f t="shared" si="40"/>
        <v>150.63927442239205</v>
      </c>
      <c r="T344" s="3">
        <f t="shared" si="41"/>
        <v>167.87927442239203</v>
      </c>
    </row>
    <row r="345" spans="1:20" ht="15" customHeight="1" x14ac:dyDescent="0.3">
      <c r="A345" s="16" t="s">
        <v>20</v>
      </c>
      <c r="B345" s="17" t="s">
        <v>21</v>
      </c>
      <c r="C345" s="17" t="s">
        <v>26</v>
      </c>
      <c r="D345" s="17"/>
      <c r="E345" s="3">
        <v>344</v>
      </c>
      <c r="F345" s="4">
        <v>18.14</v>
      </c>
      <c r="G345" s="4">
        <v>16.46</v>
      </c>
      <c r="H345" s="5">
        <v>205.58</v>
      </c>
      <c r="I345" s="18"/>
      <c r="J345" s="18"/>
      <c r="K345" s="18"/>
      <c r="L345" s="18"/>
      <c r="M345" s="19"/>
      <c r="N345" s="5">
        <f t="shared" si="37"/>
        <v>1.1526697693137873</v>
      </c>
      <c r="O345" s="5">
        <f t="shared" si="35"/>
        <v>79.426952725082302</v>
      </c>
      <c r="P345" s="3">
        <f t="shared" si="38"/>
        <v>221.25333890394342</v>
      </c>
      <c r="Q345" s="3">
        <f t="shared" si="36"/>
        <v>191.19929599518107</v>
      </c>
      <c r="R345" s="3">
        <f t="shared" si="39"/>
        <v>114.02695272508231</v>
      </c>
      <c r="S345" s="3">
        <f t="shared" si="40"/>
        <v>151.48581963263993</v>
      </c>
      <c r="T345" s="3">
        <f t="shared" si="41"/>
        <v>169.62581963263992</v>
      </c>
    </row>
    <row r="346" spans="1:20" ht="15" customHeight="1" x14ac:dyDescent="0.3">
      <c r="A346" s="16" t="s">
        <v>20</v>
      </c>
      <c r="B346" s="17" t="s">
        <v>52</v>
      </c>
      <c r="C346" s="17" t="s">
        <v>26</v>
      </c>
      <c r="D346" s="17"/>
      <c r="E346" s="3">
        <v>345</v>
      </c>
      <c r="F346" s="4">
        <v>16.55</v>
      </c>
      <c r="G346" s="4">
        <v>14.66</v>
      </c>
      <c r="H346" s="5">
        <v>202.05</v>
      </c>
      <c r="I346" s="18"/>
      <c r="J346" s="18"/>
      <c r="K346" s="18"/>
      <c r="L346" s="18"/>
      <c r="M346" s="19"/>
      <c r="N346" s="5">
        <f t="shared" si="37"/>
        <v>1.1526697693137873</v>
      </c>
      <c r="O346" s="5">
        <f t="shared" si="35"/>
        <v>79.361917204076846</v>
      </c>
      <c r="P346" s="3">
        <f t="shared" si="38"/>
        <v>217.71050542958059</v>
      </c>
      <c r="Q346" s="3">
        <f t="shared" si="36"/>
        <v>189.25621784896907</v>
      </c>
      <c r="R346" s="3">
        <f t="shared" si="39"/>
        <v>110.57191720407684</v>
      </c>
      <c r="S346" s="3">
        <f t="shared" si="40"/>
        <v>149.57525924693064</v>
      </c>
      <c r="T346" s="3">
        <f t="shared" si="41"/>
        <v>166.12525924693065</v>
      </c>
    </row>
    <row r="347" spans="1:20" ht="15" customHeight="1" x14ac:dyDescent="0.3">
      <c r="A347" s="16" t="s">
        <v>20</v>
      </c>
      <c r="B347" s="17" t="s">
        <v>34</v>
      </c>
      <c r="C347" s="17" t="s">
        <v>22</v>
      </c>
      <c r="D347" s="17"/>
      <c r="E347" s="3">
        <v>346</v>
      </c>
      <c r="F347" s="4">
        <v>16.260000000000002</v>
      </c>
      <c r="G347" s="4">
        <v>15.69</v>
      </c>
      <c r="H347" s="5">
        <v>200.81</v>
      </c>
      <c r="I347" s="18"/>
      <c r="J347" s="18"/>
      <c r="K347" s="18"/>
      <c r="L347" s="18"/>
      <c r="M347" s="19"/>
      <c r="N347" s="5">
        <f t="shared" si="37"/>
        <v>1.1526697693137873</v>
      </c>
      <c r="O347" s="5">
        <f t="shared" si="35"/>
        <v>78.442129121285518</v>
      </c>
      <c r="P347" s="3">
        <f t="shared" si="38"/>
        <v>216.28900343502096</v>
      </c>
      <c r="Q347" s="3">
        <f t="shared" si="36"/>
        <v>188.26268406682814</v>
      </c>
      <c r="R347" s="3">
        <f t="shared" si="39"/>
        <v>110.39212912128552</v>
      </c>
      <c r="S347" s="3">
        <f t="shared" si="40"/>
        <v>149.04161950618538</v>
      </c>
      <c r="T347" s="3">
        <f t="shared" si="41"/>
        <v>165.30161950618538</v>
      </c>
    </row>
    <row r="348" spans="1:20" ht="15" customHeight="1" x14ac:dyDescent="0.3">
      <c r="A348" s="16" t="s">
        <v>20</v>
      </c>
      <c r="B348" s="17" t="s">
        <v>52</v>
      </c>
      <c r="C348" s="17" t="s">
        <v>26</v>
      </c>
      <c r="D348" s="17"/>
      <c r="E348" s="3">
        <v>347</v>
      </c>
      <c r="F348" s="4">
        <v>16.829999999999998</v>
      </c>
      <c r="G348" s="4">
        <v>16.510000000000002</v>
      </c>
      <c r="H348" s="5">
        <v>204.88</v>
      </c>
      <c r="I348" s="18"/>
      <c r="J348" s="18"/>
      <c r="K348" s="18"/>
      <c r="L348" s="18"/>
      <c r="M348" s="19"/>
      <c r="N348" s="5">
        <f t="shared" si="37"/>
        <v>1.1526697693137873</v>
      </c>
      <c r="O348" s="5">
        <f t="shared" si="35"/>
        <v>79.687094809104082</v>
      </c>
      <c r="P348" s="3">
        <f t="shared" si="38"/>
        <v>220.6046728013946</v>
      </c>
      <c r="Q348" s="3">
        <f t="shared" si="36"/>
        <v>191.82160858002899</v>
      </c>
      <c r="R348" s="3">
        <f t="shared" si="39"/>
        <v>113.02709480910409</v>
      </c>
      <c r="S348" s="3">
        <f t="shared" si="40"/>
        <v>151.97806117547694</v>
      </c>
      <c r="T348" s="3">
        <f t="shared" si="41"/>
        <v>168.80806117547695</v>
      </c>
    </row>
    <row r="349" spans="1:20" ht="15" customHeight="1" x14ac:dyDescent="0.3">
      <c r="A349" s="16" t="s">
        <v>20</v>
      </c>
      <c r="B349" s="17" t="s">
        <v>29</v>
      </c>
      <c r="C349" s="17" t="s">
        <v>22</v>
      </c>
      <c r="D349" s="17"/>
      <c r="E349" s="3">
        <v>348</v>
      </c>
      <c r="F349" s="4">
        <v>16.239999999999998</v>
      </c>
      <c r="G349" s="4">
        <v>16.09</v>
      </c>
      <c r="H349" s="5">
        <v>204.88</v>
      </c>
      <c r="I349" s="18"/>
      <c r="J349" s="18"/>
      <c r="K349" s="18"/>
      <c r="L349" s="18"/>
      <c r="M349" s="19"/>
      <c r="N349" s="5">
        <f t="shared" si="37"/>
        <v>1.1526697693137873</v>
      </c>
      <c r="O349" s="5">
        <f t="shared" si="35"/>
        <v>80.15627963921483</v>
      </c>
      <c r="P349" s="3">
        <f t="shared" si="38"/>
        <v>220.69725715215486</v>
      </c>
      <c r="Q349" s="3">
        <f t="shared" si="36"/>
        <v>192.43381520627264</v>
      </c>
      <c r="R349" s="3">
        <f t="shared" si="39"/>
        <v>112.48627963921483</v>
      </c>
      <c r="S349" s="3">
        <f t="shared" si="40"/>
        <v>152.35567538666521</v>
      </c>
      <c r="T349" s="3">
        <f t="shared" si="41"/>
        <v>168.59567538666522</v>
      </c>
    </row>
    <row r="350" spans="1:20" ht="15" customHeight="1" x14ac:dyDescent="0.3">
      <c r="A350" s="16" t="s">
        <v>20</v>
      </c>
      <c r="B350" s="17" t="s">
        <v>36</v>
      </c>
      <c r="C350" s="17" t="s">
        <v>26</v>
      </c>
      <c r="D350" s="17"/>
      <c r="E350" s="3">
        <v>349</v>
      </c>
      <c r="F350" s="4">
        <v>16.59</v>
      </c>
      <c r="G350" s="4">
        <v>17.25</v>
      </c>
      <c r="H350" s="5">
        <v>204.16</v>
      </c>
      <c r="I350" s="18"/>
      <c r="J350" s="18"/>
      <c r="K350" s="18"/>
      <c r="L350" s="18"/>
      <c r="M350" s="19"/>
      <c r="N350" s="5">
        <f t="shared" si="37"/>
        <v>1.1526697693137873</v>
      </c>
      <c r="O350" s="5">
        <f t="shared" si="35"/>
        <v>79.120356697485178</v>
      </c>
      <c r="P350" s="3">
        <f t="shared" si="38"/>
        <v>219.77283823909019</v>
      </c>
      <c r="Q350" s="3">
        <f t="shared" si="36"/>
        <v>191.31478473446739</v>
      </c>
      <c r="R350" s="3">
        <f t="shared" si="39"/>
        <v>112.96035669748518</v>
      </c>
      <c r="S350" s="3">
        <f t="shared" si="40"/>
        <v>151.7546063857248</v>
      </c>
      <c r="T350" s="3">
        <f t="shared" si="41"/>
        <v>168.3446063857248</v>
      </c>
    </row>
    <row r="351" spans="1:20" ht="15" customHeight="1" x14ac:dyDescent="0.3">
      <c r="A351" s="16" t="s">
        <v>20</v>
      </c>
      <c r="B351" s="17" t="s">
        <v>37</v>
      </c>
      <c r="C351" s="17" t="s">
        <v>22</v>
      </c>
      <c r="D351" s="17"/>
      <c r="E351" s="3">
        <v>350</v>
      </c>
      <c r="F351" s="4">
        <v>17.23</v>
      </c>
      <c r="G351" s="4">
        <v>16.649999999999999</v>
      </c>
      <c r="H351" s="5">
        <v>199.48</v>
      </c>
      <c r="I351" s="18" t="s">
        <v>63</v>
      </c>
      <c r="J351" s="18">
        <v>62.91</v>
      </c>
      <c r="K351" s="18">
        <v>41.46</v>
      </c>
      <c r="L351" s="18">
        <v>22.95</v>
      </c>
      <c r="M351" s="19">
        <f>(J351-K351)/(K351-L351)</f>
        <v>1.1588330632090758</v>
      </c>
      <c r="N351" s="5">
        <f t="shared" si="37"/>
        <v>1.1526697693137873</v>
      </c>
      <c r="O351" s="5">
        <f t="shared" si="35"/>
        <v>76.927730560730069</v>
      </c>
      <c r="P351" s="3">
        <f t="shared" si="38"/>
        <v>214.66016681771566</v>
      </c>
      <c r="Q351" s="3">
        <f t="shared" si="36"/>
        <v>185.89100723360616</v>
      </c>
      <c r="R351" s="3">
        <f t="shared" si="39"/>
        <v>110.80773056073006</v>
      </c>
      <c r="S351" s="3">
        <f t="shared" si="40"/>
        <v>147.42714195324112</v>
      </c>
      <c r="T351" s="3">
        <f t="shared" si="41"/>
        <v>164.65714195324111</v>
      </c>
    </row>
    <row r="352" spans="1:20" ht="15" customHeight="1" x14ac:dyDescent="0.3">
      <c r="A352" s="16" t="s">
        <v>20</v>
      </c>
      <c r="B352" s="17" t="s">
        <v>37</v>
      </c>
      <c r="C352" s="17" t="s">
        <v>26</v>
      </c>
      <c r="D352" s="17"/>
      <c r="E352" s="3">
        <v>351</v>
      </c>
      <c r="F352" s="4">
        <v>17.260000000000002</v>
      </c>
      <c r="G352" s="4">
        <v>16.28</v>
      </c>
      <c r="H352" s="5">
        <v>204.04</v>
      </c>
      <c r="I352" s="18"/>
      <c r="J352" s="18"/>
      <c r="K352" s="18"/>
      <c r="L352" s="18"/>
      <c r="M352" s="19"/>
      <c r="N352" s="5">
        <f t="shared" si="37"/>
        <v>1.1526697693137873</v>
      </c>
      <c r="O352" s="5">
        <f t="shared" si="35"/>
        <v>79.20397379592076</v>
      </c>
      <c r="P352" s="3">
        <f t="shared" si="38"/>
        <v>219.66933842041379</v>
      </c>
      <c r="Q352" s="3">
        <f t="shared" si="36"/>
        <v>190.5287423510257</v>
      </c>
      <c r="R352" s="3">
        <f t="shared" si="39"/>
        <v>112.74397379592077</v>
      </c>
      <c r="S352" s="3">
        <f t="shared" si="40"/>
        <v>150.92675545306528</v>
      </c>
      <c r="T352" s="3">
        <f t="shared" si="41"/>
        <v>168.1867554530653</v>
      </c>
    </row>
    <row r="353" spans="1:20" ht="15" customHeight="1" x14ac:dyDescent="0.3">
      <c r="A353" s="16" t="s">
        <v>20</v>
      </c>
      <c r="B353" s="17" t="s">
        <v>21</v>
      </c>
      <c r="C353" s="17" t="s">
        <v>22</v>
      </c>
      <c r="D353" s="17"/>
      <c r="E353" s="3">
        <v>352</v>
      </c>
      <c r="F353" s="4">
        <v>17.16</v>
      </c>
      <c r="G353" s="4">
        <v>17.54</v>
      </c>
      <c r="H353" s="5">
        <v>203.03</v>
      </c>
      <c r="I353" s="18"/>
      <c r="J353" s="18"/>
      <c r="K353" s="18"/>
      <c r="L353" s="18"/>
      <c r="M353" s="19"/>
      <c r="N353" s="5">
        <f t="shared" si="37"/>
        <v>1.1526697693137873</v>
      </c>
      <c r="O353" s="5">
        <f t="shared" si="35"/>
        <v>78.195923220336311</v>
      </c>
      <c r="P353" s="3">
        <f t="shared" si="38"/>
        <v>218.46041956779032</v>
      </c>
      <c r="Q353" s="3">
        <f t="shared" si="36"/>
        <v>189.5710310847399</v>
      </c>
      <c r="R353" s="3">
        <f t="shared" si="39"/>
        <v>112.89592322033631</v>
      </c>
      <c r="S353" s="3">
        <f t="shared" si="40"/>
        <v>150.47306947457173</v>
      </c>
      <c r="T353" s="3">
        <f t="shared" si="41"/>
        <v>167.63306947457176</v>
      </c>
    </row>
    <row r="354" spans="1:20" ht="15" customHeight="1" x14ac:dyDescent="0.3">
      <c r="A354" s="16" t="s">
        <v>20</v>
      </c>
      <c r="B354" s="17" t="s">
        <v>38</v>
      </c>
      <c r="C354" s="17" t="s">
        <v>26</v>
      </c>
      <c r="D354" s="17"/>
      <c r="E354" s="3">
        <v>353</v>
      </c>
      <c r="F354" s="4">
        <v>16.45</v>
      </c>
      <c r="G354" s="4">
        <v>16.489999999999998</v>
      </c>
      <c r="H354" s="5">
        <v>200.76</v>
      </c>
      <c r="I354" s="18"/>
      <c r="J354" s="18"/>
      <c r="K354" s="18"/>
      <c r="L354" s="18"/>
      <c r="M354" s="19"/>
      <c r="N354" s="5">
        <f t="shared" si="37"/>
        <v>1.1526697693137873</v>
      </c>
      <c r="O354" s="5">
        <f t="shared" si="35"/>
        <v>77.959008108102182</v>
      </c>
      <c r="P354" s="3">
        <f t="shared" si="38"/>
        <v>216.14366905404015</v>
      </c>
      <c r="Q354" s="3">
        <f t="shared" si="36"/>
        <v>187.99981783782482</v>
      </c>
      <c r="R354" s="3">
        <f t="shared" si="39"/>
        <v>110.89900810810218</v>
      </c>
      <c r="S354" s="3">
        <f t="shared" si="40"/>
        <v>149.0203137837737</v>
      </c>
      <c r="T354" s="3">
        <f t="shared" si="41"/>
        <v>165.47031378377369</v>
      </c>
    </row>
    <row r="355" spans="1:20" ht="15" customHeight="1" x14ac:dyDescent="0.3">
      <c r="A355" s="16" t="s">
        <v>20</v>
      </c>
      <c r="B355" s="17" t="s">
        <v>23</v>
      </c>
      <c r="C355" s="17" t="s">
        <v>26</v>
      </c>
      <c r="D355" s="17"/>
      <c r="E355" s="3">
        <v>354</v>
      </c>
      <c r="F355" s="4">
        <v>16.23</v>
      </c>
      <c r="G355" s="4">
        <v>14.66</v>
      </c>
      <c r="H355" s="5">
        <v>195.81</v>
      </c>
      <c r="I355" s="18"/>
      <c r="J355" s="18"/>
      <c r="K355" s="18"/>
      <c r="L355" s="18"/>
      <c r="M355" s="19"/>
      <c r="N355" s="5">
        <f t="shared" si="37"/>
        <v>1.1526697693137873</v>
      </c>
      <c r="O355" s="5">
        <f t="shared" si="35"/>
        <v>76.611843744417911</v>
      </c>
      <c r="P355" s="3">
        <f t="shared" si="38"/>
        <v>210.92783279938209</v>
      </c>
      <c r="Q355" s="3">
        <f t="shared" si="36"/>
        <v>183.20605623771942</v>
      </c>
      <c r="R355" s="3">
        <f t="shared" si="39"/>
        <v>107.50184374441791</v>
      </c>
      <c r="S355" s="3">
        <f t="shared" si="40"/>
        <v>144.90013436551044</v>
      </c>
      <c r="T355" s="3">
        <f t="shared" si="41"/>
        <v>161.13013436551046</v>
      </c>
    </row>
    <row r="356" spans="1:20" ht="15" customHeight="1" x14ac:dyDescent="0.3">
      <c r="A356" s="16" t="s">
        <v>20</v>
      </c>
      <c r="B356" s="17" t="s">
        <v>37</v>
      </c>
      <c r="C356" s="17" t="s">
        <v>22</v>
      </c>
      <c r="D356" s="17"/>
      <c r="E356" s="3">
        <v>355</v>
      </c>
      <c r="F356" s="4">
        <v>16.739999999999998</v>
      </c>
      <c r="G356" s="4">
        <v>16.47</v>
      </c>
      <c r="H356" s="5">
        <v>204.32</v>
      </c>
      <c r="I356" s="18"/>
      <c r="J356" s="18"/>
      <c r="K356" s="18"/>
      <c r="L356" s="18"/>
      <c r="M356" s="19"/>
      <c r="N356" s="5">
        <f t="shared" si="37"/>
        <v>1.1526697693137873</v>
      </c>
      <c r="O356" s="5">
        <f t="shared" si="35"/>
        <v>79.487342851730219</v>
      </c>
      <c r="P356" s="3">
        <f t="shared" si="38"/>
        <v>220.005255701566</v>
      </c>
      <c r="Q356" s="3">
        <f t="shared" si="36"/>
        <v>191.3421542738065</v>
      </c>
      <c r="R356" s="3">
        <f t="shared" si="39"/>
        <v>112.69734285173021</v>
      </c>
      <c r="S356" s="3">
        <f t="shared" si="40"/>
        <v>151.59848284794137</v>
      </c>
      <c r="T356" s="3">
        <f t="shared" si="41"/>
        <v>168.33848284794135</v>
      </c>
    </row>
    <row r="357" spans="1:20" ht="15" customHeight="1" x14ac:dyDescent="0.3">
      <c r="A357" s="16" t="s">
        <v>20</v>
      </c>
      <c r="B357" s="17" t="s">
        <v>39</v>
      </c>
      <c r="C357" s="17" t="s">
        <v>22</v>
      </c>
      <c r="D357" s="17"/>
      <c r="E357" s="3">
        <v>356</v>
      </c>
      <c r="F357" s="4">
        <v>15.81</v>
      </c>
      <c r="G357" s="4">
        <v>16.600000000000001</v>
      </c>
      <c r="H357" s="5">
        <v>197.61</v>
      </c>
      <c r="I357" s="18"/>
      <c r="J357" s="18"/>
      <c r="K357" s="18"/>
      <c r="L357" s="18"/>
      <c r="M357" s="19"/>
      <c r="N357" s="5">
        <f t="shared" si="37"/>
        <v>1.1526697693137873</v>
      </c>
      <c r="O357" s="5">
        <f t="shared" si="35"/>
        <v>76.741914786428808</v>
      </c>
      <c r="P357" s="3">
        <f t="shared" si="38"/>
        <v>212.75349974810771</v>
      </c>
      <c r="Q357" s="3">
        <f t="shared" si="36"/>
        <v>185.43221253014337</v>
      </c>
      <c r="R357" s="3">
        <f t="shared" si="39"/>
        <v>109.15191478642882</v>
      </c>
      <c r="S357" s="3">
        <f t="shared" si="40"/>
        <v>147.06125513692896</v>
      </c>
      <c r="T357" s="3">
        <f t="shared" si="41"/>
        <v>162.87125513692897</v>
      </c>
    </row>
    <row r="358" spans="1:20" ht="15" customHeight="1" x14ac:dyDescent="0.3">
      <c r="A358" s="16" t="s">
        <v>20</v>
      </c>
      <c r="B358" s="17" t="s">
        <v>39</v>
      </c>
      <c r="C358" s="17" t="s">
        <v>22</v>
      </c>
      <c r="D358" s="17"/>
      <c r="E358" s="3">
        <v>357</v>
      </c>
      <c r="F358" s="4">
        <v>16.55</v>
      </c>
      <c r="G358" s="4">
        <v>16.670000000000002</v>
      </c>
      <c r="H358" s="5">
        <v>195.16</v>
      </c>
      <c r="I358" s="18"/>
      <c r="J358" s="18"/>
      <c r="K358" s="18"/>
      <c r="L358" s="18"/>
      <c r="M358" s="19"/>
      <c r="N358" s="5">
        <f t="shared" si="37"/>
        <v>1.1526697693137873</v>
      </c>
      <c r="O358" s="5">
        <f t="shared" si="35"/>
        <v>75.227516225873359</v>
      </c>
      <c r="P358" s="3">
        <f t="shared" si="38"/>
        <v>210.00466313080238</v>
      </c>
      <c r="Q358" s="3">
        <f t="shared" si="36"/>
        <v>182.17053569692138</v>
      </c>
      <c r="R358" s="3">
        <f t="shared" si="39"/>
        <v>108.44751622587336</v>
      </c>
      <c r="S358" s="3">
        <f t="shared" si="40"/>
        <v>144.55677758398471</v>
      </c>
      <c r="T358" s="3">
        <f t="shared" si="41"/>
        <v>161.10677758398469</v>
      </c>
    </row>
    <row r="359" spans="1:20" ht="15" customHeight="1" x14ac:dyDescent="0.3">
      <c r="A359" s="16" t="s">
        <v>20</v>
      </c>
      <c r="B359" s="17" t="s">
        <v>39</v>
      </c>
      <c r="C359" s="17" t="s">
        <v>26</v>
      </c>
      <c r="D359" s="17"/>
      <c r="E359" s="3">
        <v>358</v>
      </c>
      <c r="F359" s="4">
        <v>16.850000000000001</v>
      </c>
      <c r="G359" s="4">
        <v>16.670000000000002</v>
      </c>
      <c r="H359" s="5">
        <v>197.64</v>
      </c>
      <c r="I359" s="18"/>
      <c r="J359" s="18"/>
      <c r="K359" s="18"/>
      <c r="L359" s="18"/>
      <c r="M359" s="19"/>
      <c r="N359" s="5">
        <f t="shared" si="37"/>
        <v>1.1526697693137873</v>
      </c>
      <c r="O359" s="5">
        <f t="shared" si="35"/>
        <v>76.240212195815332</v>
      </c>
      <c r="P359" s="3">
        <f t="shared" si="38"/>
        <v>212.68449866016604</v>
      </c>
      <c r="Q359" s="3">
        <f t="shared" si="36"/>
        <v>184.39846683079372</v>
      </c>
      <c r="R359" s="3">
        <f t="shared" si="39"/>
        <v>109.76021219581534</v>
      </c>
      <c r="S359" s="3">
        <f t="shared" si="40"/>
        <v>146.27836073288609</v>
      </c>
      <c r="T359" s="3">
        <f t="shared" si="41"/>
        <v>163.12836073288608</v>
      </c>
    </row>
    <row r="360" spans="1:20" ht="15" customHeight="1" x14ac:dyDescent="0.3">
      <c r="A360" s="16" t="s">
        <v>20</v>
      </c>
      <c r="B360" s="17" t="s">
        <v>51</v>
      </c>
      <c r="C360" s="17" t="s">
        <v>26</v>
      </c>
      <c r="D360" s="17"/>
      <c r="E360" s="3">
        <v>359</v>
      </c>
      <c r="F360" s="4">
        <v>16.77</v>
      </c>
      <c r="G360" s="4">
        <v>15.41</v>
      </c>
      <c r="H360" s="5">
        <v>197.39</v>
      </c>
      <c r="I360" s="18"/>
      <c r="J360" s="18"/>
      <c r="K360" s="18"/>
      <c r="L360" s="18"/>
      <c r="M360" s="19"/>
      <c r="N360" s="5">
        <f t="shared" si="37"/>
        <v>1.1526697693137873</v>
      </c>
      <c r="O360" s="5">
        <f t="shared" si="35"/>
        <v>76.746560180786318</v>
      </c>
      <c r="P360" s="3">
        <f t="shared" si="38"/>
        <v>212.53441642484785</v>
      </c>
      <c r="Q360" s="3">
        <f t="shared" si="36"/>
        <v>184.2524323977299</v>
      </c>
      <c r="R360" s="3">
        <f t="shared" si="39"/>
        <v>108.92656018078631</v>
      </c>
      <c r="S360" s="3">
        <f t="shared" si="40"/>
        <v>145.87915230733674</v>
      </c>
      <c r="T360" s="3">
        <f t="shared" si="41"/>
        <v>162.64915230733675</v>
      </c>
    </row>
    <row r="361" spans="1:20" ht="15" customHeight="1" x14ac:dyDescent="0.3">
      <c r="A361" s="16" t="s">
        <v>20</v>
      </c>
      <c r="B361" s="17" t="s">
        <v>27</v>
      </c>
      <c r="C361" s="17" t="s">
        <v>22</v>
      </c>
      <c r="D361" s="17"/>
      <c r="E361" s="3">
        <v>360</v>
      </c>
      <c r="F361" s="4">
        <v>17.739999999999998</v>
      </c>
      <c r="G361" s="4">
        <v>16.850000000000001</v>
      </c>
      <c r="H361" s="5">
        <v>202.32</v>
      </c>
      <c r="I361" s="18" t="s">
        <v>64</v>
      </c>
      <c r="J361" s="18">
        <v>63.82</v>
      </c>
      <c r="K361" s="18">
        <v>41.89</v>
      </c>
      <c r="L361" s="18">
        <v>22.65</v>
      </c>
      <c r="M361" s="19">
        <f>(J361-K361)/(K361-L361)</f>
        <v>1.1398128898128896</v>
      </c>
      <c r="N361" s="5">
        <f t="shared" si="37"/>
        <v>1.1526697693137873</v>
      </c>
      <c r="O361" s="5">
        <f t="shared" si="35"/>
        <v>77.917199558884391</v>
      </c>
      <c r="P361" s="3">
        <f t="shared" si="38"/>
        <v>217.69541896337833</v>
      </c>
      <c r="Q361" s="3">
        <f t="shared" si="36"/>
        <v>188.26783902954566</v>
      </c>
      <c r="R361" s="3">
        <f t="shared" si="39"/>
        <v>112.50719955888439</v>
      </c>
      <c r="S361" s="3">
        <f t="shared" si="40"/>
        <v>149.30923925010345</v>
      </c>
      <c r="T361" s="3">
        <f t="shared" si="41"/>
        <v>167.04923925010345</v>
      </c>
    </row>
    <row r="362" spans="1:20" ht="15" customHeight="1" x14ac:dyDescent="0.3">
      <c r="A362" s="16" t="s">
        <v>20</v>
      </c>
      <c r="B362" s="17" t="s">
        <v>36</v>
      </c>
      <c r="C362" s="17" t="s">
        <v>22</v>
      </c>
      <c r="D362" s="17"/>
      <c r="E362" s="3">
        <v>361</v>
      </c>
      <c r="F362" s="4">
        <v>16.29</v>
      </c>
      <c r="G362" s="4">
        <v>16.850000000000001</v>
      </c>
      <c r="H362" s="5">
        <v>200.28</v>
      </c>
      <c r="I362" s="18"/>
      <c r="J362" s="20"/>
      <c r="K362" s="20"/>
      <c r="L362" s="18"/>
      <c r="M362" s="19"/>
      <c r="N362" s="5">
        <f t="shared" si="37"/>
        <v>1.1526697693137873</v>
      </c>
      <c r="O362" s="5">
        <f t="shared" si="35"/>
        <v>77.643121291789996</v>
      </c>
      <c r="P362" s="3">
        <f t="shared" si="38"/>
        <v>215.60133503570648</v>
      </c>
      <c r="Q362" s="3">
        <f t="shared" si="36"/>
        <v>187.66486684193799</v>
      </c>
      <c r="R362" s="3">
        <f t="shared" si="39"/>
        <v>110.78312129179</v>
      </c>
      <c r="S362" s="3">
        <f t="shared" si="40"/>
        <v>148.84330619604299</v>
      </c>
      <c r="T362" s="3">
        <f t="shared" si="41"/>
        <v>165.13330619604301</v>
      </c>
    </row>
    <row r="363" spans="1:20" ht="15" customHeight="1" x14ac:dyDescent="0.3">
      <c r="A363" s="16" t="s">
        <v>20</v>
      </c>
      <c r="B363" s="17" t="s">
        <v>49</v>
      </c>
      <c r="C363" s="17" t="s">
        <v>22</v>
      </c>
      <c r="D363" s="17"/>
      <c r="E363" s="3">
        <v>362</v>
      </c>
      <c r="F363" s="4">
        <v>17.07</v>
      </c>
      <c r="G363" s="4">
        <v>15.83</v>
      </c>
      <c r="H363" s="5">
        <v>205.48</v>
      </c>
      <c r="I363" s="18"/>
      <c r="J363" s="18"/>
      <c r="K363" s="18"/>
      <c r="L363" s="18"/>
      <c r="M363" s="19"/>
      <c r="N363" s="5">
        <f t="shared" si="37"/>
        <v>1.1526697693137873</v>
      </c>
      <c r="O363" s="5">
        <f t="shared" si="35"/>
        <v>80.170215822287417</v>
      </c>
      <c r="P363" s="3">
        <f t="shared" si="38"/>
        <v>221.30000718237545</v>
      </c>
      <c r="Q363" s="3">
        <f t="shared" si="36"/>
        <v>192.20447480903235</v>
      </c>
      <c r="R363" s="3">
        <f t="shared" si="39"/>
        <v>113.07021582228742</v>
      </c>
      <c r="S363" s="3">
        <f t="shared" si="40"/>
        <v>152.11936689788863</v>
      </c>
      <c r="T363" s="3">
        <f t="shared" si="41"/>
        <v>169.18936689788862</v>
      </c>
    </row>
    <row r="364" spans="1:20" ht="15" customHeight="1" x14ac:dyDescent="0.3">
      <c r="A364" s="16" t="s">
        <v>20</v>
      </c>
      <c r="B364" s="17" t="s">
        <v>31</v>
      </c>
      <c r="C364" s="17" t="s">
        <v>26</v>
      </c>
      <c r="D364" s="17"/>
      <c r="E364" s="3">
        <v>363</v>
      </c>
      <c r="F364" s="4">
        <v>17.510000000000002</v>
      </c>
      <c r="G364" s="4">
        <v>16.45</v>
      </c>
      <c r="H364" s="5">
        <v>200.12</v>
      </c>
      <c r="I364" s="18"/>
      <c r="J364" s="18"/>
      <c r="K364" s="18"/>
      <c r="L364" s="18"/>
      <c r="M364" s="19"/>
      <c r="N364" s="5">
        <f t="shared" si="37"/>
        <v>1.1526697693137873</v>
      </c>
      <c r="O364" s="5">
        <f t="shared" si="35"/>
        <v>77.187872644751863</v>
      </c>
      <c r="P364" s="3">
        <f t="shared" si="38"/>
        <v>215.35150071516691</v>
      </c>
      <c r="Q364" s="3">
        <f t="shared" si="36"/>
        <v>186.26331981845411</v>
      </c>
      <c r="R364" s="3">
        <f t="shared" si="39"/>
        <v>111.14787264475186</v>
      </c>
      <c r="S364" s="3">
        <f t="shared" si="40"/>
        <v>147.66938349607815</v>
      </c>
      <c r="T364" s="3">
        <f t="shared" si="41"/>
        <v>165.17938349607817</v>
      </c>
    </row>
    <row r="365" spans="1:20" ht="15" customHeight="1" x14ac:dyDescent="0.3">
      <c r="A365" s="16" t="s">
        <v>20</v>
      </c>
      <c r="B365" s="17" t="s">
        <v>28</v>
      </c>
      <c r="C365" s="17" t="s">
        <v>22</v>
      </c>
      <c r="D365" s="17"/>
      <c r="E365" s="3">
        <v>364</v>
      </c>
      <c r="F365" s="4">
        <v>16.600000000000001</v>
      </c>
      <c r="G365" s="4">
        <v>15.43</v>
      </c>
      <c r="H365" s="5">
        <v>195.03</v>
      </c>
      <c r="I365" s="18"/>
      <c r="J365" s="18"/>
      <c r="K365" s="18"/>
      <c r="L365" s="18"/>
      <c r="M365" s="19"/>
      <c r="N365" s="5">
        <f t="shared" si="37"/>
        <v>1.1526697693137873</v>
      </c>
      <c r="O365" s="5">
        <f t="shared" si="35"/>
        <v>75.719928027771758</v>
      </c>
      <c r="P365" s="3">
        <f t="shared" si="38"/>
        <v>209.97183086526363</v>
      </c>
      <c r="Q365" s="3">
        <f t="shared" si="36"/>
        <v>182.0138416610979</v>
      </c>
      <c r="R365" s="3">
        <f t="shared" si="39"/>
        <v>107.74992802777176</v>
      </c>
      <c r="S365" s="3">
        <f t="shared" si="40"/>
        <v>144.153877647212</v>
      </c>
      <c r="T365" s="3">
        <f t="shared" si="41"/>
        <v>160.75387764721199</v>
      </c>
    </row>
    <row r="366" spans="1:20" ht="15" customHeight="1" x14ac:dyDescent="0.3">
      <c r="A366" s="16" t="s">
        <v>20</v>
      </c>
      <c r="B366" s="17" t="s">
        <v>50</v>
      </c>
      <c r="C366" s="17" t="s">
        <v>22</v>
      </c>
      <c r="D366" s="17"/>
      <c r="E366" s="3">
        <v>365</v>
      </c>
      <c r="F366" s="4">
        <v>16.21</v>
      </c>
      <c r="G366" s="4">
        <v>16.32</v>
      </c>
      <c r="H366" s="5">
        <v>199.1</v>
      </c>
      <c r="I366" s="18"/>
      <c r="J366" s="18"/>
      <c r="K366" s="18"/>
      <c r="L366" s="18"/>
      <c r="M366" s="19"/>
      <c r="N366" s="5">
        <f t="shared" si="37"/>
        <v>1.1526697693137873</v>
      </c>
      <c r="O366" s="5">
        <f t="shared" si="35"/>
        <v>77.378333813410677</v>
      </c>
      <c r="P366" s="3">
        <f t="shared" si="38"/>
        <v>214.36908446151509</v>
      </c>
      <c r="Q366" s="3">
        <f t="shared" si="36"/>
        <v>186.5523343895035</v>
      </c>
      <c r="R366" s="3">
        <f t="shared" si="39"/>
        <v>109.90833381341068</v>
      </c>
      <c r="S366" s="3">
        <f t="shared" si="40"/>
        <v>147.86316748279813</v>
      </c>
      <c r="T366" s="3">
        <f t="shared" si="41"/>
        <v>164.07316748279814</v>
      </c>
    </row>
    <row r="367" spans="1:20" ht="15" customHeight="1" x14ac:dyDescent="0.3">
      <c r="A367" s="16" t="s">
        <v>20</v>
      </c>
      <c r="B367" s="17" t="s">
        <v>52</v>
      </c>
      <c r="C367" s="17" t="s">
        <v>22</v>
      </c>
      <c r="D367" s="17"/>
      <c r="E367" s="3">
        <v>366</v>
      </c>
      <c r="F367" s="4">
        <v>16.399999999999999</v>
      </c>
      <c r="G367" s="4">
        <v>16.34</v>
      </c>
      <c r="H367" s="5">
        <v>203.19</v>
      </c>
      <c r="I367" s="18"/>
      <c r="J367" s="18"/>
      <c r="K367" s="18"/>
      <c r="L367" s="18"/>
      <c r="M367" s="19"/>
      <c r="N367" s="5">
        <f t="shared" si="37"/>
        <v>1.1526697693137873</v>
      </c>
      <c r="O367" s="5">
        <f t="shared" si="35"/>
        <v>79.180746824133095</v>
      </c>
      <c r="P367" s="3">
        <f t="shared" si="38"/>
        <v>218.81475503671277</v>
      </c>
      <c r="Q367" s="3">
        <f t="shared" si="36"/>
        <v>190.53764301309283</v>
      </c>
      <c r="R367" s="3">
        <f t="shared" si="39"/>
        <v>111.92074682413309</v>
      </c>
      <c r="S367" s="3">
        <f t="shared" si="40"/>
        <v>150.94726960102625</v>
      </c>
      <c r="T367" s="3">
        <f t="shared" si="41"/>
        <v>167.34726960102626</v>
      </c>
    </row>
    <row r="368" spans="1:20" ht="15" customHeight="1" x14ac:dyDescent="0.3">
      <c r="A368" s="16" t="s">
        <v>20</v>
      </c>
      <c r="B368" s="17" t="s">
        <v>52</v>
      </c>
      <c r="C368" s="17" t="s">
        <v>22</v>
      </c>
      <c r="D368" s="17"/>
      <c r="E368" s="3">
        <v>367</v>
      </c>
      <c r="F368" s="4">
        <v>16.399999999999999</v>
      </c>
      <c r="G368" s="4">
        <v>17.559999999999999</v>
      </c>
      <c r="H368" s="5">
        <v>202.81</v>
      </c>
      <c r="I368" s="18"/>
      <c r="J368" s="18"/>
      <c r="K368" s="18"/>
      <c r="L368" s="18"/>
      <c r="M368" s="19"/>
      <c r="N368" s="5">
        <f t="shared" si="37"/>
        <v>1.1526697693137873</v>
      </c>
      <c r="O368" s="5">
        <f t="shared" si="35"/>
        <v>78.437483726927994</v>
      </c>
      <c r="P368" s="3">
        <f t="shared" si="38"/>
        <v>218.28808675828077</v>
      </c>
      <c r="Q368" s="3">
        <f t="shared" si="36"/>
        <v>190.12246419924159</v>
      </c>
      <c r="R368" s="3">
        <f t="shared" si="39"/>
        <v>112.39748372692799</v>
      </c>
      <c r="S368" s="3">
        <f t="shared" si="40"/>
        <v>150.90372233577759</v>
      </c>
      <c r="T368" s="3">
        <f t="shared" si="41"/>
        <v>167.30372233577759</v>
      </c>
    </row>
    <row r="369" spans="1:20" ht="15" customHeight="1" x14ac:dyDescent="0.3">
      <c r="A369" s="16" t="s">
        <v>20</v>
      </c>
      <c r="B369" s="17" t="s">
        <v>41</v>
      </c>
      <c r="C369" s="17" t="s">
        <v>22</v>
      </c>
      <c r="D369" s="17"/>
      <c r="E369" s="3">
        <v>368</v>
      </c>
      <c r="F369" s="4">
        <v>16.260000000000002</v>
      </c>
      <c r="G369" s="4">
        <v>17.62</v>
      </c>
      <c r="H369" s="5">
        <v>206.19</v>
      </c>
      <c r="I369" s="18"/>
      <c r="J369" s="18"/>
      <c r="K369" s="18"/>
      <c r="L369" s="18"/>
      <c r="M369" s="19"/>
      <c r="N369" s="5">
        <f t="shared" si="37"/>
        <v>1.1526697693137873</v>
      </c>
      <c r="O369" s="5">
        <f t="shared" si="35"/>
        <v>80.044790174634059</v>
      </c>
      <c r="P369" s="3">
        <f t="shared" si="38"/>
        <v>221.98525691039004</v>
      </c>
      <c r="Q369" s="3">
        <f t="shared" si="36"/>
        <v>193.71853838419494</v>
      </c>
      <c r="R369" s="3">
        <f t="shared" si="39"/>
        <v>113.92479017463407</v>
      </c>
      <c r="S369" s="3">
        <f t="shared" si="40"/>
        <v>153.69614329687789</v>
      </c>
      <c r="T369" s="3">
        <f t="shared" si="41"/>
        <v>169.95614329687788</v>
      </c>
    </row>
    <row r="370" spans="1:20" ht="15" customHeight="1" x14ac:dyDescent="0.3">
      <c r="A370" s="16" t="s">
        <v>20</v>
      </c>
      <c r="B370" s="17" t="s">
        <v>30</v>
      </c>
      <c r="C370" s="17" t="s">
        <v>22</v>
      </c>
      <c r="D370" s="17"/>
      <c r="E370" s="3">
        <v>369</v>
      </c>
      <c r="F370" s="4">
        <v>16.21</v>
      </c>
      <c r="G370" s="4">
        <v>16.690000000000001</v>
      </c>
      <c r="H370" s="5">
        <v>199.57</v>
      </c>
      <c r="I370" s="18"/>
      <c r="J370" s="18"/>
      <c r="K370" s="18"/>
      <c r="L370" s="18"/>
      <c r="M370" s="19"/>
      <c r="N370" s="5">
        <f t="shared" si="37"/>
        <v>1.1526697693137873</v>
      </c>
      <c r="O370" s="5">
        <f t="shared" si="35"/>
        <v>77.424787756985992</v>
      </c>
      <c r="P370" s="3">
        <f t="shared" si="38"/>
        <v>214.84825122891709</v>
      </c>
      <c r="Q370" s="3">
        <f t="shared" si="36"/>
        <v>187.02453306536918</v>
      </c>
      <c r="R370" s="3">
        <f t="shared" si="39"/>
        <v>110.324787756986</v>
      </c>
      <c r="S370" s="3">
        <f t="shared" si="40"/>
        <v>148.31213918687618</v>
      </c>
      <c r="T370" s="3">
        <f t="shared" si="41"/>
        <v>164.52213918687619</v>
      </c>
    </row>
    <row r="371" spans="1:20" ht="15" customHeight="1" x14ac:dyDescent="0.3">
      <c r="A371" s="16" t="s">
        <v>20</v>
      </c>
      <c r="B371" s="17" t="s">
        <v>34</v>
      </c>
      <c r="C371" s="17" t="s">
        <v>22</v>
      </c>
      <c r="D371" s="17"/>
      <c r="E371" s="3">
        <v>370</v>
      </c>
      <c r="F371" s="4">
        <v>16.29</v>
      </c>
      <c r="G371" s="4">
        <v>17.52</v>
      </c>
      <c r="H371" s="5">
        <v>203.52</v>
      </c>
      <c r="I371" s="18" t="s">
        <v>65</v>
      </c>
      <c r="J371" s="18">
        <v>62.68</v>
      </c>
      <c r="K371" s="18">
        <v>41.23</v>
      </c>
      <c r="L371" s="18">
        <v>22.48</v>
      </c>
      <c r="M371" s="19">
        <f>(J371-K371)/(K371-L371)</f>
        <v>1.1440000000000003</v>
      </c>
      <c r="N371" s="5">
        <f t="shared" si="37"/>
        <v>1.1526697693137873</v>
      </c>
      <c r="O371" s="5">
        <f t="shared" si="35"/>
        <v>78.836987641675734</v>
      </c>
      <c r="P371" s="3">
        <f t="shared" si="38"/>
        <v>219.07692095793797</v>
      </c>
      <c r="Q371" s="3">
        <f t="shared" si="36"/>
        <v>190.96137281168663</v>
      </c>
      <c r="R371" s="3">
        <f t="shared" si="39"/>
        <v>112.64698764167574</v>
      </c>
      <c r="S371" s="3">
        <f t="shared" si="40"/>
        <v>151.54287899084875</v>
      </c>
      <c r="T371" s="3">
        <f t="shared" si="41"/>
        <v>167.83287899084874</v>
      </c>
    </row>
    <row r="372" spans="1:20" ht="15" customHeight="1" x14ac:dyDescent="0.3">
      <c r="A372" s="16" t="s">
        <v>20</v>
      </c>
      <c r="B372" s="17" t="s">
        <v>38</v>
      </c>
      <c r="C372" s="17" t="s">
        <v>22</v>
      </c>
      <c r="D372" s="17"/>
      <c r="E372" s="3">
        <v>371</v>
      </c>
      <c r="F372" s="4">
        <v>16.309999999999999</v>
      </c>
      <c r="G372" s="4">
        <v>16.87</v>
      </c>
      <c r="H372" s="5">
        <v>199.88</v>
      </c>
      <c r="I372" s="18"/>
      <c r="J372" s="18"/>
      <c r="K372" s="18"/>
      <c r="L372" s="18"/>
      <c r="M372" s="19"/>
      <c r="N372" s="5">
        <f t="shared" si="37"/>
        <v>1.1526697693137873</v>
      </c>
      <c r="O372" s="5">
        <f t="shared" si="35"/>
        <v>77.438723940058594</v>
      </c>
      <c r="P372" s="3">
        <f t="shared" si="38"/>
        <v>215.16100125913772</v>
      </c>
      <c r="Q372" s="3">
        <f t="shared" si="36"/>
        <v>187.23519266812892</v>
      </c>
      <c r="R372" s="3">
        <f t="shared" si="39"/>
        <v>110.6187239400586</v>
      </c>
      <c r="S372" s="3">
        <f t="shared" si="40"/>
        <v>148.51583069809962</v>
      </c>
      <c r="T372" s="3">
        <f t="shared" si="41"/>
        <v>164.82583069809962</v>
      </c>
    </row>
    <row r="373" spans="1:20" ht="15" customHeight="1" x14ac:dyDescent="0.3">
      <c r="A373" s="16" t="s">
        <v>20</v>
      </c>
      <c r="B373" s="17" t="s">
        <v>47</v>
      </c>
      <c r="C373" s="17" t="s">
        <v>26</v>
      </c>
      <c r="D373" s="17"/>
      <c r="E373" s="3">
        <v>372</v>
      </c>
      <c r="F373" s="4">
        <v>16.45</v>
      </c>
      <c r="G373" s="4">
        <v>16.579999999999998</v>
      </c>
      <c r="H373" s="5">
        <v>205.91</v>
      </c>
      <c r="I373" s="18"/>
      <c r="J373" s="18"/>
      <c r="K373" s="18"/>
      <c r="L373" s="18"/>
      <c r="M373" s="19"/>
      <c r="N373" s="5">
        <f t="shared" si="37"/>
        <v>1.1526697693137873</v>
      </c>
      <c r="O373" s="5">
        <f t="shared" si="35"/>
        <v>80.309577653013378</v>
      </c>
      <c r="P373" s="3">
        <f t="shared" si="38"/>
        <v>221.75750748458145</v>
      </c>
      <c r="Q373" s="3">
        <f t="shared" si="36"/>
        <v>193.26107083662947</v>
      </c>
      <c r="R373" s="3">
        <f t="shared" si="39"/>
        <v>113.33957765301338</v>
      </c>
      <c r="S373" s="3">
        <f t="shared" si="40"/>
        <v>153.10628201012275</v>
      </c>
      <c r="T373" s="3">
        <f t="shared" si="41"/>
        <v>169.55628201012274</v>
      </c>
    </row>
    <row r="374" spans="1:20" ht="15" customHeight="1" x14ac:dyDescent="0.3">
      <c r="A374" s="16" t="s">
        <v>20</v>
      </c>
      <c r="B374" s="17" t="s">
        <v>43</v>
      </c>
      <c r="C374" s="17" t="s">
        <v>22</v>
      </c>
      <c r="D374" s="17"/>
      <c r="E374" s="3">
        <v>373</v>
      </c>
      <c r="F374" s="4">
        <v>17.25</v>
      </c>
      <c r="G374" s="4">
        <v>14.51</v>
      </c>
      <c r="H374" s="5">
        <v>203.22</v>
      </c>
      <c r="I374" s="18"/>
      <c r="J374" s="18"/>
      <c r="K374" s="18"/>
      <c r="L374" s="18"/>
      <c r="M374" s="19"/>
      <c r="N374" s="5">
        <f t="shared" si="37"/>
        <v>1.1526697693137873</v>
      </c>
      <c r="O374" s="5">
        <f t="shared" si="35"/>
        <v>79.649931654243844</v>
      </c>
      <c r="P374" s="3">
        <f t="shared" si="38"/>
        <v>218.93733938747303</v>
      </c>
      <c r="Q374" s="3">
        <f t="shared" si="36"/>
        <v>189.73984963933646</v>
      </c>
      <c r="R374" s="3">
        <f t="shared" si="39"/>
        <v>111.40993165424385</v>
      </c>
      <c r="S374" s="3">
        <f t="shared" si="40"/>
        <v>149.91488381221453</v>
      </c>
      <c r="T374" s="3">
        <f t="shared" si="41"/>
        <v>167.16488381221453</v>
      </c>
    </row>
    <row r="375" spans="1:20" ht="15" customHeight="1" x14ac:dyDescent="0.3">
      <c r="A375" s="16" t="s">
        <v>20</v>
      </c>
      <c r="B375" s="17" t="s">
        <v>24</v>
      </c>
      <c r="C375" s="17" t="s">
        <v>26</v>
      </c>
      <c r="D375" s="17"/>
      <c r="E375" s="3">
        <v>374</v>
      </c>
      <c r="F375" s="4">
        <v>16.82</v>
      </c>
      <c r="G375" s="4">
        <v>15.27</v>
      </c>
      <c r="H375" s="5">
        <v>205.34</v>
      </c>
      <c r="I375" s="18"/>
      <c r="J375" s="18"/>
      <c r="K375" s="18"/>
      <c r="L375" s="18"/>
      <c r="M375" s="19"/>
      <c r="N375" s="5">
        <f t="shared" si="37"/>
        <v>1.1526697693137873</v>
      </c>
      <c r="O375" s="5">
        <f t="shared" si="35"/>
        <v>80.481457244242065</v>
      </c>
      <c r="P375" s="3">
        <f t="shared" si="38"/>
        <v>221.22142452396886</v>
      </c>
      <c r="Q375" s="3">
        <f t="shared" si="36"/>
        <v>192.32920593733257</v>
      </c>
      <c r="R375" s="3">
        <f t="shared" si="39"/>
        <v>112.57145724424207</v>
      </c>
      <c r="S375" s="3">
        <f t="shared" si="40"/>
        <v>152.08847731521152</v>
      </c>
      <c r="T375" s="3">
        <f t="shared" si="41"/>
        <v>168.90847731521151</v>
      </c>
    </row>
    <row r="376" spans="1:20" ht="15" customHeight="1" x14ac:dyDescent="0.3">
      <c r="A376" s="16" t="s">
        <v>20</v>
      </c>
      <c r="B376" s="17" t="s">
        <v>51</v>
      </c>
      <c r="C376" s="17" t="s">
        <v>22</v>
      </c>
      <c r="D376" s="17"/>
      <c r="E376" s="3">
        <v>375</v>
      </c>
      <c r="F376" s="4">
        <v>16.510000000000002</v>
      </c>
      <c r="G376" s="4">
        <v>15.94</v>
      </c>
      <c r="H376" s="5">
        <v>195.39</v>
      </c>
      <c r="I376" s="18"/>
      <c r="J376" s="18"/>
      <c r="K376" s="18"/>
      <c r="L376" s="18"/>
      <c r="M376" s="19"/>
      <c r="N376" s="5">
        <f t="shared" si="37"/>
        <v>1.1526697693137873</v>
      </c>
      <c r="O376" s="5">
        <f t="shared" si="35"/>
        <v>75.692055661626569</v>
      </c>
      <c r="P376" s="3">
        <f t="shared" si="38"/>
        <v>210.32633080482242</v>
      </c>
      <c r="Q376" s="3">
        <f t="shared" si="36"/>
        <v>182.46252245557847</v>
      </c>
      <c r="R376" s="3">
        <f t="shared" si="39"/>
        <v>108.14205566162657</v>
      </c>
      <c r="S376" s="3">
        <f t="shared" si="40"/>
        <v>144.61649462476515</v>
      </c>
      <c r="T376" s="3">
        <f t="shared" si="41"/>
        <v>161.12649462476514</v>
      </c>
    </row>
    <row r="377" spans="1:20" ht="15" customHeight="1" x14ac:dyDescent="0.3">
      <c r="A377" s="16" t="s">
        <v>20</v>
      </c>
      <c r="B377" s="17" t="s">
        <v>48</v>
      </c>
      <c r="C377" s="17" t="s">
        <v>26</v>
      </c>
      <c r="D377" s="17"/>
      <c r="E377" s="3">
        <v>376</v>
      </c>
      <c r="F377" s="4">
        <v>17.75</v>
      </c>
      <c r="G377" s="4">
        <v>14.58</v>
      </c>
      <c r="H377" s="5">
        <v>200.89</v>
      </c>
      <c r="I377" s="18"/>
      <c r="J377" s="18"/>
      <c r="K377" s="18"/>
      <c r="L377" s="18"/>
      <c r="M377" s="19"/>
      <c r="N377" s="5">
        <f t="shared" si="37"/>
        <v>1.1526697693137873</v>
      </c>
      <c r="O377" s="5">
        <f t="shared" si="35"/>
        <v>78.302767290559558</v>
      </c>
      <c r="P377" s="3">
        <f t="shared" si="38"/>
        <v>216.34150313281498</v>
      </c>
      <c r="Q377" s="3">
        <f t="shared" si="36"/>
        <v>186.84608803923106</v>
      </c>
      <c r="R377" s="3">
        <f t="shared" si="39"/>
        <v>110.63276729055956</v>
      </c>
      <c r="S377" s="3">
        <f t="shared" si="40"/>
        <v>147.69470439395127</v>
      </c>
      <c r="T377" s="3">
        <f t="shared" si="41"/>
        <v>165.44470439395127</v>
      </c>
    </row>
    <row r="378" spans="1:20" ht="15" customHeight="1" x14ac:dyDescent="0.3">
      <c r="A378" s="16" t="s">
        <v>20</v>
      </c>
      <c r="B378" s="17" t="s">
        <v>35</v>
      </c>
      <c r="C378" s="17" t="s">
        <v>22</v>
      </c>
      <c r="D378" s="17"/>
      <c r="E378" s="3">
        <v>377</v>
      </c>
      <c r="F378" s="4">
        <v>17.62</v>
      </c>
      <c r="G378" s="4">
        <v>15.95</v>
      </c>
      <c r="H378" s="5">
        <v>197.88</v>
      </c>
      <c r="I378" s="18"/>
      <c r="J378" s="18"/>
      <c r="K378" s="18"/>
      <c r="L378" s="18"/>
      <c r="M378" s="19"/>
      <c r="N378" s="5">
        <f t="shared" si="37"/>
        <v>1.1526697693137873</v>
      </c>
      <c r="O378" s="5">
        <f t="shared" si="35"/>
        <v>76.328474688608452</v>
      </c>
      <c r="P378" s="3">
        <f t="shared" si="38"/>
        <v>212.94191551822985</v>
      </c>
      <c r="Q378" s="3">
        <f t="shared" si="36"/>
        <v>183.87264431493858</v>
      </c>
      <c r="R378" s="3">
        <f t="shared" si="39"/>
        <v>109.89847468860845</v>
      </c>
      <c r="S378" s="3">
        <f t="shared" si="40"/>
        <v>145.70840697063434</v>
      </c>
      <c r="T378" s="3">
        <f t="shared" si="41"/>
        <v>163.32840697063435</v>
      </c>
    </row>
    <row r="379" spans="1:20" ht="15" customHeight="1" x14ac:dyDescent="0.3">
      <c r="A379" s="16" t="s">
        <v>20</v>
      </c>
      <c r="B379" s="17" t="s">
        <v>47</v>
      </c>
      <c r="C379" s="17" t="s">
        <v>22</v>
      </c>
      <c r="D379" s="17"/>
      <c r="E379" s="3">
        <v>378</v>
      </c>
      <c r="F379" s="4">
        <v>16.510000000000002</v>
      </c>
      <c r="G379" s="4">
        <v>16.25</v>
      </c>
      <c r="H379" s="5">
        <v>201.96</v>
      </c>
      <c r="I379" s="18"/>
      <c r="J379" s="18"/>
      <c r="K379" s="18"/>
      <c r="L379" s="18"/>
      <c r="M379" s="19"/>
      <c r="N379" s="5">
        <f t="shared" si="37"/>
        <v>1.1526697693137873</v>
      </c>
      <c r="O379" s="5">
        <f t="shared" si="35"/>
        <v>78.60007252944159</v>
      </c>
      <c r="P379" s="3">
        <f t="shared" si="38"/>
        <v>217.47017044418777</v>
      </c>
      <c r="Q379" s="3">
        <f t="shared" si="36"/>
        <v>189.17015956477152</v>
      </c>
      <c r="R379" s="3">
        <f t="shared" si="39"/>
        <v>111.3600725294416</v>
      </c>
      <c r="S379" s="3">
        <f t="shared" si="40"/>
        <v>149.87012330005069</v>
      </c>
      <c r="T379" s="3">
        <f t="shared" si="41"/>
        <v>166.38012330005068</v>
      </c>
    </row>
    <row r="380" spans="1:20" ht="15" customHeight="1" x14ac:dyDescent="0.3">
      <c r="A380" s="16" t="s">
        <v>20</v>
      </c>
      <c r="B380" s="17" t="s">
        <v>30</v>
      </c>
      <c r="C380" s="17" t="s">
        <v>22</v>
      </c>
      <c r="D380" s="17"/>
      <c r="E380" s="3">
        <v>379</v>
      </c>
      <c r="F380" s="4">
        <v>16.29</v>
      </c>
      <c r="G380" s="4">
        <v>15.55</v>
      </c>
      <c r="H380" s="5">
        <v>202.71</v>
      </c>
      <c r="I380" s="18"/>
      <c r="J380" s="18"/>
      <c r="K380" s="18"/>
      <c r="L380" s="18"/>
      <c r="M380" s="19"/>
      <c r="N380" s="5">
        <f t="shared" si="37"/>
        <v>1.1526697693137873</v>
      </c>
      <c r="O380" s="5">
        <f t="shared" si="35"/>
        <v>79.375853387149448</v>
      </c>
      <c r="P380" s="3">
        <f t="shared" si="38"/>
        <v>218.37325545980121</v>
      </c>
      <c r="Q380" s="3">
        <f t="shared" si="36"/>
        <v>190.17687745172881</v>
      </c>
      <c r="R380" s="3">
        <f t="shared" si="39"/>
        <v>111.21585338714945</v>
      </c>
      <c r="S380" s="3">
        <f t="shared" si="40"/>
        <v>150.48895075815406</v>
      </c>
      <c r="T380" s="3">
        <f t="shared" si="41"/>
        <v>166.77895075815405</v>
      </c>
    </row>
    <row r="381" spans="1:20" ht="15" customHeight="1" x14ac:dyDescent="0.3">
      <c r="A381" s="16" t="s">
        <v>20</v>
      </c>
      <c r="B381" s="17" t="s">
        <v>34</v>
      </c>
      <c r="C381" s="17" t="s">
        <v>22</v>
      </c>
      <c r="D381" s="17"/>
      <c r="E381" s="3">
        <v>380</v>
      </c>
      <c r="F381" s="4">
        <v>16.54</v>
      </c>
      <c r="G381" s="4">
        <v>14.43</v>
      </c>
      <c r="H381" s="5">
        <v>200.4</v>
      </c>
      <c r="I381" s="18" t="s">
        <v>66</v>
      </c>
      <c r="J381" s="18">
        <v>63.07</v>
      </c>
      <c r="K381" s="18">
        <v>41.38</v>
      </c>
      <c r="L381" s="18">
        <v>22.54</v>
      </c>
      <c r="M381" s="19">
        <f>(J381-K381)/(K381-L381)</f>
        <v>1.1512738853503182</v>
      </c>
      <c r="N381" s="5">
        <f t="shared" si="37"/>
        <v>1.1526697693137873</v>
      </c>
      <c r="O381" s="5">
        <f t="shared" si="35"/>
        <v>78.706916599664837</v>
      </c>
      <c r="P381" s="3">
        <f t="shared" si="38"/>
        <v>215.93125400921238</v>
      </c>
      <c r="Q381" s="3">
        <f t="shared" si="36"/>
        <v>187.58521651926267</v>
      </c>
      <c r="R381" s="3">
        <f t="shared" si="39"/>
        <v>109.67691659966484</v>
      </c>
      <c r="S381" s="3">
        <f t="shared" si="40"/>
        <v>148.23175821943022</v>
      </c>
      <c r="T381" s="3">
        <f t="shared" si="41"/>
        <v>164.77175821943021</v>
      </c>
    </row>
    <row r="382" spans="1:20" ht="15" customHeight="1" x14ac:dyDescent="0.3">
      <c r="A382" s="16" t="s">
        <v>20</v>
      </c>
      <c r="B382" s="17" t="s">
        <v>50</v>
      </c>
      <c r="C382" s="17" t="s">
        <v>26</v>
      </c>
      <c r="D382" s="17"/>
      <c r="E382" s="3">
        <v>381</v>
      </c>
      <c r="F382" s="4">
        <v>16.54</v>
      </c>
      <c r="G382" s="4">
        <v>15.36</v>
      </c>
      <c r="H382" s="5">
        <v>203.07</v>
      </c>
      <c r="I382" s="18"/>
      <c r="J382" s="18"/>
      <c r="K382" s="18"/>
      <c r="L382" s="18"/>
      <c r="M382" s="19"/>
      <c r="N382" s="5">
        <f t="shared" si="37"/>
        <v>1.1526697693137873</v>
      </c>
      <c r="O382" s="5">
        <f t="shared" si="35"/>
        <v>79.515215217875408</v>
      </c>
      <c r="P382" s="3">
        <f t="shared" si="38"/>
        <v>218.76075576200722</v>
      </c>
      <c r="Q382" s="3">
        <f t="shared" si="36"/>
        <v>190.29347347932588</v>
      </c>
      <c r="R382" s="3">
        <f t="shared" si="39"/>
        <v>111.41521521787541</v>
      </c>
      <c r="S382" s="3">
        <f t="shared" si="40"/>
        <v>150.53586587038819</v>
      </c>
      <c r="T382" s="3">
        <f t="shared" si="41"/>
        <v>167.07586587038818</v>
      </c>
    </row>
    <row r="383" spans="1:20" ht="15" customHeight="1" x14ac:dyDescent="0.3">
      <c r="A383" s="16" t="s">
        <v>20</v>
      </c>
      <c r="B383" s="17" t="s">
        <v>29</v>
      </c>
      <c r="C383" s="17" t="s">
        <v>22</v>
      </c>
      <c r="D383" s="17"/>
      <c r="E383" s="3">
        <v>382</v>
      </c>
      <c r="F383" s="4">
        <v>16.71</v>
      </c>
      <c r="G383" s="4">
        <v>16.39</v>
      </c>
      <c r="H383" s="5">
        <v>202.98</v>
      </c>
      <c r="I383" s="18"/>
      <c r="J383" s="18"/>
      <c r="K383" s="18"/>
      <c r="L383" s="18"/>
      <c r="M383" s="19"/>
      <c r="N383" s="5">
        <f t="shared" si="37"/>
        <v>1.1526697693137873</v>
      </c>
      <c r="O383" s="5">
        <f t="shared" si="35"/>
        <v>78.915959345753777</v>
      </c>
      <c r="P383" s="3">
        <f t="shared" si="38"/>
        <v>218.55250446252137</v>
      </c>
      <c r="Q383" s="3">
        <f t="shared" si="36"/>
        <v>190.0051105606583</v>
      </c>
      <c r="R383" s="3">
        <f t="shared" si="39"/>
        <v>112.01595934575377</v>
      </c>
      <c r="S383" s="3">
        <f t="shared" si="40"/>
        <v>150.54713088778141</v>
      </c>
      <c r="T383" s="3">
        <f t="shared" si="41"/>
        <v>167.25713088778141</v>
      </c>
    </row>
    <row r="384" spans="1:20" ht="15" customHeight="1" x14ac:dyDescent="0.3">
      <c r="A384" s="16" t="s">
        <v>20</v>
      </c>
      <c r="B384" s="17" t="s">
        <v>30</v>
      </c>
      <c r="C384" s="17" t="s">
        <v>26</v>
      </c>
      <c r="D384" s="17"/>
      <c r="E384" s="3">
        <v>383</v>
      </c>
      <c r="F384" s="4">
        <v>17.34</v>
      </c>
      <c r="G384" s="4">
        <v>16.02</v>
      </c>
      <c r="H384" s="5">
        <v>210.33</v>
      </c>
      <c r="I384" s="18"/>
      <c r="J384" s="18"/>
      <c r="K384" s="18"/>
      <c r="L384" s="18"/>
      <c r="M384" s="19"/>
      <c r="N384" s="5">
        <f t="shared" si="37"/>
        <v>1.1526697693137873</v>
      </c>
      <c r="O384" s="5">
        <f t="shared" si="35"/>
        <v>82.209543945243979</v>
      </c>
      <c r="P384" s="3">
        <f t="shared" si="38"/>
        <v>226.55242827132338</v>
      </c>
      <c r="Q384" s="3">
        <f t="shared" si="36"/>
        <v>196.88099667953679</v>
      </c>
      <c r="R384" s="3">
        <f t="shared" si="39"/>
        <v>115.56954394524398</v>
      </c>
      <c r="S384" s="3">
        <f t="shared" si="40"/>
        <v>155.77622470691477</v>
      </c>
      <c r="T384" s="3">
        <f t="shared" si="41"/>
        <v>173.11622470691475</v>
      </c>
    </row>
    <row r="385" spans="1:20" ht="15" customHeight="1" x14ac:dyDescent="0.3">
      <c r="A385" s="16" t="s">
        <v>20</v>
      </c>
      <c r="B385" s="17" t="s">
        <v>34</v>
      </c>
      <c r="C385" s="17" t="s">
        <v>22</v>
      </c>
      <c r="D385" s="17"/>
      <c r="E385" s="3">
        <v>384</v>
      </c>
      <c r="F385" s="4">
        <v>16.2</v>
      </c>
      <c r="G385" s="4">
        <v>15.36</v>
      </c>
      <c r="H385" s="5">
        <v>197.48</v>
      </c>
      <c r="I385" s="18"/>
      <c r="J385" s="18"/>
      <c r="K385" s="18"/>
      <c r="L385" s="18"/>
      <c r="M385" s="19"/>
      <c r="N385" s="5">
        <f t="shared" si="37"/>
        <v>1.1526697693137873</v>
      </c>
      <c r="O385" s="5">
        <f t="shared" si="35"/>
        <v>77.076383180171092</v>
      </c>
      <c r="P385" s="3">
        <f t="shared" si="38"/>
        <v>212.68950047340206</v>
      </c>
      <c r="Q385" s="3">
        <f t="shared" si="36"/>
        <v>184.9280429963764</v>
      </c>
      <c r="R385" s="3">
        <f t="shared" si="39"/>
        <v>108.63638318017109</v>
      </c>
      <c r="S385" s="3">
        <f t="shared" si="40"/>
        <v>146.38985140629086</v>
      </c>
      <c r="T385" s="3">
        <f t="shared" si="41"/>
        <v>162.58985140629085</v>
      </c>
    </row>
    <row r="386" spans="1:20" ht="15" customHeight="1" x14ac:dyDescent="0.3">
      <c r="A386" s="16" t="s">
        <v>20</v>
      </c>
      <c r="B386" s="17" t="s">
        <v>40</v>
      </c>
      <c r="C386" s="17" t="s">
        <v>22</v>
      </c>
      <c r="D386" s="17"/>
      <c r="E386" s="3">
        <v>385</v>
      </c>
      <c r="F386" s="4">
        <v>16.75</v>
      </c>
      <c r="G386" s="4">
        <v>16.98</v>
      </c>
      <c r="H386" s="5">
        <v>204.63</v>
      </c>
      <c r="I386" s="18"/>
      <c r="J386" s="18"/>
      <c r="K386" s="18"/>
      <c r="L386" s="18"/>
      <c r="M386" s="19"/>
      <c r="N386" s="5">
        <f t="shared" si="37"/>
        <v>1.1526697693137873</v>
      </c>
      <c r="O386" s="5">
        <f t="shared" ref="O386:O449" si="42">(H386-(F386+G386))/(1+N386)</f>
        <v>79.389789570222035</v>
      </c>
      <c r="P386" s="3">
        <f t="shared" si="38"/>
        <v>220.2960054900218</v>
      </c>
      <c r="Q386" s="3">
        <f t="shared" ref="Q386:Q449" si="43">G386+($O386*(1+1.2))</f>
        <v>191.63753705448849</v>
      </c>
      <c r="R386" s="3">
        <f t="shared" si="39"/>
        <v>113.11978957022204</v>
      </c>
      <c r="S386" s="3">
        <f t="shared" si="40"/>
        <v>151.94264226937744</v>
      </c>
      <c r="T386" s="3">
        <f t="shared" si="41"/>
        <v>168.69264226937747</v>
      </c>
    </row>
    <row r="387" spans="1:20" ht="15" customHeight="1" x14ac:dyDescent="0.3">
      <c r="A387" s="16" t="s">
        <v>20</v>
      </c>
      <c r="B387" s="17" t="s">
        <v>41</v>
      </c>
      <c r="C387" s="17" t="s">
        <v>26</v>
      </c>
      <c r="D387" s="17"/>
      <c r="E387" s="3">
        <v>386</v>
      </c>
      <c r="F387" s="4">
        <v>17.600000000000001</v>
      </c>
      <c r="G387" s="4">
        <v>16.13</v>
      </c>
      <c r="H387" s="5">
        <v>198.6</v>
      </c>
      <c r="I387" s="18"/>
      <c r="J387" s="18"/>
      <c r="K387" s="18"/>
      <c r="L387" s="18"/>
      <c r="M387" s="19"/>
      <c r="N387" s="5">
        <f t="shared" ref="N387:N450" si="44">N386</f>
        <v>1.1526697693137873</v>
      </c>
      <c r="O387" s="5">
        <f t="shared" si="42"/>
        <v>76.588616772630246</v>
      </c>
      <c r="P387" s="3">
        <f t="shared" ref="P387:P450" si="45">($F387+G387)+($O387*(1+1.35))</f>
        <v>213.7132494156811</v>
      </c>
      <c r="Q387" s="3">
        <f t="shared" si="43"/>
        <v>184.62495689978655</v>
      </c>
      <c r="R387" s="3">
        <f t="shared" ref="R387:R450" si="46">($F387+G387)+($O387*(1+D387))</f>
        <v>110.31861677263025</v>
      </c>
      <c r="S387" s="3">
        <f t="shared" ref="S387:S450" si="47">G387+($O387*(1+0.7))</f>
        <v>146.3306485134714</v>
      </c>
      <c r="T387" s="3">
        <f t="shared" ref="T387:T450" si="48">(G387+F387)+($O387*(1+0.7))</f>
        <v>163.9306485134714</v>
      </c>
    </row>
    <row r="388" spans="1:20" ht="15" customHeight="1" x14ac:dyDescent="0.3">
      <c r="A388" s="16" t="s">
        <v>20</v>
      </c>
      <c r="B388" s="17" t="s">
        <v>39</v>
      </c>
      <c r="C388" s="17" t="s">
        <v>26</v>
      </c>
      <c r="D388" s="17"/>
      <c r="E388" s="3">
        <v>387</v>
      </c>
      <c r="F388" s="4">
        <v>16.149999999999999</v>
      </c>
      <c r="G388" s="4">
        <v>16.420000000000002</v>
      </c>
      <c r="H388" s="5">
        <v>200.57</v>
      </c>
      <c r="I388" s="18"/>
      <c r="J388" s="18"/>
      <c r="K388" s="18"/>
      <c r="L388" s="18"/>
      <c r="M388" s="19"/>
      <c r="N388" s="5">
        <f t="shared" si="44"/>
        <v>1.1526697693137873</v>
      </c>
      <c r="O388" s="5">
        <f t="shared" si="42"/>
        <v>78.042625206537764</v>
      </c>
      <c r="P388" s="3">
        <f t="shared" si="45"/>
        <v>215.97016923536376</v>
      </c>
      <c r="Q388" s="3">
        <f t="shared" si="43"/>
        <v>188.11377545438307</v>
      </c>
      <c r="R388" s="3">
        <f t="shared" si="46"/>
        <v>110.61262520653776</v>
      </c>
      <c r="S388" s="3">
        <f t="shared" si="47"/>
        <v>149.09246285111419</v>
      </c>
      <c r="T388" s="3">
        <f t="shared" si="48"/>
        <v>165.2424628511142</v>
      </c>
    </row>
    <row r="389" spans="1:20" ht="15" customHeight="1" x14ac:dyDescent="0.3">
      <c r="A389" s="16" t="s">
        <v>20</v>
      </c>
      <c r="B389" s="17" t="s">
        <v>42</v>
      </c>
      <c r="C389" s="17" t="s">
        <v>26</v>
      </c>
      <c r="D389" s="17"/>
      <c r="E389" s="3">
        <v>388</v>
      </c>
      <c r="F389" s="4">
        <v>17.420000000000002</v>
      </c>
      <c r="G389" s="4">
        <v>14.66</v>
      </c>
      <c r="H389" s="5">
        <v>208.17</v>
      </c>
      <c r="I389" s="18"/>
      <c r="J389" s="18"/>
      <c r="K389" s="18"/>
      <c r="L389" s="18"/>
      <c r="M389" s="19"/>
      <c r="N389" s="5">
        <f t="shared" si="44"/>
        <v>1.1526697693137873</v>
      </c>
      <c r="O389" s="5">
        <f t="shared" si="42"/>
        <v>81.800749241781148</v>
      </c>
      <c r="P389" s="3">
        <f t="shared" si="45"/>
        <v>224.31176071818572</v>
      </c>
      <c r="Q389" s="3">
        <f t="shared" si="43"/>
        <v>194.62164833191855</v>
      </c>
      <c r="R389" s="3">
        <f t="shared" si="46"/>
        <v>113.88074924178115</v>
      </c>
      <c r="S389" s="3">
        <f t="shared" si="47"/>
        <v>153.72127371102795</v>
      </c>
      <c r="T389" s="3">
        <f t="shared" si="48"/>
        <v>171.14127371102796</v>
      </c>
    </row>
    <row r="390" spans="1:20" ht="15" customHeight="1" x14ac:dyDescent="0.3">
      <c r="A390" s="16" t="s">
        <v>20</v>
      </c>
      <c r="B390" s="17" t="s">
        <v>50</v>
      </c>
      <c r="C390" s="17" t="s">
        <v>22</v>
      </c>
      <c r="D390" s="17"/>
      <c r="E390" s="3">
        <v>389</v>
      </c>
      <c r="F390" s="4">
        <v>16.07</v>
      </c>
      <c r="G390" s="4">
        <v>16.37</v>
      </c>
      <c r="H390" s="5">
        <v>207.17</v>
      </c>
      <c r="I390" s="18"/>
      <c r="J390" s="18"/>
      <c r="K390" s="18"/>
      <c r="L390" s="18"/>
      <c r="M390" s="19"/>
      <c r="N390" s="5">
        <f t="shared" si="44"/>
        <v>1.1526697693137873</v>
      </c>
      <c r="O390" s="5">
        <f t="shared" si="42"/>
        <v>81.168975609156803</v>
      </c>
      <c r="P390" s="3">
        <f t="shared" si="45"/>
        <v>223.18709268151849</v>
      </c>
      <c r="Q390" s="3">
        <f t="shared" si="43"/>
        <v>194.94174634014499</v>
      </c>
      <c r="R390" s="3">
        <f t="shared" si="46"/>
        <v>113.6089756091568</v>
      </c>
      <c r="S390" s="3">
        <f t="shared" si="47"/>
        <v>154.35725853556656</v>
      </c>
      <c r="T390" s="3">
        <f t="shared" si="48"/>
        <v>170.42725853556655</v>
      </c>
    </row>
    <row r="391" spans="1:20" ht="15" customHeight="1" x14ac:dyDescent="0.3">
      <c r="A391" s="16" t="s">
        <v>20</v>
      </c>
      <c r="B391" s="17" t="s">
        <v>52</v>
      </c>
      <c r="C391" s="17" t="s">
        <v>26</v>
      </c>
      <c r="D391" s="17"/>
      <c r="E391" s="3">
        <v>390</v>
      </c>
      <c r="F391" s="4">
        <v>17.28</v>
      </c>
      <c r="G391" s="4">
        <v>16.399999999999999</v>
      </c>
      <c r="H391" s="5">
        <v>212.95</v>
      </c>
      <c r="I391" s="18" t="s">
        <v>67</v>
      </c>
      <c r="J391" s="18">
        <v>64.180000000000007</v>
      </c>
      <c r="K391" s="18">
        <v>42.07</v>
      </c>
      <c r="L391" s="18">
        <v>22.54</v>
      </c>
      <c r="M391" s="19">
        <f>(J391-K391)/(K391-L391)</f>
        <v>1.1321044546851</v>
      </c>
      <c r="N391" s="5">
        <f t="shared" si="44"/>
        <v>1.1526697693137873</v>
      </c>
      <c r="O391" s="5">
        <f t="shared" si="42"/>
        <v>83.27798464747633</v>
      </c>
      <c r="P391" s="3">
        <f t="shared" si="45"/>
        <v>229.38326392156938</v>
      </c>
      <c r="Q391" s="3">
        <f t="shared" si="43"/>
        <v>199.61156622444796</v>
      </c>
      <c r="R391" s="3">
        <f t="shared" si="46"/>
        <v>116.95798464747634</v>
      </c>
      <c r="S391" s="3">
        <f t="shared" si="47"/>
        <v>157.97257390070976</v>
      </c>
      <c r="T391" s="3">
        <f t="shared" si="48"/>
        <v>175.25257390070976</v>
      </c>
    </row>
    <row r="392" spans="1:20" ht="15" customHeight="1" x14ac:dyDescent="0.3">
      <c r="A392" s="16" t="s">
        <v>20</v>
      </c>
      <c r="B392" s="17" t="s">
        <v>43</v>
      </c>
      <c r="C392" s="17" t="s">
        <v>26</v>
      </c>
      <c r="D392" s="17"/>
      <c r="E392" s="3">
        <v>391</v>
      </c>
      <c r="F392" s="4">
        <v>16.489999999999998</v>
      </c>
      <c r="G392" s="4">
        <v>15.97</v>
      </c>
      <c r="H392" s="5">
        <v>213.93</v>
      </c>
      <c r="I392" s="18"/>
      <c r="J392" s="18"/>
      <c r="K392" s="18"/>
      <c r="L392" s="18"/>
      <c r="M392" s="19"/>
      <c r="N392" s="5">
        <f t="shared" si="44"/>
        <v>1.1526697693137873</v>
      </c>
      <c r="O392" s="5">
        <f t="shared" si="42"/>
        <v>84.29997140613338</v>
      </c>
      <c r="P392" s="3">
        <f t="shared" si="45"/>
        <v>230.56493280441347</v>
      </c>
      <c r="Q392" s="3">
        <f t="shared" si="43"/>
        <v>201.42993709349346</v>
      </c>
      <c r="R392" s="3">
        <f t="shared" si="46"/>
        <v>116.75997140613339</v>
      </c>
      <c r="S392" s="3">
        <f t="shared" si="47"/>
        <v>159.27995139042673</v>
      </c>
      <c r="T392" s="3">
        <f t="shared" si="48"/>
        <v>175.76995139042674</v>
      </c>
    </row>
    <row r="393" spans="1:20" ht="15" customHeight="1" x14ac:dyDescent="0.3">
      <c r="A393" s="16" t="s">
        <v>20</v>
      </c>
      <c r="B393" s="17" t="s">
        <v>24</v>
      </c>
      <c r="C393" s="17" t="s">
        <v>26</v>
      </c>
      <c r="D393" s="17"/>
      <c r="E393" s="3">
        <v>392</v>
      </c>
      <c r="F393" s="4">
        <v>16.34</v>
      </c>
      <c r="G393" s="4">
        <v>16.149999999999999</v>
      </c>
      <c r="H393" s="5">
        <v>212.44</v>
      </c>
      <c r="I393" s="18"/>
      <c r="J393" s="18"/>
      <c r="K393" s="18"/>
      <c r="L393" s="18"/>
      <c r="M393" s="19"/>
      <c r="N393" s="5">
        <f t="shared" si="44"/>
        <v>1.1526697693137873</v>
      </c>
      <c r="O393" s="5">
        <f t="shared" si="42"/>
        <v>83.593871463788503</v>
      </c>
      <c r="P393" s="3">
        <f t="shared" si="45"/>
        <v>228.935597939903</v>
      </c>
      <c r="Q393" s="3">
        <f t="shared" si="43"/>
        <v>200.05651722033474</v>
      </c>
      <c r="R393" s="3">
        <f t="shared" si="46"/>
        <v>116.0838714637885</v>
      </c>
      <c r="S393" s="3">
        <f t="shared" si="47"/>
        <v>158.25958148844046</v>
      </c>
      <c r="T393" s="3">
        <f t="shared" si="48"/>
        <v>174.59958148844044</v>
      </c>
    </row>
    <row r="394" spans="1:20" ht="15" customHeight="1" x14ac:dyDescent="0.3">
      <c r="A394" s="16" t="s">
        <v>20</v>
      </c>
      <c r="B394" s="17" t="s">
        <v>43</v>
      </c>
      <c r="C394" s="17" t="s">
        <v>26</v>
      </c>
      <c r="D394" s="17"/>
      <c r="E394" s="3">
        <v>393</v>
      </c>
      <c r="F394" s="4">
        <v>16.27</v>
      </c>
      <c r="G394" s="4">
        <v>14.52</v>
      </c>
      <c r="H394" s="5">
        <v>198.29</v>
      </c>
      <c r="I394" s="18"/>
      <c r="J394" s="18"/>
      <c r="K394" s="18"/>
      <c r="L394" s="18"/>
      <c r="M394" s="19"/>
      <c r="N394" s="5">
        <f t="shared" si="44"/>
        <v>1.1526697693137873</v>
      </c>
      <c r="O394" s="5">
        <f t="shared" si="42"/>
        <v>77.810355488661159</v>
      </c>
      <c r="P394" s="3">
        <f t="shared" si="45"/>
        <v>213.64433539835372</v>
      </c>
      <c r="Q394" s="3">
        <f t="shared" si="43"/>
        <v>185.70278207505459</v>
      </c>
      <c r="R394" s="3">
        <f t="shared" si="46"/>
        <v>108.60035548866117</v>
      </c>
      <c r="S394" s="3">
        <f t="shared" si="47"/>
        <v>146.79760433072397</v>
      </c>
      <c r="T394" s="3">
        <f t="shared" si="48"/>
        <v>163.06760433072395</v>
      </c>
    </row>
    <row r="395" spans="1:20" ht="15" customHeight="1" x14ac:dyDescent="0.3">
      <c r="A395" s="16" t="s">
        <v>20</v>
      </c>
      <c r="B395" s="17" t="s">
        <v>31</v>
      </c>
      <c r="C395" s="17" t="s">
        <v>26</v>
      </c>
      <c r="D395" s="17"/>
      <c r="E395" s="3">
        <v>394</v>
      </c>
      <c r="F395" s="4">
        <v>16.489999999999998</v>
      </c>
      <c r="G395" s="4">
        <v>15.96</v>
      </c>
      <c r="H395" s="5">
        <v>195.95</v>
      </c>
      <c r="I395" s="18"/>
      <c r="J395" s="18"/>
      <c r="K395" s="18"/>
      <c r="L395" s="18"/>
      <c r="M395" s="19"/>
      <c r="N395" s="5">
        <f t="shared" si="44"/>
        <v>1.1526697693137873</v>
      </c>
      <c r="O395" s="5">
        <f t="shared" si="42"/>
        <v>75.952197745648348</v>
      </c>
      <c r="P395" s="3">
        <f t="shared" si="45"/>
        <v>210.93766470227365</v>
      </c>
      <c r="Q395" s="3">
        <f t="shared" si="43"/>
        <v>183.05483504042638</v>
      </c>
      <c r="R395" s="3">
        <f t="shared" si="46"/>
        <v>108.40219774564835</v>
      </c>
      <c r="S395" s="3">
        <f t="shared" si="47"/>
        <v>145.07873616760219</v>
      </c>
      <c r="T395" s="3">
        <f t="shared" si="48"/>
        <v>161.5687361676022</v>
      </c>
    </row>
    <row r="396" spans="1:20" ht="15" customHeight="1" x14ac:dyDescent="0.3">
      <c r="A396" s="16" t="s">
        <v>20</v>
      </c>
      <c r="B396" s="17" t="s">
        <v>29</v>
      </c>
      <c r="C396" s="17" t="s">
        <v>22</v>
      </c>
      <c r="D396" s="17"/>
      <c r="E396" s="3">
        <v>395</v>
      </c>
      <c r="F396" s="4">
        <v>16.239999999999998</v>
      </c>
      <c r="G396" s="4">
        <v>15.46</v>
      </c>
      <c r="H396" s="5">
        <v>198.68</v>
      </c>
      <c r="I396" s="18"/>
      <c r="J396" s="18"/>
      <c r="K396" s="18"/>
      <c r="L396" s="18"/>
      <c r="M396" s="19"/>
      <c r="N396" s="5">
        <f t="shared" si="44"/>
        <v>1.1526697693137873</v>
      </c>
      <c r="O396" s="5">
        <f t="shared" si="42"/>
        <v>77.568794982069505</v>
      </c>
      <c r="P396" s="3">
        <f t="shared" si="45"/>
        <v>213.98666820786335</v>
      </c>
      <c r="Q396" s="3">
        <f t="shared" si="43"/>
        <v>186.11134896055293</v>
      </c>
      <c r="R396" s="3">
        <f t="shared" si="46"/>
        <v>109.26879498206951</v>
      </c>
      <c r="S396" s="3">
        <f t="shared" si="47"/>
        <v>147.32695146951815</v>
      </c>
      <c r="T396" s="3">
        <f t="shared" si="48"/>
        <v>163.56695146951813</v>
      </c>
    </row>
    <row r="397" spans="1:20" ht="15" customHeight="1" x14ac:dyDescent="0.3">
      <c r="A397" s="16" t="s">
        <v>20</v>
      </c>
      <c r="B397" s="17" t="s">
        <v>50</v>
      </c>
      <c r="C397" s="17" t="s">
        <v>26</v>
      </c>
      <c r="D397" s="17"/>
      <c r="E397" s="3">
        <v>396</v>
      </c>
      <c r="F397" s="4">
        <v>16.3</v>
      </c>
      <c r="G397" s="4">
        <v>16.5</v>
      </c>
      <c r="H397" s="5">
        <v>196.32</v>
      </c>
      <c r="I397" s="18"/>
      <c r="J397" s="18"/>
      <c r="K397" s="18"/>
      <c r="L397" s="18"/>
      <c r="M397" s="19"/>
      <c r="N397" s="5">
        <f t="shared" si="44"/>
        <v>1.1526697693137873</v>
      </c>
      <c r="O397" s="5">
        <f t="shared" si="42"/>
        <v>75.961488534363411</v>
      </c>
      <c r="P397" s="3">
        <f t="shared" si="45"/>
        <v>211.30949805575403</v>
      </c>
      <c r="Q397" s="3">
        <f t="shared" si="43"/>
        <v>183.61527477559952</v>
      </c>
      <c r="R397" s="3">
        <f t="shared" si="46"/>
        <v>108.76148853436341</v>
      </c>
      <c r="S397" s="3">
        <f t="shared" si="47"/>
        <v>145.63453050841778</v>
      </c>
      <c r="T397" s="3">
        <f t="shared" si="48"/>
        <v>161.93453050841777</v>
      </c>
    </row>
    <row r="398" spans="1:20" ht="15" customHeight="1" x14ac:dyDescent="0.3">
      <c r="A398" s="16" t="s">
        <v>20</v>
      </c>
      <c r="B398" s="17" t="s">
        <v>51</v>
      </c>
      <c r="C398" s="17" t="s">
        <v>26</v>
      </c>
      <c r="D398" s="17"/>
      <c r="E398" s="3">
        <v>397</v>
      </c>
      <c r="F398" s="4">
        <v>17.559999999999999</v>
      </c>
      <c r="G398" s="4">
        <v>14.53</v>
      </c>
      <c r="H398" s="5">
        <v>199.64</v>
      </c>
      <c r="I398" s="18"/>
      <c r="J398" s="18"/>
      <c r="K398" s="18"/>
      <c r="L398" s="18"/>
      <c r="M398" s="19"/>
      <c r="N398" s="5">
        <f t="shared" si="44"/>
        <v>1.1526697693137873</v>
      </c>
      <c r="O398" s="5">
        <f t="shared" si="42"/>
        <v>77.83358246044881</v>
      </c>
      <c r="P398" s="3">
        <f t="shared" si="45"/>
        <v>214.99891878205472</v>
      </c>
      <c r="Q398" s="3">
        <f t="shared" si="43"/>
        <v>185.76388141298739</v>
      </c>
      <c r="R398" s="3">
        <f t="shared" si="46"/>
        <v>109.92358246044881</v>
      </c>
      <c r="S398" s="3">
        <f t="shared" si="47"/>
        <v>146.84709018276297</v>
      </c>
      <c r="T398" s="3">
        <f t="shared" si="48"/>
        <v>164.40709018276297</v>
      </c>
    </row>
    <row r="399" spans="1:20" ht="15" customHeight="1" x14ac:dyDescent="0.3">
      <c r="A399" s="16" t="s">
        <v>20</v>
      </c>
      <c r="B399" s="17" t="s">
        <v>47</v>
      </c>
      <c r="C399" s="17" t="s">
        <v>26</v>
      </c>
      <c r="D399" s="17"/>
      <c r="E399" s="3">
        <v>398</v>
      </c>
      <c r="F399" s="4">
        <v>16.649999999999999</v>
      </c>
      <c r="G399" s="4">
        <v>15.8</v>
      </c>
      <c r="H399" s="5">
        <v>201.59</v>
      </c>
      <c r="I399" s="18"/>
      <c r="J399" s="18"/>
      <c r="K399" s="18"/>
      <c r="L399" s="18"/>
      <c r="M399" s="19"/>
      <c r="N399" s="5">
        <f t="shared" si="44"/>
        <v>1.1526697693137873</v>
      </c>
      <c r="O399" s="5">
        <f t="shared" si="42"/>
        <v>78.572200163296401</v>
      </c>
      <c r="P399" s="3">
        <f t="shared" si="45"/>
        <v>217.09467038374657</v>
      </c>
      <c r="Q399" s="3">
        <f t="shared" si="43"/>
        <v>188.65884035925211</v>
      </c>
      <c r="R399" s="3">
        <f t="shared" si="46"/>
        <v>111.0222001632964</v>
      </c>
      <c r="S399" s="3">
        <f t="shared" si="47"/>
        <v>149.3727402776039</v>
      </c>
      <c r="T399" s="3">
        <f t="shared" si="48"/>
        <v>166.02274027760387</v>
      </c>
    </row>
    <row r="400" spans="1:20" ht="15" customHeight="1" x14ac:dyDescent="0.3">
      <c r="A400" s="16" t="s">
        <v>20</v>
      </c>
      <c r="B400" s="17" t="s">
        <v>43</v>
      </c>
      <c r="C400" s="17" t="s">
        <v>22</v>
      </c>
      <c r="D400" s="17"/>
      <c r="E400" s="3">
        <v>399</v>
      </c>
      <c r="F400" s="4">
        <v>16.420000000000002</v>
      </c>
      <c r="G400" s="4">
        <v>16.64</v>
      </c>
      <c r="H400" s="5">
        <v>201.44</v>
      </c>
      <c r="I400" s="18"/>
      <c r="J400" s="18"/>
      <c r="K400" s="18"/>
      <c r="L400" s="18"/>
      <c r="M400" s="19"/>
      <c r="N400" s="5">
        <f t="shared" si="44"/>
        <v>1.1526697693137873</v>
      </c>
      <c r="O400" s="5">
        <f t="shared" si="42"/>
        <v>78.219150192123976</v>
      </c>
      <c r="P400" s="3">
        <f t="shared" si="45"/>
        <v>216.87500295149135</v>
      </c>
      <c r="Q400" s="3">
        <f t="shared" si="43"/>
        <v>188.72213042267276</v>
      </c>
      <c r="R400" s="3">
        <f t="shared" si="46"/>
        <v>111.27915019212398</v>
      </c>
      <c r="S400" s="3">
        <f t="shared" si="47"/>
        <v>149.61255532661073</v>
      </c>
      <c r="T400" s="3">
        <f t="shared" si="48"/>
        <v>166.03255532661075</v>
      </c>
    </row>
    <row r="401" spans="1:20" ht="15" customHeight="1" x14ac:dyDescent="0.3">
      <c r="A401" s="16" t="s">
        <v>20</v>
      </c>
      <c r="B401" s="17" t="s">
        <v>49</v>
      </c>
      <c r="C401" s="17" t="s">
        <v>26</v>
      </c>
      <c r="D401" s="17"/>
      <c r="E401" s="3">
        <v>400</v>
      </c>
      <c r="F401" s="4">
        <v>16.350000000000001</v>
      </c>
      <c r="G401" s="4">
        <v>14.48</v>
      </c>
      <c r="H401" s="5">
        <v>200.66</v>
      </c>
      <c r="I401" s="18" t="s">
        <v>68</v>
      </c>
      <c r="J401" s="18">
        <v>71.430000000000007</v>
      </c>
      <c r="K401" s="18">
        <v>45.03</v>
      </c>
      <c r="L401" s="18">
        <v>22.53</v>
      </c>
      <c r="M401" s="19">
        <f>(J401-K401)/(K401-L401)</f>
        <v>1.1733333333333336</v>
      </c>
      <c r="N401" s="5">
        <f t="shared" si="44"/>
        <v>1.1526697693137873</v>
      </c>
      <c r="O401" s="5">
        <f t="shared" si="42"/>
        <v>78.892732373966112</v>
      </c>
      <c r="P401" s="3">
        <f t="shared" si="45"/>
        <v>216.22792107882037</v>
      </c>
      <c r="Q401" s="3">
        <f t="shared" si="43"/>
        <v>188.04401122272546</v>
      </c>
      <c r="R401" s="3">
        <f t="shared" si="46"/>
        <v>109.72273237396611</v>
      </c>
      <c r="S401" s="3">
        <f t="shared" si="47"/>
        <v>148.59764503574237</v>
      </c>
      <c r="T401" s="3">
        <f t="shared" si="48"/>
        <v>164.9476450357424</v>
      </c>
    </row>
    <row r="402" spans="1:20" ht="15" customHeight="1" x14ac:dyDescent="0.3">
      <c r="A402" s="16" t="s">
        <v>20</v>
      </c>
      <c r="B402" s="17" t="s">
        <v>45</v>
      </c>
      <c r="C402" s="17" t="s">
        <v>26</v>
      </c>
      <c r="D402" s="17"/>
      <c r="E402" s="3">
        <v>401</v>
      </c>
      <c r="F402" s="4">
        <v>15.9</v>
      </c>
      <c r="G402" s="4">
        <v>15.87</v>
      </c>
      <c r="H402" s="5">
        <v>209.76</v>
      </c>
      <c r="I402" s="18"/>
      <c r="J402" s="24"/>
      <c r="K402" s="24"/>
      <c r="L402" s="22"/>
      <c r="M402" s="19"/>
      <c r="N402" s="5">
        <f t="shared" si="44"/>
        <v>1.1526697693137873</v>
      </c>
      <c r="O402" s="5">
        <f t="shared" si="42"/>
        <v>82.683374169712224</v>
      </c>
      <c r="P402" s="3">
        <f t="shared" si="45"/>
        <v>226.07592929882375</v>
      </c>
      <c r="Q402" s="3">
        <f t="shared" si="43"/>
        <v>197.77342317336692</v>
      </c>
      <c r="R402" s="3">
        <f t="shared" si="46"/>
        <v>114.45337416971222</v>
      </c>
      <c r="S402" s="3">
        <f t="shared" si="47"/>
        <v>156.43173608851077</v>
      </c>
      <c r="T402" s="3">
        <f t="shared" si="48"/>
        <v>172.33173608851078</v>
      </c>
    </row>
    <row r="403" spans="1:20" ht="15" customHeight="1" x14ac:dyDescent="0.3">
      <c r="A403" s="16" t="s">
        <v>20</v>
      </c>
      <c r="B403" s="17" t="s">
        <v>32</v>
      </c>
      <c r="C403" s="17" t="s">
        <v>22</v>
      </c>
      <c r="D403" s="17"/>
      <c r="E403" s="3">
        <v>402</v>
      </c>
      <c r="F403" s="4">
        <v>16.170000000000002</v>
      </c>
      <c r="G403" s="4">
        <v>15.78</v>
      </c>
      <c r="H403" s="5">
        <v>202.7</v>
      </c>
      <c r="I403" s="18"/>
      <c r="J403" s="18"/>
      <c r="K403" s="18"/>
      <c r="L403" s="18"/>
      <c r="M403" s="19"/>
      <c r="N403" s="5">
        <f t="shared" si="44"/>
        <v>1.1526697693137873</v>
      </c>
      <c r="O403" s="5">
        <f t="shared" si="42"/>
        <v>79.320108654859055</v>
      </c>
      <c r="P403" s="3">
        <f t="shared" si="45"/>
        <v>218.35225533891878</v>
      </c>
      <c r="Q403" s="3">
        <f t="shared" si="43"/>
        <v>190.28423904068993</v>
      </c>
      <c r="R403" s="3">
        <f t="shared" si="46"/>
        <v>111.27010865485906</v>
      </c>
      <c r="S403" s="3">
        <f t="shared" si="47"/>
        <v>150.62418471326041</v>
      </c>
      <c r="T403" s="3">
        <f t="shared" si="48"/>
        <v>166.79418471326039</v>
      </c>
    </row>
    <row r="404" spans="1:20" ht="15" customHeight="1" x14ac:dyDescent="0.3">
      <c r="A404" s="16" t="s">
        <v>20</v>
      </c>
      <c r="B404" s="17" t="s">
        <v>37</v>
      </c>
      <c r="C404" s="17" t="s">
        <v>26</v>
      </c>
      <c r="D404" s="17"/>
      <c r="E404" s="3">
        <v>403</v>
      </c>
      <c r="F404" s="4">
        <v>15.75</v>
      </c>
      <c r="G404" s="4">
        <v>14.57</v>
      </c>
      <c r="H404" s="5">
        <v>196.01</v>
      </c>
      <c r="I404" s="18"/>
      <c r="J404" s="20"/>
      <c r="K404" s="20"/>
      <c r="L404" s="18"/>
      <c r="M404" s="19"/>
      <c r="N404" s="5">
        <f t="shared" si="44"/>
        <v>1.1526697693137873</v>
      </c>
      <c r="O404" s="5">
        <f t="shared" si="42"/>
        <v>76.96953910994786</v>
      </c>
      <c r="P404" s="3">
        <f t="shared" si="45"/>
        <v>211.19841690837748</v>
      </c>
      <c r="Q404" s="3">
        <f t="shared" si="43"/>
        <v>183.9029860418853</v>
      </c>
      <c r="R404" s="3">
        <f t="shared" si="46"/>
        <v>107.28953910994787</v>
      </c>
      <c r="S404" s="3">
        <f t="shared" si="47"/>
        <v>145.41821648691135</v>
      </c>
      <c r="T404" s="3">
        <f t="shared" si="48"/>
        <v>161.16821648691135</v>
      </c>
    </row>
    <row r="405" spans="1:20" ht="15" customHeight="1" x14ac:dyDescent="0.3">
      <c r="A405" s="16" t="s">
        <v>20</v>
      </c>
      <c r="B405" s="17" t="s">
        <v>45</v>
      </c>
      <c r="C405" s="17" t="s">
        <v>22</v>
      </c>
      <c r="D405" s="17"/>
      <c r="E405" s="3">
        <v>404</v>
      </c>
      <c r="F405" s="4">
        <v>16.16</v>
      </c>
      <c r="G405" s="4">
        <v>15.87</v>
      </c>
      <c r="H405" s="5">
        <v>198.96</v>
      </c>
      <c r="I405" s="18"/>
      <c r="J405" s="18"/>
      <c r="K405" s="18"/>
      <c r="L405" s="18"/>
      <c r="M405" s="19"/>
      <c r="N405" s="5">
        <f t="shared" si="44"/>
        <v>1.1526697693137873</v>
      </c>
      <c r="O405" s="5">
        <f t="shared" si="42"/>
        <v>77.545568010281841</v>
      </c>
      <c r="P405" s="3">
        <f t="shared" si="45"/>
        <v>214.26208482416234</v>
      </c>
      <c r="Q405" s="3">
        <f t="shared" si="43"/>
        <v>186.47024962262006</v>
      </c>
      <c r="R405" s="3">
        <f t="shared" si="46"/>
        <v>109.57556801028184</v>
      </c>
      <c r="S405" s="3">
        <f t="shared" si="47"/>
        <v>147.69746561747914</v>
      </c>
      <c r="T405" s="3">
        <f t="shared" si="48"/>
        <v>163.85746561747914</v>
      </c>
    </row>
    <row r="406" spans="1:20" ht="15" customHeight="1" x14ac:dyDescent="0.3">
      <c r="A406" s="16" t="s">
        <v>20</v>
      </c>
      <c r="B406" s="17" t="s">
        <v>23</v>
      </c>
      <c r="C406" s="17" t="s">
        <v>22</v>
      </c>
      <c r="D406" s="17"/>
      <c r="E406" s="3">
        <v>405</v>
      </c>
      <c r="F406" s="4">
        <v>14.82</v>
      </c>
      <c r="G406" s="4">
        <v>15.49</v>
      </c>
      <c r="H406" s="5">
        <v>199.79</v>
      </c>
      <c r="I406" s="18"/>
      <c r="J406" s="18"/>
      <c r="K406" s="18"/>
      <c r="L406" s="18"/>
      <c r="M406" s="19"/>
      <c r="N406" s="5">
        <f t="shared" si="44"/>
        <v>1.1526697693137873</v>
      </c>
      <c r="O406" s="5">
        <f t="shared" si="42"/>
        <v>78.730143571452487</v>
      </c>
      <c r="P406" s="3">
        <f t="shared" si="45"/>
        <v>215.32583739291334</v>
      </c>
      <c r="Q406" s="3">
        <f t="shared" si="43"/>
        <v>188.69631585719549</v>
      </c>
      <c r="R406" s="3">
        <f t="shared" si="46"/>
        <v>109.04014357145249</v>
      </c>
      <c r="S406" s="3">
        <f t="shared" si="47"/>
        <v>149.33124407146923</v>
      </c>
      <c r="T406" s="3">
        <f t="shared" si="48"/>
        <v>164.15124407146922</v>
      </c>
    </row>
    <row r="407" spans="1:20" ht="15" customHeight="1" x14ac:dyDescent="0.3">
      <c r="A407" s="16" t="s">
        <v>20</v>
      </c>
      <c r="B407" s="17" t="s">
        <v>31</v>
      </c>
      <c r="C407" s="17" t="s">
        <v>22</v>
      </c>
      <c r="D407" s="17"/>
      <c r="E407" s="3">
        <v>406</v>
      </c>
      <c r="F407" s="4">
        <v>15.9</v>
      </c>
      <c r="G407" s="4">
        <v>17.59</v>
      </c>
      <c r="H407" s="5">
        <v>200.21</v>
      </c>
      <c r="I407" s="18"/>
      <c r="J407" s="18"/>
      <c r="K407" s="18"/>
      <c r="L407" s="18"/>
      <c r="M407" s="19"/>
      <c r="N407" s="5">
        <f t="shared" si="44"/>
        <v>1.1526697693137873</v>
      </c>
      <c r="O407" s="5">
        <f t="shared" si="42"/>
        <v>77.448014728773657</v>
      </c>
      <c r="P407" s="3">
        <f t="shared" si="45"/>
        <v>215.49283461261811</v>
      </c>
      <c r="Q407" s="3">
        <f t="shared" si="43"/>
        <v>187.97563240330206</v>
      </c>
      <c r="R407" s="3">
        <f t="shared" si="46"/>
        <v>110.93801472877365</v>
      </c>
      <c r="S407" s="3">
        <f t="shared" si="47"/>
        <v>149.25162503891522</v>
      </c>
      <c r="T407" s="3">
        <f t="shared" si="48"/>
        <v>165.15162503891523</v>
      </c>
    </row>
    <row r="408" spans="1:20" ht="15" customHeight="1" x14ac:dyDescent="0.3">
      <c r="A408" s="16" t="s">
        <v>20</v>
      </c>
      <c r="B408" s="17" t="s">
        <v>28</v>
      </c>
      <c r="C408" s="17" t="s">
        <v>22</v>
      </c>
      <c r="D408" s="17"/>
      <c r="E408" s="3">
        <v>407</v>
      </c>
      <c r="F408" s="4">
        <v>15.33</v>
      </c>
      <c r="G408" s="4">
        <v>16.84</v>
      </c>
      <c r="H408" s="5">
        <v>201.56</v>
      </c>
      <c r="I408" s="18"/>
      <c r="J408" s="18"/>
      <c r="K408" s="18"/>
      <c r="L408" s="18"/>
      <c r="M408" s="19"/>
      <c r="N408" s="5">
        <f t="shared" si="44"/>
        <v>1.1526697693137873</v>
      </c>
      <c r="O408" s="5">
        <f t="shared" si="42"/>
        <v>78.688335022234696</v>
      </c>
      <c r="P408" s="3">
        <f t="shared" si="45"/>
        <v>217.08758730225156</v>
      </c>
      <c r="Q408" s="3">
        <f t="shared" si="43"/>
        <v>189.95433704891636</v>
      </c>
      <c r="R408" s="3">
        <f t="shared" si="46"/>
        <v>110.8583350222347</v>
      </c>
      <c r="S408" s="3">
        <f t="shared" si="47"/>
        <v>150.61016953779898</v>
      </c>
      <c r="T408" s="3">
        <f t="shared" si="48"/>
        <v>165.94016953779897</v>
      </c>
    </row>
    <row r="409" spans="1:20" ht="15" customHeight="1" x14ac:dyDescent="0.3">
      <c r="A409" s="16" t="s">
        <v>20</v>
      </c>
      <c r="B409" s="17" t="s">
        <v>28</v>
      </c>
      <c r="C409" s="17" t="s">
        <v>22</v>
      </c>
      <c r="D409" s="17"/>
      <c r="E409" s="3">
        <v>408</v>
      </c>
      <c r="F409" s="4">
        <v>14.43</v>
      </c>
      <c r="G409" s="4">
        <v>15.78</v>
      </c>
      <c r="H409" s="5">
        <v>199.26</v>
      </c>
      <c r="I409" s="18"/>
      <c r="J409" s="18"/>
      <c r="K409" s="18"/>
      <c r="L409" s="18"/>
      <c r="M409" s="19"/>
      <c r="N409" s="5">
        <f t="shared" si="44"/>
        <v>1.1526697693137873</v>
      </c>
      <c r="O409" s="5">
        <f t="shared" si="42"/>
        <v>78.53039161407861</v>
      </c>
      <c r="P409" s="3">
        <f t="shared" si="45"/>
        <v>214.75642029308474</v>
      </c>
      <c r="Q409" s="3">
        <f t="shared" si="43"/>
        <v>188.54686155097295</v>
      </c>
      <c r="R409" s="3">
        <f t="shared" si="46"/>
        <v>108.74039161407862</v>
      </c>
      <c r="S409" s="3">
        <f t="shared" si="47"/>
        <v>149.28166574393364</v>
      </c>
      <c r="T409" s="3">
        <f t="shared" si="48"/>
        <v>163.71166574393365</v>
      </c>
    </row>
    <row r="410" spans="1:20" ht="15" customHeight="1" x14ac:dyDescent="0.3">
      <c r="A410" s="16" t="s">
        <v>20</v>
      </c>
      <c r="B410" s="17" t="s">
        <v>23</v>
      </c>
      <c r="C410" s="17" t="s">
        <v>26</v>
      </c>
      <c r="D410" s="17"/>
      <c r="E410" s="3">
        <v>409</v>
      </c>
      <c r="F410" s="4">
        <v>16.59</v>
      </c>
      <c r="G410" s="4">
        <v>15.9</v>
      </c>
      <c r="H410" s="5">
        <v>203.3</v>
      </c>
      <c r="I410" s="18"/>
      <c r="J410" s="18"/>
      <c r="K410" s="18"/>
      <c r="L410" s="18"/>
      <c r="M410" s="19"/>
      <c r="N410" s="5">
        <f t="shared" si="44"/>
        <v>1.1526697693137873</v>
      </c>
      <c r="O410" s="5">
        <f t="shared" si="42"/>
        <v>79.347981021004259</v>
      </c>
      <c r="P410" s="3">
        <f t="shared" si="45"/>
        <v>218.95775539936002</v>
      </c>
      <c r="Q410" s="3">
        <f t="shared" si="43"/>
        <v>190.46555824620938</v>
      </c>
      <c r="R410" s="3">
        <f t="shared" si="46"/>
        <v>111.83798102100425</v>
      </c>
      <c r="S410" s="3">
        <f t="shared" si="47"/>
        <v>150.79156773570725</v>
      </c>
      <c r="T410" s="3">
        <f t="shared" si="48"/>
        <v>167.38156773570725</v>
      </c>
    </row>
    <row r="411" spans="1:20" ht="15" customHeight="1" x14ac:dyDescent="0.3">
      <c r="A411" s="16" t="s">
        <v>20</v>
      </c>
      <c r="B411" s="17" t="s">
        <v>21</v>
      </c>
      <c r="C411" s="17" t="s">
        <v>26</v>
      </c>
      <c r="D411" s="17"/>
      <c r="E411" s="3">
        <v>410</v>
      </c>
      <c r="F411" s="4">
        <v>14.7</v>
      </c>
      <c r="G411" s="4">
        <v>15.96</v>
      </c>
      <c r="H411" s="5">
        <v>201.95</v>
      </c>
      <c r="I411" s="18" t="s">
        <v>69</v>
      </c>
      <c r="J411" s="18">
        <v>64.760000000000005</v>
      </c>
      <c r="K411" s="18">
        <v>42.3</v>
      </c>
      <c r="L411" s="18">
        <v>22.57</v>
      </c>
      <c r="M411" s="19">
        <f>(J411-K411)/(K411-L411)</f>
        <v>1.1383679675620888</v>
      </c>
      <c r="N411" s="5">
        <f t="shared" si="44"/>
        <v>1.1526697693137873</v>
      </c>
      <c r="O411" s="5">
        <f t="shared" si="42"/>
        <v>79.570959950165786</v>
      </c>
      <c r="P411" s="3">
        <f t="shared" si="45"/>
        <v>217.6517558828896</v>
      </c>
      <c r="Q411" s="3">
        <f t="shared" si="43"/>
        <v>191.01611189036475</v>
      </c>
      <c r="R411" s="3">
        <f t="shared" si="46"/>
        <v>110.23095995016578</v>
      </c>
      <c r="S411" s="3">
        <f t="shared" si="47"/>
        <v>151.23063191528183</v>
      </c>
      <c r="T411" s="3">
        <f t="shared" si="48"/>
        <v>165.93063191528182</v>
      </c>
    </row>
    <row r="412" spans="1:20" ht="15" customHeight="1" x14ac:dyDescent="0.3">
      <c r="A412" s="16" t="s">
        <v>20</v>
      </c>
      <c r="B412" s="17" t="s">
        <v>40</v>
      </c>
      <c r="C412" s="17" t="s">
        <v>22</v>
      </c>
      <c r="D412" s="17"/>
      <c r="E412" s="3">
        <v>411</v>
      </c>
      <c r="F412" s="4">
        <v>15.71</v>
      </c>
      <c r="G412" s="4">
        <v>16.7</v>
      </c>
      <c r="H412" s="5">
        <v>200.53</v>
      </c>
      <c r="I412" s="18"/>
      <c r="J412" s="18"/>
      <c r="K412" s="18"/>
      <c r="L412" s="18"/>
      <c r="M412" s="19"/>
      <c r="N412" s="5">
        <f t="shared" si="44"/>
        <v>1.1526697693137873</v>
      </c>
      <c r="O412" s="5">
        <f t="shared" si="42"/>
        <v>78.098369938828142</v>
      </c>
      <c r="P412" s="3">
        <f t="shared" si="45"/>
        <v>215.94116935624615</v>
      </c>
      <c r="Q412" s="3">
        <f t="shared" si="43"/>
        <v>188.51641386542192</v>
      </c>
      <c r="R412" s="3">
        <f t="shared" si="46"/>
        <v>110.50836993882814</v>
      </c>
      <c r="S412" s="3">
        <f t="shared" si="47"/>
        <v>149.46722889600784</v>
      </c>
      <c r="T412" s="3">
        <f t="shared" si="48"/>
        <v>165.17722889600785</v>
      </c>
    </row>
    <row r="413" spans="1:20" ht="15" customHeight="1" x14ac:dyDescent="0.3">
      <c r="A413" s="16" t="s">
        <v>20</v>
      </c>
      <c r="B413" s="17" t="s">
        <v>34</v>
      </c>
      <c r="C413" s="17" t="s">
        <v>26</v>
      </c>
      <c r="D413" s="17"/>
      <c r="E413" s="3">
        <v>412</v>
      </c>
      <c r="F413" s="4">
        <v>16.100000000000001</v>
      </c>
      <c r="G413" s="4">
        <v>15.2</v>
      </c>
      <c r="H413" s="5">
        <v>202.22</v>
      </c>
      <c r="I413" s="18"/>
      <c r="J413" s="18"/>
      <c r="K413" s="18"/>
      <c r="L413" s="18"/>
      <c r="M413" s="19"/>
      <c r="N413" s="5">
        <f t="shared" si="44"/>
        <v>1.1526697693137873</v>
      </c>
      <c r="O413" s="5">
        <f t="shared" si="42"/>
        <v>79.399080358937098</v>
      </c>
      <c r="P413" s="3">
        <f t="shared" si="45"/>
        <v>217.88783884350221</v>
      </c>
      <c r="Q413" s="3">
        <f t="shared" si="43"/>
        <v>189.87797678966163</v>
      </c>
      <c r="R413" s="3">
        <f t="shared" si="46"/>
        <v>110.6990803589371</v>
      </c>
      <c r="S413" s="3">
        <f t="shared" si="47"/>
        <v>150.17843661019305</v>
      </c>
      <c r="T413" s="3">
        <f t="shared" si="48"/>
        <v>166.27843661019307</v>
      </c>
    </row>
    <row r="414" spans="1:20" ht="15" customHeight="1" x14ac:dyDescent="0.3">
      <c r="A414" s="16" t="s">
        <v>20</v>
      </c>
      <c r="B414" s="17" t="s">
        <v>47</v>
      </c>
      <c r="C414" s="17" t="s">
        <v>26</v>
      </c>
      <c r="D414" s="17"/>
      <c r="E414" s="3">
        <v>413</v>
      </c>
      <c r="F414" s="4">
        <v>15.11</v>
      </c>
      <c r="G414" s="4">
        <v>16.739999999999998</v>
      </c>
      <c r="H414" s="5">
        <v>198.46</v>
      </c>
      <c r="I414" s="18"/>
      <c r="J414" s="18"/>
      <c r="K414" s="18"/>
      <c r="L414" s="18"/>
      <c r="M414" s="19"/>
      <c r="N414" s="5">
        <f t="shared" si="44"/>
        <v>1.1526697693137873</v>
      </c>
      <c r="O414" s="5">
        <f t="shared" si="42"/>
        <v>77.396915390840817</v>
      </c>
      <c r="P414" s="3">
        <f t="shared" si="45"/>
        <v>213.73275116847591</v>
      </c>
      <c r="Q414" s="3">
        <f t="shared" si="43"/>
        <v>187.01321385984983</v>
      </c>
      <c r="R414" s="3">
        <f t="shared" si="46"/>
        <v>109.24691539084081</v>
      </c>
      <c r="S414" s="3">
        <f t="shared" si="47"/>
        <v>148.31475616442938</v>
      </c>
      <c r="T414" s="3">
        <f t="shared" si="48"/>
        <v>163.42475616442937</v>
      </c>
    </row>
    <row r="415" spans="1:20" ht="15" customHeight="1" x14ac:dyDescent="0.3">
      <c r="A415" s="16" t="s">
        <v>20</v>
      </c>
      <c r="B415" s="17" t="s">
        <v>50</v>
      </c>
      <c r="C415" s="17" t="s">
        <v>26</v>
      </c>
      <c r="D415" s="17"/>
      <c r="E415" s="3">
        <v>414</v>
      </c>
      <c r="F415" s="4">
        <v>15.48</v>
      </c>
      <c r="G415" s="4">
        <v>15.87</v>
      </c>
      <c r="H415" s="5">
        <v>203.32</v>
      </c>
      <c r="I415" s="18"/>
      <c r="J415" s="18"/>
      <c r="K415" s="18"/>
      <c r="L415" s="18"/>
      <c r="M415" s="19"/>
      <c r="N415" s="5">
        <f t="shared" si="44"/>
        <v>1.1526697693137873</v>
      </c>
      <c r="O415" s="5">
        <f t="shared" si="42"/>
        <v>79.886846766477973</v>
      </c>
      <c r="P415" s="3">
        <f t="shared" si="45"/>
        <v>219.08408990122325</v>
      </c>
      <c r="Q415" s="3">
        <f t="shared" si="43"/>
        <v>191.62106288625156</v>
      </c>
      <c r="R415" s="3">
        <f t="shared" si="46"/>
        <v>111.23684676647798</v>
      </c>
      <c r="S415" s="3">
        <f t="shared" si="47"/>
        <v>151.67763950301256</v>
      </c>
      <c r="T415" s="3">
        <f t="shared" si="48"/>
        <v>167.15763950301255</v>
      </c>
    </row>
    <row r="416" spans="1:20" ht="15" customHeight="1" x14ac:dyDescent="0.3">
      <c r="A416" s="16" t="s">
        <v>20</v>
      </c>
      <c r="B416" s="17" t="s">
        <v>39</v>
      </c>
      <c r="C416" s="17" t="s">
        <v>26</v>
      </c>
      <c r="D416" s="17"/>
      <c r="E416" s="3">
        <v>415</v>
      </c>
      <c r="F416" s="4">
        <v>16.36</v>
      </c>
      <c r="G416" s="4">
        <v>15.55</v>
      </c>
      <c r="H416" s="5">
        <v>203.19</v>
      </c>
      <c r="I416" s="18"/>
      <c r="J416" s="18"/>
      <c r="K416" s="18"/>
      <c r="L416" s="18"/>
      <c r="M416" s="19"/>
      <c r="N416" s="5">
        <f t="shared" si="44"/>
        <v>1.1526697693137873</v>
      </c>
      <c r="O416" s="5">
        <f t="shared" si="42"/>
        <v>79.566314555808262</v>
      </c>
      <c r="P416" s="3">
        <f t="shared" si="45"/>
        <v>218.89083920614942</v>
      </c>
      <c r="Q416" s="3">
        <f t="shared" si="43"/>
        <v>190.5958920227782</v>
      </c>
      <c r="R416" s="3">
        <f t="shared" si="46"/>
        <v>111.47631455580826</v>
      </c>
      <c r="S416" s="3">
        <f t="shared" si="47"/>
        <v>150.81273474487406</v>
      </c>
      <c r="T416" s="3">
        <f t="shared" si="48"/>
        <v>167.17273474487405</v>
      </c>
    </row>
    <row r="417" spans="1:20" ht="15" customHeight="1" x14ac:dyDescent="0.3">
      <c r="A417" s="16" t="s">
        <v>20</v>
      </c>
      <c r="B417" s="17" t="s">
        <v>37</v>
      </c>
      <c r="C417" s="17" t="s">
        <v>22</v>
      </c>
      <c r="D417" s="17"/>
      <c r="E417" s="3">
        <v>416</v>
      </c>
      <c r="F417" s="4">
        <v>14.45</v>
      </c>
      <c r="G417" s="4">
        <v>17.53</v>
      </c>
      <c r="H417" s="5">
        <v>198.23</v>
      </c>
      <c r="I417" s="18"/>
      <c r="J417" s="18"/>
      <c r="K417" s="18"/>
      <c r="L417" s="18"/>
      <c r="M417" s="19"/>
      <c r="N417" s="5">
        <f t="shared" si="44"/>
        <v>1.1526697693137873</v>
      </c>
      <c r="O417" s="5">
        <f t="shared" si="42"/>
        <v>77.229681193969654</v>
      </c>
      <c r="P417" s="3">
        <f t="shared" si="45"/>
        <v>213.46975080582868</v>
      </c>
      <c r="Q417" s="3">
        <f t="shared" si="43"/>
        <v>187.43529862673324</v>
      </c>
      <c r="R417" s="3">
        <f t="shared" si="46"/>
        <v>109.20968119396966</v>
      </c>
      <c r="S417" s="3">
        <f t="shared" si="47"/>
        <v>148.82045802974841</v>
      </c>
      <c r="T417" s="3">
        <f t="shared" si="48"/>
        <v>163.2704580297484</v>
      </c>
    </row>
    <row r="418" spans="1:20" ht="15" customHeight="1" x14ac:dyDescent="0.3">
      <c r="A418" s="16" t="s">
        <v>20</v>
      </c>
      <c r="B418" s="17" t="s">
        <v>31</v>
      </c>
      <c r="C418" s="17" t="s">
        <v>22</v>
      </c>
      <c r="D418" s="17"/>
      <c r="E418" s="3">
        <v>417</v>
      </c>
      <c r="F418" s="4">
        <v>15.22</v>
      </c>
      <c r="G418" s="4">
        <v>16.579999999999998</v>
      </c>
      <c r="H418" s="5">
        <v>205.41</v>
      </c>
      <c r="I418" s="18"/>
      <c r="J418" s="18"/>
      <c r="K418" s="18"/>
      <c r="L418" s="18"/>
      <c r="M418" s="19"/>
      <c r="N418" s="5">
        <f t="shared" si="44"/>
        <v>1.1526697693137873</v>
      </c>
      <c r="O418" s="5">
        <f t="shared" si="42"/>
        <v>80.648691441113229</v>
      </c>
      <c r="P418" s="3">
        <f t="shared" si="45"/>
        <v>221.3244248866161</v>
      </c>
      <c r="Q418" s="3">
        <f t="shared" si="43"/>
        <v>194.00712117044912</v>
      </c>
      <c r="R418" s="3">
        <f t="shared" si="46"/>
        <v>112.44869144111323</v>
      </c>
      <c r="S418" s="3">
        <f t="shared" si="47"/>
        <v>153.68277544989246</v>
      </c>
      <c r="T418" s="3">
        <f t="shared" si="48"/>
        <v>168.90277544989249</v>
      </c>
    </row>
    <row r="419" spans="1:20" ht="15" customHeight="1" x14ac:dyDescent="0.3">
      <c r="A419" s="16" t="s">
        <v>20</v>
      </c>
      <c r="B419" s="17" t="s">
        <v>37</v>
      </c>
      <c r="C419" s="17" t="s">
        <v>26</v>
      </c>
      <c r="D419" s="17"/>
      <c r="E419" s="3">
        <v>418</v>
      </c>
      <c r="F419" s="4">
        <v>15.12</v>
      </c>
      <c r="G419" s="4">
        <v>16.7</v>
      </c>
      <c r="H419" s="5">
        <v>206.98</v>
      </c>
      <c r="I419" s="18"/>
      <c r="J419" s="18"/>
      <c r="K419" s="18"/>
      <c r="L419" s="18"/>
      <c r="M419" s="19"/>
      <c r="N419" s="5">
        <f t="shared" si="44"/>
        <v>1.1526697693137873</v>
      </c>
      <c r="O419" s="5">
        <f t="shared" si="42"/>
        <v>81.36872756653068</v>
      </c>
      <c r="P419" s="3">
        <f t="shared" si="45"/>
        <v>223.03650978134709</v>
      </c>
      <c r="Q419" s="3">
        <f t="shared" si="43"/>
        <v>195.7112006463675</v>
      </c>
      <c r="R419" s="3">
        <f t="shared" si="46"/>
        <v>113.18872756653067</v>
      </c>
      <c r="S419" s="3">
        <f t="shared" si="47"/>
        <v>155.02683686310215</v>
      </c>
      <c r="T419" s="3">
        <f t="shared" si="48"/>
        <v>170.14683686310215</v>
      </c>
    </row>
    <row r="420" spans="1:20" ht="15" customHeight="1" x14ac:dyDescent="0.3">
      <c r="A420" s="16" t="s">
        <v>20</v>
      </c>
      <c r="B420" s="17" t="s">
        <v>50</v>
      </c>
      <c r="C420" s="17" t="s">
        <v>26</v>
      </c>
      <c r="D420" s="17"/>
      <c r="E420" s="3">
        <v>419</v>
      </c>
      <c r="F420" s="4">
        <v>15.75</v>
      </c>
      <c r="G420" s="4">
        <v>16.36</v>
      </c>
      <c r="H420" s="5">
        <v>201.48</v>
      </c>
      <c r="I420" s="18"/>
      <c r="J420" s="18"/>
      <c r="K420" s="18"/>
      <c r="L420" s="18"/>
      <c r="M420" s="19"/>
      <c r="N420" s="5">
        <f t="shared" si="44"/>
        <v>1.1526697693137873</v>
      </c>
      <c r="O420" s="5">
        <f t="shared" si="42"/>
        <v>78.679044233519647</v>
      </c>
      <c r="P420" s="3">
        <f t="shared" si="45"/>
        <v>217.0057539487712</v>
      </c>
      <c r="Q420" s="3">
        <f t="shared" si="43"/>
        <v>189.45389731374325</v>
      </c>
      <c r="R420" s="3">
        <f t="shared" si="46"/>
        <v>110.78904423351965</v>
      </c>
      <c r="S420" s="3">
        <f t="shared" si="47"/>
        <v>150.11437519698342</v>
      </c>
      <c r="T420" s="3">
        <f t="shared" si="48"/>
        <v>165.86437519698342</v>
      </c>
    </row>
    <row r="421" spans="1:20" ht="15" customHeight="1" x14ac:dyDescent="0.3">
      <c r="A421" s="16" t="s">
        <v>20</v>
      </c>
      <c r="B421" s="17" t="s">
        <v>31</v>
      </c>
      <c r="C421" s="17" t="s">
        <v>22</v>
      </c>
      <c r="D421" s="17"/>
      <c r="E421" s="3">
        <v>420</v>
      </c>
      <c r="F421" s="4">
        <v>14.44</v>
      </c>
      <c r="G421" s="4">
        <v>16.5</v>
      </c>
      <c r="H421" s="5">
        <v>204.98</v>
      </c>
      <c r="I421" s="18" t="s">
        <v>70</v>
      </c>
      <c r="J421" s="5">
        <v>62.75</v>
      </c>
      <c r="K421" s="18">
        <v>41.19</v>
      </c>
      <c r="L421" s="18">
        <v>22.53</v>
      </c>
      <c r="M421" s="19">
        <f>(J421-K421)/(K421-L421)</f>
        <v>1.1554126473740625</v>
      </c>
      <c r="N421" s="5">
        <f t="shared" si="44"/>
        <v>1.1526697693137873</v>
      </c>
      <c r="O421" s="5">
        <f t="shared" si="42"/>
        <v>80.848443398487092</v>
      </c>
      <c r="P421" s="3">
        <f t="shared" si="45"/>
        <v>220.93384198644466</v>
      </c>
      <c r="Q421" s="3">
        <f t="shared" si="43"/>
        <v>194.36657547667161</v>
      </c>
      <c r="R421" s="3">
        <f t="shared" si="46"/>
        <v>111.78844339848709</v>
      </c>
      <c r="S421" s="3">
        <f t="shared" si="47"/>
        <v>153.94235377742805</v>
      </c>
      <c r="T421" s="3">
        <f t="shared" si="48"/>
        <v>168.38235377742805</v>
      </c>
    </row>
    <row r="422" spans="1:20" ht="15" customHeight="1" x14ac:dyDescent="0.3">
      <c r="A422" s="16" t="s">
        <v>20</v>
      </c>
      <c r="B422" s="17" t="s">
        <v>49</v>
      </c>
      <c r="C422" s="17" t="s">
        <v>22</v>
      </c>
      <c r="D422" s="17"/>
      <c r="E422" s="3">
        <v>421</v>
      </c>
      <c r="F422" s="4">
        <v>16.09</v>
      </c>
      <c r="G422" s="4">
        <v>15.55</v>
      </c>
      <c r="H422" s="5">
        <v>203.71</v>
      </c>
      <c r="I422" s="18"/>
      <c r="J422" s="18"/>
      <c r="K422" s="18"/>
      <c r="L422" s="18"/>
      <c r="M422" s="19"/>
      <c r="N422" s="5">
        <f t="shared" si="44"/>
        <v>1.1526697693137873</v>
      </c>
      <c r="O422" s="5">
        <f>(H421-(F422+G422))/(1+N422)</f>
        <v>80.523265793459842</v>
      </c>
      <c r="P422" s="3">
        <f t="shared" si="45"/>
        <v>220.86967461463064</v>
      </c>
      <c r="Q422" s="3">
        <f t="shared" si="43"/>
        <v>192.70118474561167</v>
      </c>
      <c r="R422" s="3">
        <f t="shared" si="46"/>
        <v>112.16326579345984</v>
      </c>
      <c r="S422" s="3">
        <f t="shared" si="47"/>
        <v>152.43955184888173</v>
      </c>
      <c r="T422" s="3">
        <f t="shared" si="48"/>
        <v>168.52955184888174</v>
      </c>
    </row>
    <row r="423" spans="1:20" ht="15" customHeight="1" x14ac:dyDescent="0.3">
      <c r="A423" s="16" t="s">
        <v>20</v>
      </c>
      <c r="B423" s="17" t="s">
        <v>44</v>
      </c>
      <c r="C423" s="17" t="s">
        <v>26</v>
      </c>
      <c r="D423" s="17"/>
      <c r="E423" s="3">
        <v>422</v>
      </c>
      <c r="F423" s="4">
        <v>14.71</v>
      </c>
      <c r="G423" s="4">
        <v>16.329999999999998</v>
      </c>
      <c r="H423" s="9">
        <v>202.24</v>
      </c>
      <c r="I423" s="18"/>
      <c r="J423" s="18"/>
      <c r="K423" s="18"/>
      <c r="L423" s="18"/>
      <c r="M423" s="19"/>
      <c r="N423" s="5">
        <f t="shared" si="44"/>
        <v>1.1526697693137873</v>
      </c>
      <c r="O423" s="5">
        <f>(H422-(F423+G423))/(1+N423)</f>
        <v>80.212024371505223</v>
      </c>
      <c r="P423" s="3">
        <f t="shared" si="45"/>
        <v>219.53825727303726</v>
      </c>
      <c r="Q423" s="3">
        <f t="shared" si="43"/>
        <v>192.7964536173115</v>
      </c>
      <c r="R423" s="3">
        <f t="shared" si="46"/>
        <v>111.25202437150523</v>
      </c>
      <c r="S423" s="3">
        <f t="shared" si="47"/>
        <v>152.6904414315589</v>
      </c>
      <c r="T423" s="3">
        <f t="shared" si="48"/>
        <v>167.40044143155887</v>
      </c>
    </row>
    <row r="424" spans="1:20" ht="15" customHeight="1" x14ac:dyDescent="0.3">
      <c r="A424" s="16" t="s">
        <v>20</v>
      </c>
      <c r="B424" s="17" t="s">
        <v>52</v>
      </c>
      <c r="C424" s="17" t="s">
        <v>22</v>
      </c>
      <c r="D424" s="17"/>
      <c r="E424" s="3">
        <v>423</v>
      </c>
      <c r="F424" s="4">
        <v>15.27</v>
      </c>
      <c r="G424" s="4">
        <v>16.23</v>
      </c>
      <c r="H424" s="5">
        <v>202.51</v>
      </c>
      <c r="I424" s="18"/>
      <c r="J424" s="18"/>
      <c r="K424" s="18"/>
      <c r="L424" s="18"/>
      <c r="M424" s="19"/>
      <c r="N424" s="5">
        <f t="shared" si="44"/>
        <v>1.1526697693137873</v>
      </c>
      <c r="O424" s="5">
        <f t="shared" si="42"/>
        <v>79.440888908154889</v>
      </c>
      <c r="P424" s="3">
        <f t="shared" si="45"/>
        <v>218.18608893416399</v>
      </c>
      <c r="Q424" s="3">
        <f t="shared" si="43"/>
        <v>190.99995559794075</v>
      </c>
      <c r="R424" s="3">
        <f t="shared" si="46"/>
        <v>110.94088890815489</v>
      </c>
      <c r="S424" s="3">
        <f t="shared" si="47"/>
        <v>151.27951114386329</v>
      </c>
      <c r="T424" s="3">
        <f t="shared" si="48"/>
        <v>166.5495111438633</v>
      </c>
    </row>
    <row r="425" spans="1:20" ht="15" customHeight="1" x14ac:dyDescent="0.3">
      <c r="A425" s="16" t="s">
        <v>20</v>
      </c>
      <c r="B425" s="17" t="s">
        <v>42</v>
      </c>
      <c r="C425" s="17" t="s">
        <v>26</v>
      </c>
      <c r="D425" s="17"/>
      <c r="E425" s="3">
        <v>424</v>
      </c>
      <c r="F425" s="4">
        <v>15.56</v>
      </c>
      <c r="G425" s="4">
        <v>15.11</v>
      </c>
      <c r="H425" s="5">
        <v>198.98</v>
      </c>
      <c r="I425" s="18"/>
      <c r="J425" s="18"/>
      <c r="K425" s="18"/>
      <c r="L425" s="18"/>
      <c r="M425" s="19"/>
      <c r="N425" s="5">
        <f t="shared" si="44"/>
        <v>1.1526697693137873</v>
      </c>
      <c r="O425" s="5">
        <f t="shared" si="42"/>
        <v>78.186632431621248</v>
      </c>
      <c r="P425" s="3">
        <f t="shared" si="45"/>
        <v>214.40858621430993</v>
      </c>
      <c r="Q425" s="3">
        <f t="shared" si="43"/>
        <v>187.12059134956678</v>
      </c>
      <c r="R425" s="3">
        <f t="shared" si="46"/>
        <v>108.85663243162125</v>
      </c>
      <c r="S425" s="3">
        <f t="shared" si="47"/>
        <v>148.02727513375612</v>
      </c>
      <c r="T425" s="3">
        <f t="shared" si="48"/>
        <v>163.58727513375612</v>
      </c>
    </row>
    <row r="426" spans="1:20" ht="15" customHeight="1" x14ac:dyDescent="0.3">
      <c r="A426" s="16" t="s">
        <v>20</v>
      </c>
      <c r="B426" s="17" t="s">
        <v>44</v>
      </c>
      <c r="C426" s="17" t="s">
        <v>26</v>
      </c>
      <c r="D426" s="17"/>
      <c r="E426" s="3">
        <v>425</v>
      </c>
      <c r="F426" s="4">
        <v>15.91</v>
      </c>
      <c r="G426" s="4">
        <v>15.42</v>
      </c>
      <c r="H426" s="5">
        <v>202.32</v>
      </c>
      <c r="I426" s="18"/>
      <c r="J426" s="18"/>
      <c r="K426" s="18"/>
      <c r="L426" s="18"/>
      <c r="M426" s="19"/>
      <c r="N426" s="5">
        <f t="shared" si="44"/>
        <v>1.1526697693137873</v>
      </c>
      <c r="O426" s="5">
        <f t="shared" si="42"/>
        <v>79.43159811943984</v>
      </c>
      <c r="P426" s="3">
        <f t="shared" si="45"/>
        <v>217.99425558068361</v>
      </c>
      <c r="Q426" s="3">
        <f t="shared" si="43"/>
        <v>190.16951586276764</v>
      </c>
      <c r="R426" s="3">
        <f t="shared" si="46"/>
        <v>110.76159811943984</v>
      </c>
      <c r="S426" s="3">
        <f t="shared" si="47"/>
        <v>150.45371680304771</v>
      </c>
      <c r="T426" s="3">
        <f t="shared" si="48"/>
        <v>166.36371680304774</v>
      </c>
    </row>
    <row r="427" spans="1:20" ht="15" customHeight="1" x14ac:dyDescent="0.3">
      <c r="A427" s="16" t="s">
        <v>20</v>
      </c>
      <c r="B427" s="17" t="s">
        <v>32</v>
      </c>
      <c r="C427" s="17" t="s">
        <v>22</v>
      </c>
      <c r="D427" s="17"/>
      <c r="E427" s="3">
        <v>426</v>
      </c>
      <c r="F427" s="4">
        <v>15.83</v>
      </c>
      <c r="G427" s="4">
        <v>15.48</v>
      </c>
      <c r="H427" s="5">
        <v>196.57</v>
      </c>
      <c r="I427" s="18"/>
      <c r="J427" s="18"/>
      <c r="K427" s="18"/>
      <c r="L427" s="18"/>
      <c r="M427" s="19"/>
      <c r="N427" s="5">
        <f t="shared" si="44"/>
        <v>1.1526697693137873</v>
      </c>
      <c r="O427" s="5">
        <f t="shared" si="42"/>
        <v>76.769787152573983</v>
      </c>
      <c r="P427" s="3">
        <f t="shared" si="45"/>
        <v>211.71899980854886</v>
      </c>
      <c r="Q427" s="3">
        <f t="shared" si="43"/>
        <v>184.37353173566277</v>
      </c>
      <c r="R427" s="3">
        <f t="shared" si="46"/>
        <v>108.07978715257399</v>
      </c>
      <c r="S427" s="3">
        <f t="shared" si="47"/>
        <v>145.98863815937577</v>
      </c>
      <c r="T427" s="3">
        <f t="shared" si="48"/>
        <v>161.81863815937578</v>
      </c>
    </row>
    <row r="428" spans="1:20" ht="15" customHeight="1" x14ac:dyDescent="0.3">
      <c r="A428" s="16" t="s">
        <v>20</v>
      </c>
      <c r="B428" s="17" t="s">
        <v>42</v>
      </c>
      <c r="C428" s="17" t="s">
        <v>26</v>
      </c>
      <c r="D428" s="17"/>
      <c r="E428" s="3">
        <v>427</v>
      </c>
      <c r="F428" s="4">
        <v>15.97</v>
      </c>
      <c r="G428" s="4">
        <v>14.71</v>
      </c>
      <c r="H428" s="5">
        <v>199.18</v>
      </c>
      <c r="I428" s="18"/>
      <c r="J428" s="18"/>
      <c r="K428" s="18"/>
      <c r="L428" s="18"/>
      <c r="M428" s="19"/>
      <c r="N428" s="5">
        <f t="shared" si="44"/>
        <v>1.1526697693137873</v>
      </c>
      <c r="O428" s="5">
        <f t="shared" si="42"/>
        <v>78.274894924414355</v>
      </c>
      <c r="P428" s="3">
        <f t="shared" si="45"/>
        <v>214.62600307237375</v>
      </c>
      <c r="Q428" s="3">
        <f t="shared" si="43"/>
        <v>186.91476883371161</v>
      </c>
      <c r="R428" s="3">
        <f t="shared" si="46"/>
        <v>108.95489492441436</v>
      </c>
      <c r="S428" s="3">
        <f t="shared" si="47"/>
        <v>147.7773213715044</v>
      </c>
      <c r="T428" s="3">
        <f t="shared" si="48"/>
        <v>163.7473213715044</v>
      </c>
    </row>
    <row r="429" spans="1:20" ht="15" customHeight="1" x14ac:dyDescent="0.3">
      <c r="A429" s="16" t="s">
        <v>20</v>
      </c>
      <c r="B429" s="17" t="s">
        <v>39</v>
      </c>
      <c r="C429" s="17" t="s">
        <v>22</v>
      </c>
      <c r="D429" s="17"/>
      <c r="E429" s="3">
        <v>428</v>
      </c>
      <c r="F429" s="4">
        <v>16.25</v>
      </c>
      <c r="G429" s="4">
        <v>14.45</v>
      </c>
      <c r="H429" s="5">
        <v>203.03</v>
      </c>
      <c r="I429" s="18"/>
      <c r="J429" s="18"/>
      <c r="K429" s="18"/>
      <c r="L429" s="18"/>
      <c r="M429" s="19"/>
      <c r="N429" s="5">
        <f t="shared" si="44"/>
        <v>1.1526697693137873</v>
      </c>
      <c r="O429" s="5">
        <f t="shared" si="42"/>
        <v>80.054080963349122</v>
      </c>
      <c r="P429" s="3">
        <f t="shared" si="45"/>
        <v>218.82709026387045</v>
      </c>
      <c r="Q429" s="3">
        <f t="shared" si="43"/>
        <v>190.56897811936807</v>
      </c>
      <c r="R429" s="3">
        <f t="shared" si="46"/>
        <v>110.75408096334912</v>
      </c>
      <c r="S429" s="3">
        <f t="shared" si="47"/>
        <v>150.54193763769348</v>
      </c>
      <c r="T429" s="3">
        <f t="shared" si="48"/>
        <v>166.79193763769348</v>
      </c>
    </row>
    <row r="430" spans="1:20" ht="15" customHeight="1" x14ac:dyDescent="0.3">
      <c r="A430" s="16" t="s">
        <v>20</v>
      </c>
      <c r="B430" s="17" t="s">
        <v>33</v>
      </c>
      <c r="C430" s="17" t="s">
        <v>22</v>
      </c>
      <c r="D430" s="17"/>
      <c r="E430" s="3">
        <v>429</v>
      </c>
      <c r="F430" s="4">
        <v>14.72</v>
      </c>
      <c r="G430" s="4">
        <v>15.65</v>
      </c>
      <c r="H430" s="5">
        <v>197.44</v>
      </c>
      <c r="I430" s="18"/>
      <c r="J430" s="18"/>
      <c r="K430" s="18"/>
      <c r="L430" s="18"/>
      <c r="M430" s="19"/>
      <c r="N430" s="5">
        <f t="shared" si="44"/>
        <v>1.1526697693137873</v>
      </c>
      <c r="O430" s="5">
        <f t="shared" si="42"/>
        <v>77.610603531287282</v>
      </c>
      <c r="P430" s="3">
        <f t="shared" si="45"/>
        <v>212.75491829852513</v>
      </c>
      <c r="Q430" s="3">
        <f t="shared" si="43"/>
        <v>186.39332776883205</v>
      </c>
      <c r="R430" s="3">
        <f t="shared" si="46"/>
        <v>107.98060353128729</v>
      </c>
      <c r="S430" s="3">
        <f t="shared" si="47"/>
        <v>147.58802600318839</v>
      </c>
      <c r="T430" s="3">
        <f t="shared" si="48"/>
        <v>162.30802600318839</v>
      </c>
    </row>
    <row r="431" spans="1:20" ht="15" customHeight="1" x14ac:dyDescent="0.3">
      <c r="A431" s="16" t="s">
        <v>20</v>
      </c>
      <c r="B431" s="17" t="s">
        <v>46</v>
      </c>
      <c r="C431" s="17" t="s">
        <v>26</v>
      </c>
      <c r="D431" s="17"/>
      <c r="E431" s="3">
        <v>430</v>
      </c>
      <c r="F431" s="4">
        <v>16.239999999999998</v>
      </c>
      <c r="G431" s="4">
        <v>16.93</v>
      </c>
      <c r="H431" s="5">
        <v>202.48</v>
      </c>
      <c r="I431" s="18" t="s">
        <v>71</v>
      </c>
      <c r="J431" s="18">
        <v>69.19</v>
      </c>
      <c r="K431" s="18">
        <v>44.82</v>
      </c>
      <c r="L431" s="18">
        <v>22.45</v>
      </c>
      <c r="M431" s="19">
        <f>(J431-K431)/(K431-L431)</f>
        <v>1.0894054537326776</v>
      </c>
      <c r="N431" s="5">
        <f t="shared" si="44"/>
        <v>1.1526697693137873</v>
      </c>
      <c r="O431" s="5">
        <f t="shared" si="42"/>
        <v>78.651171867374458</v>
      </c>
      <c r="P431" s="3">
        <f t="shared" si="45"/>
        <v>218.00025388833001</v>
      </c>
      <c r="Q431" s="3">
        <f t="shared" si="43"/>
        <v>189.96257810822382</v>
      </c>
      <c r="R431" s="3">
        <f t="shared" si="46"/>
        <v>111.82117186737446</v>
      </c>
      <c r="S431" s="3">
        <f t="shared" si="47"/>
        <v>150.63699217453657</v>
      </c>
      <c r="T431" s="3">
        <f t="shared" si="48"/>
        <v>166.87699217453655</v>
      </c>
    </row>
    <row r="432" spans="1:20" ht="15" customHeight="1" x14ac:dyDescent="0.3">
      <c r="A432" s="16" t="s">
        <v>20</v>
      </c>
      <c r="B432" s="17" t="s">
        <v>45</v>
      </c>
      <c r="C432" s="17" t="s">
        <v>22</v>
      </c>
      <c r="D432" s="17"/>
      <c r="E432" s="3">
        <v>431</v>
      </c>
      <c r="F432" s="4">
        <v>15.88</v>
      </c>
      <c r="G432" s="4">
        <v>15.29</v>
      </c>
      <c r="H432" s="5">
        <v>202.94</v>
      </c>
      <c r="I432" s="18"/>
      <c r="J432" s="18"/>
      <c r="K432" s="18"/>
      <c r="L432" s="18"/>
      <c r="M432" s="19"/>
      <c r="N432" s="5">
        <f t="shared" si="44"/>
        <v>1.1526697693137873</v>
      </c>
      <c r="O432" s="5">
        <f t="shared" si="42"/>
        <v>79.793938879327314</v>
      </c>
      <c r="P432" s="3">
        <f t="shared" si="45"/>
        <v>218.68575636641918</v>
      </c>
      <c r="Q432" s="3">
        <f t="shared" si="43"/>
        <v>190.83666553452011</v>
      </c>
      <c r="R432" s="3">
        <f t="shared" si="46"/>
        <v>110.96393887932732</v>
      </c>
      <c r="S432" s="3">
        <f t="shared" si="47"/>
        <v>150.93969609485643</v>
      </c>
      <c r="T432" s="3">
        <f t="shared" si="48"/>
        <v>166.81969609485645</v>
      </c>
    </row>
    <row r="433" spans="1:20" ht="15" customHeight="1" x14ac:dyDescent="0.3">
      <c r="A433" s="16" t="s">
        <v>20</v>
      </c>
      <c r="B433" s="17" t="s">
        <v>45</v>
      </c>
      <c r="C433" s="17" t="s">
        <v>22</v>
      </c>
      <c r="D433" s="17"/>
      <c r="E433" s="3">
        <v>432</v>
      </c>
      <c r="F433" s="4">
        <v>15.2</v>
      </c>
      <c r="G433" s="4">
        <v>15.63</v>
      </c>
      <c r="H433" s="5">
        <v>200.49</v>
      </c>
      <c r="I433" s="18"/>
      <c r="J433" s="18"/>
      <c r="K433" s="18"/>
      <c r="L433" s="18"/>
      <c r="M433" s="19"/>
      <c r="N433" s="5">
        <f t="shared" si="44"/>
        <v>1.1526697693137873</v>
      </c>
      <c r="O433" s="5">
        <f t="shared" si="42"/>
        <v>78.813760669888083</v>
      </c>
      <c r="P433" s="3">
        <f t="shared" si="45"/>
        <v>216.04233757423702</v>
      </c>
      <c r="Q433" s="3">
        <f t="shared" si="43"/>
        <v>189.0202734737538</v>
      </c>
      <c r="R433" s="3">
        <f t="shared" si="46"/>
        <v>109.64376066988808</v>
      </c>
      <c r="S433" s="3">
        <f t="shared" si="47"/>
        <v>149.61339313880973</v>
      </c>
      <c r="T433" s="3">
        <f t="shared" si="48"/>
        <v>164.81339313880972</v>
      </c>
    </row>
    <row r="434" spans="1:20" ht="15" customHeight="1" x14ac:dyDescent="0.3">
      <c r="A434" s="16" t="s">
        <v>20</v>
      </c>
      <c r="B434" s="17" t="s">
        <v>44</v>
      </c>
      <c r="C434" s="17" t="s">
        <v>22</v>
      </c>
      <c r="D434" s="17"/>
      <c r="E434" s="3">
        <v>433</v>
      </c>
      <c r="F434" s="4">
        <v>14.52</v>
      </c>
      <c r="G434" s="4">
        <v>17.13</v>
      </c>
      <c r="H434" s="5">
        <v>206.41</v>
      </c>
      <c r="I434" s="18"/>
      <c r="J434" s="18"/>
      <c r="K434" s="18"/>
      <c r="L434" s="18"/>
      <c r="M434" s="19"/>
      <c r="N434" s="5">
        <f t="shared" si="44"/>
        <v>1.1526697693137873</v>
      </c>
      <c r="O434" s="5">
        <f t="shared" si="42"/>
        <v>81.18291179222939</v>
      </c>
      <c r="P434" s="3">
        <f t="shared" si="45"/>
        <v>222.42984271173907</v>
      </c>
      <c r="Q434" s="3">
        <f t="shared" si="43"/>
        <v>195.73240594290468</v>
      </c>
      <c r="R434" s="3">
        <f t="shared" si="46"/>
        <v>112.8329117922294</v>
      </c>
      <c r="S434" s="3">
        <f t="shared" si="47"/>
        <v>155.14095004678995</v>
      </c>
      <c r="T434" s="3">
        <f t="shared" si="48"/>
        <v>169.66095004678996</v>
      </c>
    </row>
    <row r="435" spans="1:20" ht="15" customHeight="1" x14ac:dyDescent="0.3">
      <c r="A435" s="16" t="s">
        <v>20</v>
      </c>
      <c r="B435" s="17" t="s">
        <v>32</v>
      </c>
      <c r="C435" s="17" t="s">
        <v>26</v>
      </c>
      <c r="D435" s="17"/>
      <c r="E435" s="3">
        <v>434</v>
      </c>
      <c r="F435" s="4">
        <v>15.66</v>
      </c>
      <c r="G435" s="4">
        <v>16.89</v>
      </c>
      <c r="H435" s="5">
        <v>201.33</v>
      </c>
      <c r="I435" s="18"/>
      <c r="J435" s="18"/>
      <c r="K435" s="18"/>
      <c r="L435" s="18"/>
      <c r="M435" s="19"/>
      <c r="N435" s="5">
        <f t="shared" si="44"/>
        <v>1.1526697693137873</v>
      </c>
      <c r="O435" s="5">
        <f t="shared" si="42"/>
        <v>78.404965966425266</v>
      </c>
      <c r="P435" s="3">
        <f t="shared" si="45"/>
        <v>216.80167002109937</v>
      </c>
      <c r="Q435" s="3">
        <f t="shared" si="43"/>
        <v>189.38092512613559</v>
      </c>
      <c r="R435" s="3">
        <f t="shared" si="46"/>
        <v>110.95496596642526</v>
      </c>
      <c r="S435" s="3">
        <f t="shared" si="47"/>
        <v>150.17844214292296</v>
      </c>
      <c r="T435" s="3">
        <f t="shared" si="48"/>
        <v>165.83844214292293</v>
      </c>
    </row>
    <row r="436" spans="1:20" ht="15" customHeight="1" x14ac:dyDescent="0.3">
      <c r="A436" s="16" t="s">
        <v>20</v>
      </c>
      <c r="B436" s="17" t="s">
        <v>37</v>
      </c>
      <c r="C436" s="17" t="s">
        <v>26</v>
      </c>
      <c r="D436" s="17"/>
      <c r="E436" s="3">
        <v>435</v>
      </c>
      <c r="F436" s="4">
        <v>14.94</v>
      </c>
      <c r="G436" s="4">
        <v>16.88</v>
      </c>
      <c r="H436" s="5">
        <v>203.96</v>
      </c>
      <c r="I436" s="18"/>
      <c r="J436" s="18"/>
      <c r="K436" s="18"/>
      <c r="L436" s="18"/>
      <c r="M436" s="19"/>
      <c r="N436" s="5">
        <f t="shared" si="44"/>
        <v>1.1526697693137873</v>
      </c>
      <c r="O436" s="5">
        <f t="shared" si="42"/>
        <v>79.965818470556016</v>
      </c>
      <c r="P436" s="3">
        <f t="shared" si="45"/>
        <v>219.73967340580663</v>
      </c>
      <c r="Q436" s="3">
        <f t="shared" si="43"/>
        <v>192.80480063522324</v>
      </c>
      <c r="R436" s="3">
        <f t="shared" si="46"/>
        <v>111.78581847055602</v>
      </c>
      <c r="S436" s="3">
        <f t="shared" si="47"/>
        <v>152.82189139994523</v>
      </c>
      <c r="T436" s="3">
        <f t="shared" si="48"/>
        <v>167.76189139994523</v>
      </c>
    </row>
    <row r="437" spans="1:20" ht="15" customHeight="1" x14ac:dyDescent="0.3">
      <c r="A437" s="16" t="s">
        <v>20</v>
      </c>
      <c r="B437" s="17" t="s">
        <v>33</v>
      </c>
      <c r="C437" s="17" t="s">
        <v>26</v>
      </c>
      <c r="D437" s="17"/>
      <c r="E437" s="3">
        <v>436</v>
      </c>
      <c r="F437" s="4">
        <v>15.62</v>
      </c>
      <c r="G437" s="4">
        <v>16.239999999999998</v>
      </c>
      <c r="H437" s="5">
        <v>206.78</v>
      </c>
      <c r="I437" s="18"/>
      <c r="J437" s="18"/>
      <c r="K437" s="18"/>
      <c r="L437" s="18"/>
      <c r="M437" s="19"/>
      <c r="N437" s="5">
        <f t="shared" si="44"/>
        <v>1.1526697693137873</v>
      </c>
      <c r="O437" s="5">
        <f t="shared" si="42"/>
        <v>81.257238101949923</v>
      </c>
      <c r="P437" s="3">
        <f t="shared" si="45"/>
        <v>222.81450953958233</v>
      </c>
      <c r="Q437" s="3">
        <f t="shared" si="43"/>
        <v>195.00592382428985</v>
      </c>
      <c r="R437" s="3">
        <f t="shared" si="46"/>
        <v>113.11723810194992</v>
      </c>
      <c r="S437" s="3">
        <f t="shared" si="47"/>
        <v>154.37730477331488</v>
      </c>
      <c r="T437" s="3">
        <f t="shared" si="48"/>
        <v>169.99730477331485</v>
      </c>
    </row>
    <row r="438" spans="1:20" ht="15" customHeight="1" x14ac:dyDescent="0.3">
      <c r="A438" s="16" t="s">
        <v>20</v>
      </c>
      <c r="B438" s="17" t="s">
        <v>41</v>
      </c>
      <c r="C438" s="17" t="s">
        <v>22</v>
      </c>
      <c r="D438" s="17"/>
      <c r="E438" s="3">
        <v>437</v>
      </c>
      <c r="F438" s="4">
        <v>14.49</v>
      </c>
      <c r="G438" s="4">
        <v>17.510000000000002</v>
      </c>
      <c r="H438" s="5">
        <v>199.95</v>
      </c>
      <c r="I438" s="18"/>
      <c r="J438" s="18"/>
      <c r="K438" s="18"/>
      <c r="L438" s="18"/>
      <c r="M438" s="19"/>
      <c r="N438" s="5">
        <f t="shared" si="44"/>
        <v>1.1526697693137873</v>
      </c>
      <c r="O438" s="5">
        <f t="shared" si="42"/>
        <v>78.019398234750099</v>
      </c>
      <c r="P438" s="3">
        <f t="shared" si="45"/>
        <v>215.34558585166275</v>
      </c>
      <c r="Q438" s="3">
        <f t="shared" si="43"/>
        <v>189.15267611645021</v>
      </c>
      <c r="R438" s="3">
        <f t="shared" si="46"/>
        <v>110.0193982347501</v>
      </c>
      <c r="S438" s="3">
        <f t="shared" si="47"/>
        <v>150.14297699907516</v>
      </c>
      <c r="T438" s="3">
        <f t="shared" si="48"/>
        <v>164.63297699907517</v>
      </c>
    </row>
    <row r="439" spans="1:20" ht="15" customHeight="1" x14ac:dyDescent="0.3">
      <c r="A439" s="16" t="s">
        <v>20</v>
      </c>
      <c r="B439" s="17" t="s">
        <v>33</v>
      </c>
      <c r="C439" s="17" t="s">
        <v>22</v>
      </c>
      <c r="D439" s="17"/>
      <c r="E439" s="3">
        <v>438</v>
      </c>
      <c r="F439" s="4">
        <v>15.65</v>
      </c>
      <c r="G439" s="4">
        <v>17.54</v>
      </c>
      <c r="H439" s="5">
        <v>206.62</v>
      </c>
      <c r="I439" s="18"/>
      <c r="J439" s="18"/>
      <c r="K439" s="18"/>
      <c r="L439" s="18"/>
      <c r="M439" s="19"/>
      <c r="N439" s="5">
        <f t="shared" si="44"/>
        <v>1.1526697693137873</v>
      </c>
      <c r="O439" s="5">
        <f t="shared" si="42"/>
        <v>80.565074342677647</v>
      </c>
      <c r="P439" s="3">
        <f t="shared" si="45"/>
        <v>222.51792470529247</v>
      </c>
      <c r="Q439" s="3">
        <f t="shared" si="43"/>
        <v>194.78316355389083</v>
      </c>
      <c r="R439" s="3">
        <f t="shared" si="46"/>
        <v>113.75507434267764</v>
      </c>
      <c r="S439" s="3">
        <f t="shared" si="47"/>
        <v>154.50062638255199</v>
      </c>
      <c r="T439" s="3">
        <f t="shared" si="48"/>
        <v>170.15062638255199</v>
      </c>
    </row>
    <row r="440" spans="1:20" ht="15" customHeight="1" x14ac:dyDescent="0.3">
      <c r="A440" s="16" t="s">
        <v>20</v>
      </c>
      <c r="B440" s="17" t="s">
        <v>29</v>
      </c>
      <c r="C440" s="17" t="s">
        <v>22</v>
      </c>
      <c r="D440" s="17"/>
      <c r="E440" s="3">
        <v>439</v>
      </c>
      <c r="F440" s="4">
        <v>14.96</v>
      </c>
      <c r="G440" s="4">
        <v>16.079999999999998</v>
      </c>
      <c r="H440" s="5">
        <v>197.22</v>
      </c>
      <c r="I440" s="18"/>
      <c r="J440" s="18"/>
      <c r="K440" s="18"/>
      <c r="L440" s="18"/>
      <c r="M440" s="19"/>
      <c r="N440" s="5">
        <f t="shared" si="44"/>
        <v>1.1526697693137873</v>
      </c>
      <c r="O440" s="5">
        <f t="shared" si="42"/>
        <v>77.19716343346694</v>
      </c>
      <c r="P440" s="3">
        <f t="shared" si="45"/>
        <v>212.45333406864731</v>
      </c>
      <c r="Q440" s="3">
        <f t="shared" si="43"/>
        <v>185.9137595536273</v>
      </c>
      <c r="R440" s="3">
        <f t="shared" si="46"/>
        <v>108.23716343346695</v>
      </c>
      <c r="S440" s="3">
        <f t="shared" si="47"/>
        <v>147.31517783689378</v>
      </c>
      <c r="T440" s="3">
        <f t="shared" si="48"/>
        <v>162.27517783689379</v>
      </c>
    </row>
    <row r="441" spans="1:20" ht="15" customHeight="1" x14ac:dyDescent="0.3">
      <c r="A441" s="16" t="s">
        <v>20</v>
      </c>
      <c r="B441" s="17" t="s">
        <v>27</v>
      </c>
      <c r="C441" s="17" t="s">
        <v>22</v>
      </c>
      <c r="D441" s="17"/>
      <c r="E441" s="3">
        <v>440</v>
      </c>
      <c r="F441" s="4">
        <v>16.21</v>
      </c>
      <c r="G441" s="4">
        <v>15.88</v>
      </c>
      <c r="H441" s="5">
        <v>199.04</v>
      </c>
      <c r="I441" s="18" t="s">
        <v>72</v>
      </c>
      <c r="J441" s="18">
        <v>57.97</v>
      </c>
      <c r="K441" s="18">
        <v>38.83</v>
      </c>
      <c r="L441" s="18">
        <v>22.58</v>
      </c>
      <c r="M441" s="19">
        <f>(J441-K441)/(K441-L441)</f>
        <v>1.177846153846154</v>
      </c>
      <c r="N441" s="5">
        <f t="shared" si="44"/>
        <v>1.1526697693137873</v>
      </c>
      <c r="O441" s="5">
        <f t="shared" si="42"/>
        <v>77.554858798996889</v>
      </c>
      <c r="P441" s="3">
        <f t="shared" si="45"/>
        <v>214.34391817764271</v>
      </c>
      <c r="Q441" s="3">
        <f t="shared" si="43"/>
        <v>186.50068935779316</v>
      </c>
      <c r="R441" s="3">
        <f t="shared" si="46"/>
        <v>109.64485879899689</v>
      </c>
      <c r="S441" s="3">
        <f t="shared" si="47"/>
        <v>147.7232599582947</v>
      </c>
      <c r="T441" s="3">
        <f t="shared" si="48"/>
        <v>163.93325995829471</v>
      </c>
    </row>
    <row r="442" spans="1:20" ht="15" customHeight="1" x14ac:dyDescent="0.3">
      <c r="A442" s="16" t="s">
        <v>20</v>
      </c>
      <c r="B442" s="17" t="s">
        <v>49</v>
      </c>
      <c r="C442" s="17" t="s">
        <v>26</v>
      </c>
      <c r="D442" s="17"/>
      <c r="E442" s="3">
        <v>441</v>
      </c>
      <c r="F442" s="4">
        <v>15.48</v>
      </c>
      <c r="G442" s="4">
        <v>16.079999999999998</v>
      </c>
      <c r="H442" s="5">
        <v>196.43</v>
      </c>
      <c r="I442" s="18"/>
      <c r="J442" s="18"/>
      <c r="K442" s="18"/>
      <c r="L442" s="18"/>
      <c r="M442" s="19"/>
      <c r="N442" s="5">
        <f t="shared" si="44"/>
        <v>1.1526697693137873</v>
      </c>
      <c r="O442" s="5">
        <f t="shared" si="42"/>
        <v>76.588616772630246</v>
      </c>
      <c r="P442" s="3">
        <f t="shared" si="45"/>
        <v>211.54324941568109</v>
      </c>
      <c r="Q442" s="3">
        <f t="shared" si="43"/>
        <v>184.57495689978657</v>
      </c>
      <c r="R442" s="3">
        <f t="shared" si="46"/>
        <v>108.14861677263025</v>
      </c>
      <c r="S442" s="3">
        <f t="shared" si="47"/>
        <v>146.28064851347142</v>
      </c>
      <c r="T442" s="3">
        <f t="shared" si="48"/>
        <v>161.76064851347141</v>
      </c>
    </row>
    <row r="443" spans="1:20" ht="15" customHeight="1" x14ac:dyDescent="0.3">
      <c r="A443" s="16" t="s">
        <v>20</v>
      </c>
      <c r="B443" s="17" t="s">
        <v>38</v>
      </c>
      <c r="C443" s="17" t="s">
        <v>22</v>
      </c>
      <c r="D443" s="17"/>
      <c r="E443" s="3">
        <v>442</v>
      </c>
      <c r="F443" s="4">
        <v>14.55</v>
      </c>
      <c r="G443" s="4">
        <v>15.64</v>
      </c>
      <c r="H443" s="5">
        <v>200.55</v>
      </c>
      <c r="I443" s="18"/>
      <c r="J443" s="25"/>
      <c r="K443" s="25"/>
      <c r="L443" s="26"/>
      <c r="M443" s="19"/>
      <c r="N443" s="5">
        <f t="shared" si="44"/>
        <v>1.1526697693137873</v>
      </c>
      <c r="O443" s="5">
        <f t="shared" si="42"/>
        <v>79.138938274915319</v>
      </c>
      <c r="P443" s="3">
        <f t="shared" si="45"/>
        <v>216.16650494605099</v>
      </c>
      <c r="Q443" s="3">
        <f t="shared" si="43"/>
        <v>189.74566420481369</v>
      </c>
      <c r="R443" s="3">
        <f t="shared" si="46"/>
        <v>109.32893827491532</v>
      </c>
      <c r="S443" s="3">
        <f t="shared" si="47"/>
        <v>150.17619506735605</v>
      </c>
      <c r="T443" s="3">
        <f t="shared" si="48"/>
        <v>164.72619506735603</v>
      </c>
    </row>
    <row r="444" spans="1:20" ht="15" customHeight="1" x14ac:dyDescent="0.3">
      <c r="A444" s="16" t="s">
        <v>20</v>
      </c>
      <c r="B444" s="17" t="s">
        <v>24</v>
      </c>
      <c r="C444" s="17" t="s">
        <v>26</v>
      </c>
      <c r="D444" s="17"/>
      <c r="E444" s="3">
        <v>443</v>
      </c>
      <c r="F444" s="4">
        <v>15.01</v>
      </c>
      <c r="G444" s="4">
        <v>15.85</v>
      </c>
      <c r="H444" s="5">
        <v>203.1</v>
      </c>
      <c r="I444" s="18"/>
      <c r="J444" s="18"/>
      <c r="K444" s="18"/>
      <c r="L444" s="18"/>
      <c r="M444" s="19"/>
      <c r="N444" s="5">
        <f t="shared" si="44"/>
        <v>1.1526697693137873</v>
      </c>
      <c r="O444" s="5">
        <f t="shared" si="42"/>
        <v>80.012272414131331</v>
      </c>
      <c r="P444" s="3">
        <f t="shared" si="45"/>
        <v>218.88884017320862</v>
      </c>
      <c r="Q444" s="3">
        <f t="shared" si="43"/>
        <v>191.87699931108895</v>
      </c>
      <c r="R444" s="3">
        <f t="shared" si="46"/>
        <v>110.87227241413133</v>
      </c>
      <c r="S444" s="3">
        <f t="shared" si="47"/>
        <v>151.87086310402324</v>
      </c>
      <c r="T444" s="3">
        <f t="shared" si="48"/>
        <v>166.88086310402326</v>
      </c>
    </row>
    <row r="445" spans="1:20" ht="15" customHeight="1" x14ac:dyDescent="0.3">
      <c r="A445" s="16" t="s">
        <v>20</v>
      </c>
      <c r="B445" s="17" t="s">
        <v>36</v>
      </c>
      <c r="C445" s="17" t="s">
        <v>26</v>
      </c>
      <c r="D445" s="17"/>
      <c r="E445" s="3">
        <v>444</v>
      </c>
      <c r="F445" s="4">
        <v>15.23</v>
      </c>
      <c r="G445" s="4">
        <v>16.95</v>
      </c>
      <c r="H445" s="5">
        <v>200.81</v>
      </c>
      <c r="I445" s="18"/>
      <c r="J445" s="18"/>
      <c r="K445" s="18"/>
      <c r="L445" s="18"/>
      <c r="M445" s="19"/>
      <c r="N445" s="5">
        <f t="shared" si="44"/>
        <v>1.1526697693137873</v>
      </c>
      <c r="O445" s="5">
        <f t="shared" si="42"/>
        <v>78.335285051062272</v>
      </c>
      <c r="P445" s="3">
        <f t="shared" si="45"/>
        <v>216.26791986999635</v>
      </c>
      <c r="Q445" s="3">
        <f t="shared" si="43"/>
        <v>189.28762711233699</v>
      </c>
      <c r="R445" s="3">
        <f t="shared" si="46"/>
        <v>110.51528505106228</v>
      </c>
      <c r="S445" s="3">
        <f t="shared" si="47"/>
        <v>150.11998458680586</v>
      </c>
      <c r="T445" s="3">
        <f t="shared" si="48"/>
        <v>165.34998458680587</v>
      </c>
    </row>
    <row r="446" spans="1:20" ht="15" customHeight="1" x14ac:dyDescent="0.3">
      <c r="A446" s="16" t="s">
        <v>20</v>
      </c>
      <c r="B446" s="17" t="s">
        <v>38</v>
      </c>
      <c r="C446" s="17" t="s">
        <v>26</v>
      </c>
      <c r="D446" s="17"/>
      <c r="E446" s="3">
        <v>445</v>
      </c>
      <c r="F446" s="4">
        <v>15.8</v>
      </c>
      <c r="G446" s="4">
        <v>16.29</v>
      </c>
      <c r="H446" s="5">
        <v>201.77</v>
      </c>
      <c r="I446" s="18"/>
      <c r="J446" s="18"/>
      <c r="K446" s="18"/>
      <c r="L446" s="18"/>
      <c r="M446" s="19"/>
      <c r="N446" s="5">
        <f t="shared" si="44"/>
        <v>1.1526697693137873</v>
      </c>
      <c r="O446" s="5">
        <f t="shared" si="42"/>
        <v>78.823051458603146</v>
      </c>
      <c r="P446" s="3">
        <f t="shared" si="45"/>
        <v>217.3241709277174</v>
      </c>
      <c r="Q446" s="3">
        <f t="shared" si="43"/>
        <v>189.70071320892691</v>
      </c>
      <c r="R446" s="3">
        <f t="shared" si="46"/>
        <v>110.91305145860315</v>
      </c>
      <c r="S446" s="3">
        <f t="shared" si="47"/>
        <v>150.28918747962533</v>
      </c>
      <c r="T446" s="3">
        <f t="shared" si="48"/>
        <v>166.08918747962534</v>
      </c>
    </row>
    <row r="447" spans="1:20" ht="15" customHeight="1" x14ac:dyDescent="0.3">
      <c r="A447" s="16" t="s">
        <v>20</v>
      </c>
      <c r="B447" s="17" t="s">
        <v>38</v>
      </c>
      <c r="C447" s="17" t="s">
        <v>26</v>
      </c>
      <c r="D447" s="17"/>
      <c r="E447" s="3">
        <v>446</v>
      </c>
      <c r="F447" s="4">
        <v>15.8</v>
      </c>
      <c r="G447" s="4">
        <v>16.57</v>
      </c>
      <c r="H447" s="5">
        <v>202.15</v>
      </c>
      <c r="I447" s="18"/>
      <c r="J447" s="18"/>
      <c r="K447" s="18"/>
      <c r="L447" s="18"/>
      <c r="M447" s="19"/>
      <c r="N447" s="5">
        <f t="shared" si="44"/>
        <v>1.1526697693137873</v>
      </c>
      <c r="O447" s="5">
        <f t="shared" si="42"/>
        <v>78.869505402178461</v>
      </c>
      <c r="P447" s="3">
        <f t="shared" si="45"/>
        <v>217.71333769511941</v>
      </c>
      <c r="Q447" s="3">
        <f t="shared" si="43"/>
        <v>190.08291188479262</v>
      </c>
      <c r="R447" s="3">
        <f t="shared" si="46"/>
        <v>111.23950540217847</v>
      </c>
      <c r="S447" s="3">
        <f t="shared" si="47"/>
        <v>150.64815918370337</v>
      </c>
      <c r="T447" s="3">
        <f t="shared" si="48"/>
        <v>166.44815918370338</v>
      </c>
    </row>
    <row r="448" spans="1:20" ht="15" customHeight="1" x14ac:dyDescent="0.3">
      <c r="A448" s="16" t="s">
        <v>20</v>
      </c>
      <c r="B448" s="17" t="s">
        <v>39</v>
      </c>
      <c r="C448" s="17" t="s">
        <v>26</v>
      </c>
      <c r="D448" s="17"/>
      <c r="E448" s="3">
        <v>447</v>
      </c>
      <c r="F448" s="4">
        <v>15.44</v>
      </c>
      <c r="G448" s="4">
        <v>17.489999999999998</v>
      </c>
      <c r="H448" s="5">
        <v>201.92</v>
      </c>
      <c r="I448" s="18"/>
      <c r="J448" s="18"/>
      <c r="K448" s="18"/>
      <c r="L448" s="18"/>
      <c r="M448" s="19"/>
      <c r="N448" s="5">
        <f t="shared" si="44"/>
        <v>1.1526697693137873</v>
      </c>
      <c r="O448" s="5">
        <f t="shared" si="42"/>
        <v>78.502519247933421</v>
      </c>
      <c r="P448" s="3">
        <f t="shared" si="45"/>
        <v>217.41092023264355</v>
      </c>
      <c r="Q448" s="3">
        <f t="shared" si="43"/>
        <v>190.19554234545356</v>
      </c>
      <c r="R448" s="3">
        <f t="shared" si="46"/>
        <v>111.43251924793341</v>
      </c>
      <c r="S448" s="3">
        <f t="shared" si="47"/>
        <v>150.94428272148681</v>
      </c>
      <c r="T448" s="3">
        <f t="shared" si="48"/>
        <v>166.38428272148681</v>
      </c>
    </row>
    <row r="449" spans="1:20" ht="15" customHeight="1" x14ac:dyDescent="0.3">
      <c r="A449" s="16" t="s">
        <v>20</v>
      </c>
      <c r="B449" s="17" t="s">
        <v>32</v>
      </c>
      <c r="C449" s="17" t="s">
        <v>26</v>
      </c>
      <c r="D449" s="17"/>
      <c r="E449" s="3">
        <v>448</v>
      </c>
      <c r="F449" s="4">
        <v>16.32</v>
      </c>
      <c r="G449" s="4">
        <v>15.88</v>
      </c>
      <c r="H449" s="5">
        <v>203.65</v>
      </c>
      <c r="I449" s="18"/>
      <c r="J449" s="18"/>
      <c r="K449" s="18"/>
      <c r="L449" s="18"/>
      <c r="M449" s="19"/>
      <c r="N449" s="5">
        <f t="shared" si="44"/>
        <v>1.1526697693137873</v>
      </c>
      <c r="O449" s="5">
        <f t="shared" si="42"/>
        <v>79.645286259886291</v>
      </c>
      <c r="P449" s="3">
        <f t="shared" si="45"/>
        <v>219.36642271073282</v>
      </c>
      <c r="Q449" s="3">
        <f t="shared" si="43"/>
        <v>191.09962977174985</v>
      </c>
      <c r="R449" s="3">
        <f t="shared" si="46"/>
        <v>111.84528625988629</v>
      </c>
      <c r="S449" s="3">
        <f t="shared" si="47"/>
        <v>151.27698664180667</v>
      </c>
      <c r="T449" s="3">
        <f t="shared" si="48"/>
        <v>167.59698664180667</v>
      </c>
    </row>
    <row r="450" spans="1:20" ht="15" customHeight="1" x14ac:dyDescent="0.3">
      <c r="A450" s="16" t="s">
        <v>20</v>
      </c>
      <c r="B450" s="17" t="s">
        <v>34</v>
      </c>
      <c r="C450" s="17" t="s">
        <v>22</v>
      </c>
      <c r="D450" s="17"/>
      <c r="E450" s="3">
        <v>449</v>
      </c>
      <c r="F450" s="4">
        <v>14.45</v>
      </c>
      <c r="G450" s="4">
        <v>16.420000000000002</v>
      </c>
      <c r="H450" s="5">
        <v>203.29</v>
      </c>
      <c r="I450" s="18"/>
      <c r="J450" s="18"/>
      <c r="K450" s="18"/>
      <c r="L450" s="18"/>
      <c r="M450" s="19"/>
      <c r="N450" s="5">
        <f t="shared" si="44"/>
        <v>1.1526697693137873</v>
      </c>
      <c r="O450" s="5">
        <f t="shared" ref="O450:O505" si="49">(H450-(F450+G450))/(1+N450)</f>
        <v>80.095889512566899</v>
      </c>
      <c r="P450" s="3">
        <f t="shared" si="45"/>
        <v>219.09534035453223</v>
      </c>
      <c r="Q450" s="3">
        <f t="shared" ref="Q450:Q505" si="50">G450+($O450*(1+1.2))</f>
        <v>192.63095692764722</v>
      </c>
      <c r="R450" s="3">
        <f t="shared" si="46"/>
        <v>110.9658895125669</v>
      </c>
      <c r="S450" s="3">
        <f t="shared" si="47"/>
        <v>152.58301217136375</v>
      </c>
      <c r="T450" s="3">
        <f t="shared" si="48"/>
        <v>167.03301217136374</v>
      </c>
    </row>
    <row r="451" spans="1:20" ht="15" customHeight="1" x14ac:dyDescent="0.3">
      <c r="A451" s="16" t="s">
        <v>20</v>
      </c>
      <c r="B451" s="17" t="s">
        <v>40</v>
      </c>
      <c r="C451" s="17" t="s">
        <v>26</v>
      </c>
      <c r="D451" s="17"/>
      <c r="E451" s="3">
        <v>450</v>
      </c>
      <c r="F451" s="4">
        <v>16.34</v>
      </c>
      <c r="G451" s="4">
        <v>15.86</v>
      </c>
      <c r="H451" s="5">
        <v>201.11</v>
      </c>
      <c r="I451" s="18" t="s">
        <v>73</v>
      </c>
      <c r="J451" s="18">
        <v>64</v>
      </c>
      <c r="K451" s="18">
        <v>42.35</v>
      </c>
      <c r="L451" s="18">
        <v>22.94</v>
      </c>
      <c r="M451" s="19">
        <f>(J451-K451)/(K451-L451)</f>
        <v>1.1154044307058217</v>
      </c>
      <c r="N451" s="5">
        <f t="shared" ref="N451:N505" si="51">N450</f>
        <v>1.1526697693137873</v>
      </c>
      <c r="O451" s="5">
        <f t="shared" si="49"/>
        <v>78.465356093073183</v>
      </c>
      <c r="P451" s="3">
        <f t="shared" ref="P451:P505" si="52">($F451+G451)+($O451*(1+1.35))</f>
        <v>216.59358681872197</v>
      </c>
      <c r="Q451" s="3">
        <f t="shared" si="50"/>
        <v>188.48378340476103</v>
      </c>
      <c r="R451" s="3">
        <f t="shared" ref="R451:R505" si="53">($F451+G451)+($O451*(1+D451))</f>
        <v>110.66535609307319</v>
      </c>
      <c r="S451" s="3">
        <f t="shared" ref="S451:S505" si="54">G451+($O451*(1+0.7))</f>
        <v>149.25110535822438</v>
      </c>
      <c r="T451" s="3">
        <f t="shared" ref="T451:T505" si="55">(G451+F451)+($O451*(1+0.7))</f>
        <v>165.59110535822441</v>
      </c>
    </row>
    <row r="452" spans="1:20" ht="15" customHeight="1" x14ac:dyDescent="0.3">
      <c r="A452" s="16" t="s">
        <v>20</v>
      </c>
      <c r="B452" s="17" t="s">
        <v>45</v>
      </c>
      <c r="C452" s="17" t="s">
        <v>26</v>
      </c>
      <c r="D452" s="17"/>
      <c r="E452" s="3">
        <v>451</v>
      </c>
      <c r="F452" s="4">
        <v>14.71</v>
      </c>
      <c r="G452" s="4">
        <v>16.41</v>
      </c>
      <c r="H452" s="5">
        <v>199.36</v>
      </c>
      <c r="I452" s="18"/>
      <c r="J452" s="18"/>
      <c r="K452" s="18"/>
      <c r="L452" s="18"/>
      <c r="M452" s="19"/>
      <c r="N452" s="5">
        <f t="shared" si="51"/>
        <v>1.1526697693137873</v>
      </c>
      <c r="O452" s="5">
        <f t="shared" si="49"/>
        <v>78.154114671118535</v>
      </c>
      <c r="P452" s="3">
        <f t="shared" si="52"/>
        <v>214.78216947712858</v>
      </c>
      <c r="Q452" s="3">
        <f t="shared" si="50"/>
        <v>188.34905227646078</v>
      </c>
      <c r="R452" s="3">
        <f t="shared" si="53"/>
        <v>109.27411467111854</v>
      </c>
      <c r="S452" s="3">
        <f t="shared" si="54"/>
        <v>149.27199494090149</v>
      </c>
      <c r="T452" s="3">
        <f t="shared" si="55"/>
        <v>163.9819949409015</v>
      </c>
    </row>
    <row r="453" spans="1:20" ht="15" customHeight="1" x14ac:dyDescent="0.3">
      <c r="A453" s="16" t="s">
        <v>20</v>
      </c>
      <c r="B453" s="17" t="s">
        <v>45</v>
      </c>
      <c r="C453" s="17" t="s">
        <v>26</v>
      </c>
      <c r="D453" s="17"/>
      <c r="E453" s="3">
        <v>452</v>
      </c>
      <c r="F453" s="4">
        <v>15.71</v>
      </c>
      <c r="G453" s="4">
        <v>16.920000000000002</v>
      </c>
      <c r="H453" s="5">
        <v>196.49</v>
      </c>
      <c r="I453" s="18"/>
      <c r="J453" s="18"/>
      <c r="K453" s="18"/>
      <c r="L453" s="18"/>
      <c r="M453" s="19"/>
      <c r="N453" s="5">
        <f t="shared" si="51"/>
        <v>1.1526697693137873</v>
      </c>
      <c r="O453" s="5">
        <f t="shared" si="49"/>
        <v>76.119431942519512</v>
      </c>
      <c r="P453" s="3">
        <f t="shared" si="52"/>
        <v>211.51066506492086</v>
      </c>
      <c r="Q453" s="3">
        <f t="shared" si="50"/>
        <v>184.38275027354297</v>
      </c>
      <c r="R453" s="3">
        <f t="shared" si="53"/>
        <v>108.74943194251952</v>
      </c>
      <c r="S453" s="3">
        <f t="shared" si="54"/>
        <v>146.32303430228319</v>
      </c>
      <c r="T453" s="3">
        <f t="shared" si="55"/>
        <v>162.03303430228317</v>
      </c>
    </row>
    <row r="454" spans="1:20" ht="15" customHeight="1" x14ac:dyDescent="0.3">
      <c r="A454" s="16" t="s">
        <v>20</v>
      </c>
      <c r="B454" s="17" t="s">
        <v>48</v>
      </c>
      <c r="C454" s="17" t="s">
        <v>22</v>
      </c>
      <c r="D454" s="17"/>
      <c r="E454" s="3">
        <v>453</v>
      </c>
      <c r="F454" s="4">
        <v>15.61</v>
      </c>
      <c r="G454" s="4">
        <v>17.73</v>
      </c>
      <c r="H454" s="5">
        <v>196.98</v>
      </c>
      <c r="I454" s="18"/>
      <c r="J454" s="18"/>
      <c r="K454" s="18"/>
      <c r="L454" s="18"/>
      <c r="M454" s="19"/>
      <c r="N454" s="5">
        <f t="shared" si="51"/>
        <v>1.1526697693137873</v>
      </c>
      <c r="O454" s="5">
        <f t="shared" si="49"/>
        <v>76.017233266653804</v>
      </c>
      <c r="P454" s="3">
        <f t="shared" si="52"/>
        <v>211.98049817663644</v>
      </c>
      <c r="Q454" s="3">
        <f t="shared" si="50"/>
        <v>184.96791318663838</v>
      </c>
      <c r="R454" s="3">
        <f t="shared" si="53"/>
        <v>109.35723326665381</v>
      </c>
      <c r="S454" s="3">
        <f t="shared" si="54"/>
        <v>146.95929655331145</v>
      </c>
      <c r="T454" s="3">
        <f t="shared" si="55"/>
        <v>162.56929655331146</v>
      </c>
    </row>
    <row r="455" spans="1:20" ht="15" customHeight="1" x14ac:dyDescent="0.3">
      <c r="A455" s="16" t="s">
        <v>20</v>
      </c>
      <c r="B455" s="17" t="s">
        <v>38</v>
      </c>
      <c r="C455" s="17" t="s">
        <v>26</v>
      </c>
      <c r="D455" s="17"/>
      <c r="E455" s="3">
        <v>454</v>
      </c>
      <c r="F455" s="4">
        <v>16.23</v>
      </c>
      <c r="G455" s="4">
        <v>17.07</v>
      </c>
      <c r="H455" s="5">
        <v>195.41</v>
      </c>
      <c r="I455" s="18"/>
      <c r="J455" s="18"/>
      <c r="K455" s="18"/>
      <c r="L455" s="18"/>
      <c r="M455" s="19"/>
      <c r="N455" s="5">
        <f t="shared" si="51"/>
        <v>1.1526697693137873</v>
      </c>
      <c r="O455" s="5">
        <f t="shared" si="49"/>
        <v>75.306487929951416</v>
      </c>
      <c r="P455" s="3">
        <f t="shared" si="52"/>
        <v>210.27024663538583</v>
      </c>
      <c r="Q455" s="3">
        <f t="shared" si="50"/>
        <v>182.74427344589313</v>
      </c>
      <c r="R455" s="3">
        <f t="shared" si="53"/>
        <v>108.60648792995141</v>
      </c>
      <c r="S455" s="3">
        <f t="shared" si="54"/>
        <v>145.0910294809174</v>
      </c>
      <c r="T455" s="3">
        <f t="shared" si="55"/>
        <v>161.32102948091739</v>
      </c>
    </row>
    <row r="456" spans="1:20" ht="15" customHeight="1" x14ac:dyDescent="0.3">
      <c r="A456" s="16" t="s">
        <v>20</v>
      </c>
      <c r="B456" s="17" t="s">
        <v>32</v>
      </c>
      <c r="C456" s="17" t="s">
        <v>22</v>
      </c>
      <c r="D456" s="17"/>
      <c r="E456" s="3">
        <v>455</v>
      </c>
      <c r="F456" s="4">
        <v>14.79</v>
      </c>
      <c r="G456" s="4">
        <v>16.71</v>
      </c>
      <c r="H456" s="5">
        <v>195.51</v>
      </c>
      <c r="I456" s="18"/>
      <c r="J456" s="18"/>
      <c r="K456" s="18"/>
      <c r="L456" s="18"/>
      <c r="M456" s="19"/>
      <c r="N456" s="5">
        <f t="shared" si="51"/>
        <v>1.1526697693137873</v>
      </c>
      <c r="O456" s="5">
        <f t="shared" si="49"/>
        <v>76.189112857882478</v>
      </c>
      <c r="P456" s="3">
        <f t="shared" si="52"/>
        <v>210.54441521602382</v>
      </c>
      <c r="Q456" s="3">
        <f t="shared" si="50"/>
        <v>184.32604828734148</v>
      </c>
      <c r="R456" s="3">
        <f t="shared" si="53"/>
        <v>107.68911285788248</v>
      </c>
      <c r="S456" s="3">
        <f t="shared" si="54"/>
        <v>146.2314918584002</v>
      </c>
      <c r="T456" s="3">
        <f t="shared" si="55"/>
        <v>161.0214918584002</v>
      </c>
    </row>
    <row r="457" spans="1:20" ht="15" customHeight="1" x14ac:dyDescent="0.3">
      <c r="A457" s="16" t="s">
        <v>20</v>
      </c>
      <c r="B457" s="17" t="s">
        <v>48</v>
      </c>
      <c r="C457" s="17" t="s">
        <v>22</v>
      </c>
      <c r="D457" s="17"/>
      <c r="E457" s="3">
        <v>456</v>
      </c>
      <c r="F457" s="4">
        <v>15.73</v>
      </c>
      <c r="G457" s="4">
        <v>14.42</v>
      </c>
      <c r="H457" s="5">
        <v>198.65</v>
      </c>
      <c r="I457" s="18"/>
      <c r="J457" s="18"/>
      <c r="K457" s="18"/>
      <c r="L457" s="18"/>
      <c r="M457" s="19"/>
      <c r="N457" s="5">
        <f t="shared" si="51"/>
        <v>1.1526697693137873</v>
      </c>
      <c r="O457" s="5">
        <f t="shared" si="49"/>
        <v>78.274894924414355</v>
      </c>
      <c r="P457" s="3">
        <f t="shared" si="52"/>
        <v>214.09600307237375</v>
      </c>
      <c r="Q457" s="3">
        <f t="shared" si="50"/>
        <v>186.62476883371158</v>
      </c>
      <c r="R457" s="3">
        <f t="shared" si="53"/>
        <v>108.42489492441436</v>
      </c>
      <c r="S457" s="3">
        <f t="shared" si="54"/>
        <v>147.48732137150438</v>
      </c>
      <c r="T457" s="3">
        <f t="shared" si="55"/>
        <v>163.2173213715044</v>
      </c>
    </row>
    <row r="458" spans="1:20" ht="15" customHeight="1" x14ac:dyDescent="0.3">
      <c r="A458" s="16" t="s">
        <v>20</v>
      </c>
      <c r="B458" s="17" t="s">
        <v>37</v>
      </c>
      <c r="C458" s="17" t="s">
        <v>26</v>
      </c>
      <c r="D458" s="17"/>
      <c r="E458" s="3">
        <v>457</v>
      </c>
      <c r="F458" s="4">
        <v>16.07</v>
      </c>
      <c r="G458" s="4">
        <v>16.2</v>
      </c>
      <c r="H458" s="5">
        <v>195.72</v>
      </c>
      <c r="I458" s="3"/>
      <c r="J458" s="3"/>
      <c r="K458" s="3"/>
      <c r="L458" s="3"/>
      <c r="M458" s="19"/>
      <c r="N458" s="5">
        <f t="shared" si="51"/>
        <v>1.1526697693137873</v>
      </c>
      <c r="O458" s="5">
        <f t="shared" si="49"/>
        <v>75.928970773860684</v>
      </c>
      <c r="P458" s="3">
        <f t="shared" si="52"/>
        <v>210.70308131857263</v>
      </c>
      <c r="Q458" s="3">
        <f t="shared" si="50"/>
        <v>183.2437357024935</v>
      </c>
      <c r="R458" s="3">
        <f t="shared" si="53"/>
        <v>108.19897077386068</v>
      </c>
      <c r="S458" s="3">
        <f t="shared" si="54"/>
        <v>145.27925031556316</v>
      </c>
      <c r="T458" s="3">
        <f t="shared" si="55"/>
        <v>161.34925031556315</v>
      </c>
    </row>
    <row r="459" spans="1:20" ht="15" customHeight="1" x14ac:dyDescent="0.3">
      <c r="A459" s="16" t="s">
        <v>20</v>
      </c>
      <c r="B459" s="17" t="s">
        <v>24</v>
      </c>
      <c r="C459" s="17" t="s">
        <v>22</v>
      </c>
      <c r="D459" s="17"/>
      <c r="E459" s="3">
        <v>458</v>
      </c>
      <c r="F459" s="4">
        <v>15.19</v>
      </c>
      <c r="G459" s="4">
        <v>16.07</v>
      </c>
      <c r="H459" s="5">
        <v>195.1</v>
      </c>
      <c r="I459" s="3"/>
      <c r="J459" s="3"/>
      <c r="K459" s="3"/>
      <c r="L459" s="3"/>
      <c r="M459" s="19"/>
      <c r="N459" s="5">
        <f t="shared" si="51"/>
        <v>1.1526697693137873</v>
      </c>
      <c r="O459" s="5">
        <f t="shared" si="49"/>
        <v>76.110141153804449</v>
      </c>
      <c r="P459" s="3">
        <f t="shared" si="52"/>
        <v>210.11883171144046</v>
      </c>
      <c r="Q459" s="3">
        <f t="shared" si="50"/>
        <v>183.5123105383698</v>
      </c>
      <c r="R459" s="3">
        <f t="shared" si="53"/>
        <v>107.37014115380444</v>
      </c>
      <c r="S459" s="3">
        <f t="shared" si="54"/>
        <v>145.45723996146756</v>
      </c>
      <c r="T459" s="3">
        <f t="shared" si="55"/>
        <v>160.64723996146756</v>
      </c>
    </row>
    <row r="460" spans="1:20" ht="15" customHeight="1" x14ac:dyDescent="0.3">
      <c r="A460" s="16" t="s">
        <v>20</v>
      </c>
      <c r="B460" s="17" t="s">
        <v>42</v>
      </c>
      <c r="C460" s="17" t="s">
        <v>22</v>
      </c>
      <c r="D460" s="17"/>
      <c r="E460" s="3">
        <v>459</v>
      </c>
      <c r="F460" s="4">
        <v>14.62</v>
      </c>
      <c r="G460" s="4">
        <v>16.62</v>
      </c>
      <c r="H460" s="5">
        <v>199.34</v>
      </c>
      <c r="I460" s="18"/>
      <c r="J460" s="18"/>
      <c r="K460" s="3"/>
      <c r="L460" s="3"/>
      <c r="M460" s="19"/>
      <c r="N460" s="5">
        <f t="shared" si="51"/>
        <v>1.1526697693137873</v>
      </c>
      <c r="O460" s="5">
        <f t="shared" si="49"/>
        <v>78.089079150113079</v>
      </c>
      <c r="P460" s="3">
        <f t="shared" si="52"/>
        <v>214.74933600276574</v>
      </c>
      <c r="Q460" s="3">
        <f t="shared" si="50"/>
        <v>188.4159741302488</v>
      </c>
      <c r="R460" s="3">
        <f t="shared" si="53"/>
        <v>109.32907915011307</v>
      </c>
      <c r="S460" s="3">
        <f t="shared" si="54"/>
        <v>149.37143455519222</v>
      </c>
      <c r="T460" s="3">
        <f t="shared" si="55"/>
        <v>163.99143455519223</v>
      </c>
    </row>
    <row r="461" spans="1:20" ht="15" customHeight="1" x14ac:dyDescent="0.3">
      <c r="A461" s="16" t="s">
        <v>20</v>
      </c>
      <c r="B461" s="17" t="s">
        <v>32</v>
      </c>
      <c r="C461" s="17" t="s">
        <v>26</v>
      </c>
      <c r="D461" s="17"/>
      <c r="E461" s="3">
        <v>460</v>
      </c>
      <c r="F461" s="4">
        <v>16.03</v>
      </c>
      <c r="G461" s="4">
        <v>16.71</v>
      </c>
      <c r="H461" s="5">
        <v>197.21</v>
      </c>
      <c r="I461" s="18" t="s">
        <v>74</v>
      </c>
      <c r="J461" s="18">
        <v>70.260000000000005</v>
      </c>
      <c r="K461" s="18">
        <v>44.83</v>
      </c>
      <c r="L461" s="18">
        <v>22.68</v>
      </c>
      <c r="M461" s="19">
        <f>(J461-K461)/(K461-L461)</f>
        <v>1.1480812641083524</v>
      </c>
      <c r="N461" s="5">
        <f t="shared" si="51"/>
        <v>1.1526697693137873</v>
      </c>
      <c r="O461" s="5">
        <f t="shared" si="49"/>
        <v>76.402800998328956</v>
      </c>
      <c r="P461" s="3">
        <f t="shared" si="52"/>
        <v>212.28658234607306</v>
      </c>
      <c r="Q461" s="3">
        <f t="shared" si="50"/>
        <v>184.79616219632373</v>
      </c>
      <c r="R461" s="3">
        <f t="shared" si="53"/>
        <v>109.14280099832897</v>
      </c>
      <c r="S461" s="3">
        <f t="shared" si="54"/>
        <v>146.59476169715924</v>
      </c>
      <c r="T461" s="3">
        <f t="shared" si="55"/>
        <v>162.62476169715924</v>
      </c>
    </row>
    <row r="462" spans="1:20" ht="15" customHeight="1" x14ac:dyDescent="0.3">
      <c r="A462" s="16" t="s">
        <v>20</v>
      </c>
      <c r="B462" s="17" t="s">
        <v>28</v>
      </c>
      <c r="C462" s="17" t="s">
        <v>26</v>
      </c>
      <c r="D462" s="17"/>
      <c r="E462" s="3">
        <v>461</v>
      </c>
      <c r="F462" s="4">
        <v>15</v>
      </c>
      <c r="G462" s="4">
        <v>16.84</v>
      </c>
      <c r="H462" s="5">
        <v>202.59</v>
      </c>
      <c r="I462" s="18"/>
      <c r="J462" s="3"/>
      <c r="K462" s="3"/>
      <c r="L462" s="3"/>
      <c r="M462" s="19"/>
      <c r="N462" s="5">
        <f t="shared" si="51"/>
        <v>1.1526697693137873</v>
      </c>
      <c r="O462" s="5">
        <f t="shared" si="49"/>
        <v>79.320108654859055</v>
      </c>
      <c r="P462" s="3">
        <f t="shared" si="52"/>
        <v>218.2422553389188</v>
      </c>
      <c r="Q462" s="3">
        <f t="shared" si="50"/>
        <v>191.34423904068993</v>
      </c>
      <c r="R462" s="3">
        <f t="shared" si="53"/>
        <v>111.16010865485906</v>
      </c>
      <c r="S462" s="3">
        <f t="shared" si="54"/>
        <v>151.68418471326041</v>
      </c>
      <c r="T462" s="3">
        <f t="shared" si="55"/>
        <v>166.68418471326041</v>
      </c>
    </row>
    <row r="463" spans="1:20" ht="15" customHeight="1" x14ac:dyDescent="0.3">
      <c r="A463" s="16" t="s">
        <v>20</v>
      </c>
      <c r="B463" s="17" t="s">
        <v>33</v>
      </c>
      <c r="C463" s="17" t="s">
        <v>22</v>
      </c>
      <c r="D463" s="17"/>
      <c r="E463" s="3">
        <v>462</v>
      </c>
      <c r="F463" s="4">
        <v>14.52</v>
      </c>
      <c r="G463" s="4">
        <v>17.670000000000002</v>
      </c>
      <c r="H463" s="5">
        <v>197.95</v>
      </c>
      <c r="I463" s="18"/>
      <c r="J463" s="3"/>
      <c r="K463" s="3"/>
      <c r="L463" s="3"/>
      <c r="M463" s="19"/>
      <c r="N463" s="5">
        <f t="shared" si="51"/>
        <v>1.1526697693137873</v>
      </c>
      <c r="O463" s="5">
        <f t="shared" si="49"/>
        <v>77.002056870450588</v>
      </c>
      <c r="P463" s="3">
        <f t="shared" si="52"/>
        <v>213.14483364555889</v>
      </c>
      <c r="Q463" s="3">
        <f t="shared" si="50"/>
        <v>187.07452511499133</v>
      </c>
      <c r="R463" s="3">
        <f t="shared" si="53"/>
        <v>109.19205687045059</v>
      </c>
      <c r="S463" s="3">
        <f t="shared" si="54"/>
        <v>148.57349667976598</v>
      </c>
      <c r="T463" s="3">
        <f t="shared" si="55"/>
        <v>163.09349667976599</v>
      </c>
    </row>
    <row r="464" spans="1:20" ht="15" customHeight="1" x14ac:dyDescent="0.3">
      <c r="A464" s="16" t="s">
        <v>20</v>
      </c>
      <c r="B464" s="17" t="s">
        <v>31</v>
      </c>
      <c r="C464" s="17" t="s">
        <v>26</v>
      </c>
      <c r="D464" s="17"/>
      <c r="E464" s="3">
        <v>463</v>
      </c>
      <c r="F464" s="4">
        <v>14.88</v>
      </c>
      <c r="G464" s="4">
        <v>16.63</v>
      </c>
      <c r="H464" s="5">
        <v>200.03</v>
      </c>
      <c r="I464" s="18"/>
      <c r="J464" s="3"/>
      <c r="K464" s="3"/>
      <c r="L464" s="3"/>
      <c r="M464" s="19"/>
      <c r="N464" s="5">
        <f t="shared" si="51"/>
        <v>1.1526697693137873</v>
      </c>
      <c r="O464" s="5">
        <f t="shared" si="49"/>
        <v>78.284185713129432</v>
      </c>
      <c r="P464" s="3">
        <f t="shared" si="52"/>
        <v>215.47783642585415</v>
      </c>
      <c r="Q464" s="3">
        <f t="shared" si="50"/>
        <v>188.85520856888476</v>
      </c>
      <c r="R464" s="3">
        <f t="shared" si="53"/>
        <v>109.79418571312942</v>
      </c>
      <c r="S464" s="3">
        <f t="shared" si="54"/>
        <v>149.71311571232002</v>
      </c>
      <c r="T464" s="3">
        <f t="shared" si="55"/>
        <v>164.59311571232001</v>
      </c>
    </row>
    <row r="465" spans="1:20" ht="15" customHeight="1" x14ac:dyDescent="0.3">
      <c r="A465" s="16" t="s">
        <v>20</v>
      </c>
      <c r="B465" s="17" t="s">
        <v>25</v>
      </c>
      <c r="C465" s="17" t="s">
        <v>22</v>
      </c>
      <c r="D465" s="17"/>
      <c r="E465" s="3">
        <v>464</v>
      </c>
      <c r="F465" s="4">
        <v>16.12</v>
      </c>
      <c r="G465" s="4">
        <v>17.78</v>
      </c>
      <c r="H465" s="5">
        <v>204.19</v>
      </c>
      <c r="I465" s="18"/>
      <c r="J465" s="3"/>
      <c r="K465" s="3"/>
      <c r="L465" s="3"/>
      <c r="M465" s="19"/>
      <c r="N465" s="5">
        <f t="shared" si="51"/>
        <v>1.1526697693137873</v>
      </c>
      <c r="O465" s="5">
        <f t="shared" si="49"/>
        <v>79.106420514412591</v>
      </c>
      <c r="P465" s="3">
        <f t="shared" si="52"/>
        <v>219.8000882088696</v>
      </c>
      <c r="Q465" s="3">
        <f t="shared" si="50"/>
        <v>191.81412513170773</v>
      </c>
      <c r="R465" s="3">
        <f t="shared" si="53"/>
        <v>113.0064205144126</v>
      </c>
      <c r="S465" s="3">
        <f t="shared" si="54"/>
        <v>152.2609148745014</v>
      </c>
      <c r="T465" s="3">
        <f t="shared" si="55"/>
        <v>168.3809148745014</v>
      </c>
    </row>
    <row r="466" spans="1:20" ht="15" customHeight="1" x14ac:dyDescent="0.3">
      <c r="A466" s="16" t="s">
        <v>20</v>
      </c>
      <c r="B466" s="17" t="s">
        <v>46</v>
      </c>
      <c r="C466" s="17" t="s">
        <v>22</v>
      </c>
      <c r="D466" s="17"/>
      <c r="E466" s="3">
        <v>465</v>
      </c>
      <c r="F466" s="4">
        <v>15.04</v>
      </c>
      <c r="G466" s="4">
        <v>16.46</v>
      </c>
      <c r="H466" s="5">
        <v>195.2</v>
      </c>
      <c r="I466" s="18"/>
      <c r="J466" s="3"/>
      <c r="K466" s="3"/>
      <c r="L466" s="3"/>
      <c r="M466" s="19"/>
      <c r="N466" s="5">
        <f t="shared" si="51"/>
        <v>1.1526697693137873</v>
      </c>
      <c r="O466" s="5">
        <f t="shared" si="49"/>
        <v>76.045105632798993</v>
      </c>
      <c r="P466" s="3">
        <f t="shared" si="52"/>
        <v>210.20599823707764</v>
      </c>
      <c r="Q466" s="3">
        <f t="shared" si="50"/>
        <v>183.7592323921578</v>
      </c>
      <c r="R466" s="3">
        <f t="shared" si="53"/>
        <v>107.54510563279899</v>
      </c>
      <c r="S466" s="3">
        <f t="shared" si="54"/>
        <v>145.7366795757583</v>
      </c>
      <c r="T466" s="3">
        <f t="shared" si="55"/>
        <v>160.77667957575829</v>
      </c>
    </row>
    <row r="467" spans="1:20" ht="15" customHeight="1" x14ac:dyDescent="0.3">
      <c r="A467" s="16" t="s">
        <v>20</v>
      </c>
      <c r="B467" s="17" t="s">
        <v>47</v>
      </c>
      <c r="C467" s="17" t="s">
        <v>26</v>
      </c>
      <c r="D467" s="17"/>
      <c r="E467" s="3">
        <v>466</v>
      </c>
      <c r="F467" s="4">
        <v>15.83</v>
      </c>
      <c r="G467" s="4">
        <v>16.66</v>
      </c>
      <c r="H467" s="5">
        <v>200.49</v>
      </c>
      <c r="I467" s="18"/>
      <c r="J467" s="3"/>
      <c r="K467" s="3"/>
      <c r="L467" s="3"/>
      <c r="M467" s="19"/>
      <c r="N467" s="5">
        <f t="shared" si="51"/>
        <v>1.1526697693137873</v>
      </c>
      <c r="O467" s="5">
        <f t="shared" si="49"/>
        <v>78.042625206537764</v>
      </c>
      <c r="P467" s="3">
        <f t="shared" si="52"/>
        <v>215.89016923536377</v>
      </c>
      <c r="Q467" s="3">
        <f t="shared" si="50"/>
        <v>188.35377545438308</v>
      </c>
      <c r="R467" s="3">
        <f t="shared" si="53"/>
        <v>110.53262520653777</v>
      </c>
      <c r="S467" s="3">
        <f t="shared" si="54"/>
        <v>149.3324628511142</v>
      </c>
      <c r="T467" s="3">
        <f t="shared" si="55"/>
        <v>165.16246285111421</v>
      </c>
    </row>
    <row r="468" spans="1:20" ht="15" customHeight="1" x14ac:dyDescent="0.3">
      <c r="A468" s="16" t="s">
        <v>20</v>
      </c>
      <c r="B468" s="17" t="s">
        <v>28</v>
      </c>
      <c r="C468" s="17" t="s">
        <v>26</v>
      </c>
      <c r="D468" s="17"/>
      <c r="E468" s="3">
        <v>467</v>
      </c>
      <c r="F468" s="4">
        <v>14.97</v>
      </c>
      <c r="G468" s="4">
        <v>16.73</v>
      </c>
      <c r="H468" s="5">
        <v>198.1</v>
      </c>
      <c r="I468" s="18"/>
      <c r="J468" s="3"/>
      <c r="K468" s="3"/>
      <c r="L468" s="3"/>
      <c r="M468" s="19"/>
      <c r="N468" s="5">
        <f t="shared" si="51"/>
        <v>1.1526697693137873</v>
      </c>
      <c r="O468" s="5">
        <f t="shared" si="49"/>
        <v>77.299362109332634</v>
      </c>
      <c r="P468" s="3">
        <f t="shared" si="52"/>
        <v>213.35350095693173</v>
      </c>
      <c r="Q468" s="3">
        <f t="shared" si="50"/>
        <v>186.78859664053181</v>
      </c>
      <c r="R468" s="3">
        <f t="shared" si="53"/>
        <v>108.99936210933264</v>
      </c>
      <c r="S468" s="3">
        <f t="shared" si="54"/>
        <v>148.13891558586548</v>
      </c>
      <c r="T468" s="3">
        <f t="shared" si="55"/>
        <v>163.10891558586547</v>
      </c>
    </row>
    <row r="469" spans="1:20" ht="15" customHeight="1" x14ac:dyDescent="0.3">
      <c r="A469" s="16" t="s">
        <v>20</v>
      </c>
      <c r="B469" s="17" t="s">
        <v>34</v>
      </c>
      <c r="C469" s="17" t="s">
        <v>26</v>
      </c>
      <c r="D469" s="17"/>
      <c r="E469" s="3">
        <v>468</v>
      </c>
      <c r="F469" s="4">
        <v>16.45</v>
      </c>
      <c r="G469" s="4">
        <v>14.44</v>
      </c>
      <c r="H469" s="5">
        <v>198.55</v>
      </c>
      <c r="I469" s="18"/>
      <c r="J469" s="3"/>
      <c r="K469" s="3"/>
      <c r="L469" s="3"/>
      <c r="M469" s="19"/>
      <c r="N469" s="5">
        <f t="shared" si="51"/>
        <v>1.1526697693137873</v>
      </c>
      <c r="O469" s="5">
        <f t="shared" si="49"/>
        <v>77.884681798381678</v>
      </c>
      <c r="P469" s="3">
        <f t="shared" si="52"/>
        <v>213.91900222619694</v>
      </c>
      <c r="Q469" s="3">
        <f t="shared" si="50"/>
        <v>185.78629995643971</v>
      </c>
      <c r="R469" s="3">
        <f t="shared" si="53"/>
        <v>108.77468179838168</v>
      </c>
      <c r="S469" s="3">
        <f t="shared" si="54"/>
        <v>146.84395905724884</v>
      </c>
      <c r="T469" s="3">
        <f t="shared" si="55"/>
        <v>163.29395905724886</v>
      </c>
    </row>
    <row r="470" spans="1:20" ht="15" customHeight="1" x14ac:dyDescent="0.3">
      <c r="A470" s="16" t="s">
        <v>20</v>
      </c>
      <c r="B470" s="17" t="s">
        <v>52</v>
      </c>
      <c r="C470" s="17" t="s">
        <v>26</v>
      </c>
      <c r="D470" s="17"/>
      <c r="E470" s="3">
        <v>469</v>
      </c>
      <c r="F470" s="4">
        <v>15.72</v>
      </c>
      <c r="G470" s="4">
        <v>16.07</v>
      </c>
      <c r="H470" s="5">
        <v>199.2</v>
      </c>
      <c r="I470" s="18"/>
      <c r="J470" s="3"/>
      <c r="K470" s="3"/>
      <c r="L470" s="3"/>
      <c r="M470" s="19"/>
      <c r="N470" s="5">
        <f t="shared" si="51"/>
        <v>1.1526697693137873</v>
      </c>
      <c r="O470" s="5">
        <f t="shared" si="49"/>
        <v>77.768546939443368</v>
      </c>
      <c r="P470" s="3">
        <f t="shared" si="52"/>
        <v>214.54608530769192</v>
      </c>
      <c r="Q470" s="3">
        <f t="shared" si="50"/>
        <v>187.16080326677542</v>
      </c>
      <c r="R470" s="3">
        <f t="shared" si="53"/>
        <v>109.55854693944337</v>
      </c>
      <c r="S470" s="3">
        <f t="shared" si="54"/>
        <v>148.27652979705371</v>
      </c>
      <c r="T470" s="3">
        <f t="shared" si="55"/>
        <v>163.99652979705371</v>
      </c>
    </row>
    <row r="471" spans="1:20" ht="15" customHeight="1" x14ac:dyDescent="0.3">
      <c r="A471" s="16" t="s">
        <v>20</v>
      </c>
      <c r="B471" s="17" t="s">
        <v>28</v>
      </c>
      <c r="C471" s="17" t="s">
        <v>22</v>
      </c>
      <c r="D471" s="17"/>
      <c r="E471" s="3">
        <v>470</v>
      </c>
      <c r="F471" s="4">
        <v>14.71</v>
      </c>
      <c r="G471" s="4">
        <v>14.34</v>
      </c>
      <c r="H471" s="5">
        <v>200.06</v>
      </c>
      <c r="I471" s="18" t="s">
        <v>75</v>
      </c>
      <c r="J471" s="3">
        <v>65.59</v>
      </c>
      <c r="K471" s="3">
        <v>42.6</v>
      </c>
      <c r="L471" s="3">
        <v>22.65</v>
      </c>
      <c r="M471" s="19">
        <f>(J471-K471)/(K471-L471)</f>
        <v>1.1523809523809523</v>
      </c>
      <c r="N471" s="5">
        <f t="shared" si="51"/>
        <v>1.1526697693137873</v>
      </c>
      <c r="O471" s="5">
        <f t="shared" si="49"/>
        <v>79.440888908154889</v>
      </c>
      <c r="P471" s="3">
        <f t="shared" si="52"/>
        <v>215.736088934164</v>
      </c>
      <c r="Q471" s="3">
        <f t="shared" si="50"/>
        <v>189.10995559794077</v>
      </c>
      <c r="R471" s="3">
        <f t="shared" si="53"/>
        <v>108.49088890815489</v>
      </c>
      <c r="S471" s="3">
        <f t="shared" si="54"/>
        <v>149.3895111438633</v>
      </c>
      <c r="T471" s="3">
        <f t="shared" si="55"/>
        <v>164.09951114386331</v>
      </c>
    </row>
    <row r="472" spans="1:20" ht="15" customHeight="1" x14ac:dyDescent="0.3">
      <c r="A472" s="16" t="s">
        <v>20</v>
      </c>
      <c r="B472" s="17" t="s">
        <v>25</v>
      </c>
      <c r="C472" s="17" t="s">
        <v>22</v>
      </c>
      <c r="D472" s="17"/>
      <c r="E472" s="3">
        <v>471</v>
      </c>
      <c r="F472" s="4">
        <v>14.95</v>
      </c>
      <c r="G472" s="4">
        <v>16.45</v>
      </c>
      <c r="H472" s="5">
        <v>198.83</v>
      </c>
      <c r="I472" s="18"/>
      <c r="J472" s="3"/>
      <c r="K472" s="3"/>
      <c r="L472" s="3"/>
      <c r="M472" s="19"/>
      <c r="N472" s="5">
        <f t="shared" si="51"/>
        <v>1.1526697693137873</v>
      </c>
      <c r="O472" s="5">
        <f t="shared" si="49"/>
        <v>77.777837728158445</v>
      </c>
      <c r="P472" s="3">
        <f t="shared" si="52"/>
        <v>214.17791866117236</v>
      </c>
      <c r="Q472" s="3">
        <f t="shared" si="50"/>
        <v>187.56124300194858</v>
      </c>
      <c r="R472" s="3">
        <f t="shared" si="53"/>
        <v>109.17783772815844</v>
      </c>
      <c r="S472" s="3">
        <f t="shared" si="54"/>
        <v>148.67232413786934</v>
      </c>
      <c r="T472" s="3">
        <f t="shared" si="55"/>
        <v>163.62232413786936</v>
      </c>
    </row>
    <row r="473" spans="1:20" ht="15" customHeight="1" x14ac:dyDescent="0.3">
      <c r="A473" s="16" t="s">
        <v>20</v>
      </c>
      <c r="B473" s="17" t="s">
        <v>47</v>
      </c>
      <c r="C473" s="17" t="s">
        <v>22</v>
      </c>
      <c r="D473" s="17"/>
      <c r="E473" s="3">
        <v>472</v>
      </c>
      <c r="F473" s="4">
        <v>16.12</v>
      </c>
      <c r="G473" s="4">
        <v>16.23</v>
      </c>
      <c r="H473" s="5">
        <v>203.3</v>
      </c>
      <c r="I473" s="18"/>
      <c r="J473" s="3"/>
      <c r="K473" s="3"/>
      <c r="L473" s="3"/>
      <c r="M473" s="19"/>
      <c r="N473" s="5">
        <f t="shared" si="51"/>
        <v>1.1526697693137873</v>
      </c>
      <c r="O473" s="5">
        <f t="shared" si="49"/>
        <v>79.413016542009714</v>
      </c>
      <c r="P473" s="3">
        <f t="shared" si="52"/>
        <v>218.97058887372282</v>
      </c>
      <c r="Q473" s="3">
        <f t="shared" si="50"/>
        <v>190.93863639242139</v>
      </c>
      <c r="R473" s="3">
        <f t="shared" si="53"/>
        <v>111.76301654200972</v>
      </c>
      <c r="S473" s="3">
        <f t="shared" si="54"/>
        <v>151.23212812141651</v>
      </c>
      <c r="T473" s="3">
        <f t="shared" si="55"/>
        <v>167.35212812141651</v>
      </c>
    </row>
    <row r="474" spans="1:20" ht="15" customHeight="1" x14ac:dyDescent="0.3">
      <c r="A474" s="16" t="s">
        <v>20</v>
      </c>
      <c r="B474" s="17" t="s">
        <v>34</v>
      </c>
      <c r="C474" s="17" t="s">
        <v>26</v>
      </c>
      <c r="D474" s="17"/>
      <c r="E474" s="3">
        <v>473</v>
      </c>
      <c r="F474" s="4">
        <v>15.99</v>
      </c>
      <c r="G474" s="4">
        <v>14.52</v>
      </c>
      <c r="H474" s="5">
        <v>207.38</v>
      </c>
      <c r="I474" s="18"/>
      <c r="J474" s="3"/>
      <c r="K474" s="3"/>
      <c r="L474" s="3"/>
      <c r="M474" s="19"/>
      <c r="N474" s="5">
        <f t="shared" si="51"/>
        <v>1.1526697693137873</v>
      </c>
      <c r="O474" s="5">
        <f t="shared" si="49"/>
        <v>82.16309000166865</v>
      </c>
      <c r="P474" s="3">
        <f t="shared" si="52"/>
        <v>223.59326150392133</v>
      </c>
      <c r="Q474" s="3">
        <f t="shared" si="50"/>
        <v>195.27879800367106</v>
      </c>
      <c r="R474" s="3">
        <f t="shared" si="53"/>
        <v>112.67309000166864</v>
      </c>
      <c r="S474" s="3">
        <f t="shared" si="54"/>
        <v>154.1972530028367</v>
      </c>
      <c r="T474" s="3">
        <f t="shared" si="55"/>
        <v>170.18725300283668</v>
      </c>
    </row>
    <row r="475" spans="1:20" ht="15" customHeight="1" x14ac:dyDescent="0.3">
      <c r="A475" s="16" t="s">
        <v>20</v>
      </c>
      <c r="B475" s="17" t="s">
        <v>27</v>
      </c>
      <c r="C475" s="17" t="s">
        <v>22</v>
      </c>
      <c r="D475" s="17"/>
      <c r="E475" s="3">
        <v>474</v>
      </c>
      <c r="F475" s="4">
        <v>15.57</v>
      </c>
      <c r="G475" s="4">
        <v>15.43</v>
      </c>
      <c r="H475" s="5">
        <v>198.5</v>
      </c>
      <c r="I475" s="18"/>
      <c r="J475" s="3"/>
      <c r="K475" s="3"/>
      <c r="L475" s="3"/>
      <c r="M475" s="19"/>
      <c r="N475" s="5">
        <f t="shared" si="51"/>
        <v>1.1526697693137873</v>
      </c>
      <c r="O475" s="5">
        <f t="shared" si="49"/>
        <v>77.810355488661159</v>
      </c>
      <c r="P475" s="3">
        <f t="shared" si="52"/>
        <v>213.85433539835373</v>
      </c>
      <c r="Q475" s="3">
        <f t="shared" si="50"/>
        <v>186.61278207505458</v>
      </c>
      <c r="R475" s="3">
        <f t="shared" si="53"/>
        <v>108.81035548866116</v>
      </c>
      <c r="S475" s="3">
        <f t="shared" si="54"/>
        <v>147.70760433072397</v>
      </c>
      <c r="T475" s="3">
        <f t="shared" si="55"/>
        <v>163.27760433072396</v>
      </c>
    </row>
    <row r="476" spans="1:20" ht="15" customHeight="1" x14ac:dyDescent="0.3">
      <c r="A476" s="16" t="s">
        <v>20</v>
      </c>
      <c r="B476" s="17" t="s">
        <v>50</v>
      </c>
      <c r="C476" s="17" t="s">
        <v>26</v>
      </c>
      <c r="D476" s="17"/>
      <c r="E476" s="3">
        <v>475</v>
      </c>
      <c r="F476" s="4">
        <v>16.059999999999999</v>
      </c>
      <c r="G476" s="4">
        <v>15.6</v>
      </c>
      <c r="H476" s="5">
        <v>205.95</v>
      </c>
      <c r="I476" s="18"/>
      <c r="J476" s="3"/>
      <c r="K476" s="3"/>
      <c r="L476" s="3"/>
      <c r="M476" s="19"/>
      <c r="N476" s="5">
        <f t="shared" si="51"/>
        <v>1.1526697693137873</v>
      </c>
      <c r="O476" s="5">
        <f t="shared" si="49"/>
        <v>80.964578257425387</v>
      </c>
      <c r="P476" s="3">
        <f t="shared" si="52"/>
        <v>221.92675890494965</v>
      </c>
      <c r="Q476" s="3">
        <f t="shared" si="50"/>
        <v>193.72207216633586</v>
      </c>
      <c r="R476" s="3">
        <f t="shared" si="53"/>
        <v>112.62457825742538</v>
      </c>
      <c r="S476" s="3">
        <f t="shared" si="54"/>
        <v>153.23978303762314</v>
      </c>
      <c r="T476" s="3">
        <f t="shared" si="55"/>
        <v>169.29978303762314</v>
      </c>
    </row>
    <row r="477" spans="1:20" ht="15" customHeight="1" x14ac:dyDescent="0.3">
      <c r="A477" s="16" t="s">
        <v>20</v>
      </c>
      <c r="B477" s="17" t="s">
        <v>48</v>
      </c>
      <c r="C477" s="17" t="s">
        <v>22</v>
      </c>
      <c r="D477" s="17"/>
      <c r="E477" s="3">
        <v>476</v>
      </c>
      <c r="F477" s="4">
        <v>15.79</v>
      </c>
      <c r="G477" s="4">
        <v>15.45</v>
      </c>
      <c r="H477" s="5">
        <v>204.65</v>
      </c>
      <c r="I477" s="18"/>
      <c r="J477" s="3"/>
      <c r="K477" s="3"/>
      <c r="L477" s="3"/>
      <c r="M477" s="19"/>
      <c r="N477" s="5">
        <f t="shared" si="51"/>
        <v>1.1526697693137873</v>
      </c>
      <c r="O477" s="5">
        <f t="shared" si="49"/>
        <v>80.55578355396257</v>
      </c>
      <c r="P477" s="3">
        <f t="shared" si="52"/>
        <v>220.54609135181207</v>
      </c>
      <c r="Q477" s="3">
        <f t="shared" si="50"/>
        <v>192.67272381871766</v>
      </c>
      <c r="R477" s="3">
        <f t="shared" si="53"/>
        <v>111.79578355396256</v>
      </c>
      <c r="S477" s="3">
        <f t="shared" si="54"/>
        <v>152.39483204173635</v>
      </c>
      <c r="T477" s="3">
        <f t="shared" si="55"/>
        <v>168.18483204173637</v>
      </c>
    </row>
    <row r="478" spans="1:20" ht="15" customHeight="1" x14ac:dyDescent="0.3">
      <c r="A478" s="16" t="s">
        <v>20</v>
      </c>
      <c r="B478" s="17" t="s">
        <v>51</v>
      </c>
      <c r="C478" s="17" t="s">
        <v>26</v>
      </c>
      <c r="D478" s="17"/>
      <c r="E478" s="3">
        <v>477</v>
      </c>
      <c r="F478" s="4">
        <v>15.08</v>
      </c>
      <c r="G478" s="4">
        <v>14.47</v>
      </c>
      <c r="H478" s="5">
        <v>198.78</v>
      </c>
      <c r="I478" s="3"/>
      <c r="J478" s="3"/>
      <c r="K478" s="3"/>
      <c r="L478" s="3"/>
      <c r="M478" s="19"/>
      <c r="N478" s="5">
        <f t="shared" si="51"/>
        <v>1.1526697693137873</v>
      </c>
      <c r="O478" s="5">
        <f t="shared" si="49"/>
        <v>78.614008712514192</v>
      </c>
      <c r="P478" s="3">
        <f t="shared" si="52"/>
        <v>214.29292047440836</v>
      </c>
      <c r="Q478" s="3">
        <f t="shared" si="50"/>
        <v>187.42081916753122</v>
      </c>
      <c r="R478" s="3">
        <f t="shared" si="53"/>
        <v>108.16400871251419</v>
      </c>
      <c r="S478" s="3">
        <f t="shared" si="54"/>
        <v>148.11381481127412</v>
      </c>
      <c r="T478" s="3">
        <f t="shared" si="55"/>
        <v>163.19381481127414</v>
      </c>
    </row>
    <row r="479" spans="1:20" ht="15" customHeight="1" x14ac:dyDescent="0.3">
      <c r="A479" s="16" t="s">
        <v>20</v>
      </c>
      <c r="B479" s="17" t="s">
        <v>24</v>
      </c>
      <c r="C479" s="17" t="s">
        <v>22</v>
      </c>
      <c r="D479" s="17"/>
      <c r="E479" s="3">
        <v>478</v>
      </c>
      <c r="F479" s="4">
        <v>16</v>
      </c>
      <c r="G479" s="4">
        <v>16.13</v>
      </c>
      <c r="H479" s="5">
        <v>205.48</v>
      </c>
      <c r="I479" s="3"/>
      <c r="J479" s="3"/>
      <c r="K479" s="3"/>
      <c r="L479" s="3"/>
      <c r="M479" s="19"/>
      <c r="N479" s="5">
        <f t="shared" si="51"/>
        <v>1.1526697693137873</v>
      </c>
      <c r="O479" s="5">
        <f t="shared" si="49"/>
        <v>80.527911187817381</v>
      </c>
      <c r="P479" s="3">
        <f t="shared" si="52"/>
        <v>221.37059129137086</v>
      </c>
      <c r="Q479" s="3">
        <f t="shared" si="50"/>
        <v>193.29140461319824</v>
      </c>
      <c r="R479" s="3">
        <f t="shared" si="53"/>
        <v>112.65791118781738</v>
      </c>
      <c r="S479" s="3">
        <f t="shared" si="54"/>
        <v>153.02744901928955</v>
      </c>
      <c r="T479" s="3">
        <f t="shared" si="55"/>
        <v>169.02744901928955</v>
      </c>
    </row>
    <row r="480" spans="1:20" ht="15" customHeight="1" x14ac:dyDescent="0.3">
      <c r="A480" s="16" t="s">
        <v>20</v>
      </c>
      <c r="B480" s="17" t="s">
        <v>48</v>
      </c>
      <c r="C480" s="17" t="s">
        <v>26</v>
      </c>
      <c r="D480" s="17"/>
      <c r="E480" s="3">
        <v>479</v>
      </c>
      <c r="F480" s="4">
        <v>16.03</v>
      </c>
      <c r="G480" s="4">
        <v>15.15</v>
      </c>
      <c r="H480" s="5">
        <v>200.57</v>
      </c>
      <c r="I480" s="18"/>
      <c r="J480" s="3"/>
      <c r="K480" s="3"/>
      <c r="L480" s="3"/>
      <c r="M480" s="19"/>
      <c r="N480" s="5">
        <f t="shared" si="51"/>
        <v>1.1526697693137873</v>
      </c>
      <c r="O480" s="5">
        <f t="shared" si="49"/>
        <v>78.688335022234696</v>
      </c>
      <c r="P480" s="3">
        <f t="shared" si="52"/>
        <v>216.09758730225155</v>
      </c>
      <c r="Q480" s="3">
        <f t="shared" si="50"/>
        <v>188.26433704891636</v>
      </c>
      <c r="R480" s="3">
        <f t="shared" si="53"/>
        <v>109.8683350222347</v>
      </c>
      <c r="S480" s="3">
        <f t="shared" si="54"/>
        <v>148.92016953779898</v>
      </c>
      <c r="T480" s="3">
        <f t="shared" si="55"/>
        <v>164.95016953779898</v>
      </c>
    </row>
    <row r="481" spans="1:20" ht="15" customHeight="1" x14ac:dyDescent="0.3">
      <c r="A481" s="16" t="s">
        <v>20</v>
      </c>
      <c r="B481" s="17" t="s">
        <v>44</v>
      </c>
      <c r="C481" s="17" t="s">
        <v>26</v>
      </c>
      <c r="D481" s="17"/>
      <c r="E481" s="3">
        <v>480</v>
      </c>
      <c r="F481" s="4">
        <v>15.71</v>
      </c>
      <c r="G481" s="4">
        <v>15.89</v>
      </c>
      <c r="H481" s="5">
        <v>203.08</v>
      </c>
      <c r="I481" s="18" t="s">
        <v>76</v>
      </c>
      <c r="J481" s="3">
        <v>63.53</v>
      </c>
      <c r="K481" s="3">
        <v>41.79</v>
      </c>
      <c r="L481" s="3">
        <v>22.87</v>
      </c>
      <c r="M481" s="19">
        <f>(J481-K481)/(K481-L481)</f>
        <v>1.1490486257928121</v>
      </c>
      <c r="N481" s="5">
        <f t="shared" si="51"/>
        <v>1.1526697693137873</v>
      </c>
      <c r="O481" s="5">
        <f t="shared" si="49"/>
        <v>79.659222442958907</v>
      </c>
      <c r="P481" s="3">
        <f t="shared" si="52"/>
        <v>218.79917274095342</v>
      </c>
      <c r="Q481" s="3">
        <f t="shared" si="50"/>
        <v>191.14028937450962</v>
      </c>
      <c r="R481" s="3">
        <f t="shared" si="53"/>
        <v>111.2592224429589</v>
      </c>
      <c r="S481" s="3">
        <f t="shared" si="54"/>
        <v>151.31067815303015</v>
      </c>
      <c r="T481" s="3">
        <f t="shared" si="55"/>
        <v>167.02067815303013</v>
      </c>
    </row>
    <row r="482" spans="1:20" ht="15" customHeight="1" x14ac:dyDescent="0.3">
      <c r="A482" s="16" t="s">
        <v>20</v>
      </c>
      <c r="B482" s="17" t="s">
        <v>36</v>
      </c>
      <c r="C482" s="17" t="s">
        <v>22</v>
      </c>
      <c r="D482" s="17"/>
      <c r="E482" s="3">
        <v>481</v>
      </c>
      <c r="F482" s="4">
        <v>14.71</v>
      </c>
      <c r="G482" s="4">
        <v>15.93</v>
      </c>
      <c r="H482" s="5">
        <v>194.32</v>
      </c>
      <c r="I482" s="18"/>
      <c r="J482" s="3"/>
      <c r="K482" s="3"/>
      <c r="L482" s="3"/>
      <c r="M482" s="19"/>
      <c r="N482" s="5">
        <f t="shared" si="51"/>
        <v>1.1526697693137873</v>
      </c>
      <c r="O482" s="5">
        <f t="shared" si="49"/>
        <v>76.03581484408393</v>
      </c>
      <c r="P482" s="3">
        <f t="shared" si="52"/>
        <v>209.32416488359723</v>
      </c>
      <c r="Q482" s="3">
        <f t="shared" si="50"/>
        <v>183.20879265698466</v>
      </c>
      <c r="R482" s="3">
        <f t="shared" si="53"/>
        <v>106.67581484408393</v>
      </c>
      <c r="S482" s="3">
        <f t="shared" si="54"/>
        <v>145.1908852349427</v>
      </c>
      <c r="T482" s="3">
        <f t="shared" si="55"/>
        <v>159.90088523494268</v>
      </c>
    </row>
    <row r="483" spans="1:20" ht="15" customHeight="1" x14ac:dyDescent="0.3">
      <c r="A483" s="16" t="s">
        <v>20</v>
      </c>
      <c r="B483" s="17" t="s">
        <v>49</v>
      </c>
      <c r="C483" s="17" t="s">
        <v>22</v>
      </c>
      <c r="D483" s="17"/>
      <c r="E483" s="3">
        <v>482</v>
      </c>
      <c r="F483" s="4">
        <v>14.23</v>
      </c>
      <c r="G483" s="4">
        <v>15.72</v>
      </c>
      <c r="H483" s="5">
        <v>201.09</v>
      </c>
      <c r="I483" s="18"/>
      <c r="J483" s="3"/>
      <c r="K483" s="3"/>
      <c r="L483" s="3"/>
      <c r="M483" s="19"/>
      <c r="N483" s="5">
        <f t="shared" si="51"/>
        <v>1.1526697693137873</v>
      </c>
      <c r="O483" s="5">
        <f t="shared" si="49"/>
        <v>79.501279034802806</v>
      </c>
      <c r="P483" s="3">
        <f t="shared" si="52"/>
        <v>216.77800573178661</v>
      </c>
      <c r="Q483" s="3">
        <f t="shared" si="50"/>
        <v>190.6228138765662</v>
      </c>
      <c r="R483" s="3">
        <f t="shared" si="53"/>
        <v>109.45127903480281</v>
      </c>
      <c r="S483" s="3">
        <f t="shared" si="54"/>
        <v>150.87217435916477</v>
      </c>
      <c r="T483" s="3">
        <f t="shared" si="55"/>
        <v>165.10217435916479</v>
      </c>
    </row>
    <row r="484" spans="1:20" ht="15" customHeight="1" x14ac:dyDescent="0.3">
      <c r="A484" s="16" t="s">
        <v>20</v>
      </c>
      <c r="B484" s="17" t="s">
        <v>46</v>
      </c>
      <c r="C484" s="17" t="s">
        <v>26</v>
      </c>
      <c r="D484" s="17"/>
      <c r="E484" s="3">
        <v>483</v>
      </c>
      <c r="F484" s="4">
        <v>16.11</v>
      </c>
      <c r="G484" s="4">
        <v>15.56</v>
      </c>
      <c r="H484" s="5">
        <v>198.32</v>
      </c>
      <c r="I484" s="18"/>
      <c r="J484" s="3"/>
      <c r="K484" s="3"/>
      <c r="L484" s="3"/>
      <c r="M484" s="19"/>
      <c r="N484" s="5">
        <f t="shared" si="51"/>
        <v>1.1526697693137873</v>
      </c>
      <c r="O484" s="5">
        <f t="shared" si="49"/>
        <v>77.415496968270929</v>
      </c>
      <c r="P484" s="3">
        <f t="shared" si="52"/>
        <v>213.59641787543671</v>
      </c>
      <c r="Q484" s="3">
        <f t="shared" si="50"/>
        <v>185.87409333019605</v>
      </c>
      <c r="R484" s="3">
        <f t="shared" si="53"/>
        <v>109.08549696827093</v>
      </c>
      <c r="S484" s="3">
        <f t="shared" si="54"/>
        <v>147.16634484606058</v>
      </c>
      <c r="T484" s="3">
        <f t="shared" si="55"/>
        <v>163.27634484606057</v>
      </c>
    </row>
    <row r="485" spans="1:20" ht="15" customHeight="1" x14ac:dyDescent="0.3">
      <c r="A485" s="16" t="s">
        <v>20</v>
      </c>
      <c r="B485" s="17" t="s">
        <v>24</v>
      </c>
      <c r="C485" s="17" t="s">
        <v>22</v>
      </c>
      <c r="D485" s="17"/>
      <c r="E485" s="3">
        <v>484</v>
      </c>
      <c r="F485" s="4">
        <v>16.12</v>
      </c>
      <c r="G485" s="4">
        <v>15.8</v>
      </c>
      <c r="H485" s="5">
        <v>207.09</v>
      </c>
      <c r="I485" s="18"/>
      <c r="J485" s="3"/>
      <c r="K485" s="3"/>
      <c r="L485" s="3"/>
      <c r="M485" s="19"/>
      <c r="N485" s="5">
        <f t="shared" si="51"/>
        <v>1.1526697693137873</v>
      </c>
      <c r="O485" s="5">
        <f t="shared" si="49"/>
        <v>81.373372960888219</v>
      </c>
      <c r="P485" s="3">
        <f t="shared" si="52"/>
        <v>223.1474264580873</v>
      </c>
      <c r="Q485" s="3">
        <f t="shared" si="50"/>
        <v>194.82142051395411</v>
      </c>
      <c r="R485" s="3">
        <f t="shared" si="53"/>
        <v>113.29337296088822</v>
      </c>
      <c r="S485" s="3">
        <f t="shared" si="54"/>
        <v>154.13473403350997</v>
      </c>
      <c r="T485" s="3">
        <f t="shared" si="55"/>
        <v>170.25473403350998</v>
      </c>
    </row>
    <row r="486" spans="1:20" ht="15" customHeight="1" x14ac:dyDescent="0.3">
      <c r="A486" s="16" t="s">
        <v>20</v>
      </c>
      <c r="B486" s="17" t="s">
        <v>36</v>
      </c>
      <c r="C486" s="17" t="s">
        <v>22</v>
      </c>
      <c r="D486" s="17"/>
      <c r="E486" s="3">
        <v>485</v>
      </c>
      <c r="F486" s="4">
        <v>14.42</v>
      </c>
      <c r="G486" s="4">
        <v>15.76</v>
      </c>
      <c r="H486" s="5">
        <v>201.07</v>
      </c>
      <c r="I486" s="18"/>
      <c r="J486" s="3"/>
      <c r="K486" s="3"/>
      <c r="L486" s="3"/>
      <c r="M486" s="19"/>
      <c r="N486" s="5">
        <f t="shared" si="51"/>
        <v>1.1526697693137873</v>
      </c>
      <c r="O486" s="5">
        <f t="shared" si="49"/>
        <v>79.385144175864511</v>
      </c>
      <c r="P486" s="3">
        <f t="shared" si="52"/>
        <v>216.73508881328161</v>
      </c>
      <c r="Q486" s="3">
        <f t="shared" si="50"/>
        <v>190.40731718690193</v>
      </c>
      <c r="R486" s="3">
        <f t="shared" si="53"/>
        <v>109.5651441758645</v>
      </c>
      <c r="S486" s="3">
        <f t="shared" si="54"/>
        <v>150.71474509896964</v>
      </c>
      <c r="T486" s="3">
        <f t="shared" si="55"/>
        <v>165.13474509896966</v>
      </c>
    </row>
    <row r="487" spans="1:20" ht="15" customHeight="1" x14ac:dyDescent="0.3">
      <c r="A487" s="16" t="s">
        <v>20</v>
      </c>
      <c r="B487" s="17" t="s">
        <v>49</v>
      </c>
      <c r="C487" s="17" t="s">
        <v>26</v>
      </c>
      <c r="D487" s="17"/>
      <c r="E487" s="3">
        <v>486</v>
      </c>
      <c r="F487" s="4">
        <v>14.58</v>
      </c>
      <c r="G487" s="4">
        <v>15.56</v>
      </c>
      <c r="H487" s="5">
        <v>202.42</v>
      </c>
      <c r="I487" s="18"/>
      <c r="J487" s="3"/>
      <c r="K487" s="3"/>
      <c r="L487" s="3"/>
      <c r="M487" s="19"/>
      <c r="N487" s="5">
        <f t="shared" si="51"/>
        <v>1.1526697693137873</v>
      </c>
      <c r="O487" s="5">
        <f t="shared" si="49"/>
        <v>80.030853991561443</v>
      </c>
      <c r="P487" s="3">
        <f t="shared" si="52"/>
        <v>218.21250688016937</v>
      </c>
      <c r="Q487" s="3">
        <f t="shared" si="50"/>
        <v>191.62787878143519</v>
      </c>
      <c r="R487" s="3">
        <f t="shared" si="53"/>
        <v>110.17085399156144</v>
      </c>
      <c r="S487" s="3">
        <f t="shared" si="54"/>
        <v>151.61245178565446</v>
      </c>
      <c r="T487" s="3">
        <f t="shared" si="55"/>
        <v>166.19245178565444</v>
      </c>
    </row>
    <row r="488" spans="1:20" ht="15" customHeight="1" x14ac:dyDescent="0.3">
      <c r="A488" s="16" t="s">
        <v>20</v>
      </c>
      <c r="B488" s="17" t="s">
        <v>21</v>
      </c>
      <c r="C488" s="17" t="s">
        <v>26</v>
      </c>
      <c r="D488" s="17"/>
      <c r="E488" s="3">
        <v>487</v>
      </c>
      <c r="F488" s="4">
        <v>14.66</v>
      </c>
      <c r="G488" s="4">
        <v>15.83</v>
      </c>
      <c r="H488" s="5">
        <v>197.71</v>
      </c>
      <c r="I488" s="3"/>
      <c r="J488" s="3"/>
      <c r="K488" s="3"/>
      <c r="L488" s="3"/>
      <c r="M488" s="19"/>
      <c r="N488" s="5">
        <f t="shared" si="51"/>
        <v>1.1526697693137873</v>
      </c>
      <c r="O488" s="5">
        <f t="shared" si="49"/>
        <v>77.680284446650262</v>
      </c>
      <c r="P488" s="3">
        <f t="shared" si="52"/>
        <v>213.03866844962812</v>
      </c>
      <c r="Q488" s="3">
        <f t="shared" si="50"/>
        <v>186.72662578263061</v>
      </c>
      <c r="R488" s="3">
        <f t="shared" si="53"/>
        <v>108.17028444665027</v>
      </c>
      <c r="S488" s="3">
        <f t="shared" si="54"/>
        <v>147.88648355930545</v>
      </c>
      <c r="T488" s="3">
        <f t="shared" si="55"/>
        <v>162.54648355930544</v>
      </c>
    </row>
    <row r="489" spans="1:20" ht="15" customHeight="1" x14ac:dyDescent="0.3">
      <c r="A489" s="16" t="s">
        <v>20</v>
      </c>
      <c r="B489" s="17" t="s">
        <v>43</v>
      </c>
      <c r="C489" s="17" t="s">
        <v>26</v>
      </c>
      <c r="D489" s="17"/>
      <c r="E489" s="3">
        <v>488</v>
      </c>
      <c r="F489" s="4">
        <v>14.39</v>
      </c>
      <c r="G489" s="4">
        <v>15.54</v>
      </c>
      <c r="H489" s="5">
        <v>198.36</v>
      </c>
      <c r="I489" s="3"/>
      <c r="J489" s="3"/>
      <c r="K489" s="3"/>
      <c r="L489" s="3"/>
      <c r="M489" s="19"/>
      <c r="N489" s="5">
        <f t="shared" si="51"/>
        <v>1.1526697693137873</v>
      </c>
      <c r="O489" s="5">
        <f t="shared" si="49"/>
        <v>78.242377163911641</v>
      </c>
      <c r="P489" s="3">
        <f t="shared" si="52"/>
        <v>213.79958633519237</v>
      </c>
      <c r="Q489" s="3">
        <f t="shared" si="50"/>
        <v>187.67322976060561</v>
      </c>
      <c r="R489" s="3">
        <f t="shared" si="53"/>
        <v>108.17237716391165</v>
      </c>
      <c r="S489" s="3">
        <f t="shared" si="54"/>
        <v>148.55204117864977</v>
      </c>
      <c r="T489" s="3">
        <f t="shared" si="55"/>
        <v>162.94204117864979</v>
      </c>
    </row>
    <row r="490" spans="1:20" ht="15" customHeight="1" x14ac:dyDescent="0.3">
      <c r="A490" s="16" t="s">
        <v>20</v>
      </c>
      <c r="B490" s="17" t="s">
        <v>34</v>
      </c>
      <c r="C490" s="17" t="s">
        <v>26</v>
      </c>
      <c r="D490" s="17"/>
      <c r="E490" s="3">
        <v>489</v>
      </c>
      <c r="F490" s="4">
        <v>15.85</v>
      </c>
      <c r="G490" s="4">
        <v>15.9</v>
      </c>
      <c r="H490" s="5">
        <v>199.54</v>
      </c>
      <c r="I490" s="18"/>
      <c r="J490" s="3"/>
      <c r="K490" s="3"/>
      <c r="L490" s="3"/>
      <c r="M490" s="19"/>
      <c r="N490" s="5">
        <f t="shared" si="51"/>
        <v>1.1526697693137873</v>
      </c>
      <c r="O490" s="5">
        <f t="shared" si="49"/>
        <v>77.94507192502958</v>
      </c>
      <c r="P490" s="3">
        <f t="shared" si="52"/>
        <v>214.92091902381952</v>
      </c>
      <c r="Q490" s="3">
        <f t="shared" si="50"/>
        <v>187.37915823506509</v>
      </c>
      <c r="R490" s="3">
        <f t="shared" si="53"/>
        <v>109.69507192502958</v>
      </c>
      <c r="S490" s="3">
        <f t="shared" si="54"/>
        <v>148.40662227255029</v>
      </c>
      <c r="T490" s="3">
        <f t="shared" si="55"/>
        <v>164.25662227255029</v>
      </c>
    </row>
    <row r="491" spans="1:20" ht="15" customHeight="1" x14ac:dyDescent="0.3">
      <c r="A491" s="16" t="s">
        <v>20</v>
      </c>
      <c r="B491" s="17" t="s">
        <v>38</v>
      </c>
      <c r="C491" s="17" t="s">
        <v>22</v>
      </c>
      <c r="D491" s="17"/>
      <c r="E491" s="3">
        <v>490</v>
      </c>
      <c r="F491" s="4">
        <v>16.18</v>
      </c>
      <c r="G491" s="4">
        <v>14.66</v>
      </c>
      <c r="H491" s="5">
        <v>195.71</v>
      </c>
      <c r="I491" s="18" t="s">
        <v>77</v>
      </c>
      <c r="J491" s="3">
        <v>61.12</v>
      </c>
      <c r="K491" s="3">
        <v>40.33</v>
      </c>
      <c r="L491" s="3">
        <v>22.63</v>
      </c>
      <c r="M491" s="19">
        <f>(J491-K491)/(K491-L491)</f>
        <v>1.1745762711864407</v>
      </c>
      <c r="N491" s="5">
        <f t="shared" si="51"/>
        <v>1.1526697693137873</v>
      </c>
      <c r="O491" s="5">
        <f t="shared" si="49"/>
        <v>76.588616772630246</v>
      </c>
      <c r="P491" s="3">
        <f t="shared" si="52"/>
        <v>210.82324941568109</v>
      </c>
      <c r="Q491" s="3">
        <f t="shared" si="50"/>
        <v>183.15495689978655</v>
      </c>
      <c r="R491" s="3">
        <f t="shared" si="53"/>
        <v>107.42861677263025</v>
      </c>
      <c r="S491" s="3">
        <f t="shared" si="54"/>
        <v>144.8606485134714</v>
      </c>
      <c r="T491" s="3">
        <f t="shared" si="55"/>
        <v>161.04064851347141</v>
      </c>
    </row>
    <row r="492" spans="1:20" ht="15" customHeight="1" x14ac:dyDescent="0.3">
      <c r="A492" s="16" t="s">
        <v>20</v>
      </c>
      <c r="B492" s="17" t="s">
        <v>30</v>
      </c>
      <c r="C492" s="17" t="s">
        <v>22</v>
      </c>
      <c r="D492" s="17"/>
      <c r="E492" s="3">
        <v>491</v>
      </c>
      <c r="F492" s="4">
        <v>16.190000000000001</v>
      </c>
      <c r="G492" s="4">
        <v>14.69</v>
      </c>
      <c r="H492" s="5">
        <v>200.68</v>
      </c>
      <c r="I492" s="18"/>
      <c r="J492" s="3"/>
      <c r="K492" s="3"/>
      <c r="L492" s="3"/>
      <c r="M492" s="19"/>
      <c r="N492" s="5">
        <f t="shared" si="51"/>
        <v>1.1526697693137873</v>
      </c>
      <c r="O492" s="5">
        <f t="shared" si="49"/>
        <v>78.878796190893524</v>
      </c>
      <c r="P492" s="3">
        <f t="shared" si="52"/>
        <v>216.24517104859979</v>
      </c>
      <c r="Q492" s="3">
        <f t="shared" si="50"/>
        <v>188.22335161996577</v>
      </c>
      <c r="R492" s="3">
        <f t="shared" si="53"/>
        <v>109.75879619089352</v>
      </c>
      <c r="S492" s="3">
        <f t="shared" si="54"/>
        <v>148.78395352451898</v>
      </c>
      <c r="T492" s="3">
        <f t="shared" si="55"/>
        <v>164.97395352451898</v>
      </c>
    </row>
    <row r="493" spans="1:20" ht="15" customHeight="1" x14ac:dyDescent="0.3">
      <c r="A493" s="16" t="s">
        <v>20</v>
      </c>
      <c r="B493" s="17" t="s">
        <v>32</v>
      </c>
      <c r="C493" s="17" t="s">
        <v>22</v>
      </c>
      <c r="D493" s="17"/>
      <c r="E493" s="3">
        <v>492</v>
      </c>
      <c r="F493" s="4">
        <v>14.52</v>
      </c>
      <c r="G493" s="4">
        <v>16.329999999999998</v>
      </c>
      <c r="H493" s="5">
        <v>196.99</v>
      </c>
      <c r="I493" s="18"/>
      <c r="J493" s="3"/>
      <c r="K493" s="3"/>
      <c r="L493" s="3"/>
      <c r="M493" s="19"/>
      <c r="N493" s="5">
        <f t="shared" si="51"/>
        <v>1.1526697693137873</v>
      </c>
      <c r="O493" s="5">
        <f t="shared" si="49"/>
        <v>77.178581856036814</v>
      </c>
      <c r="P493" s="3">
        <f t="shared" si="52"/>
        <v>212.2196673616865</v>
      </c>
      <c r="Q493" s="3">
        <f t="shared" si="50"/>
        <v>186.12288008328102</v>
      </c>
      <c r="R493" s="3">
        <f t="shared" si="53"/>
        <v>108.02858185603681</v>
      </c>
      <c r="S493" s="3">
        <f t="shared" si="54"/>
        <v>147.53358915526258</v>
      </c>
      <c r="T493" s="3">
        <f t="shared" si="55"/>
        <v>162.05358915526259</v>
      </c>
    </row>
    <row r="494" spans="1:20" ht="15" customHeight="1" x14ac:dyDescent="0.3">
      <c r="A494" s="16" t="s">
        <v>20</v>
      </c>
      <c r="B494" s="17" t="s">
        <v>21</v>
      </c>
      <c r="C494" s="17" t="s">
        <v>26</v>
      </c>
      <c r="D494" s="17"/>
      <c r="E494" s="3">
        <v>493</v>
      </c>
      <c r="F494" s="4">
        <v>17.29</v>
      </c>
      <c r="G494" s="4">
        <v>14.25</v>
      </c>
      <c r="H494" s="5">
        <v>194.81</v>
      </c>
      <c r="I494" s="18"/>
      <c r="J494" s="3"/>
      <c r="K494" s="3"/>
      <c r="L494" s="3"/>
      <c r="M494" s="19"/>
      <c r="N494" s="5">
        <f t="shared" si="51"/>
        <v>1.1526697693137873</v>
      </c>
      <c r="O494" s="5">
        <f t="shared" si="49"/>
        <v>75.84535367542513</v>
      </c>
      <c r="P494" s="3">
        <f t="shared" si="52"/>
        <v>209.77658113724905</v>
      </c>
      <c r="Q494" s="3">
        <f t="shared" si="50"/>
        <v>181.10977808593529</v>
      </c>
      <c r="R494" s="3">
        <f t="shared" si="53"/>
        <v>107.38535367542514</v>
      </c>
      <c r="S494" s="3">
        <f t="shared" si="54"/>
        <v>143.18710124822272</v>
      </c>
      <c r="T494" s="3">
        <f t="shared" si="55"/>
        <v>160.47710124822271</v>
      </c>
    </row>
    <row r="495" spans="1:20" ht="15" customHeight="1" x14ac:dyDescent="0.3">
      <c r="A495" s="16" t="s">
        <v>20</v>
      </c>
      <c r="B495" s="17" t="s">
        <v>23</v>
      </c>
      <c r="C495" s="17" t="s">
        <v>22</v>
      </c>
      <c r="D495" s="17"/>
      <c r="E495" s="3">
        <v>494</v>
      </c>
      <c r="F495" s="4">
        <v>16.350000000000001</v>
      </c>
      <c r="G495" s="4">
        <v>15.39</v>
      </c>
      <c r="H495" s="5">
        <v>200.89</v>
      </c>
      <c r="I495" s="18"/>
      <c r="J495" s="3"/>
      <c r="K495" s="3"/>
      <c r="L495" s="3"/>
      <c r="M495" s="19"/>
      <c r="N495" s="5">
        <f t="shared" si="51"/>
        <v>1.1526697693137873</v>
      </c>
      <c r="O495" s="5">
        <f t="shared" si="49"/>
        <v>78.576845557653925</v>
      </c>
      <c r="P495" s="3">
        <f t="shared" si="52"/>
        <v>216.39558706048675</v>
      </c>
      <c r="Q495" s="3">
        <f t="shared" si="50"/>
        <v>188.25906022683864</v>
      </c>
      <c r="R495" s="3">
        <f t="shared" si="53"/>
        <v>110.31684555765392</v>
      </c>
      <c r="S495" s="3">
        <f t="shared" si="54"/>
        <v>148.97063744801164</v>
      </c>
      <c r="T495" s="3">
        <f t="shared" si="55"/>
        <v>165.32063744801167</v>
      </c>
    </row>
    <row r="496" spans="1:20" ht="15" customHeight="1" x14ac:dyDescent="0.3">
      <c r="A496" s="16" t="s">
        <v>20</v>
      </c>
      <c r="B496" s="17" t="s">
        <v>52</v>
      </c>
      <c r="C496" s="17" t="s">
        <v>22</v>
      </c>
      <c r="D496" s="17"/>
      <c r="E496" s="3">
        <v>495</v>
      </c>
      <c r="F496" s="4">
        <v>16.03</v>
      </c>
      <c r="G496" s="4">
        <v>15.86</v>
      </c>
      <c r="H496" s="5">
        <v>199.33</v>
      </c>
      <c r="I496" s="18"/>
      <c r="J496" s="3"/>
      <c r="K496" s="3"/>
      <c r="L496" s="3"/>
      <c r="M496" s="19"/>
      <c r="N496" s="5">
        <f t="shared" si="51"/>
        <v>1.1526697693137873</v>
      </c>
      <c r="O496" s="5">
        <f t="shared" si="49"/>
        <v>77.78248312251597</v>
      </c>
      <c r="P496" s="3">
        <f t="shared" si="52"/>
        <v>214.67883533791252</v>
      </c>
      <c r="Q496" s="3">
        <f t="shared" si="50"/>
        <v>186.98146286953516</v>
      </c>
      <c r="R496" s="3">
        <f t="shared" si="53"/>
        <v>109.67248312251597</v>
      </c>
      <c r="S496" s="3">
        <f t="shared" si="54"/>
        <v>148.09022130827714</v>
      </c>
      <c r="T496" s="3">
        <f t="shared" si="55"/>
        <v>164.12022130827717</v>
      </c>
    </row>
    <row r="497" spans="1:20" ht="15" customHeight="1" x14ac:dyDescent="0.3">
      <c r="A497" s="16" t="s">
        <v>20</v>
      </c>
      <c r="B497" s="17" t="s">
        <v>30</v>
      </c>
      <c r="C497" s="17" t="s">
        <v>26</v>
      </c>
      <c r="D497" s="17"/>
      <c r="E497" s="3">
        <v>496</v>
      </c>
      <c r="F497" s="4">
        <v>17.55</v>
      </c>
      <c r="G497" s="4">
        <v>14.53</v>
      </c>
      <c r="H497" s="5">
        <v>200.07</v>
      </c>
      <c r="I497" s="18"/>
      <c r="J497" s="3"/>
      <c r="K497" s="3"/>
      <c r="L497" s="3"/>
      <c r="M497" s="19"/>
      <c r="N497" s="5">
        <f t="shared" si="51"/>
        <v>1.1526697693137873</v>
      </c>
      <c r="O497" s="5">
        <f t="shared" si="49"/>
        <v>78.037979812180225</v>
      </c>
      <c r="P497" s="3">
        <f t="shared" si="52"/>
        <v>215.46925255862351</v>
      </c>
      <c r="Q497" s="3">
        <f t="shared" si="50"/>
        <v>186.2135555867965</v>
      </c>
      <c r="R497" s="3">
        <f t="shared" si="53"/>
        <v>110.11797981218022</v>
      </c>
      <c r="S497" s="3">
        <f t="shared" si="54"/>
        <v>147.19456568070638</v>
      </c>
      <c r="T497" s="3">
        <f t="shared" si="55"/>
        <v>164.74456568070639</v>
      </c>
    </row>
    <row r="498" spans="1:20" ht="15" customHeight="1" x14ac:dyDescent="0.3">
      <c r="A498" s="16" t="s">
        <v>20</v>
      </c>
      <c r="B498" s="17" t="s">
        <v>28</v>
      </c>
      <c r="C498" s="17" t="s">
        <v>26</v>
      </c>
      <c r="D498" s="17"/>
      <c r="E498" s="3">
        <v>497</v>
      </c>
      <c r="F498" s="4">
        <v>16.59</v>
      </c>
      <c r="G498" s="4">
        <v>15.49</v>
      </c>
      <c r="H498" s="5">
        <v>199.26</v>
      </c>
      <c r="I498" s="3"/>
      <c r="J498" s="3"/>
      <c r="K498" s="3"/>
      <c r="L498" s="3"/>
      <c r="M498" s="19"/>
      <c r="N498" s="5">
        <f t="shared" si="51"/>
        <v>1.1526697693137873</v>
      </c>
      <c r="O498" s="5">
        <f t="shared" si="49"/>
        <v>77.661702869220136</v>
      </c>
      <c r="P498" s="3">
        <f t="shared" si="52"/>
        <v>214.58500174266732</v>
      </c>
      <c r="Q498" s="3">
        <f t="shared" si="50"/>
        <v>186.34574631228432</v>
      </c>
      <c r="R498" s="3">
        <f t="shared" si="53"/>
        <v>109.74170286922013</v>
      </c>
      <c r="S498" s="3">
        <f t="shared" si="54"/>
        <v>147.51489487767424</v>
      </c>
      <c r="T498" s="3">
        <f t="shared" si="55"/>
        <v>164.10489487767421</v>
      </c>
    </row>
    <row r="499" spans="1:20" ht="15" customHeight="1" x14ac:dyDescent="0.3">
      <c r="A499" s="16" t="s">
        <v>20</v>
      </c>
      <c r="B499" s="17" t="s">
        <v>32</v>
      </c>
      <c r="C499" s="17" t="s">
        <v>26</v>
      </c>
      <c r="D499" s="17"/>
      <c r="E499" s="3">
        <v>498</v>
      </c>
      <c r="F499" s="4">
        <v>16.38</v>
      </c>
      <c r="G499" s="4">
        <v>14.4</v>
      </c>
      <c r="H499" s="5">
        <v>204.4</v>
      </c>
      <c r="I499" s="3"/>
      <c r="J499" s="3"/>
      <c r="K499" s="3"/>
      <c r="L499" s="3"/>
      <c r="M499" s="19"/>
      <c r="N499" s="5">
        <f t="shared" si="51"/>
        <v>1.1526697693137873</v>
      </c>
      <c r="O499" s="5">
        <f t="shared" si="49"/>
        <v>80.653336835470753</v>
      </c>
      <c r="P499" s="3">
        <f t="shared" si="52"/>
        <v>220.31534156335627</v>
      </c>
      <c r="Q499" s="3">
        <f t="shared" si="50"/>
        <v>191.83734103803567</v>
      </c>
      <c r="R499" s="3">
        <f t="shared" si="53"/>
        <v>111.43333683547075</v>
      </c>
      <c r="S499" s="3">
        <f t="shared" si="54"/>
        <v>151.51067262030028</v>
      </c>
      <c r="T499" s="3">
        <f t="shared" si="55"/>
        <v>167.89067262030028</v>
      </c>
    </row>
    <row r="500" spans="1:20" ht="15" customHeight="1" x14ac:dyDescent="0.3">
      <c r="A500" s="16" t="s">
        <v>20</v>
      </c>
      <c r="B500" s="17" t="s">
        <v>31</v>
      </c>
      <c r="C500" s="17" t="s">
        <v>26</v>
      </c>
      <c r="D500" s="17"/>
      <c r="E500" s="3">
        <v>499</v>
      </c>
      <c r="F500" s="4">
        <v>16.579999999999998</v>
      </c>
      <c r="G500" s="4">
        <v>15.7</v>
      </c>
      <c r="H500" s="5">
        <v>206.14</v>
      </c>
      <c r="I500" s="18"/>
      <c r="J500" s="3"/>
      <c r="K500" s="3"/>
      <c r="L500" s="3"/>
      <c r="M500" s="19"/>
      <c r="N500" s="5">
        <f t="shared" si="51"/>
        <v>1.1526697693137873</v>
      </c>
      <c r="O500" s="5">
        <f t="shared" si="49"/>
        <v>80.76482630005151</v>
      </c>
      <c r="P500" s="3">
        <f t="shared" si="52"/>
        <v>222.07734180512105</v>
      </c>
      <c r="Q500" s="3">
        <f t="shared" si="50"/>
        <v>193.38261786011333</v>
      </c>
      <c r="R500" s="3">
        <f t="shared" si="53"/>
        <v>113.04482630005151</v>
      </c>
      <c r="S500" s="3">
        <f t="shared" si="54"/>
        <v>153.00020471008756</v>
      </c>
      <c r="T500" s="3">
        <f t="shared" si="55"/>
        <v>169.58020471008757</v>
      </c>
    </row>
    <row r="501" spans="1:20" ht="15" customHeight="1" x14ac:dyDescent="0.3">
      <c r="A501" s="16" t="s">
        <v>20</v>
      </c>
      <c r="B501" s="17" t="s">
        <v>47</v>
      </c>
      <c r="C501" s="17" t="s">
        <v>26</v>
      </c>
      <c r="D501" s="17"/>
      <c r="E501" s="3">
        <v>500</v>
      </c>
      <c r="F501" s="4">
        <v>16.190000000000001</v>
      </c>
      <c r="G501" s="4">
        <v>14.66</v>
      </c>
      <c r="H501" s="5">
        <v>198.44</v>
      </c>
      <c r="I501" s="18" t="s">
        <v>78</v>
      </c>
      <c r="J501" s="3">
        <v>64.98</v>
      </c>
      <c r="K501" s="3">
        <v>42.14</v>
      </c>
      <c r="L501" s="3">
        <v>22.67</v>
      </c>
      <c r="M501" s="19">
        <f>(J501-K501)/(K501-L501)</f>
        <v>1.1730868002054444</v>
      </c>
      <c r="N501" s="5">
        <f t="shared" si="51"/>
        <v>1.1526697693137873</v>
      </c>
      <c r="O501" s="5">
        <f t="shared" si="49"/>
        <v>77.85216403787895</v>
      </c>
      <c r="P501" s="3">
        <f t="shared" si="52"/>
        <v>213.80258548901554</v>
      </c>
      <c r="Q501" s="3">
        <f t="shared" si="50"/>
        <v>185.93476088333369</v>
      </c>
      <c r="R501" s="3">
        <f t="shared" si="53"/>
        <v>108.70216403787896</v>
      </c>
      <c r="S501" s="3">
        <f t="shared" si="54"/>
        <v>147.0086788643942</v>
      </c>
      <c r="T501" s="3">
        <f t="shared" si="55"/>
        <v>163.1986788643942</v>
      </c>
    </row>
    <row r="502" spans="1:20" ht="15" customHeight="1" x14ac:dyDescent="0.3">
      <c r="A502" s="16" t="s">
        <v>20</v>
      </c>
      <c r="B502" s="17" t="s">
        <v>21</v>
      </c>
      <c r="C502" s="17" t="s">
        <v>22</v>
      </c>
      <c r="D502" s="17"/>
      <c r="E502" s="3">
        <v>501</v>
      </c>
      <c r="F502" s="4">
        <v>17.489999999999998</v>
      </c>
      <c r="G502" s="4">
        <v>15.61</v>
      </c>
      <c r="H502" s="5">
        <v>203.43</v>
      </c>
      <c r="I502" s="18"/>
      <c r="J502" s="3"/>
      <c r="K502" s="3"/>
      <c r="L502" s="3"/>
      <c r="M502" s="19"/>
      <c r="N502" s="5">
        <f t="shared" si="51"/>
        <v>1.1526697693137873</v>
      </c>
      <c r="O502" s="5">
        <f t="shared" si="49"/>
        <v>79.125002091842717</v>
      </c>
      <c r="P502" s="3">
        <f t="shared" si="52"/>
        <v>219.04375491583039</v>
      </c>
      <c r="Q502" s="3">
        <f t="shared" si="50"/>
        <v>189.68500460205399</v>
      </c>
      <c r="R502" s="3">
        <f t="shared" si="53"/>
        <v>112.22500209184271</v>
      </c>
      <c r="S502" s="3">
        <f t="shared" si="54"/>
        <v>150.12250355613264</v>
      </c>
      <c r="T502" s="3">
        <f t="shared" si="55"/>
        <v>167.61250355613262</v>
      </c>
    </row>
    <row r="503" spans="1:20" ht="15" customHeight="1" x14ac:dyDescent="0.3">
      <c r="A503" s="16" t="s">
        <v>20</v>
      </c>
      <c r="B503" s="17" t="s">
        <v>29</v>
      </c>
      <c r="C503" s="17" t="s">
        <v>26</v>
      </c>
      <c r="D503" s="17"/>
      <c r="E503" s="3">
        <v>502</v>
      </c>
      <c r="F503" s="4">
        <v>16.420000000000002</v>
      </c>
      <c r="G503" s="4">
        <v>14.5</v>
      </c>
      <c r="H503" s="5">
        <v>204.28</v>
      </c>
      <c r="I503" s="18"/>
      <c r="J503" s="3"/>
      <c r="K503" s="3"/>
      <c r="L503" s="3"/>
      <c r="M503" s="19"/>
      <c r="N503" s="5">
        <f t="shared" si="51"/>
        <v>1.1526697693137873</v>
      </c>
      <c r="O503" s="5">
        <f t="shared" si="49"/>
        <v>80.532556582174919</v>
      </c>
      <c r="P503" s="3">
        <f t="shared" si="52"/>
        <v>220.17150796811109</v>
      </c>
      <c r="Q503" s="3">
        <f t="shared" si="50"/>
        <v>191.67162448078483</v>
      </c>
      <c r="R503" s="3">
        <f t="shared" si="53"/>
        <v>111.45255658217492</v>
      </c>
      <c r="S503" s="3">
        <f t="shared" si="54"/>
        <v>151.40534618969735</v>
      </c>
      <c r="T503" s="3">
        <f t="shared" si="55"/>
        <v>167.82534618969737</v>
      </c>
    </row>
    <row r="504" spans="1:20" ht="15" customHeight="1" x14ac:dyDescent="0.3">
      <c r="A504" s="16" t="s">
        <v>20</v>
      </c>
      <c r="B504" s="17" t="s">
        <v>42</v>
      </c>
      <c r="C504" s="17" t="s">
        <v>26</v>
      </c>
      <c r="D504" s="17"/>
      <c r="E504" s="3">
        <v>503</v>
      </c>
      <c r="F504" s="4">
        <v>16.579999999999998</v>
      </c>
      <c r="G504" s="4">
        <v>16.32</v>
      </c>
      <c r="H504" s="5">
        <v>202.15</v>
      </c>
      <c r="I504" s="18"/>
      <c r="J504" s="3"/>
      <c r="K504" s="3"/>
      <c r="L504" s="3"/>
      <c r="M504" s="19"/>
      <c r="N504" s="5">
        <f t="shared" si="51"/>
        <v>1.1526697693137873</v>
      </c>
      <c r="O504" s="5">
        <f t="shared" si="49"/>
        <v>78.623299501229255</v>
      </c>
      <c r="P504" s="3">
        <f t="shared" si="52"/>
        <v>217.66475382788877</v>
      </c>
      <c r="Q504" s="3">
        <f t="shared" si="50"/>
        <v>189.29125890270436</v>
      </c>
      <c r="R504" s="3">
        <f t="shared" si="53"/>
        <v>111.52329950122925</v>
      </c>
      <c r="S504" s="3">
        <f t="shared" si="54"/>
        <v>149.97960915208972</v>
      </c>
      <c r="T504" s="3">
        <f t="shared" si="55"/>
        <v>166.55960915208973</v>
      </c>
    </row>
    <row r="505" spans="1:20" ht="15" customHeight="1" x14ac:dyDescent="0.3">
      <c r="A505" s="16" t="s">
        <v>20</v>
      </c>
      <c r="B505" s="17" t="s">
        <v>21</v>
      </c>
      <c r="C505" s="17" t="s">
        <v>26</v>
      </c>
      <c r="D505" s="17"/>
      <c r="E505" s="3">
        <v>504</v>
      </c>
      <c r="F505" s="4">
        <v>16.350000000000001</v>
      </c>
      <c r="G505" s="4">
        <v>16.28</v>
      </c>
      <c r="H505" s="5">
        <v>201.26</v>
      </c>
      <c r="I505" s="18"/>
      <c r="J505" s="3"/>
      <c r="K505" s="3"/>
      <c r="L505" s="3"/>
      <c r="M505" s="19"/>
      <c r="N505" s="5">
        <f t="shared" si="51"/>
        <v>1.1526697693137873</v>
      </c>
      <c r="O505" s="5">
        <f t="shared" si="49"/>
        <v>78.335285051062272</v>
      </c>
      <c r="P505" s="3">
        <f t="shared" si="52"/>
        <v>216.71791986999634</v>
      </c>
      <c r="Q505" s="3">
        <f t="shared" si="50"/>
        <v>188.617627112337</v>
      </c>
      <c r="R505" s="3">
        <f t="shared" si="53"/>
        <v>110.96528505106227</v>
      </c>
      <c r="S505" s="3">
        <f t="shared" si="54"/>
        <v>149.44998458680587</v>
      </c>
      <c r="T505" s="3">
        <f t="shared" si="55"/>
        <v>165.79998458680586</v>
      </c>
    </row>
  </sheetData>
  <conditionalFormatting sqref="C1:D468 C470:D65518">
    <cfRule type="cellIs" dxfId="26" priority="19" stopIfTrue="1" operator="equal">
      <formula>0.4</formula>
    </cfRule>
    <cfRule type="cellIs" dxfId="25" priority="20" stopIfTrue="1" operator="equal">
      <formula>0.6</formula>
    </cfRule>
    <cfRule type="cellIs" dxfId="24" priority="21" stopIfTrue="1" operator="equal">
      <formula>0.8</formula>
    </cfRule>
    <cfRule type="cellIs" dxfId="23" priority="22" stopIfTrue="1" operator="equal">
      <formula>1</formula>
    </cfRule>
    <cfRule type="cellIs" dxfId="22" priority="23" stopIfTrue="1" operator="equal">
      <formula>1.2</formula>
    </cfRule>
    <cfRule type="cellIs" dxfId="21" priority="24" stopIfTrue="1" operator="equal">
      <formula>1.6</formula>
    </cfRule>
    <cfRule type="cellIs" dxfId="20" priority="25" stopIfTrue="1" operator="equal">
      <formula>1.6</formula>
    </cfRule>
    <cfRule type="cellIs" dxfId="19" priority="26" stopIfTrue="1" operator="equal">
      <formula>1.8</formula>
    </cfRule>
    <cfRule type="cellIs" dxfId="18" priority="27" stopIfTrue="1" operator="equal">
      <formula>"1.8"</formula>
    </cfRule>
  </conditionalFormatting>
  <conditionalFormatting sqref="C469:D469">
    <cfRule type="cellIs" dxfId="17" priority="10" stopIfTrue="1" operator="equal">
      <formula>0.4</formula>
    </cfRule>
    <cfRule type="cellIs" dxfId="16" priority="11" stopIfTrue="1" operator="equal">
      <formula>0.6</formula>
    </cfRule>
    <cfRule type="cellIs" dxfId="15" priority="12" stopIfTrue="1" operator="equal">
      <formula>0.8</formula>
    </cfRule>
    <cfRule type="cellIs" dxfId="14" priority="13" stopIfTrue="1" operator="equal">
      <formula>1</formula>
    </cfRule>
    <cfRule type="cellIs" dxfId="13" priority="14" stopIfTrue="1" operator="equal">
      <formula>1.2</formula>
    </cfRule>
    <cfRule type="cellIs" dxfId="12" priority="15" stopIfTrue="1" operator="equal">
      <formula>1.6</formula>
    </cfRule>
    <cfRule type="cellIs" dxfId="11" priority="16" stopIfTrue="1" operator="equal">
      <formula>1.6</formula>
    </cfRule>
    <cfRule type="cellIs" dxfId="10" priority="17" stopIfTrue="1" operator="equal">
      <formula>1.8</formula>
    </cfRule>
    <cfRule type="cellIs" dxfId="9" priority="18" stopIfTrue="1" operator="equal">
      <formula>"1.8"</formula>
    </cfRule>
  </conditionalFormatting>
  <conditionalFormatting sqref="R2:R505">
    <cfRule type="cellIs" dxfId="8" priority="1" stopIfTrue="1" operator="equal">
      <formula>0.4</formula>
    </cfRule>
    <cfRule type="cellIs" dxfId="7" priority="2" stopIfTrue="1" operator="equal">
      <formula>0.6</formula>
    </cfRule>
    <cfRule type="cellIs" dxfId="6" priority="3" stopIfTrue="1" operator="equal">
      <formula>0.8</formula>
    </cfRule>
    <cfRule type="cellIs" dxfId="5" priority="4" stopIfTrue="1" operator="equal">
      <formula>1</formula>
    </cfRule>
    <cfRule type="cellIs" dxfId="4" priority="5" stopIfTrue="1" operator="equal">
      <formula>1.2</formula>
    </cfRule>
    <cfRule type="cellIs" dxfId="3" priority="6" stopIfTrue="1" operator="equal">
      <formula>1.6</formula>
    </cfRule>
    <cfRule type="cellIs" dxfId="2" priority="7" stopIfTrue="1" operator="equal">
      <formula>1.6</formula>
    </cfRule>
    <cfRule type="cellIs" dxfId="1" priority="8" stopIfTrue="1" operator="equal">
      <formula>1.8</formula>
    </cfRule>
    <cfRule type="cellIs" dxfId="0" priority="9" stopIfTrue="1" operator="equal">
      <formula>"1.8"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Gigabyte P15</dc:creator>
  <cp:lastModifiedBy>Gigabyte P15</cp:lastModifiedBy>
  <dcterms:created xsi:type="dcterms:W3CDTF">2021-05-11T20:33:28Z</dcterms:created>
  <dcterms:modified xsi:type="dcterms:W3CDTF">2021-05-11T20:56:35Z</dcterms:modified>
</cp:coreProperties>
</file>