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thesis" sheetId="1" state="visible" r:id="rId2"/>
    <sheet name="Details" sheetId="2" state="visible" r:id="rId3"/>
    <sheet name="Samples" sheetId="3" state="visible" r:id="rId4"/>
    <sheet name="Models" sheetId="4" state="visible" r:id="rId5"/>
    <sheet name="Analyser" sheetId="5" state="visible" r:id="rId6"/>
    <sheet name="Computing platform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<sst xmlns="http://schemas.openxmlformats.org/spreadsheetml/2006/main" count="399" uniqueCount="159">
  <si>
    <t xml:space="preserve">Echant</t>
  </si>
  <si>
    <t xml:space="preserve">Espèce</t>
  </si>
  <si>
    <t xml:space="preserve">Passage</t>
  </si>
  <si>
    <t xml:space="preserve">Adulte</t>
  </si>
  <si>
    <t xml:space="preserve">Durée</t>
  </si>
  <si>
    <t xml:space="preserve">Mod Key Fn</t>
  </si>
  <si>
    <t xml:space="preserve">Mod Adj Ser</t>
  </si>
  <si>
    <t xml:space="preserve">ExCod</t>
  </si>
  <si>
    <t xml:space="preserve">NObs</t>
  </si>
  <si>
    <t xml:space="preserve">Max Dist</t>
  </si>
  <si>
    <t xml:space="preserve">Effort</t>
  </si>
  <si>
    <t xml:space="preserve">AIC</t>
  </si>
  <si>
    <t xml:space="preserve">Chi2 P</t>
  </si>
  <si>
    <t xml:space="preserve">KS P</t>
  </si>
  <si>
    <t xml:space="preserve">CoefVar Density</t>
  </si>
  <si>
    <t xml:space="preserve">Density</t>
  </si>
  <si>
    <t xml:space="preserve">Min Density</t>
  </si>
  <si>
    <t xml:space="preserve">Max Density</t>
  </si>
  <si>
    <t xml:space="preserve">Number</t>
  </si>
  <si>
    <t xml:space="preserve">Min Number</t>
  </si>
  <si>
    <t xml:space="preserve">Max Number</t>
  </si>
  <si>
    <t xml:space="preserve">EDR/ESW</t>
  </si>
  <si>
    <t xml:space="preserve">Min EDR/ESW</t>
  </si>
  <si>
    <t xml:space="preserve">Max EDR/ESW</t>
  </si>
  <si>
    <t xml:space="preserve">PDetec</t>
  </si>
  <si>
    <t xml:space="preserve">Min PDetec</t>
  </si>
  <si>
    <t xml:space="preserve">Max PDetec</t>
  </si>
  <si>
    <t xml:space="preserve">RunFolder</t>
  </si>
  <si>
    <t xml:space="preserve">Sylvia atricapilla</t>
  </si>
  <si>
    <t xml:space="preserve">a+b</t>
  </si>
  <si>
    <t xml:space="preserve">m</t>
  </si>
  <si>
    <t xml:space="preserve">5mn</t>
  </si>
  <si>
    <t xml:space="preserve">HAZARD</t>
  </si>
  <si>
    <t xml:space="preserve">COSINE</t>
  </si>
  <si>
    <t xml:space="preserve">10mn</t>
  </si>
  <si>
    <t xml:space="preserve">Prunella modularis</t>
  </si>
  <si>
    <t xml:space="preserve">HNORMAL</t>
  </si>
  <si>
    <t xml:space="preserve">UNIFORM</t>
  </si>
  <si>
    <t xml:space="preserve">Phylloscopus bonelli</t>
  </si>
  <si>
    <t xml:space="preserve">Oriolus oriolus</t>
  </si>
  <si>
    <t xml:space="preserve">b</t>
  </si>
  <si>
    <t xml:space="preserve">m+a</t>
  </si>
  <si>
    <t xml:space="preserve">Abrev. Echant</t>
  </si>
  <si>
    <t xml:space="preserve">NTot Obs</t>
  </si>
  <si>
    <t xml:space="preserve">Min Dist</t>
  </si>
  <si>
    <t xml:space="preserve">Mod Chc Crit</t>
  </si>
  <si>
    <t xml:space="preserve">Conf Interv</t>
  </si>
  <si>
    <t xml:space="preserve">StartTime</t>
  </si>
  <si>
    <t xml:space="preserve">ElapsedTime</t>
  </si>
  <si>
    <t xml:space="preserve">NSamp</t>
  </si>
  <si>
    <t xml:space="preserve">EncRate</t>
  </si>
  <si>
    <t xml:space="preserve">CoefVar EncRate</t>
  </si>
  <si>
    <t xml:space="preserve">Min EncRate</t>
  </si>
  <si>
    <t xml:space="preserve">Max EncRate</t>
  </si>
  <si>
    <t xml:space="preserve">DoF EncRate</t>
  </si>
  <si>
    <t xml:space="preserve">Left Trunc</t>
  </si>
  <si>
    <t xml:space="preserve">Right Trunc</t>
  </si>
  <si>
    <t xml:space="preserve">Obs Rate</t>
  </si>
  <si>
    <t xml:space="preserve">TotNum Pars</t>
  </si>
  <si>
    <t xml:space="preserve">Delta AIC</t>
  </si>
  <si>
    <t xml:space="preserve">Chi2 P 1</t>
  </si>
  <si>
    <t xml:space="preserve">Chi2 P 2</t>
  </si>
  <si>
    <t xml:space="preserve">Chi2 P 3</t>
  </si>
  <si>
    <t xml:space="preserve">f/h(0)</t>
  </si>
  <si>
    <t xml:space="preserve">CoefVar f/h(0)</t>
  </si>
  <si>
    <t xml:space="preserve">Min f/h(0)</t>
  </si>
  <si>
    <t xml:space="preserve">Max f/h(0)</t>
  </si>
  <si>
    <t xml:space="preserve">DoF f/h(0)</t>
  </si>
  <si>
    <t xml:space="preserve">CoefVar PDetec</t>
  </si>
  <si>
    <t xml:space="preserve">DoF PDetec</t>
  </si>
  <si>
    <t xml:space="preserve">CoefVar EDR/ESW</t>
  </si>
  <si>
    <t xml:space="preserve">DoF EDR/ESW</t>
  </si>
  <si>
    <t xml:space="preserve">AICc</t>
  </si>
  <si>
    <t xml:space="preserve">BIC</t>
  </si>
  <si>
    <t xml:space="preserve">LogLhood</t>
  </si>
  <si>
    <t xml:space="preserve">CvM Uw P</t>
  </si>
  <si>
    <t xml:space="preserve">CvM Cw P</t>
  </si>
  <si>
    <t xml:space="preserve">Key Fn</t>
  </si>
  <si>
    <t xml:space="preserve">Adj Ser</t>
  </si>
  <si>
    <t xml:space="preserve">NumPars KeyFn</t>
  </si>
  <si>
    <t xml:space="preserve">NumPars AdjSer</t>
  </si>
  <si>
    <t xml:space="preserve">Num Covars</t>
  </si>
  <si>
    <t xml:space="preserve">EstA(1)</t>
  </si>
  <si>
    <t xml:space="preserve">EstA(2)</t>
  </si>
  <si>
    <t xml:space="preserve">DensClu</t>
  </si>
  <si>
    <t xml:space="preserve">CoefVar DensClu</t>
  </si>
  <si>
    <t xml:space="preserve">Min DensClu</t>
  </si>
  <si>
    <t xml:space="preserve">Max DensClu</t>
  </si>
  <si>
    <t xml:space="preserve">DoF DensClu</t>
  </si>
  <si>
    <t xml:space="preserve">Delta CoefVar Density</t>
  </si>
  <si>
    <t xml:space="preserve">DoF Density</t>
  </si>
  <si>
    <t xml:space="preserve">CoefVar Number</t>
  </si>
  <si>
    <t xml:space="preserve">DoF Number</t>
  </si>
  <si>
    <t xml:space="preserve">Qual Bal 1</t>
  </si>
  <si>
    <t xml:space="preserve">Qual Bal 2</t>
  </si>
  <si>
    <t xml:space="preserve">Qual Bal 3</t>
  </si>
  <si>
    <t xml:space="preserve">Qual Chi2+</t>
  </si>
  <si>
    <t xml:space="preserve">Qual KS+</t>
  </si>
  <si>
    <t xml:space="preserve">Qual DCv+</t>
  </si>
  <si>
    <t xml:space="preserve">SylvAtri-ab-5mn-m</t>
  </si>
  <si>
    <t xml:space="preserve">SylvAtri-ab-10mn-m</t>
  </si>
  <si>
    <t xml:space="preserve">PrunModu-ab-5mn-m</t>
  </si>
  <si>
    <t xml:space="preserve">PrunModu-ab-10mn-m</t>
  </si>
  <si>
    <t xml:space="preserve">PhylBone-ab-5mn-m</t>
  </si>
  <si>
    <t xml:space="preserve">PhylBone-ab-10mn-m</t>
  </si>
  <si>
    <t xml:space="preserve">OrioOrio-b-5mn-m</t>
  </si>
  <si>
    <t xml:space="preserve">OrioOrio-b-10mn-m</t>
  </si>
  <si>
    <t xml:space="preserve">OrioOrio-b-5mn-ma</t>
  </si>
  <si>
    <t xml:space="preserve">OrioOrio-b-10mn-ma</t>
  </si>
  <si>
    <t xml:space="preserve">keyFn</t>
  </si>
  <si>
    <t xml:space="preserve">adjSr</t>
  </si>
  <si>
    <t xml:space="preserve">estCrit</t>
  </si>
  <si>
    <t xml:space="preserve">cvInt</t>
  </si>
  <si>
    <t xml:space="preserve">POLY</t>
  </si>
  <si>
    <t xml:space="preserve">Value</t>
  </si>
  <si>
    <t xml:space="preserve">Zone</t>
  </si>
  <si>
    <t xml:space="preserve">ACDC</t>
  </si>
  <si>
    <t xml:space="preserve">Surface</t>
  </si>
  <si>
    <t xml:space="preserve">distanceUnit</t>
  </si>
  <si>
    <t xml:space="preserve">Meter</t>
  </si>
  <si>
    <t xml:space="preserve">areaUnit</t>
  </si>
  <si>
    <t xml:space="preserve">Sq. Kilometer</t>
  </si>
  <si>
    <t xml:space="preserve">runMethod</t>
  </si>
  <si>
    <t xml:space="preserve">subprocess.run</t>
  </si>
  <si>
    <t xml:space="preserve">runTimeOut</t>
  </si>
  <si>
    <t xml:space="preserve">surveyType</t>
  </si>
  <si>
    <t xml:space="preserve">Point</t>
  </si>
  <si>
    <t xml:space="preserve">distanceType</t>
  </si>
  <si>
    <t xml:space="preserve">Radial</t>
  </si>
  <si>
    <t xml:space="preserve">clustering</t>
  </si>
  <si>
    <t xml:space="preserve">defEstimKeyFn</t>
  </si>
  <si>
    <t xml:space="preserve">defEstimAdjustFn</t>
  </si>
  <si>
    <t xml:space="preserve">defEstimCriterion</t>
  </si>
  <si>
    <t xml:space="preserve">defCVInterval</t>
  </si>
  <si>
    <t xml:space="preserve">defMinDist</t>
  </si>
  <si>
    <t xml:space="preserve">defMaxDist</t>
  </si>
  <si>
    <t xml:space="preserve">defFitDistCuts</t>
  </si>
  <si>
    <t xml:space="preserve">defDiscrDistCuts</t>
  </si>
  <si>
    <t xml:space="preserve">Version</t>
  </si>
  <si>
    <t xml:space="preserve">os</t>
  </si>
  <si>
    <t xml:space="preserve">Windows Enterprise 10.0.19041 (64bit)</t>
  </si>
  <si>
    <t xml:space="preserve">processor</t>
  </si>
  <si>
    <t xml:space="preserve">Intel64 Family 6 Model 165 Stepping 2, GenuineIntel, 12 CPUs</t>
  </si>
  <si>
    <t xml:space="preserve">python</t>
  </si>
  <si>
    <t xml:space="preserve">cpython (win32) R3.8.2 | packaged by conda-forge | (default, Apr 24 2020, 07:34:03) [MSC v.1916 64 bit (AMD64)]</t>
  </si>
  <si>
    <t xml:space="preserve">numpy</t>
  </si>
  <si>
    <t xml:space="preserve">1.23.2</t>
  </si>
  <si>
    <t xml:space="preserve">pandas</t>
  </si>
  <si>
    <t xml:space="preserve">1.2.5</t>
  </si>
  <si>
    <t xml:space="preserve">zoopt</t>
  </si>
  <si>
    <t xml:space="preserve">0.4.0</t>
  </si>
  <si>
    <t xml:space="preserve">matplotlib</t>
  </si>
  <si>
    <t xml:space="preserve">3.4.2</t>
  </si>
  <si>
    <t xml:space="preserve">jinja2</t>
  </si>
  <si>
    <t xml:space="preserve">3.0.1</t>
  </si>
  <si>
    <t xml:space="preserve">pyaudisam</t>
  </si>
  <si>
    <t xml:space="preserve">1.0.0</t>
  </si>
  <si>
    <t xml:space="preserve">DS engine</t>
  </si>
  <si>
    <t xml:space="preserve">C:/PortableApps/Distance 7/MCDS.exe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</si>
</sst>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9DA56"/>
        <bgColor rgb="FFFFCC00"/>
      </patternFill>
    </fill>
    <fill>
      <patternFill patternType="solid">
        <fgColor rgb="FFFE835A"/>
        <bgColor rgb="FFFF9900"/>
      </patternFill>
    </fill>
    <fill>
      <patternFill patternType="solid">
        <fgColor rgb="FFCBEF8C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E835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EF8C"/>
      <rgbColor rgb="FFFFFF99"/>
      <rgbColor rgb="FF99CCFF"/>
      <rgbColor rgb="FFFF99CC"/>
      <rgbColor rgb="FFCC99FF"/>
      <rgbColor rgb="FFF9DA5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83"/>
    <col collapsed="false" customWidth="true" hidden="false" outlineLevel="0" max="2" min="2" style="0" width="7.63"/>
    <col collapsed="false" customWidth="true" hidden="false" outlineLevel="0" max="3" min="3" style="0" width="16.95"/>
    <col collapsed="false" customWidth="true" hidden="false" outlineLevel="0" max="4" min="4" style="0" width="8.61"/>
    <col collapsed="false" customWidth="true" hidden="false" outlineLevel="0" max="5" min="5" style="0" width="7.51"/>
    <col collapsed="false" customWidth="true" hidden="false" outlineLevel="0" max="6" min="6" style="0" width="7.08"/>
    <col collapsed="false" customWidth="true" hidden="false" outlineLevel="0" max="7" min="7" style="0" width="11.85"/>
    <col collapsed="false" customWidth="true" hidden="false" outlineLevel="0" max="8" min="8" style="0" width="12.18"/>
    <col collapsed="false" customWidth="true" hidden="false" outlineLevel="0" max="9" min="9" style="0" width="6.86"/>
    <col collapsed="false" customWidth="true" hidden="false" outlineLevel="0" max="10" min="10" style="0" width="6.22"/>
    <col collapsed="false" customWidth="true" hidden="false" outlineLevel="0" max="11" min="11" style="0" width="16.51"/>
    <col collapsed="false" customWidth="true" hidden="false" outlineLevel="0" max="12" min="12" style="0" width="6.54"/>
    <col collapsed="false" customWidth="true" hidden="false" outlineLevel="0" max="13" min="13" style="0" width="6.76"/>
    <col collapsed="false" customWidth="true" hidden="false" outlineLevel="0" max="14" min="14" style="0" width="7.19"/>
    <col collapsed="false" customWidth="true" hidden="false" outlineLevel="0" max="15" min="15" style="0" width="5.35"/>
    <col collapsed="false" customWidth="true" hidden="false" outlineLevel="0" max="16" min="16" style="0" width="15.86"/>
    <col collapsed="false" customWidth="true" hidden="false" outlineLevel="0" max="17" min="17" style="0" width="8.49"/>
    <col collapsed="false" customWidth="true" hidden="false" outlineLevel="0" max="18" min="18" style="0" width="12.4"/>
    <col collapsed="false" customWidth="true" hidden="false" outlineLevel="0" max="19" min="19" style="0" width="12.61"/>
    <col collapsed="false" customWidth="true" hidden="false" outlineLevel="0" max="20" min="20" style="0" width="8.82"/>
    <col collapsed="false" customWidth="true" hidden="false" outlineLevel="0" max="21" min="21" style="0" width="12.72"/>
    <col collapsed="false" customWidth="true" hidden="false" outlineLevel="0" max="22" min="22" style="0" width="12.94"/>
    <col collapsed="false" customWidth="true" hidden="false" outlineLevel="0" max="23" min="23" style="0" width="10.12"/>
    <col collapsed="false" customWidth="true" hidden="false" outlineLevel="0" max="24" min="24" style="0" width="14.02"/>
    <col collapsed="false" customWidth="true" hidden="false" outlineLevel="0" max="25" min="25" style="0" width="14.24"/>
    <col collapsed="false" customWidth="true" hidden="false" outlineLevel="0" max="26" min="26" style="0" width="7.74"/>
    <col collapsed="false" customWidth="true" hidden="false" outlineLevel="0" max="27" min="27" style="0" width="11.64"/>
    <col collapsed="false" customWidth="true" hidden="false" outlineLevel="0" max="28" min="28" style="0" width="11.85"/>
    <col collapsed="false" customWidth="true" hidden="false" outlineLevel="0" max="29" min="29" style="0" width="33.4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5" hidden="false" customHeight="false" outlineLevel="0" collapsed="false">
      <c r="A2" s="1" t="n">
        <v>1</v>
      </c>
      <c r="B2" s="0" t="n">
        <v>0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3" t="n">
        <v>2</v>
      </c>
      <c r="J2" s="0" t="n">
        <v>270</v>
      </c>
      <c r="K2" s="0" t="n">
        <v>488.187599344441</v>
      </c>
      <c r="L2" s="0" t="n">
        <v>190</v>
      </c>
      <c r="M2" s="0" t="n">
        <v>2971.4</v>
      </c>
      <c r="N2" s="4" t="n">
        <v>0</v>
      </c>
      <c r="O2" s="3" t="n">
        <v>0.58</v>
      </c>
      <c r="P2" s="5" t="n">
        <v>12</v>
      </c>
      <c r="Q2" s="0" t="n">
        <v>29.87</v>
      </c>
      <c r="R2" s="0" t="n">
        <v>23.61</v>
      </c>
      <c r="S2" s="0" t="n">
        <v>37.79</v>
      </c>
      <c r="T2" s="0" t="n">
        <v>717</v>
      </c>
      <c r="U2" s="0" t="n">
        <v>567</v>
      </c>
      <c r="V2" s="0" t="n">
        <v>907</v>
      </c>
      <c r="W2" s="0" t="n">
        <v>123.1</v>
      </c>
      <c r="X2" s="0" t="n">
        <v>113</v>
      </c>
      <c r="Y2" s="0" t="n">
        <v>134</v>
      </c>
      <c r="Z2" s="0" t="n">
        <v>0.064</v>
      </c>
      <c r="AA2" s="0" t="n">
        <v>0.054</v>
      </c>
      <c r="AB2" s="0" t="n">
        <v>0.075</v>
      </c>
      <c r="AC2" s="2" t="str">
        <f aca="false">HYPERLINK("file:///SylvAtri-ab-5mn-m-haz-cos-fgu1kp78", "SylvAtri-ab-5mn-m-haz-cos-fgu1kp78")</f>
        <v>SylvAtri-ab-5mn-m-haz-cos-fgu1kp78</v>
      </c>
    </row>
    <row r="3" customFormat="false" ht="15" hidden="false" customHeight="false" outlineLevel="0" collapsed="false">
      <c r="A3" s="1" t="n">
        <v>2</v>
      </c>
      <c r="B3" s="0" t="n">
        <v>1</v>
      </c>
      <c r="C3" s="2" t="s">
        <v>28</v>
      </c>
      <c r="D3" s="2" t="s">
        <v>29</v>
      </c>
      <c r="E3" s="2" t="s">
        <v>30</v>
      </c>
      <c r="F3" s="2" t="s">
        <v>34</v>
      </c>
      <c r="G3" s="2" t="s">
        <v>32</v>
      </c>
      <c r="H3" s="2" t="s">
        <v>33</v>
      </c>
      <c r="I3" s="3" t="n">
        <v>2</v>
      </c>
      <c r="J3" s="0" t="n">
        <v>403</v>
      </c>
      <c r="K3" s="0" t="n">
        <v>511.409745300912</v>
      </c>
      <c r="L3" s="0" t="n">
        <v>190</v>
      </c>
      <c r="M3" s="0" t="n">
        <v>4526.8</v>
      </c>
      <c r="N3" s="4" t="n">
        <v>0</v>
      </c>
      <c r="O3" s="3" t="n">
        <v>0.52</v>
      </c>
      <c r="P3" s="5" t="n">
        <v>9.9</v>
      </c>
      <c r="Q3" s="0" t="n">
        <v>36.95</v>
      </c>
      <c r="R3" s="0" t="n">
        <v>30.45</v>
      </c>
      <c r="S3" s="0" t="n">
        <v>44.85</v>
      </c>
      <c r="T3" s="0" t="n">
        <v>887</v>
      </c>
      <c r="U3" s="0" t="n">
        <v>731</v>
      </c>
      <c r="V3" s="0" t="n">
        <v>1076</v>
      </c>
      <c r="W3" s="0" t="n">
        <v>135.2</v>
      </c>
      <c r="X3" s="0" t="n">
        <v>126</v>
      </c>
      <c r="Y3" s="0" t="n">
        <v>144.9</v>
      </c>
      <c r="Z3" s="0" t="n">
        <v>0.07</v>
      </c>
      <c r="AA3" s="0" t="n">
        <v>0.061</v>
      </c>
      <c r="AB3" s="0" t="n">
        <v>0.08</v>
      </c>
      <c r="AC3" s="2" t="str">
        <f aca="false">HYPERLINK("file:///SylvAtri-ab-10mn-m-haz-cos-fx8uk14r", "SylvAtri-ab-10mn-m-haz-cos-fx8uk14r")</f>
        <v>SylvAtri-ab-10mn-m-haz-cos-fx8uk14r</v>
      </c>
    </row>
    <row r="4" customFormat="false" ht="15" hidden="false" customHeight="false" outlineLevel="0" collapsed="false">
      <c r="A4" s="1" t="n">
        <v>3</v>
      </c>
      <c r="B4" s="0" t="n">
        <v>2</v>
      </c>
      <c r="C4" s="2" t="s">
        <v>35</v>
      </c>
      <c r="D4" s="2" t="s">
        <v>29</v>
      </c>
      <c r="E4" s="2" t="s">
        <v>30</v>
      </c>
      <c r="F4" s="2" t="s">
        <v>31</v>
      </c>
      <c r="G4" s="2" t="s">
        <v>36</v>
      </c>
      <c r="H4" s="2" t="s">
        <v>33</v>
      </c>
      <c r="I4" s="5" t="n">
        <v>1</v>
      </c>
      <c r="J4" s="0" t="n">
        <v>21</v>
      </c>
      <c r="K4" s="0" t="n">
        <v>159.730018883386</v>
      </c>
      <c r="L4" s="0" t="n">
        <v>190</v>
      </c>
      <c r="M4" s="0" t="n">
        <v>212.8</v>
      </c>
      <c r="N4" s="3" t="n">
        <v>0.38</v>
      </c>
      <c r="O4" s="5" t="n">
        <v>0.89</v>
      </c>
      <c r="P4" s="4" t="n">
        <v>40</v>
      </c>
      <c r="Q4" s="0" t="n">
        <v>2.72</v>
      </c>
      <c r="R4" s="0" t="n">
        <v>1.26</v>
      </c>
      <c r="S4" s="0" t="n">
        <v>5.88</v>
      </c>
      <c r="T4" s="0" t="n">
        <v>65</v>
      </c>
      <c r="U4" s="0" t="n">
        <v>30</v>
      </c>
      <c r="V4" s="0" t="n">
        <v>141</v>
      </c>
      <c r="W4" s="0" t="n">
        <v>113.7</v>
      </c>
      <c r="X4" s="0" t="n">
        <v>83.9</v>
      </c>
      <c r="Y4" s="0" t="n">
        <v>154.1</v>
      </c>
      <c r="Z4" s="0" t="n">
        <v>0.507</v>
      </c>
      <c r="AA4" s="0" t="n">
        <v>0.278</v>
      </c>
      <c r="AB4" s="0" t="n">
        <v>0.922</v>
      </c>
      <c r="AC4" s="2" t="str">
        <f aca="false">HYPERLINK("file:///PrunModu-ab-5mn-m-hno-cos-tv1xy_tq", "PrunModu-ab-5mn-m-hno-cos-tv1xy_tq")</f>
        <v>PrunModu-ab-5mn-m-hno-cos-tv1xy_tq</v>
      </c>
    </row>
    <row r="5" customFormat="false" ht="15" hidden="false" customHeight="false" outlineLevel="0" collapsed="false">
      <c r="A5" s="1" t="n">
        <v>4</v>
      </c>
      <c r="B5" s="0" t="n">
        <v>3</v>
      </c>
      <c r="C5" s="2" t="s">
        <v>35</v>
      </c>
      <c r="D5" s="2" t="s">
        <v>29</v>
      </c>
      <c r="E5" s="2" t="s">
        <v>30</v>
      </c>
      <c r="F5" s="2" t="s">
        <v>34</v>
      </c>
      <c r="G5" s="2" t="s">
        <v>37</v>
      </c>
      <c r="H5" s="2" t="s">
        <v>33</v>
      </c>
      <c r="I5" s="3" t="n">
        <v>2</v>
      </c>
      <c r="J5" s="0" t="n">
        <v>47</v>
      </c>
      <c r="K5" s="0" t="n">
        <v>271.22109039805</v>
      </c>
      <c r="L5" s="0" t="n">
        <v>190</v>
      </c>
      <c r="M5" s="0" t="n">
        <v>494.6</v>
      </c>
      <c r="N5" s="3" t="n">
        <v>0.21</v>
      </c>
      <c r="O5" s="3" t="n">
        <v>0.47</v>
      </c>
      <c r="P5" s="3" t="n">
        <v>24.2</v>
      </c>
      <c r="Q5" s="0" t="n">
        <v>6.24</v>
      </c>
      <c r="R5" s="0" t="n">
        <v>3.89</v>
      </c>
      <c r="S5" s="0" t="n">
        <v>9.99</v>
      </c>
      <c r="T5" s="0" t="n">
        <v>150</v>
      </c>
      <c r="U5" s="0" t="n">
        <v>93</v>
      </c>
      <c r="V5" s="0" t="n">
        <v>240</v>
      </c>
      <c r="W5" s="0" t="n">
        <v>112.4</v>
      </c>
      <c r="X5" s="0" t="n">
        <v>95.3</v>
      </c>
      <c r="Y5" s="0" t="n">
        <v>132.5</v>
      </c>
      <c r="Z5" s="0" t="n">
        <v>0.172</v>
      </c>
      <c r="AA5" s="0" t="n">
        <v>0.124</v>
      </c>
      <c r="AB5" s="0" t="n">
        <v>0.238</v>
      </c>
      <c r="AC5" s="2" t="str">
        <f aca="false">HYPERLINK("file:///PrunModu-ab-10mn-m-uni-cos-f3smf1_a", "PrunModu-ab-10mn-m-uni-cos-f3smf1_a")</f>
        <v>PrunModu-ab-10mn-m-uni-cos-f3smf1_a</v>
      </c>
    </row>
    <row r="6" customFormat="false" ht="15" hidden="false" customHeight="false" outlineLevel="0" collapsed="false">
      <c r="A6" s="1" t="n">
        <v>5</v>
      </c>
      <c r="B6" s="0" t="n">
        <v>4</v>
      </c>
      <c r="C6" s="2" t="s">
        <v>38</v>
      </c>
      <c r="D6" s="2" t="s">
        <v>29</v>
      </c>
      <c r="E6" s="2" t="s">
        <v>30</v>
      </c>
      <c r="F6" s="2" t="s">
        <v>31</v>
      </c>
      <c r="G6" s="2" t="s">
        <v>37</v>
      </c>
      <c r="H6" s="2" t="s">
        <v>33</v>
      </c>
      <c r="I6" s="5" t="n">
        <v>1</v>
      </c>
      <c r="J6" s="0" t="n">
        <v>29</v>
      </c>
      <c r="K6" s="0" t="n">
        <v>287.586762257787</v>
      </c>
      <c r="L6" s="0" t="n">
        <v>190</v>
      </c>
      <c r="M6" s="0" t="n">
        <v>325.9</v>
      </c>
      <c r="N6" s="5" t="n">
        <v>0.75</v>
      </c>
      <c r="O6" s="5" t="n">
        <v>1</v>
      </c>
      <c r="P6" s="3" t="n">
        <v>29.5</v>
      </c>
      <c r="Q6" s="0" t="n">
        <v>1.5</v>
      </c>
      <c r="R6" s="0" t="n">
        <v>0.84</v>
      </c>
      <c r="S6" s="0" t="n">
        <v>2.65</v>
      </c>
      <c r="T6" s="0" t="n">
        <v>36</v>
      </c>
      <c r="U6" s="0" t="n">
        <v>20</v>
      </c>
      <c r="V6" s="0" t="n">
        <v>64</v>
      </c>
      <c r="W6" s="0" t="n">
        <v>180.2</v>
      </c>
      <c r="X6" s="0" t="n">
        <v>153.1</v>
      </c>
      <c r="Y6" s="0" t="n">
        <v>212.2</v>
      </c>
      <c r="Z6" s="0" t="n">
        <v>0.393</v>
      </c>
      <c r="AA6" s="0" t="n">
        <v>0.284</v>
      </c>
      <c r="AB6" s="0" t="n">
        <v>0.544</v>
      </c>
      <c r="AC6" s="2" t="str">
        <f aca="false">HYPERLINK("file:///PhylBone-ab-5mn-m-uni-cos-0ux8wdie", "PhylBone-ab-5mn-m-uni-cos-0ux8wdie")</f>
        <v>PhylBone-ab-5mn-m-uni-cos-0ux8wdie</v>
      </c>
    </row>
    <row r="7" customFormat="false" ht="15" hidden="false" customHeight="false" outlineLevel="0" collapsed="false">
      <c r="A7" s="1" t="n">
        <v>6</v>
      </c>
      <c r="B7" s="0" t="n">
        <v>5</v>
      </c>
      <c r="C7" s="2" t="s">
        <v>38</v>
      </c>
      <c r="D7" s="2" t="s">
        <v>29</v>
      </c>
      <c r="E7" s="2" t="s">
        <v>30</v>
      </c>
      <c r="F7" s="2" t="s">
        <v>34</v>
      </c>
      <c r="G7" s="2" t="s">
        <v>36</v>
      </c>
      <c r="H7" s="2" t="s">
        <v>33</v>
      </c>
      <c r="I7" s="5" t="n">
        <v>1</v>
      </c>
      <c r="J7" s="0" t="n">
        <v>37</v>
      </c>
      <c r="K7" s="0" t="n">
        <v>287.586762257787</v>
      </c>
      <c r="L7" s="0" t="n">
        <v>190</v>
      </c>
      <c r="M7" s="0" t="n">
        <v>416.2</v>
      </c>
      <c r="N7" s="5" t="n">
        <v>0.98</v>
      </c>
      <c r="O7" s="5" t="n">
        <v>0.99</v>
      </c>
      <c r="P7" s="4" t="n">
        <v>34</v>
      </c>
      <c r="Q7" s="0" t="n">
        <v>1.65</v>
      </c>
      <c r="R7" s="0" t="n">
        <v>0.86</v>
      </c>
      <c r="S7" s="0" t="n">
        <v>3.17</v>
      </c>
      <c r="T7" s="0" t="n">
        <v>40</v>
      </c>
      <c r="U7" s="0" t="n">
        <v>21</v>
      </c>
      <c r="V7" s="0" t="n">
        <v>76</v>
      </c>
      <c r="W7" s="0" t="n">
        <v>193.8</v>
      </c>
      <c r="X7" s="0" t="n">
        <v>154.7</v>
      </c>
      <c r="Y7" s="0" t="n">
        <v>242.9</v>
      </c>
      <c r="Z7" s="0" t="n">
        <v>0.454</v>
      </c>
      <c r="AA7" s="0" t="n">
        <v>0.29</v>
      </c>
      <c r="AB7" s="0" t="n">
        <v>0.711</v>
      </c>
      <c r="AC7" s="2" t="str">
        <f aca="false">HYPERLINK("file:///PhylBone-ab-10mn-m-hno-cos-lvtj_vrb", "PhylBone-ab-10mn-m-hno-cos-lvtj_vrb")</f>
        <v>PhylBone-ab-10mn-m-hno-cos-lvtj_vrb</v>
      </c>
    </row>
    <row r="8" customFormat="false" ht="15" hidden="false" customHeight="false" outlineLevel="0" collapsed="false">
      <c r="A8" s="1" t="n">
        <v>7</v>
      </c>
      <c r="B8" s="0" t="n">
        <v>6</v>
      </c>
      <c r="C8" s="2" t="s">
        <v>39</v>
      </c>
      <c r="D8" s="2" t="s">
        <v>40</v>
      </c>
      <c r="E8" s="2" t="s">
        <v>30</v>
      </c>
      <c r="F8" s="2" t="s">
        <v>31</v>
      </c>
      <c r="G8" s="2" t="s">
        <v>37</v>
      </c>
      <c r="H8" s="2" t="s">
        <v>33</v>
      </c>
      <c r="I8" s="3" t="n">
        <v>2</v>
      </c>
      <c r="J8" s="0" t="n">
        <v>4</v>
      </c>
      <c r="K8" s="0" t="n">
        <v>203.380021651143</v>
      </c>
      <c r="L8" s="0" t="n">
        <v>94</v>
      </c>
      <c r="M8" s="0" t="n">
        <v>40.7</v>
      </c>
      <c r="N8" s="3" t="n">
        <v>0.25</v>
      </c>
      <c r="O8" s="5" t="n">
        <v>0.83</v>
      </c>
      <c r="P8" s="4" t="n">
        <v>49.2</v>
      </c>
      <c r="Q8" s="0" t="n">
        <v>0.33</v>
      </c>
      <c r="R8" s="0" t="n">
        <v>0.13</v>
      </c>
      <c r="S8" s="0" t="n">
        <v>0.83</v>
      </c>
      <c r="T8" s="0" t="n">
        <v>8</v>
      </c>
      <c r="U8" s="0" t="n">
        <v>3</v>
      </c>
      <c r="V8" s="0" t="n">
        <v>20</v>
      </c>
      <c r="W8" s="0" t="n">
        <v>203.4</v>
      </c>
      <c r="X8" s="0" t="n">
        <v>203.4</v>
      </c>
      <c r="Y8" s="0" t="n">
        <v>203.4</v>
      </c>
      <c r="Z8" s="0" t="n">
        <v>1</v>
      </c>
      <c r="AA8" s="0" t="n">
        <v>1</v>
      </c>
      <c r="AB8" s="0" t="n">
        <v>1</v>
      </c>
      <c r="AC8" s="2" t="str">
        <f aca="false">HYPERLINK("file:///OrioOrio-b-5mn-m-uni-cos-gg83r_o1", "OrioOrio-b-5mn-m-uni-cos-gg83r_o1")</f>
        <v>OrioOrio-b-5mn-m-uni-cos-gg83r_o1</v>
      </c>
    </row>
    <row r="9" customFormat="false" ht="15" hidden="false" customHeight="false" outlineLevel="0" collapsed="false">
      <c r="A9" s="1" t="n">
        <v>8</v>
      </c>
      <c r="B9" s="0" t="n">
        <v>7</v>
      </c>
      <c r="C9" s="2" t="s">
        <v>39</v>
      </c>
      <c r="D9" s="2" t="s">
        <v>40</v>
      </c>
      <c r="E9" s="2" t="s">
        <v>30</v>
      </c>
      <c r="F9" s="2" t="s">
        <v>34</v>
      </c>
      <c r="G9" s="2" t="s">
        <v>32</v>
      </c>
      <c r="H9" s="2" t="s">
        <v>33</v>
      </c>
      <c r="I9" s="3" t="n">
        <v>2</v>
      </c>
      <c r="J9" s="0" t="n">
        <v>11</v>
      </c>
      <c r="K9" s="0" t="n">
        <v>902.361121603972</v>
      </c>
      <c r="L9" s="0" t="n">
        <v>94</v>
      </c>
      <c r="M9" s="0" t="n">
        <v>142.3</v>
      </c>
      <c r="N9" s="3" t="n">
        <v>0.22</v>
      </c>
      <c r="O9" s="5" t="n">
        <v>0.98</v>
      </c>
      <c r="P9" s="4" t="n">
        <v>61</v>
      </c>
      <c r="Q9" s="0" t="n">
        <v>0.79</v>
      </c>
      <c r="R9" s="0" t="n">
        <v>0.24</v>
      </c>
      <c r="S9" s="0" t="n">
        <v>2.62</v>
      </c>
      <c r="T9" s="0" t="n">
        <v>19</v>
      </c>
      <c r="U9" s="0" t="n">
        <v>6</v>
      </c>
      <c r="V9" s="0" t="n">
        <v>63</v>
      </c>
      <c r="W9" s="0" t="n">
        <v>217.5</v>
      </c>
      <c r="X9" s="0" t="n">
        <v>119.4</v>
      </c>
      <c r="Y9" s="0" t="n">
        <v>396.1</v>
      </c>
      <c r="Z9" s="0" t="n">
        <v>0.058</v>
      </c>
      <c r="AA9" s="0" t="n">
        <v>0.019</v>
      </c>
      <c r="AB9" s="0" t="n">
        <v>0.182</v>
      </c>
      <c r="AC9" s="2" t="str">
        <f aca="false">HYPERLINK("file:///OrioOrio-b-10mn-m-haz-cos-k6sv6cvv", "OrioOrio-b-10mn-m-haz-cos-k6sv6cvv")</f>
        <v>OrioOrio-b-10mn-m-haz-cos-k6sv6cvv</v>
      </c>
    </row>
    <row r="10" customFormat="false" ht="15" hidden="false" customHeight="false" outlineLevel="0" collapsed="false">
      <c r="A10" s="1" t="n">
        <v>9</v>
      </c>
      <c r="B10" s="0" t="n">
        <v>8</v>
      </c>
      <c r="C10" s="2" t="s">
        <v>39</v>
      </c>
      <c r="D10" s="2" t="s">
        <v>40</v>
      </c>
      <c r="E10" s="2" t="s">
        <v>41</v>
      </c>
      <c r="F10" s="2" t="s">
        <v>31</v>
      </c>
      <c r="G10" s="2" t="s">
        <v>37</v>
      </c>
      <c r="H10" s="2" t="s">
        <v>33</v>
      </c>
      <c r="I10" s="3" t="n">
        <v>2</v>
      </c>
      <c r="J10" s="0" t="n">
        <v>4</v>
      </c>
      <c r="K10" s="0" t="n">
        <v>203.380021651143</v>
      </c>
      <c r="L10" s="0" t="n">
        <v>94</v>
      </c>
      <c r="M10" s="0" t="n">
        <v>40.7</v>
      </c>
      <c r="N10" s="3" t="n">
        <v>0.25</v>
      </c>
      <c r="O10" s="5" t="n">
        <v>0.83</v>
      </c>
      <c r="P10" s="4" t="n">
        <v>49.2</v>
      </c>
      <c r="Q10" s="0" t="n">
        <v>0.33</v>
      </c>
      <c r="R10" s="0" t="n">
        <v>0.13</v>
      </c>
      <c r="S10" s="0" t="n">
        <v>0.83</v>
      </c>
      <c r="T10" s="0" t="n">
        <v>8</v>
      </c>
      <c r="U10" s="0" t="n">
        <v>3</v>
      </c>
      <c r="V10" s="0" t="n">
        <v>20</v>
      </c>
      <c r="W10" s="0" t="n">
        <v>203.4</v>
      </c>
      <c r="X10" s="0" t="n">
        <v>203.4</v>
      </c>
      <c r="Y10" s="0" t="n">
        <v>203.4</v>
      </c>
      <c r="Z10" s="0" t="n">
        <v>1</v>
      </c>
      <c r="AA10" s="0" t="n">
        <v>1</v>
      </c>
      <c r="AB10" s="0" t="n">
        <v>1</v>
      </c>
      <c r="AC10" s="2" t="str">
        <f aca="false">HYPERLINK("file:///OrioOrio-b-5mn-ma-uni-cos-wkctr6d8", "OrioOrio-b-5mn-ma-uni-cos-wkctr6d8")</f>
        <v>OrioOrio-b-5mn-ma-uni-cos-wkctr6d8</v>
      </c>
    </row>
    <row r="11" customFormat="false" ht="15" hidden="false" customHeight="false" outlineLevel="0" collapsed="false">
      <c r="A11" s="1" t="n">
        <v>10</v>
      </c>
      <c r="B11" s="0" t="n">
        <v>9</v>
      </c>
      <c r="C11" s="2" t="s">
        <v>39</v>
      </c>
      <c r="D11" s="2" t="s">
        <v>40</v>
      </c>
      <c r="E11" s="2" t="s">
        <v>41</v>
      </c>
      <c r="F11" s="2" t="s">
        <v>34</v>
      </c>
      <c r="G11" s="2" t="s">
        <v>32</v>
      </c>
      <c r="H11" s="2" t="s">
        <v>33</v>
      </c>
      <c r="I11" s="3" t="n">
        <v>2</v>
      </c>
      <c r="J11" s="0" t="n">
        <v>11</v>
      </c>
      <c r="K11" s="0" t="n">
        <v>902.361121603972</v>
      </c>
      <c r="L11" s="0" t="n">
        <v>94</v>
      </c>
      <c r="M11" s="0" t="n">
        <v>142.3</v>
      </c>
      <c r="N11" s="3" t="n">
        <v>0.22</v>
      </c>
      <c r="O11" s="5" t="n">
        <v>0.98</v>
      </c>
      <c r="P11" s="4" t="n">
        <v>61</v>
      </c>
      <c r="Q11" s="0" t="n">
        <v>0.79</v>
      </c>
      <c r="R11" s="0" t="n">
        <v>0.24</v>
      </c>
      <c r="S11" s="0" t="n">
        <v>2.62</v>
      </c>
      <c r="T11" s="0" t="n">
        <v>19</v>
      </c>
      <c r="U11" s="0" t="n">
        <v>6</v>
      </c>
      <c r="V11" s="0" t="n">
        <v>63</v>
      </c>
      <c r="W11" s="0" t="n">
        <v>217.5</v>
      </c>
      <c r="X11" s="0" t="n">
        <v>119.4</v>
      </c>
      <c r="Y11" s="0" t="n">
        <v>396.1</v>
      </c>
      <c r="Z11" s="0" t="n">
        <v>0.058</v>
      </c>
      <c r="AA11" s="0" t="n">
        <v>0.019</v>
      </c>
      <c r="AB11" s="0" t="n">
        <v>0.182</v>
      </c>
      <c r="AC11" s="2" t="str">
        <f aca="false">HYPERLINK("file:///OrioOrio-b-10mn-ma-haz-cos-o_z32gql", "OrioOrio-b-10mn-ma-haz-cos-o_z32gql")</f>
        <v>OrioOrio-b-10mn-ma-haz-cos-o_z32gql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42</v>
      </c>
      <c r="H1" s="1" t="s">
        <v>43</v>
      </c>
      <c r="I1" s="1" t="s">
        <v>44</v>
      </c>
      <c r="J1" s="1" t="s">
        <v>9</v>
      </c>
      <c r="K1" s="1" t="s">
        <v>5</v>
      </c>
      <c r="L1" s="1" t="s">
        <v>6</v>
      </c>
      <c r="M1" s="1" t="s">
        <v>45</v>
      </c>
      <c r="N1" s="1" t="s">
        <v>46</v>
      </c>
      <c r="O1" s="1" t="s">
        <v>7</v>
      </c>
      <c r="P1" s="1" t="s">
        <v>47</v>
      </c>
      <c r="Q1" s="1" t="s">
        <v>48</v>
      </c>
      <c r="R1" s="1" t="s">
        <v>27</v>
      </c>
      <c r="S1" s="1" t="s">
        <v>8</v>
      </c>
      <c r="T1" s="1" t="s">
        <v>49</v>
      </c>
      <c r="U1" s="1" t="s">
        <v>10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11</v>
      </c>
      <c r="AG1" s="1" t="s">
        <v>12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24</v>
      </c>
      <c r="AQ1" s="1" t="s">
        <v>68</v>
      </c>
      <c r="AR1" s="1" t="s">
        <v>25</v>
      </c>
      <c r="AS1" s="1" t="s">
        <v>26</v>
      </c>
      <c r="AT1" s="1" t="s">
        <v>69</v>
      </c>
      <c r="AU1" s="1" t="s">
        <v>21</v>
      </c>
      <c r="AV1" s="1" t="s">
        <v>70</v>
      </c>
      <c r="AW1" s="1" t="s">
        <v>22</v>
      </c>
      <c r="AX1" s="1" t="s">
        <v>23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13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15</v>
      </c>
      <c r="BS1" s="1" t="s">
        <v>89</v>
      </c>
      <c r="BT1" s="1" t="s">
        <v>14</v>
      </c>
      <c r="BU1" s="1" t="s">
        <v>16</v>
      </c>
      <c r="BV1" s="1" t="s">
        <v>17</v>
      </c>
      <c r="BW1" s="1" t="s">
        <v>90</v>
      </c>
      <c r="BX1" s="1" t="s">
        <v>18</v>
      </c>
      <c r="BY1" s="1" t="s">
        <v>91</v>
      </c>
      <c r="BZ1" s="1" t="s">
        <v>19</v>
      </c>
      <c r="CA1" s="1" t="s">
        <v>20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</row>
    <row r="2" customFormat="false" ht="15" hidden="false" customHeight="false" outlineLevel="0" collapsed="false">
      <c r="A2" s="1" t="n">
        <v>1</v>
      </c>
      <c r="B2" s="0" t="n">
        <v>0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99</v>
      </c>
      <c r="H2" s="0" t="n">
        <v>270</v>
      </c>
      <c r="I2" s="0" t="n">
        <v>10.843323181859</v>
      </c>
      <c r="J2" s="0" t="n">
        <v>488.187599344441</v>
      </c>
      <c r="K2" s="2" t="s">
        <v>32</v>
      </c>
      <c r="L2" s="2" t="s">
        <v>33</v>
      </c>
      <c r="M2" s="2" t="s">
        <v>11</v>
      </c>
      <c r="N2" s="0" t="n">
        <v>95</v>
      </c>
      <c r="O2" s="3" t="n">
        <v>2</v>
      </c>
      <c r="P2" s="6" t="n">
        <v>45032.7886668869</v>
      </c>
      <c r="Q2" s="0" t="n">
        <v>0.481997</v>
      </c>
      <c r="R2" s="2" t="str">
        <f aca="false">HYPERLINK("file:///SylvAtri-ab-5mn-m-haz-cos-fgu1kp78", "SylvAtri-ab-5mn-m-haz-cos-fgu1kp78")</f>
        <v>SylvAtri-ab-5mn-m-haz-cos-fgu1kp78</v>
      </c>
      <c r="S2" s="0" t="n">
        <v>270</v>
      </c>
      <c r="T2" s="0" t="n">
        <v>96</v>
      </c>
      <c r="U2" s="0" t="n">
        <v>190</v>
      </c>
      <c r="V2" s="0" t="n">
        <v>1.421053</v>
      </c>
      <c r="W2" s="0" t="n">
        <v>0.08260341</v>
      </c>
      <c r="X2" s="0" t="n">
        <v>1.206457</v>
      </c>
      <c r="Y2" s="0" t="n">
        <v>1.673819</v>
      </c>
      <c r="Z2" s="0" t="n">
        <v>95</v>
      </c>
      <c r="AA2" s="0" t="n">
        <v>0</v>
      </c>
      <c r="AB2" s="0" t="n">
        <v>488.1876</v>
      </c>
      <c r="AC2" s="0" t="n">
        <v>100</v>
      </c>
      <c r="AD2" s="0" t="n">
        <v>2</v>
      </c>
      <c r="AE2" s="0" t="n">
        <v>0</v>
      </c>
      <c r="AF2" s="0" t="n">
        <v>2971.359</v>
      </c>
      <c r="AG2" s="4" t="n">
        <v>7.212162E-006</v>
      </c>
      <c r="AH2" s="0" t="n">
        <v>0.003026009</v>
      </c>
      <c r="AI2" s="0" t="n">
        <v>0.0001206994</v>
      </c>
      <c r="AJ2" s="0" t="n">
        <v>7.212162E-006</v>
      </c>
      <c r="AK2" s="0" t="n">
        <v>0.0001320759</v>
      </c>
      <c r="AL2" s="0" t="n">
        <v>0.08694123</v>
      </c>
      <c r="AM2" s="0" t="n">
        <v>0.0001113328</v>
      </c>
      <c r="AN2" s="0" t="n">
        <v>0.0001566837</v>
      </c>
      <c r="AO2" s="0" t="n">
        <v>268</v>
      </c>
      <c r="AP2" s="0" t="n">
        <v>0.06353793</v>
      </c>
      <c r="AQ2" s="0" t="n">
        <v>0.08694123</v>
      </c>
      <c r="AR2" s="0" t="n">
        <v>0.05355904</v>
      </c>
      <c r="AS2" s="0" t="n">
        <v>0.07537605</v>
      </c>
      <c r="AT2" s="0" t="n">
        <v>268</v>
      </c>
      <c r="AU2" s="0" t="n">
        <v>123.0561</v>
      </c>
      <c r="AV2" s="0" t="n">
        <v>0.04347061</v>
      </c>
      <c r="AW2" s="0" t="n">
        <v>112.9668</v>
      </c>
      <c r="AX2" s="0" t="n">
        <v>134.0466</v>
      </c>
      <c r="AY2" s="0" t="n">
        <v>268</v>
      </c>
      <c r="AZ2" s="0" t="n">
        <v>2971.404</v>
      </c>
      <c r="BA2" s="0" t="n">
        <v>2978.556</v>
      </c>
      <c r="BB2" s="0" t="n">
        <v>-1483.68</v>
      </c>
      <c r="BC2" s="3" t="n">
        <v>0.5805464</v>
      </c>
      <c r="BD2" s="0" t="n">
        <v>0.7</v>
      </c>
      <c r="BE2" s="0" t="n">
        <v>0.7</v>
      </c>
      <c r="BF2" s="2" t="s">
        <v>32</v>
      </c>
      <c r="BG2" s="2" t="s">
        <v>33</v>
      </c>
      <c r="BH2" s="0" t="n">
        <v>2</v>
      </c>
      <c r="BI2" s="0" t="n">
        <v>0</v>
      </c>
      <c r="BJ2" s="0" t="n">
        <v>0</v>
      </c>
      <c r="BK2" s="0" t="n">
        <v>92.35535</v>
      </c>
      <c r="BL2" s="0" t="n">
        <v>3.896882</v>
      </c>
      <c r="BM2" s="0" t="n">
        <v>29.87127</v>
      </c>
      <c r="BN2" s="0" t="n">
        <v>0.1199254</v>
      </c>
      <c r="BO2" s="0" t="n">
        <v>23.61114</v>
      </c>
      <c r="BP2" s="0" t="n">
        <v>37.79118</v>
      </c>
      <c r="BQ2" s="0" t="n">
        <v>294.1177</v>
      </c>
      <c r="BR2" s="0" t="n">
        <v>29.87127</v>
      </c>
      <c r="BS2" s="0" t="n">
        <v>0</v>
      </c>
      <c r="BT2" s="5" t="n">
        <v>0.1199254</v>
      </c>
      <c r="BU2" s="0" t="n">
        <v>23.61114</v>
      </c>
      <c r="BV2" s="0" t="n">
        <v>37.79118</v>
      </c>
      <c r="BW2" s="0" t="n">
        <v>294.1177</v>
      </c>
      <c r="BX2" s="0" t="n">
        <v>717</v>
      </c>
      <c r="BY2" s="0" t="n">
        <v>0.1199254</v>
      </c>
      <c r="BZ2" s="0" t="n">
        <v>567</v>
      </c>
      <c r="CA2" s="0" t="n">
        <v>907</v>
      </c>
      <c r="CB2" s="0" t="n">
        <v>294.1177</v>
      </c>
      <c r="CC2" s="0" t="n">
        <v>0.150222538785652</v>
      </c>
      <c r="CD2" s="0" t="n">
        <v>0.176062169521314</v>
      </c>
      <c r="CE2" s="0" t="n">
        <v>0.178758126084239</v>
      </c>
      <c r="CF2" s="0" t="n">
        <v>0.0580792919654636</v>
      </c>
      <c r="CG2" s="0" t="n">
        <v>0.203754416649783</v>
      </c>
      <c r="CH2" s="0" t="n">
        <v>0.21248763432787</v>
      </c>
    </row>
    <row r="3" customFormat="false" ht="15" hidden="false" customHeight="false" outlineLevel="0" collapsed="false">
      <c r="A3" s="1" t="n">
        <v>2</v>
      </c>
      <c r="B3" s="0" t="n">
        <v>1</v>
      </c>
      <c r="C3" s="2" t="s">
        <v>28</v>
      </c>
      <c r="D3" s="2" t="s">
        <v>29</v>
      </c>
      <c r="E3" s="2" t="s">
        <v>30</v>
      </c>
      <c r="F3" s="2" t="s">
        <v>34</v>
      </c>
      <c r="G3" s="2" t="s">
        <v>100</v>
      </c>
      <c r="H3" s="0" t="n">
        <v>403</v>
      </c>
      <c r="I3" s="0" t="n">
        <v>1.21209447400735</v>
      </c>
      <c r="J3" s="0" t="n">
        <v>511.409745300912</v>
      </c>
      <c r="K3" s="2" t="s">
        <v>32</v>
      </c>
      <c r="L3" s="2" t="s">
        <v>33</v>
      </c>
      <c r="M3" s="2" t="s">
        <v>11</v>
      </c>
      <c r="N3" s="0" t="n">
        <v>95</v>
      </c>
      <c r="O3" s="3" t="n">
        <v>2</v>
      </c>
      <c r="P3" s="6" t="n">
        <v>45032.7886693869</v>
      </c>
      <c r="Q3" s="0" t="n">
        <v>0.507002</v>
      </c>
      <c r="R3" s="2" t="str">
        <f aca="false">HYPERLINK("file:///SylvAtri-ab-10mn-m-haz-cos-fx8uk14r", "SylvAtri-ab-10mn-m-haz-cos-fx8uk14r")</f>
        <v>SylvAtri-ab-10mn-m-haz-cos-fx8uk14r</v>
      </c>
      <c r="S3" s="0" t="n">
        <v>403</v>
      </c>
      <c r="T3" s="0" t="n">
        <v>96</v>
      </c>
      <c r="U3" s="0" t="n">
        <v>190</v>
      </c>
      <c r="V3" s="0" t="n">
        <v>2.121053</v>
      </c>
      <c r="W3" s="0" t="n">
        <v>0.06838444</v>
      </c>
      <c r="X3" s="0" t="n">
        <v>1.852082</v>
      </c>
      <c r="Y3" s="0" t="n">
        <v>2.429085</v>
      </c>
      <c r="Z3" s="0" t="n">
        <v>95</v>
      </c>
      <c r="AA3" s="0" t="n">
        <v>0</v>
      </c>
      <c r="AB3" s="0" t="n">
        <v>511.4098</v>
      </c>
      <c r="AC3" s="0" t="n">
        <v>100</v>
      </c>
      <c r="AD3" s="0" t="n">
        <v>2</v>
      </c>
      <c r="AE3" s="0" t="n">
        <v>0</v>
      </c>
      <c r="AF3" s="0" t="n">
        <v>4526.764</v>
      </c>
      <c r="AG3" s="4" t="n">
        <v>0.002468109</v>
      </c>
      <c r="AH3" s="0" t="n">
        <v>0.1633545</v>
      </c>
      <c r="AI3" s="0" t="n">
        <v>0.005630314</v>
      </c>
      <c r="AJ3" s="0" t="n">
        <v>0.002468109</v>
      </c>
      <c r="AK3" s="0" t="n">
        <v>0.000109471</v>
      </c>
      <c r="AL3" s="0" t="n">
        <v>0.07105763</v>
      </c>
      <c r="AM3" s="0" t="n">
        <v>9.521561E-005</v>
      </c>
      <c r="AN3" s="0" t="n">
        <v>0.0001258608</v>
      </c>
      <c r="AO3" s="0" t="n">
        <v>401</v>
      </c>
      <c r="AP3" s="0" t="n">
        <v>0.06985422</v>
      </c>
      <c r="AQ3" s="0" t="n">
        <v>0.07105763</v>
      </c>
      <c r="AR3" s="0" t="n">
        <v>0.06075773</v>
      </c>
      <c r="AS3" s="0" t="n">
        <v>0.08031262</v>
      </c>
      <c r="AT3" s="0" t="n">
        <v>401</v>
      </c>
      <c r="AU3" s="0" t="n">
        <v>135.1653</v>
      </c>
      <c r="AV3" s="0" t="n">
        <v>0.03552882</v>
      </c>
      <c r="AW3" s="0" t="n">
        <v>126.0495</v>
      </c>
      <c r="AX3" s="0" t="n">
        <v>144.9404</v>
      </c>
      <c r="AY3" s="0" t="n">
        <v>401</v>
      </c>
      <c r="AZ3" s="0" t="n">
        <v>4526.793</v>
      </c>
      <c r="BA3" s="0" t="n">
        <v>4534.762</v>
      </c>
      <c r="BB3" s="0" t="n">
        <v>-2261.382</v>
      </c>
      <c r="BC3" s="3" t="n">
        <v>0.5173957</v>
      </c>
      <c r="BD3" s="0" t="n">
        <v>0.6</v>
      </c>
      <c r="BE3" s="0" t="n">
        <v>0.6</v>
      </c>
      <c r="BF3" s="2" t="s">
        <v>32</v>
      </c>
      <c r="BG3" s="2" t="s">
        <v>33</v>
      </c>
      <c r="BH3" s="0" t="n">
        <v>2</v>
      </c>
      <c r="BI3" s="0" t="n">
        <v>0</v>
      </c>
      <c r="BJ3" s="0" t="n">
        <v>0</v>
      </c>
      <c r="BK3" s="0" t="n">
        <v>100.7935</v>
      </c>
      <c r="BL3" s="0" t="n">
        <v>3.829198</v>
      </c>
      <c r="BM3" s="0" t="n">
        <v>36.9548</v>
      </c>
      <c r="BN3" s="0" t="n">
        <v>0.09861854</v>
      </c>
      <c r="BO3" s="0" t="n">
        <v>30.45185</v>
      </c>
      <c r="BP3" s="0" t="n">
        <v>44.84645</v>
      </c>
      <c r="BQ3" s="0" t="n">
        <v>321.971</v>
      </c>
      <c r="BR3" s="0" t="n">
        <v>36.9548</v>
      </c>
      <c r="BS3" s="0" t="n">
        <v>0</v>
      </c>
      <c r="BT3" s="5" t="n">
        <v>0.09861854</v>
      </c>
      <c r="BU3" s="0" t="n">
        <v>30.45185</v>
      </c>
      <c r="BV3" s="0" t="n">
        <v>44.84645</v>
      </c>
      <c r="BW3" s="0" t="n">
        <v>321.971</v>
      </c>
      <c r="BX3" s="0" t="n">
        <v>887</v>
      </c>
      <c r="BY3" s="0" t="n">
        <v>0.09861854</v>
      </c>
      <c r="BZ3" s="0" t="n">
        <v>731</v>
      </c>
      <c r="CA3" s="0" t="n">
        <v>1076</v>
      </c>
      <c r="CB3" s="0" t="n">
        <v>321.971</v>
      </c>
      <c r="CC3" s="0" t="n">
        <v>0.328074170160557</v>
      </c>
      <c r="CD3" s="0" t="n">
        <v>0.350364954340801</v>
      </c>
      <c r="CE3" s="0" t="n">
        <v>0.354704533230433</v>
      </c>
      <c r="CF3" s="0" t="n">
        <v>0.204241621474078</v>
      </c>
      <c r="CG3" s="0" t="n">
        <v>0.369899786554566</v>
      </c>
      <c r="CH3" s="0" t="n">
        <v>0.3937743612084</v>
      </c>
    </row>
    <row r="4" customFormat="false" ht="15" hidden="false" customHeight="false" outlineLevel="0" collapsed="false">
      <c r="A4" s="1" t="n">
        <v>3</v>
      </c>
      <c r="B4" s="0" t="n">
        <v>2</v>
      </c>
      <c r="C4" s="2" t="s">
        <v>35</v>
      </c>
      <c r="D4" s="2" t="s">
        <v>29</v>
      </c>
      <c r="E4" s="2" t="s">
        <v>30</v>
      </c>
      <c r="F4" s="2" t="s">
        <v>31</v>
      </c>
      <c r="G4" s="2" t="s">
        <v>101</v>
      </c>
      <c r="H4" s="0" t="n">
        <v>21</v>
      </c>
      <c r="I4" s="0" t="n">
        <v>10.1768391053626</v>
      </c>
      <c r="J4" s="0" t="n">
        <v>159.730018883386</v>
      </c>
      <c r="K4" s="2" t="s">
        <v>36</v>
      </c>
      <c r="L4" s="2" t="s">
        <v>33</v>
      </c>
      <c r="M4" s="2" t="s">
        <v>11</v>
      </c>
      <c r="N4" s="0" t="n">
        <v>95</v>
      </c>
      <c r="O4" s="5" t="n">
        <v>1</v>
      </c>
      <c r="P4" s="6" t="n">
        <v>45032.788656586</v>
      </c>
      <c r="Q4" s="0" t="n">
        <v>0.389038</v>
      </c>
      <c r="R4" s="2" t="str">
        <f aca="false">HYPERLINK("file:///PrunModu-ab-5mn-m-hno-cos-tv1xy_tq", "PrunModu-ab-5mn-m-hno-cos-tv1xy_tq")</f>
        <v>PrunModu-ab-5mn-m-hno-cos-tv1xy_tq</v>
      </c>
      <c r="S4" s="0" t="n">
        <v>21</v>
      </c>
      <c r="T4" s="0" t="n">
        <v>96</v>
      </c>
      <c r="U4" s="0" t="n">
        <v>190</v>
      </c>
      <c r="V4" s="0" t="n">
        <v>0.1105263</v>
      </c>
      <c r="W4" s="0" t="n">
        <v>0.2719502</v>
      </c>
      <c r="X4" s="0" t="n">
        <v>0.06503759</v>
      </c>
      <c r="Y4" s="0" t="n">
        <v>0.1878309</v>
      </c>
      <c r="Z4" s="0" t="n">
        <v>95</v>
      </c>
      <c r="AA4" s="0" t="n">
        <v>0</v>
      </c>
      <c r="AB4" s="0" t="n">
        <v>159.73</v>
      </c>
      <c r="AC4" s="0" t="n">
        <v>100</v>
      </c>
      <c r="AD4" s="0" t="n">
        <v>1</v>
      </c>
      <c r="AE4" s="0" t="n">
        <v>0</v>
      </c>
      <c r="AF4" s="0" t="n">
        <v>212.7953</v>
      </c>
      <c r="AG4" s="3" t="n">
        <v>0.3791687</v>
      </c>
      <c r="AH4" s="0" t="n">
        <v>0.3631818</v>
      </c>
      <c r="AI4" s="0" t="n">
        <v>0.9241697</v>
      </c>
      <c r="AJ4" s="0" t="n">
        <v>0.3791687</v>
      </c>
      <c r="AK4" s="0" t="n">
        <v>0.0001547174</v>
      </c>
      <c r="AL4" s="0" t="n">
        <v>0.2930313</v>
      </c>
      <c r="AM4" s="0" t="n">
        <v>8.502048E-005</v>
      </c>
      <c r="AN4" s="0" t="n">
        <v>0.0002815496</v>
      </c>
      <c r="AO4" s="0" t="n">
        <v>20</v>
      </c>
      <c r="AP4" s="0" t="n">
        <v>0.5066612</v>
      </c>
      <c r="AQ4" s="0" t="n">
        <v>0.2930313</v>
      </c>
      <c r="AR4" s="0" t="n">
        <v>0.278421</v>
      </c>
      <c r="AS4" s="0" t="n">
        <v>0.9220051</v>
      </c>
      <c r="AT4" s="0" t="n">
        <v>20</v>
      </c>
      <c r="AU4" s="0" t="n">
        <v>113.6961</v>
      </c>
      <c r="AV4" s="0" t="n">
        <v>0.1465156</v>
      </c>
      <c r="AW4" s="0" t="n">
        <v>83.89146</v>
      </c>
      <c r="AX4" s="0" t="n">
        <v>154.0895</v>
      </c>
      <c r="AY4" s="0" t="n">
        <v>20</v>
      </c>
      <c r="AZ4" s="0" t="n">
        <v>213.0058</v>
      </c>
      <c r="BA4" s="0" t="n">
        <v>213.8398</v>
      </c>
      <c r="BB4" s="0" t="n">
        <v>-105.3976</v>
      </c>
      <c r="BC4" s="5" t="n">
        <v>0.8853005</v>
      </c>
      <c r="BD4" s="0" t="n">
        <v>1</v>
      </c>
      <c r="BE4" s="0" t="n">
        <v>1</v>
      </c>
      <c r="BF4" s="2" t="s">
        <v>36</v>
      </c>
      <c r="BG4" s="2" t="s">
        <v>33</v>
      </c>
      <c r="BH4" s="0" t="n">
        <v>1</v>
      </c>
      <c r="BI4" s="0" t="n">
        <v>0</v>
      </c>
      <c r="BJ4" s="0" t="n">
        <v>0</v>
      </c>
      <c r="BK4" s="0" t="n">
        <v>90.47912</v>
      </c>
      <c r="BL4" s="7"/>
      <c r="BM4" s="0" t="n">
        <v>2.721605</v>
      </c>
      <c r="BN4" s="0" t="n">
        <v>0.3997802</v>
      </c>
      <c r="BO4" s="0" t="n">
        <v>1.259828</v>
      </c>
      <c r="BP4" s="0" t="n">
        <v>5.879478</v>
      </c>
      <c r="BQ4" s="0" t="n">
        <v>59.92889</v>
      </c>
      <c r="BR4" s="0" t="n">
        <v>2.721605</v>
      </c>
      <c r="BS4" s="0" t="n">
        <v>0</v>
      </c>
      <c r="BT4" s="4" t="n">
        <v>0.3997802</v>
      </c>
      <c r="BU4" s="0" t="n">
        <v>1.259828</v>
      </c>
      <c r="BV4" s="0" t="n">
        <v>5.879478</v>
      </c>
      <c r="BW4" s="0" t="n">
        <v>59.92889</v>
      </c>
      <c r="BX4" s="0" t="n">
        <v>65</v>
      </c>
      <c r="BY4" s="0" t="n">
        <v>0.3997802</v>
      </c>
      <c r="BZ4" s="0" t="n">
        <v>30</v>
      </c>
      <c r="CA4" s="0" t="n">
        <v>141</v>
      </c>
      <c r="CB4" s="0" t="n">
        <v>59.92889</v>
      </c>
      <c r="CC4" s="0" t="n">
        <v>0.650556239984425</v>
      </c>
      <c r="CD4" s="0" t="n">
        <v>0.585077597350367</v>
      </c>
      <c r="CE4" s="0" t="n">
        <v>0.476691364173259</v>
      </c>
      <c r="CF4" s="0" t="n">
        <v>0.464721008504291</v>
      </c>
      <c r="CG4" s="0" t="n">
        <v>0.510634186477423</v>
      </c>
      <c r="CH4" s="0" t="n">
        <v>0.302449308164823</v>
      </c>
    </row>
    <row r="5" customFormat="false" ht="15" hidden="false" customHeight="false" outlineLevel="0" collapsed="false">
      <c r="A5" s="1" t="n">
        <v>4</v>
      </c>
      <c r="B5" s="0" t="n">
        <v>3</v>
      </c>
      <c r="C5" s="2" t="s">
        <v>35</v>
      </c>
      <c r="D5" s="2" t="s">
        <v>29</v>
      </c>
      <c r="E5" s="2" t="s">
        <v>30</v>
      </c>
      <c r="F5" s="2" t="s">
        <v>34</v>
      </c>
      <c r="G5" s="2" t="s">
        <v>102</v>
      </c>
      <c r="H5" s="0" t="n">
        <v>47</v>
      </c>
      <c r="I5" s="0" t="n">
        <v>10.1768391053626</v>
      </c>
      <c r="J5" s="0" t="n">
        <v>271.22109039805</v>
      </c>
      <c r="K5" s="2" t="s">
        <v>37</v>
      </c>
      <c r="L5" s="2" t="s">
        <v>33</v>
      </c>
      <c r="M5" s="2" t="s">
        <v>11</v>
      </c>
      <c r="N5" s="0" t="n">
        <v>95</v>
      </c>
      <c r="O5" s="3" t="n">
        <v>2</v>
      </c>
      <c r="P5" s="6" t="n">
        <v>45032.7886603475</v>
      </c>
      <c r="Q5" s="0" t="n">
        <v>0.523999</v>
      </c>
      <c r="R5" s="2" t="str">
        <f aca="false">HYPERLINK("file:///PrunModu-ab-10mn-m-uni-cos-f3smf1_a", "PrunModu-ab-10mn-m-uni-cos-f3smf1_a")</f>
        <v>PrunModu-ab-10mn-m-uni-cos-f3smf1_a</v>
      </c>
      <c r="S5" s="0" t="n">
        <v>47</v>
      </c>
      <c r="T5" s="0" t="n">
        <v>96</v>
      </c>
      <c r="U5" s="0" t="n">
        <v>190</v>
      </c>
      <c r="V5" s="0" t="n">
        <v>0.2473684</v>
      </c>
      <c r="W5" s="0" t="n">
        <v>0.1770701</v>
      </c>
      <c r="X5" s="0" t="n">
        <v>0.1745236</v>
      </c>
      <c r="Y5" s="0" t="n">
        <v>0.3506182</v>
      </c>
      <c r="Z5" s="0" t="n">
        <v>95</v>
      </c>
      <c r="AA5" s="0" t="n">
        <v>0</v>
      </c>
      <c r="AB5" s="0" t="n">
        <v>271.2211</v>
      </c>
      <c r="AC5" s="0" t="n">
        <v>100</v>
      </c>
      <c r="AD5" s="0" t="n">
        <v>2</v>
      </c>
      <c r="AE5" s="0" t="n">
        <v>0</v>
      </c>
      <c r="AF5" s="0" t="n">
        <v>494.6088</v>
      </c>
      <c r="AG5" s="3" t="n">
        <v>0.2125555</v>
      </c>
      <c r="AH5" s="0" t="n">
        <v>0.3653752</v>
      </c>
      <c r="AI5" s="0" t="n">
        <v>0.04143333</v>
      </c>
      <c r="AJ5" s="0" t="n">
        <v>0.2125555</v>
      </c>
      <c r="AK5" s="0" t="n">
        <v>0.0001583892</v>
      </c>
      <c r="AL5" s="0" t="n">
        <v>0.1642317</v>
      </c>
      <c r="AM5" s="0" t="n">
        <v>0.0001140314</v>
      </c>
      <c r="AN5" s="0" t="n">
        <v>0.000220002</v>
      </c>
      <c r="AO5" s="0" t="n">
        <v>45</v>
      </c>
      <c r="AP5" s="0" t="n">
        <v>0.1716554</v>
      </c>
      <c r="AQ5" s="0" t="n">
        <v>0.1642317</v>
      </c>
      <c r="AR5" s="0" t="n">
        <v>0.1235823</v>
      </c>
      <c r="AS5" s="0" t="n">
        <v>0.2384287</v>
      </c>
      <c r="AT5" s="0" t="n">
        <v>45</v>
      </c>
      <c r="AU5" s="0" t="n">
        <v>112.3705</v>
      </c>
      <c r="AV5" s="0" t="n">
        <v>0.08211586</v>
      </c>
      <c r="AW5" s="0" t="n">
        <v>95.26753</v>
      </c>
      <c r="AX5" s="0" t="n">
        <v>132.5438</v>
      </c>
      <c r="AY5" s="0" t="n">
        <v>45</v>
      </c>
      <c r="AZ5" s="0" t="n">
        <v>494.8816</v>
      </c>
      <c r="BA5" s="0" t="n">
        <v>498.3091</v>
      </c>
      <c r="BB5" s="0" t="n">
        <v>-245.3044</v>
      </c>
      <c r="BC5" s="3" t="n">
        <v>0.4739598</v>
      </c>
      <c r="BD5" s="0" t="n">
        <v>0.6</v>
      </c>
      <c r="BE5" s="0" t="n">
        <v>0.6</v>
      </c>
      <c r="BF5" s="2" t="s">
        <v>37</v>
      </c>
      <c r="BG5" s="2" t="s">
        <v>33</v>
      </c>
      <c r="BH5" s="0" t="n">
        <v>0</v>
      </c>
      <c r="BI5" s="0" t="n">
        <v>2</v>
      </c>
      <c r="BJ5" s="0" t="n">
        <v>0</v>
      </c>
      <c r="BK5" s="0" t="n">
        <v>1.331354</v>
      </c>
      <c r="BL5" s="0" t="n">
        <v>0.3510245</v>
      </c>
      <c r="BM5" s="0" t="n">
        <v>6.235769</v>
      </c>
      <c r="BN5" s="0" t="n">
        <v>0.2415075</v>
      </c>
      <c r="BO5" s="0" t="n">
        <v>3.893096</v>
      </c>
      <c r="BP5" s="0" t="n">
        <v>9.988147</v>
      </c>
      <c r="BQ5" s="0" t="n">
        <v>128.3036</v>
      </c>
      <c r="BR5" s="0" t="n">
        <v>6.235769</v>
      </c>
      <c r="BS5" s="0" t="n">
        <v>0</v>
      </c>
      <c r="BT5" s="3" t="n">
        <v>0.2415075</v>
      </c>
      <c r="BU5" s="0" t="n">
        <v>3.893096</v>
      </c>
      <c r="BV5" s="0" t="n">
        <v>9.988147</v>
      </c>
      <c r="BW5" s="0" t="n">
        <v>128.3036</v>
      </c>
      <c r="BX5" s="0" t="n">
        <v>150</v>
      </c>
      <c r="BY5" s="0" t="n">
        <v>0.2415075</v>
      </c>
      <c r="BZ5" s="0" t="n">
        <v>93</v>
      </c>
      <c r="CA5" s="0" t="n">
        <v>240</v>
      </c>
      <c r="CB5" s="0" t="n">
        <v>128.3036</v>
      </c>
      <c r="CC5" s="0" t="n">
        <v>0.563368718269717</v>
      </c>
      <c r="CD5" s="0" t="n">
        <v>0.522782763848082</v>
      </c>
      <c r="CE5" s="0" t="n">
        <v>0.516768329723325</v>
      </c>
      <c r="CF5" s="0" t="n">
        <v>0.468194823192568</v>
      </c>
      <c r="CG5" s="0" t="n">
        <v>0.511826986629166</v>
      </c>
      <c r="CH5" s="0" t="n">
        <v>0.487814908645905</v>
      </c>
    </row>
    <row r="6" customFormat="false" ht="15" hidden="false" customHeight="false" outlineLevel="0" collapsed="false">
      <c r="A6" s="1" t="n">
        <v>5</v>
      </c>
      <c r="B6" s="0" t="n">
        <v>4</v>
      </c>
      <c r="C6" s="2" t="s">
        <v>38</v>
      </c>
      <c r="D6" s="2" t="s">
        <v>29</v>
      </c>
      <c r="E6" s="2" t="s">
        <v>30</v>
      </c>
      <c r="F6" s="2" t="s">
        <v>31</v>
      </c>
      <c r="G6" s="2" t="s">
        <v>103</v>
      </c>
      <c r="H6" s="0" t="n">
        <v>29</v>
      </c>
      <c r="I6" s="0" t="n">
        <v>22.7789395359074</v>
      </c>
      <c r="J6" s="0" t="n">
        <v>287.586762257787</v>
      </c>
      <c r="K6" s="2" t="s">
        <v>37</v>
      </c>
      <c r="L6" s="2" t="s">
        <v>33</v>
      </c>
      <c r="M6" s="2" t="s">
        <v>11</v>
      </c>
      <c r="N6" s="0" t="n">
        <v>95</v>
      </c>
      <c r="O6" s="5" t="n">
        <v>1</v>
      </c>
      <c r="P6" s="6" t="n">
        <v>45032.7886607989</v>
      </c>
      <c r="Q6" s="0" t="n">
        <v>0.553001</v>
      </c>
      <c r="R6" s="2" t="str">
        <f aca="false">HYPERLINK("file:///PhylBone-ab-5mn-m-uni-cos-0ux8wdie", "PhylBone-ab-5mn-m-uni-cos-0ux8wdie")</f>
        <v>PhylBone-ab-5mn-m-uni-cos-0ux8wdie</v>
      </c>
      <c r="S6" s="0" t="n">
        <v>29</v>
      </c>
      <c r="T6" s="0" t="n">
        <v>96</v>
      </c>
      <c r="U6" s="0" t="n">
        <v>190</v>
      </c>
      <c r="V6" s="0" t="n">
        <v>0.1526316</v>
      </c>
      <c r="W6" s="0" t="n">
        <v>0.2479295</v>
      </c>
      <c r="X6" s="0" t="n">
        <v>0.09398607</v>
      </c>
      <c r="Y6" s="0" t="n">
        <v>0.2478708</v>
      </c>
      <c r="Z6" s="0" t="n">
        <v>95</v>
      </c>
      <c r="AA6" s="0" t="n">
        <v>0</v>
      </c>
      <c r="AB6" s="0" t="n">
        <v>287.5868</v>
      </c>
      <c r="AC6" s="0" t="n">
        <v>100</v>
      </c>
      <c r="AD6" s="0" t="n">
        <v>1</v>
      </c>
      <c r="AE6" s="0" t="n">
        <v>0</v>
      </c>
      <c r="AF6" s="0" t="n">
        <v>325.9378</v>
      </c>
      <c r="AG6" s="5" t="n">
        <v>0.7466173</v>
      </c>
      <c r="AH6" s="0" t="n">
        <v>0.5075914</v>
      </c>
      <c r="AI6" s="0" t="n">
        <v>0.9934072</v>
      </c>
      <c r="AJ6" s="0" t="n">
        <v>0.7466173</v>
      </c>
      <c r="AK6" s="0" t="n">
        <v>6.156703E-005</v>
      </c>
      <c r="AL6" s="0" t="n">
        <v>0.1598063</v>
      </c>
      <c r="AM6" s="0" t="n">
        <v>4.447111E-005</v>
      </c>
      <c r="AN6" s="0" t="n">
        <v>8.523509E-005</v>
      </c>
      <c r="AO6" s="0" t="n">
        <v>28</v>
      </c>
      <c r="AP6" s="0" t="n">
        <v>0.3927752</v>
      </c>
      <c r="AQ6" s="0" t="n">
        <v>0.1598063</v>
      </c>
      <c r="AR6" s="0" t="n">
        <v>0.2837094</v>
      </c>
      <c r="AS6" s="0" t="n">
        <v>0.5437688</v>
      </c>
      <c r="AT6" s="0" t="n">
        <v>28</v>
      </c>
      <c r="AU6" s="0" t="n">
        <v>180.2357</v>
      </c>
      <c r="AV6" s="0" t="n">
        <v>0.07990313</v>
      </c>
      <c r="AW6" s="0" t="n">
        <v>153.0633</v>
      </c>
      <c r="AX6" s="0" t="n">
        <v>212.2319</v>
      </c>
      <c r="AY6" s="0" t="n">
        <v>28</v>
      </c>
      <c r="AZ6" s="0" t="n">
        <v>326.086</v>
      </c>
      <c r="BA6" s="0" t="n">
        <v>327.3051</v>
      </c>
      <c r="BB6" s="0" t="n">
        <v>-161.9689</v>
      </c>
      <c r="BC6" s="5" t="n">
        <v>0.9995997</v>
      </c>
      <c r="BD6" s="0" t="n">
        <v>1</v>
      </c>
      <c r="BE6" s="0" t="n">
        <v>1</v>
      </c>
      <c r="BF6" s="2" t="s">
        <v>37</v>
      </c>
      <c r="BG6" s="2" t="s">
        <v>33</v>
      </c>
      <c r="BH6" s="0" t="n">
        <v>0</v>
      </c>
      <c r="BI6" s="0" t="n">
        <v>1</v>
      </c>
      <c r="BJ6" s="0" t="n">
        <v>0</v>
      </c>
      <c r="BK6" s="0" t="n">
        <v>0.7608922</v>
      </c>
      <c r="BL6" s="7"/>
      <c r="BM6" s="0" t="n">
        <v>1.495591</v>
      </c>
      <c r="BN6" s="0" t="n">
        <v>0.2949696</v>
      </c>
      <c r="BO6" s="0" t="n">
        <v>0.844206</v>
      </c>
      <c r="BP6" s="0" t="n">
        <v>2.64958</v>
      </c>
      <c r="BQ6" s="0" t="n">
        <v>120.0374</v>
      </c>
      <c r="BR6" s="0" t="n">
        <v>1.495591</v>
      </c>
      <c r="BS6" s="0" t="n">
        <v>0</v>
      </c>
      <c r="BT6" s="3" t="n">
        <v>0.2949696</v>
      </c>
      <c r="BU6" s="0" t="n">
        <v>0.844206</v>
      </c>
      <c r="BV6" s="0" t="n">
        <v>2.64958</v>
      </c>
      <c r="BW6" s="0" t="n">
        <v>120.0374</v>
      </c>
      <c r="BX6" s="0" t="n">
        <v>36</v>
      </c>
      <c r="BY6" s="0" t="n">
        <v>0.2949696</v>
      </c>
      <c r="BZ6" s="0" t="n">
        <v>20</v>
      </c>
      <c r="CA6" s="0" t="n">
        <v>64</v>
      </c>
      <c r="CB6" s="0" t="n">
        <v>120.0374</v>
      </c>
      <c r="CC6" s="0" t="n">
        <v>0.826169446254521</v>
      </c>
      <c r="CD6" s="0" t="n">
        <v>0.751252780543003</v>
      </c>
      <c r="CE6" s="0" t="n">
        <v>0.719643235172665</v>
      </c>
      <c r="CF6" s="0" t="n">
        <v>0.722591572085426</v>
      </c>
      <c r="CG6" s="0" t="n">
        <v>0.746403708211833</v>
      </c>
      <c r="CH6" s="0" t="n">
        <v>0.593462470723377</v>
      </c>
    </row>
    <row r="7" customFormat="false" ht="15" hidden="false" customHeight="false" outlineLevel="0" collapsed="false">
      <c r="A7" s="1" t="n">
        <v>6</v>
      </c>
      <c r="B7" s="0" t="n">
        <v>5</v>
      </c>
      <c r="C7" s="2" t="s">
        <v>38</v>
      </c>
      <c r="D7" s="2" t="s">
        <v>29</v>
      </c>
      <c r="E7" s="2" t="s">
        <v>30</v>
      </c>
      <c r="F7" s="2" t="s">
        <v>34</v>
      </c>
      <c r="G7" s="2" t="s">
        <v>104</v>
      </c>
      <c r="H7" s="0" t="n">
        <v>37</v>
      </c>
      <c r="I7" s="0" t="n">
        <v>22.7789395359074</v>
      </c>
      <c r="J7" s="0" t="n">
        <v>287.586762257787</v>
      </c>
      <c r="K7" s="2" t="s">
        <v>36</v>
      </c>
      <c r="L7" s="2" t="s">
        <v>33</v>
      </c>
      <c r="M7" s="2" t="s">
        <v>11</v>
      </c>
      <c r="N7" s="0" t="n">
        <v>95</v>
      </c>
      <c r="O7" s="5" t="n">
        <v>1</v>
      </c>
      <c r="P7" s="6" t="n">
        <v>45032.7886579865</v>
      </c>
      <c r="Q7" s="0" t="n">
        <v>0.333998</v>
      </c>
      <c r="R7" s="2" t="str">
        <f aca="false">HYPERLINK("file:///PhylBone-ab-10mn-m-hno-cos-lvtj_vrb", "PhylBone-ab-10mn-m-hno-cos-lvtj_vrb")</f>
        <v>PhylBone-ab-10mn-m-hno-cos-lvtj_vrb</v>
      </c>
      <c r="S7" s="0" t="n">
        <v>37</v>
      </c>
      <c r="T7" s="0" t="n">
        <v>96</v>
      </c>
      <c r="U7" s="0" t="n">
        <v>190</v>
      </c>
      <c r="V7" s="0" t="n">
        <v>0.1947368</v>
      </c>
      <c r="W7" s="0" t="n">
        <v>0.2561077</v>
      </c>
      <c r="X7" s="0" t="n">
        <v>0.1180684</v>
      </c>
      <c r="Y7" s="0" t="n">
        <v>0.3211903</v>
      </c>
      <c r="Z7" s="0" t="n">
        <v>95</v>
      </c>
      <c r="AA7" s="0" t="n">
        <v>0</v>
      </c>
      <c r="AB7" s="0" t="n">
        <v>287.5868</v>
      </c>
      <c r="AC7" s="0" t="n">
        <v>100</v>
      </c>
      <c r="AD7" s="0" t="n">
        <v>1</v>
      </c>
      <c r="AE7" s="0" t="n">
        <v>0</v>
      </c>
      <c r="AF7" s="0" t="n">
        <v>416.1672</v>
      </c>
      <c r="AG7" s="5" t="n">
        <v>0.9839141</v>
      </c>
      <c r="AH7" s="0" t="n">
        <v>0.7692351</v>
      </c>
      <c r="AI7" s="0" t="n">
        <v>0.2779235</v>
      </c>
      <c r="AJ7" s="0" t="n">
        <v>0.9839141</v>
      </c>
      <c r="AK7" s="0" t="n">
        <v>5.322589E-005</v>
      </c>
      <c r="AL7" s="0" t="n">
        <v>0.2233122</v>
      </c>
      <c r="AM7" s="0" t="n">
        <v>3.40267E-005</v>
      </c>
      <c r="AN7" s="0" t="n">
        <v>8.325803E-005</v>
      </c>
      <c r="AO7" s="0" t="n">
        <v>36</v>
      </c>
      <c r="AP7" s="0" t="n">
        <v>0.4543278</v>
      </c>
      <c r="AQ7" s="0" t="n">
        <v>0.2233122</v>
      </c>
      <c r="AR7" s="0" t="n">
        <v>0.2904465</v>
      </c>
      <c r="AS7" s="0" t="n">
        <v>0.7106773</v>
      </c>
      <c r="AT7" s="0" t="n">
        <v>36</v>
      </c>
      <c r="AU7" s="0" t="n">
        <v>193.8445</v>
      </c>
      <c r="AV7" s="0" t="n">
        <v>0.1116561</v>
      </c>
      <c r="AW7" s="0" t="n">
        <v>154.6723</v>
      </c>
      <c r="AX7" s="0" t="n">
        <v>242.9376</v>
      </c>
      <c r="AY7" s="0" t="n">
        <v>36</v>
      </c>
      <c r="AZ7" s="0" t="n">
        <v>416.2815</v>
      </c>
      <c r="BA7" s="0" t="n">
        <v>417.7781</v>
      </c>
      <c r="BB7" s="0" t="n">
        <v>-207.0836</v>
      </c>
      <c r="BC7" s="5" t="n">
        <v>0.9931436</v>
      </c>
      <c r="BD7" s="0" t="n">
        <v>1</v>
      </c>
      <c r="BE7" s="0" t="n">
        <v>1</v>
      </c>
      <c r="BF7" s="2" t="s">
        <v>36</v>
      </c>
      <c r="BG7" s="2" t="s">
        <v>33</v>
      </c>
      <c r="BH7" s="0" t="n">
        <v>1</v>
      </c>
      <c r="BI7" s="0" t="n">
        <v>0</v>
      </c>
      <c r="BJ7" s="0" t="n">
        <v>0</v>
      </c>
      <c r="BK7" s="0" t="n">
        <v>149.2009</v>
      </c>
      <c r="BL7" s="7"/>
      <c r="BM7" s="0" t="n">
        <v>1.649648</v>
      </c>
      <c r="BN7" s="0" t="n">
        <v>0.3397934</v>
      </c>
      <c r="BO7" s="0" t="n">
        <v>0.8571774</v>
      </c>
      <c r="BP7" s="0" t="n">
        <v>3.174765</v>
      </c>
      <c r="BQ7" s="0" t="n">
        <v>116.5639</v>
      </c>
      <c r="BR7" s="0" t="n">
        <v>1.649648</v>
      </c>
      <c r="BS7" s="0" t="n">
        <v>0</v>
      </c>
      <c r="BT7" s="4" t="n">
        <v>0.3397934</v>
      </c>
      <c r="BU7" s="0" t="n">
        <v>0.8571774</v>
      </c>
      <c r="BV7" s="0" t="n">
        <v>3.174765</v>
      </c>
      <c r="BW7" s="0" t="n">
        <v>116.5639</v>
      </c>
      <c r="BX7" s="0" t="n">
        <v>40</v>
      </c>
      <c r="BY7" s="0" t="n">
        <v>0.3397934</v>
      </c>
      <c r="BZ7" s="0" t="n">
        <v>21</v>
      </c>
      <c r="CA7" s="0" t="n">
        <v>76</v>
      </c>
      <c r="CB7" s="0" t="n">
        <v>116.5639</v>
      </c>
      <c r="CC7" s="0" t="n">
        <v>0.817724175412788</v>
      </c>
      <c r="CD7" s="0" t="n">
        <v>0.747115136654948</v>
      </c>
      <c r="CE7" s="0" t="n">
        <v>0.679575230478026</v>
      </c>
      <c r="CF7" s="0" t="n">
        <v>0.708101116594762</v>
      </c>
      <c r="CG7" s="0" t="n">
        <v>0.708836087318189</v>
      </c>
      <c r="CH7" s="0" t="n">
        <v>0.504510440757931</v>
      </c>
    </row>
    <row r="8" customFormat="false" ht="15" hidden="false" customHeight="false" outlineLevel="0" collapsed="false">
      <c r="A8" s="1" t="n">
        <v>7</v>
      </c>
      <c r="B8" s="0" t="n">
        <v>6</v>
      </c>
      <c r="C8" s="2" t="s">
        <v>39</v>
      </c>
      <c r="D8" s="2" t="s">
        <v>40</v>
      </c>
      <c r="E8" s="2" t="s">
        <v>30</v>
      </c>
      <c r="F8" s="2" t="s">
        <v>31</v>
      </c>
      <c r="G8" s="2" t="s">
        <v>105</v>
      </c>
      <c r="H8" s="0" t="n">
        <v>4</v>
      </c>
      <c r="I8" s="0" t="n">
        <v>85.7398150053933</v>
      </c>
      <c r="J8" s="0" t="n">
        <v>203.380021651143</v>
      </c>
      <c r="K8" s="2" t="s">
        <v>37</v>
      </c>
      <c r="L8" s="2" t="s">
        <v>33</v>
      </c>
      <c r="M8" s="2" t="s">
        <v>11</v>
      </c>
      <c r="N8" s="0" t="n">
        <v>95</v>
      </c>
      <c r="O8" s="3" t="n">
        <v>2</v>
      </c>
      <c r="P8" s="6" t="n">
        <v>45032.7886621531</v>
      </c>
      <c r="Q8" s="0" t="n">
        <v>0.358999</v>
      </c>
      <c r="R8" s="2" t="str">
        <f aca="false">HYPERLINK("file:///OrioOrio-b-5mn-m-uni-cos-gg83r_o1", "OrioOrio-b-5mn-m-uni-cos-gg83r_o1")</f>
        <v>OrioOrio-b-5mn-m-uni-cos-gg83r_o1</v>
      </c>
      <c r="S8" s="0" t="n">
        <v>4</v>
      </c>
      <c r="T8" s="0" t="n">
        <v>94</v>
      </c>
      <c r="U8" s="0" t="n">
        <v>94</v>
      </c>
      <c r="V8" s="0" t="n">
        <v>0.04255319</v>
      </c>
      <c r="W8" s="0" t="n">
        <v>0.4918694</v>
      </c>
      <c r="X8" s="0" t="n">
        <v>0.01688465</v>
      </c>
      <c r="Y8" s="0" t="n">
        <v>0.1072438</v>
      </c>
      <c r="Z8" s="0" t="n">
        <v>93</v>
      </c>
      <c r="AA8" s="0" t="n">
        <v>0</v>
      </c>
      <c r="AB8" s="0" t="n">
        <v>203.38</v>
      </c>
      <c r="AC8" s="0" t="n">
        <v>100</v>
      </c>
      <c r="AD8" s="0" t="n">
        <v>0</v>
      </c>
      <c r="AE8" s="0" t="n">
        <v>0</v>
      </c>
      <c r="AF8" s="0" t="n">
        <v>40.66561</v>
      </c>
      <c r="AG8" s="3" t="n">
        <v>0.2482131</v>
      </c>
      <c r="AH8" s="0" t="n">
        <v>0.2482131</v>
      </c>
      <c r="AI8" s="7"/>
      <c r="AJ8" s="7"/>
      <c r="AK8" s="0" t="n">
        <v>4.835189E-005</v>
      </c>
      <c r="AL8" s="0" t="n">
        <v>0</v>
      </c>
      <c r="AM8" s="0" t="n">
        <v>4.835189E-005</v>
      </c>
      <c r="AN8" s="0" t="n">
        <v>4.835189E-005</v>
      </c>
      <c r="AO8" s="0" t="n">
        <v>4</v>
      </c>
      <c r="AP8" s="0" t="n">
        <v>0.9999999</v>
      </c>
      <c r="AQ8" s="0" t="n">
        <v>0</v>
      </c>
      <c r="AR8" s="0" t="n">
        <v>0.9999999</v>
      </c>
      <c r="AS8" s="0" t="n">
        <v>0.9999999</v>
      </c>
      <c r="AT8" s="0" t="n">
        <v>4</v>
      </c>
      <c r="AU8" s="0" t="n">
        <v>203.38</v>
      </c>
      <c r="AV8" s="0" t="n">
        <v>0</v>
      </c>
      <c r="AW8" s="0" t="n">
        <v>203.38</v>
      </c>
      <c r="AX8" s="0" t="n">
        <v>203.38</v>
      </c>
      <c r="AY8" s="0" t="n">
        <v>4</v>
      </c>
      <c r="AZ8" s="0" t="n">
        <v>40.66561</v>
      </c>
      <c r="BA8" s="0" t="n">
        <v>40.66561</v>
      </c>
      <c r="BB8" s="0" t="n">
        <v>-20.33281</v>
      </c>
      <c r="BC8" s="5" t="n">
        <v>0.8270092</v>
      </c>
      <c r="BD8" s="0" t="n">
        <v>0</v>
      </c>
      <c r="BE8" s="0" t="n">
        <v>0</v>
      </c>
      <c r="BF8" s="2" t="s">
        <v>37</v>
      </c>
      <c r="BG8" s="2" t="s">
        <v>33</v>
      </c>
      <c r="BH8" s="0" t="n">
        <v>0</v>
      </c>
      <c r="BI8" s="0" t="n">
        <v>0</v>
      </c>
      <c r="BJ8" s="0" t="n">
        <v>0</v>
      </c>
      <c r="BK8" s="7"/>
      <c r="BL8" s="7"/>
      <c r="BM8" s="0" t="n">
        <v>0.3274656</v>
      </c>
      <c r="BN8" s="0" t="n">
        <v>0.4918694</v>
      </c>
      <c r="BO8" s="0" t="n">
        <v>0.1299348</v>
      </c>
      <c r="BP8" s="0" t="n">
        <v>0.8252885</v>
      </c>
      <c r="BQ8" s="0" t="n">
        <v>92.99999</v>
      </c>
      <c r="BR8" s="0" t="n">
        <v>0.3274656</v>
      </c>
      <c r="BS8" s="0" t="n">
        <v>0</v>
      </c>
      <c r="BT8" s="4" t="n">
        <v>0.4918694</v>
      </c>
      <c r="BU8" s="0" t="n">
        <v>0.1299348</v>
      </c>
      <c r="BV8" s="0" t="n">
        <v>0.8252885</v>
      </c>
      <c r="BW8" s="0" t="n">
        <v>92.99999</v>
      </c>
      <c r="BX8" s="0" t="n">
        <v>8</v>
      </c>
      <c r="BY8" s="0" t="n">
        <v>0.4918694</v>
      </c>
      <c r="BZ8" s="0" t="n">
        <v>3</v>
      </c>
      <c r="CA8" s="0" t="n">
        <v>20</v>
      </c>
      <c r="CB8" s="0" t="n">
        <v>92.99999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</row>
    <row r="9" customFormat="false" ht="15" hidden="false" customHeight="false" outlineLevel="0" collapsed="false">
      <c r="A9" s="1" t="n">
        <v>8</v>
      </c>
      <c r="B9" s="0" t="n">
        <v>7</v>
      </c>
      <c r="C9" s="2" t="s">
        <v>39</v>
      </c>
      <c r="D9" s="2" t="s">
        <v>40</v>
      </c>
      <c r="E9" s="2" t="s">
        <v>30</v>
      </c>
      <c r="F9" s="2" t="s">
        <v>34</v>
      </c>
      <c r="G9" s="2" t="s">
        <v>106</v>
      </c>
      <c r="H9" s="0" t="n">
        <v>11</v>
      </c>
      <c r="I9" s="0" t="n">
        <v>80.3374005132602</v>
      </c>
      <c r="J9" s="0" t="n">
        <v>902.361121603972</v>
      </c>
      <c r="K9" s="2" t="s">
        <v>32</v>
      </c>
      <c r="L9" s="2" t="s">
        <v>33</v>
      </c>
      <c r="M9" s="2" t="s">
        <v>11</v>
      </c>
      <c r="N9" s="0" t="n">
        <v>95</v>
      </c>
      <c r="O9" s="3" t="n">
        <v>2</v>
      </c>
      <c r="P9" s="6" t="n">
        <v>45032.7886841322</v>
      </c>
      <c r="Q9" s="0" t="n">
        <v>0.224005</v>
      </c>
      <c r="R9" s="2" t="str">
        <f aca="false">HYPERLINK("file:///OrioOrio-b-10mn-m-haz-cos-k6sv6cvv", "OrioOrio-b-10mn-m-haz-cos-k6sv6cvv")</f>
        <v>OrioOrio-b-10mn-m-haz-cos-k6sv6cvv</v>
      </c>
      <c r="S9" s="0" t="n">
        <v>11</v>
      </c>
      <c r="T9" s="0" t="n">
        <v>94</v>
      </c>
      <c r="U9" s="0" t="n">
        <v>94</v>
      </c>
      <c r="V9" s="0" t="n">
        <v>0.1170213</v>
      </c>
      <c r="W9" s="0" t="n">
        <v>0.2848401</v>
      </c>
      <c r="X9" s="0" t="n">
        <v>0.06720278</v>
      </c>
      <c r="Y9" s="0" t="n">
        <v>0.203771</v>
      </c>
      <c r="Z9" s="0" t="n">
        <v>93</v>
      </c>
      <c r="AA9" s="0" t="n">
        <v>0</v>
      </c>
      <c r="AB9" s="0" t="n">
        <v>902.3611</v>
      </c>
      <c r="AC9" s="0" t="n">
        <v>100</v>
      </c>
      <c r="AD9" s="0" t="n">
        <v>2</v>
      </c>
      <c r="AE9" s="0" t="n">
        <v>0</v>
      </c>
      <c r="AF9" s="0" t="n">
        <v>142.3412</v>
      </c>
      <c r="AG9" s="3" t="n">
        <v>0.2232615</v>
      </c>
      <c r="AH9" s="0" t="n">
        <v>0.2232615</v>
      </c>
      <c r="AI9" s="7"/>
      <c r="AJ9" s="7"/>
      <c r="AK9" s="0" t="n">
        <v>4.228337E-005</v>
      </c>
      <c r="AL9" s="0" t="n">
        <v>0.5395561</v>
      </c>
      <c r="AM9" s="0" t="n">
        <v>1.347609E-005</v>
      </c>
      <c r="AN9" s="0" t="n">
        <v>0.0001326708</v>
      </c>
      <c r="AO9" s="0" t="n">
        <v>9</v>
      </c>
      <c r="AP9" s="0" t="n">
        <v>0.05808977</v>
      </c>
      <c r="AQ9" s="0" t="n">
        <v>0.5395561</v>
      </c>
      <c r="AR9" s="0" t="n">
        <v>0.01851373</v>
      </c>
      <c r="AS9" s="0" t="n">
        <v>0.1822659</v>
      </c>
      <c r="AT9" s="0" t="n">
        <v>9</v>
      </c>
      <c r="AU9" s="0" t="n">
        <v>217.4855</v>
      </c>
      <c r="AV9" s="0" t="n">
        <v>0.269778</v>
      </c>
      <c r="AW9" s="0" t="n">
        <v>119.407</v>
      </c>
      <c r="AX9" s="0" t="n">
        <v>396.1234</v>
      </c>
      <c r="AY9" s="0" t="n">
        <v>9</v>
      </c>
      <c r="AZ9" s="0" t="n">
        <v>143.8412</v>
      </c>
      <c r="BA9" s="0" t="n">
        <v>143.137</v>
      </c>
      <c r="BB9" s="0" t="n">
        <v>-69.17062</v>
      </c>
      <c r="BC9" s="5" t="n">
        <v>0.9848109</v>
      </c>
      <c r="BD9" s="0" t="n">
        <v>1</v>
      </c>
      <c r="BE9" s="0" t="n">
        <v>1</v>
      </c>
      <c r="BF9" s="2" t="s">
        <v>32</v>
      </c>
      <c r="BG9" s="2" t="s">
        <v>33</v>
      </c>
      <c r="BH9" s="0" t="n">
        <v>2</v>
      </c>
      <c r="BI9" s="0" t="n">
        <v>0</v>
      </c>
      <c r="BJ9" s="0" t="n">
        <v>0</v>
      </c>
      <c r="BK9" s="0" t="n">
        <v>139.1846</v>
      </c>
      <c r="BL9" s="0" t="n">
        <v>2.9305</v>
      </c>
      <c r="BM9" s="0" t="n">
        <v>0.7875071</v>
      </c>
      <c r="BN9" s="0" t="n">
        <v>0.6101268</v>
      </c>
      <c r="BO9" s="0" t="n">
        <v>0.2367522</v>
      </c>
      <c r="BP9" s="0" t="n">
        <v>2.619479</v>
      </c>
      <c r="BQ9" s="0" t="n">
        <v>14.60576</v>
      </c>
      <c r="BR9" s="0" t="n">
        <v>0.7875071</v>
      </c>
      <c r="BS9" s="0" t="n">
        <v>0</v>
      </c>
      <c r="BT9" s="4" t="n">
        <v>0.6101268</v>
      </c>
      <c r="BU9" s="0" t="n">
        <v>0.2367522</v>
      </c>
      <c r="BV9" s="0" t="n">
        <v>2.619479</v>
      </c>
      <c r="BW9" s="0" t="n">
        <v>14.60576</v>
      </c>
      <c r="BX9" s="0" t="n">
        <v>19</v>
      </c>
      <c r="BY9" s="0" t="n">
        <v>0.6101268</v>
      </c>
      <c r="BZ9" s="0" t="n">
        <v>6</v>
      </c>
      <c r="CA9" s="0" t="n">
        <v>63</v>
      </c>
      <c r="CB9" s="0" t="n">
        <v>14.60576</v>
      </c>
      <c r="CC9" s="0" t="n">
        <v>0.425479247479828</v>
      </c>
      <c r="CD9" s="0" t="n">
        <v>0.306104224751921</v>
      </c>
      <c r="CE9" s="0" t="n">
        <v>0.107791643425272</v>
      </c>
      <c r="CF9" s="0" t="n">
        <v>0.116874999110461</v>
      </c>
      <c r="CG9" s="0" t="n">
        <v>0.137827876783205</v>
      </c>
      <c r="CH9" s="0" t="n">
        <v>0.0238722706012994</v>
      </c>
    </row>
    <row r="10" customFormat="false" ht="15" hidden="false" customHeight="false" outlineLevel="0" collapsed="false">
      <c r="A10" s="1" t="n">
        <v>9</v>
      </c>
      <c r="B10" s="0" t="n">
        <v>8</v>
      </c>
      <c r="C10" s="2" t="s">
        <v>39</v>
      </c>
      <c r="D10" s="2" t="s">
        <v>40</v>
      </c>
      <c r="E10" s="2" t="s">
        <v>41</v>
      </c>
      <c r="F10" s="2" t="s">
        <v>31</v>
      </c>
      <c r="G10" s="2" t="s">
        <v>107</v>
      </c>
      <c r="H10" s="0" t="n">
        <v>4</v>
      </c>
      <c r="I10" s="0" t="n">
        <v>85.7398150053933</v>
      </c>
      <c r="J10" s="0" t="n">
        <v>203.380021651143</v>
      </c>
      <c r="K10" s="2" t="s">
        <v>37</v>
      </c>
      <c r="L10" s="2" t="s">
        <v>33</v>
      </c>
      <c r="M10" s="2" t="s">
        <v>11</v>
      </c>
      <c r="N10" s="0" t="n">
        <v>95</v>
      </c>
      <c r="O10" s="3" t="n">
        <v>2</v>
      </c>
      <c r="P10" s="6" t="n">
        <v>45032.7886659031</v>
      </c>
      <c r="Q10" s="0" t="n">
        <v>0.250004</v>
      </c>
      <c r="R10" s="2" t="str">
        <f aca="false">HYPERLINK("file:///OrioOrio-b-5mn-ma-uni-cos-wkctr6d8", "OrioOrio-b-5mn-ma-uni-cos-wkctr6d8")</f>
        <v>OrioOrio-b-5mn-ma-uni-cos-wkctr6d8</v>
      </c>
      <c r="S10" s="0" t="n">
        <v>4</v>
      </c>
      <c r="T10" s="0" t="n">
        <v>94</v>
      </c>
      <c r="U10" s="0" t="n">
        <v>94</v>
      </c>
      <c r="V10" s="0" t="n">
        <v>0.04255319</v>
      </c>
      <c r="W10" s="0" t="n">
        <v>0.4918694</v>
      </c>
      <c r="X10" s="0" t="n">
        <v>0.01688465</v>
      </c>
      <c r="Y10" s="0" t="n">
        <v>0.1072438</v>
      </c>
      <c r="Z10" s="0" t="n">
        <v>93</v>
      </c>
      <c r="AA10" s="0" t="n">
        <v>0</v>
      </c>
      <c r="AB10" s="0" t="n">
        <v>203.38</v>
      </c>
      <c r="AC10" s="0" t="n">
        <v>100</v>
      </c>
      <c r="AD10" s="0" t="n">
        <v>0</v>
      </c>
      <c r="AE10" s="0" t="n">
        <v>0</v>
      </c>
      <c r="AF10" s="0" t="n">
        <v>40.66561</v>
      </c>
      <c r="AG10" s="3" t="n">
        <v>0.2482131</v>
      </c>
      <c r="AH10" s="0" t="n">
        <v>0.2482131</v>
      </c>
      <c r="AI10" s="7"/>
      <c r="AJ10" s="7"/>
      <c r="AK10" s="0" t="n">
        <v>4.835189E-005</v>
      </c>
      <c r="AL10" s="0" t="n">
        <v>0</v>
      </c>
      <c r="AM10" s="0" t="n">
        <v>4.835189E-005</v>
      </c>
      <c r="AN10" s="0" t="n">
        <v>4.835189E-005</v>
      </c>
      <c r="AO10" s="0" t="n">
        <v>4</v>
      </c>
      <c r="AP10" s="0" t="n">
        <v>0.9999999</v>
      </c>
      <c r="AQ10" s="0" t="n">
        <v>0</v>
      </c>
      <c r="AR10" s="0" t="n">
        <v>0.9999999</v>
      </c>
      <c r="AS10" s="0" t="n">
        <v>0.9999999</v>
      </c>
      <c r="AT10" s="0" t="n">
        <v>4</v>
      </c>
      <c r="AU10" s="0" t="n">
        <v>203.38</v>
      </c>
      <c r="AV10" s="0" t="n">
        <v>0</v>
      </c>
      <c r="AW10" s="0" t="n">
        <v>203.38</v>
      </c>
      <c r="AX10" s="0" t="n">
        <v>203.38</v>
      </c>
      <c r="AY10" s="0" t="n">
        <v>4</v>
      </c>
      <c r="AZ10" s="0" t="n">
        <v>40.66561</v>
      </c>
      <c r="BA10" s="0" t="n">
        <v>40.66561</v>
      </c>
      <c r="BB10" s="0" t="n">
        <v>-20.33281</v>
      </c>
      <c r="BC10" s="5" t="n">
        <v>0.8270092</v>
      </c>
      <c r="BD10" s="0" t="n">
        <v>0</v>
      </c>
      <c r="BE10" s="0" t="n">
        <v>0</v>
      </c>
      <c r="BF10" s="2" t="s">
        <v>37</v>
      </c>
      <c r="BG10" s="2" t="s">
        <v>33</v>
      </c>
      <c r="BH10" s="0" t="n">
        <v>0</v>
      </c>
      <c r="BI10" s="0" t="n">
        <v>0</v>
      </c>
      <c r="BJ10" s="0" t="n">
        <v>0</v>
      </c>
      <c r="BK10" s="7"/>
      <c r="BL10" s="7"/>
      <c r="BM10" s="0" t="n">
        <v>0.3274656</v>
      </c>
      <c r="BN10" s="0" t="n">
        <v>0.4918694</v>
      </c>
      <c r="BO10" s="0" t="n">
        <v>0.1299348</v>
      </c>
      <c r="BP10" s="0" t="n">
        <v>0.8252885</v>
      </c>
      <c r="BQ10" s="0" t="n">
        <v>92.99999</v>
      </c>
      <c r="BR10" s="0" t="n">
        <v>0.3274656</v>
      </c>
      <c r="BS10" s="0" t="n">
        <v>0</v>
      </c>
      <c r="BT10" s="4" t="n">
        <v>0.4918694</v>
      </c>
      <c r="BU10" s="0" t="n">
        <v>0.1299348</v>
      </c>
      <c r="BV10" s="0" t="n">
        <v>0.8252885</v>
      </c>
      <c r="BW10" s="0" t="n">
        <v>92.99999</v>
      </c>
      <c r="BX10" s="0" t="n">
        <v>8</v>
      </c>
      <c r="BY10" s="0" t="n">
        <v>0.4918694</v>
      </c>
      <c r="BZ10" s="0" t="n">
        <v>3</v>
      </c>
      <c r="CA10" s="0" t="n">
        <v>20</v>
      </c>
      <c r="CB10" s="0" t="n">
        <v>92.99999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</row>
    <row r="11" customFormat="false" ht="15" hidden="false" customHeight="false" outlineLevel="0" collapsed="false">
      <c r="A11" s="1" t="n">
        <v>10</v>
      </c>
      <c r="B11" s="0" t="n">
        <v>9</v>
      </c>
      <c r="C11" s="2" t="s">
        <v>39</v>
      </c>
      <c r="D11" s="2" t="s">
        <v>40</v>
      </c>
      <c r="E11" s="2" t="s">
        <v>41</v>
      </c>
      <c r="F11" s="2" t="s">
        <v>34</v>
      </c>
      <c r="G11" s="2" t="s">
        <v>108</v>
      </c>
      <c r="H11" s="0" t="n">
        <v>11</v>
      </c>
      <c r="I11" s="0" t="n">
        <v>80.3374005132602</v>
      </c>
      <c r="J11" s="0" t="n">
        <v>902.361121603972</v>
      </c>
      <c r="K11" s="2" t="s">
        <v>32</v>
      </c>
      <c r="L11" s="2" t="s">
        <v>33</v>
      </c>
      <c r="M11" s="2" t="s">
        <v>11</v>
      </c>
      <c r="N11" s="0" t="n">
        <v>95</v>
      </c>
      <c r="O11" s="3" t="n">
        <v>2</v>
      </c>
      <c r="P11" s="6" t="n">
        <v>45032.7886847225</v>
      </c>
      <c r="Q11" s="0" t="n">
        <v>0.236</v>
      </c>
      <c r="R11" s="2" t="str">
        <f aca="false">HYPERLINK("file:///OrioOrio-b-10mn-ma-haz-cos-o_z32gql", "OrioOrio-b-10mn-ma-haz-cos-o_z32gql")</f>
        <v>OrioOrio-b-10mn-ma-haz-cos-o_z32gql</v>
      </c>
      <c r="S11" s="0" t="n">
        <v>11</v>
      </c>
      <c r="T11" s="0" t="n">
        <v>94</v>
      </c>
      <c r="U11" s="0" t="n">
        <v>94</v>
      </c>
      <c r="V11" s="0" t="n">
        <v>0.1170213</v>
      </c>
      <c r="W11" s="0" t="n">
        <v>0.2848401</v>
      </c>
      <c r="X11" s="0" t="n">
        <v>0.06720278</v>
      </c>
      <c r="Y11" s="0" t="n">
        <v>0.203771</v>
      </c>
      <c r="Z11" s="0" t="n">
        <v>93</v>
      </c>
      <c r="AA11" s="0" t="n">
        <v>0</v>
      </c>
      <c r="AB11" s="0" t="n">
        <v>902.3611</v>
      </c>
      <c r="AC11" s="0" t="n">
        <v>100</v>
      </c>
      <c r="AD11" s="0" t="n">
        <v>2</v>
      </c>
      <c r="AE11" s="0" t="n">
        <v>0</v>
      </c>
      <c r="AF11" s="0" t="n">
        <v>142.3412</v>
      </c>
      <c r="AG11" s="3" t="n">
        <v>0.2232615</v>
      </c>
      <c r="AH11" s="0" t="n">
        <v>0.2232615</v>
      </c>
      <c r="AI11" s="7"/>
      <c r="AJ11" s="7"/>
      <c r="AK11" s="0" t="n">
        <v>4.228337E-005</v>
      </c>
      <c r="AL11" s="0" t="n">
        <v>0.5395561</v>
      </c>
      <c r="AM11" s="0" t="n">
        <v>1.347609E-005</v>
      </c>
      <c r="AN11" s="0" t="n">
        <v>0.0001326708</v>
      </c>
      <c r="AO11" s="0" t="n">
        <v>9</v>
      </c>
      <c r="AP11" s="0" t="n">
        <v>0.05808977</v>
      </c>
      <c r="AQ11" s="0" t="n">
        <v>0.5395561</v>
      </c>
      <c r="AR11" s="0" t="n">
        <v>0.01851373</v>
      </c>
      <c r="AS11" s="0" t="n">
        <v>0.1822659</v>
      </c>
      <c r="AT11" s="0" t="n">
        <v>9</v>
      </c>
      <c r="AU11" s="0" t="n">
        <v>217.4855</v>
      </c>
      <c r="AV11" s="0" t="n">
        <v>0.269778</v>
      </c>
      <c r="AW11" s="0" t="n">
        <v>119.407</v>
      </c>
      <c r="AX11" s="0" t="n">
        <v>396.1234</v>
      </c>
      <c r="AY11" s="0" t="n">
        <v>9</v>
      </c>
      <c r="AZ11" s="0" t="n">
        <v>143.8412</v>
      </c>
      <c r="BA11" s="0" t="n">
        <v>143.137</v>
      </c>
      <c r="BB11" s="0" t="n">
        <v>-69.17062</v>
      </c>
      <c r="BC11" s="5" t="n">
        <v>0.9848109</v>
      </c>
      <c r="BD11" s="0" t="n">
        <v>1</v>
      </c>
      <c r="BE11" s="0" t="n">
        <v>1</v>
      </c>
      <c r="BF11" s="2" t="s">
        <v>32</v>
      </c>
      <c r="BG11" s="2" t="s">
        <v>33</v>
      </c>
      <c r="BH11" s="0" t="n">
        <v>2</v>
      </c>
      <c r="BI11" s="0" t="n">
        <v>0</v>
      </c>
      <c r="BJ11" s="0" t="n">
        <v>0</v>
      </c>
      <c r="BK11" s="0" t="n">
        <v>139.1846</v>
      </c>
      <c r="BL11" s="0" t="n">
        <v>2.9305</v>
      </c>
      <c r="BM11" s="0" t="n">
        <v>0.7875071</v>
      </c>
      <c r="BN11" s="0" t="n">
        <v>0.6101268</v>
      </c>
      <c r="BO11" s="0" t="n">
        <v>0.2367522</v>
      </c>
      <c r="BP11" s="0" t="n">
        <v>2.619479</v>
      </c>
      <c r="BQ11" s="0" t="n">
        <v>14.60576</v>
      </c>
      <c r="BR11" s="0" t="n">
        <v>0.7875071</v>
      </c>
      <c r="BS11" s="0" t="n">
        <v>0</v>
      </c>
      <c r="BT11" s="4" t="n">
        <v>0.6101268</v>
      </c>
      <c r="BU11" s="0" t="n">
        <v>0.2367522</v>
      </c>
      <c r="BV11" s="0" t="n">
        <v>2.619479</v>
      </c>
      <c r="BW11" s="0" t="n">
        <v>14.60576</v>
      </c>
      <c r="BX11" s="0" t="n">
        <v>19</v>
      </c>
      <c r="BY11" s="0" t="n">
        <v>0.6101268</v>
      </c>
      <c r="BZ11" s="0" t="n">
        <v>6</v>
      </c>
      <c r="CA11" s="0" t="n">
        <v>63</v>
      </c>
      <c r="CB11" s="0" t="n">
        <v>14.60576</v>
      </c>
      <c r="CC11" s="0" t="n">
        <v>0.425479247479828</v>
      </c>
      <c r="CD11" s="0" t="n">
        <v>0.306104224751921</v>
      </c>
      <c r="CE11" s="0" t="n">
        <v>0.107791643425272</v>
      </c>
      <c r="CF11" s="0" t="n">
        <v>0.116874999110461</v>
      </c>
      <c r="CG11" s="0" t="n">
        <v>0.137827876783205</v>
      </c>
      <c r="CH11" s="0" t="n">
        <v>0.0238722706012994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0</v>
      </c>
    </row>
    <row r="2" customFormat="false" ht="15" hidden="false" customHeight="false" outlineLevel="0" collapsed="false">
      <c r="A2" s="1" t="n">
        <v>0</v>
      </c>
      <c r="B2" s="0" t="s">
        <v>28</v>
      </c>
      <c r="C2" s="0" t="s">
        <v>29</v>
      </c>
      <c r="D2" s="0" t="s">
        <v>30</v>
      </c>
      <c r="E2" s="0" t="s">
        <v>31</v>
      </c>
      <c r="F2" s="0" t="s">
        <v>99</v>
      </c>
      <c r="G2" s="0" t="n">
        <v>0</v>
      </c>
    </row>
    <row r="3" customFormat="false" ht="15" hidden="false" customHeight="false" outlineLevel="0" collapsed="false">
      <c r="A3" s="1" t="n">
        <v>1</v>
      </c>
      <c r="B3" s="0" t="s">
        <v>28</v>
      </c>
      <c r="C3" s="0" t="s">
        <v>29</v>
      </c>
      <c r="D3" s="0" t="s">
        <v>30</v>
      </c>
      <c r="E3" s="0" t="s">
        <v>34</v>
      </c>
      <c r="F3" s="0" t="s">
        <v>100</v>
      </c>
      <c r="G3" s="0" t="n">
        <v>1</v>
      </c>
    </row>
    <row r="4" customFormat="false" ht="15" hidden="false" customHeight="false" outlineLevel="0" collapsed="false">
      <c r="A4" s="1" t="n">
        <v>2</v>
      </c>
      <c r="B4" s="0" t="s">
        <v>35</v>
      </c>
      <c r="C4" s="0" t="s">
        <v>29</v>
      </c>
      <c r="D4" s="0" t="s">
        <v>30</v>
      </c>
      <c r="E4" s="0" t="s">
        <v>31</v>
      </c>
      <c r="F4" s="0" t="s">
        <v>101</v>
      </c>
      <c r="G4" s="0" t="n">
        <v>2</v>
      </c>
    </row>
    <row r="5" customFormat="false" ht="15" hidden="false" customHeight="false" outlineLevel="0" collapsed="false">
      <c r="A5" s="1" t="n">
        <v>3</v>
      </c>
      <c r="B5" s="0" t="s">
        <v>35</v>
      </c>
      <c r="C5" s="0" t="s">
        <v>29</v>
      </c>
      <c r="D5" s="0" t="s">
        <v>30</v>
      </c>
      <c r="E5" s="0" t="s">
        <v>34</v>
      </c>
      <c r="F5" s="0" t="s">
        <v>102</v>
      </c>
      <c r="G5" s="0" t="n">
        <v>3</v>
      </c>
    </row>
    <row r="6" customFormat="false" ht="15" hidden="false" customHeight="false" outlineLevel="0" collapsed="false">
      <c r="A6" s="1" t="n">
        <v>4</v>
      </c>
      <c r="B6" s="0" t="s">
        <v>38</v>
      </c>
      <c r="C6" s="0" t="s">
        <v>29</v>
      </c>
      <c r="D6" s="0" t="s">
        <v>30</v>
      </c>
      <c r="E6" s="0" t="s">
        <v>31</v>
      </c>
      <c r="F6" s="0" t="s">
        <v>103</v>
      </c>
      <c r="G6" s="0" t="n">
        <v>4</v>
      </c>
    </row>
    <row r="7" customFormat="false" ht="15" hidden="false" customHeight="false" outlineLevel="0" collapsed="false">
      <c r="A7" s="1" t="n">
        <v>5</v>
      </c>
      <c r="B7" s="0" t="s">
        <v>38</v>
      </c>
      <c r="C7" s="0" t="s">
        <v>29</v>
      </c>
      <c r="D7" s="0" t="s">
        <v>30</v>
      </c>
      <c r="E7" s="0" t="s">
        <v>34</v>
      </c>
      <c r="F7" s="0" t="s">
        <v>104</v>
      </c>
      <c r="G7" s="0" t="n">
        <v>5</v>
      </c>
    </row>
    <row r="8" customFormat="false" ht="15" hidden="false" customHeight="false" outlineLevel="0" collapsed="false">
      <c r="A8" s="1" t="n">
        <v>6</v>
      </c>
      <c r="B8" s="0" t="s">
        <v>39</v>
      </c>
      <c r="C8" s="0" t="s">
        <v>40</v>
      </c>
      <c r="D8" s="0" t="s">
        <v>30</v>
      </c>
      <c r="E8" s="0" t="s">
        <v>31</v>
      </c>
      <c r="F8" s="0" t="s">
        <v>105</v>
      </c>
      <c r="G8" s="0" t="n">
        <v>6</v>
      </c>
    </row>
    <row r="9" customFormat="false" ht="15" hidden="false" customHeight="false" outlineLevel="0" collapsed="false">
      <c r="A9" s="1" t="n">
        <v>7</v>
      </c>
      <c r="B9" s="0" t="s">
        <v>39</v>
      </c>
      <c r="C9" s="0" t="s">
        <v>40</v>
      </c>
      <c r="D9" s="0" t="s">
        <v>30</v>
      </c>
      <c r="E9" s="0" t="s">
        <v>34</v>
      </c>
      <c r="F9" s="0" t="s">
        <v>106</v>
      </c>
      <c r="G9" s="0" t="n">
        <v>7</v>
      </c>
    </row>
    <row r="10" customFormat="false" ht="15" hidden="false" customHeight="false" outlineLevel="0" collapsed="false">
      <c r="A10" s="1" t="n">
        <v>8</v>
      </c>
      <c r="B10" s="0" t="s">
        <v>39</v>
      </c>
      <c r="C10" s="0" t="s">
        <v>40</v>
      </c>
      <c r="D10" s="0" t="s">
        <v>41</v>
      </c>
      <c r="E10" s="0" t="s">
        <v>31</v>
      </c>
      <c r="F10" s="0" t="s">
        <v>107</v>
      </c>
      <c r="G10" s="0" t="n">
        <v>8</v>
      </c>
    </row>
    <row r="11" customFormat="false" ht="15" hidden="false" customHeight="false" outlineLevel="0" collapsed="false">
      <c r="A11" s="1" t="n">
        <v>9</v>
      </c>
      <c r="B11" s="0" t="s">
        <v>39</v>
      </c>
      <c r="C11" s="0" t="s">
        <v>40</v>
      </c>
      <c r="D11" s="0" t="s">
        <v>41</v>
      </c>
      <c r="E11" s="0" t="s">
        <v>34</v>
      </c>
      <c r="F11" s="0" t="s">
        <v>108</v>
      </c>
      <c r="G11" s="0" t="n"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109</v>
      </c>
      <c r="C1" s="1" t="s">
        <v>110</v>
      </c>
      <c r="D1" s="1" t="s">
        <v>111</v>
      </c>
      <c r="E1" s="1" t="s">
        <v>112</v>
      </c>
    </row>
    <row r="2" customFormat="false" ht="15" hidden="false" customHeight="false" outlineLevel="0" collapsed="false">
      <c r="A2" s="1" t="n">
        <v>0</v>
      </c>
      <c r="B2" s="0" t="s">
        <v>36</v>
      </c>
      <c r="C2" s="0" t="s">
        <v>33</v>
      </c>
      <c r="D2" s="0" t="s">
        <v>11</v>
      </c>
      <c r="E2" s="0" t="n">
        <v>95</v>
      </c>
    </row>
    <row r="3" customFormat="false" ht="15" hidden="false" customHeight="false" outlineLevel="0" collapsed="false">
      <c r="A3" s="1" t="n">
        <v>1</v>
      </c>
      <c r="B3" s="0" t="s">
        <v>37</v>
      </c>
      <c r="C3" s="0" t="s">
        <v>33</v>
      </c>
      <c r="D3" s="0" t="s">
        <v>11</v>
      </c>
      <c r="E3" s="0" t="n">
        <v>95</v>
      </c>
    </row>
    <row r="4" customFormat="false" ht="15" hidden="false" customHeight="false" outlineLevel="0" collapsed="false">
      <c r="A4" s="1" t="n">
        <v>2</v>
      </c>
      <c r="B4" s="0" t="s">
        <v>32</v>
      </c>
      <c r="C4" s="0" t="s">
        <v>33</v>
      </c>
      <c r="D4" s="0" t="s">
        <v>11</v>
      </c>
      <c r="E4" s="0" t="n">
        <v>95</v>
      </c>
    </row>
    <row r="5" customFormat="false" ht="15" hidden="false" customHeight="false" outlineLevel="0" collapsed="false">
      <c r="A5" s="1" t="n">
        <v>3</v>
      </c>
      <c r="B5" s="0" t="s">
        <v>36</v>
      </c>
      <c r="C5" s="0" t="s">
        <v>113</v>
      </c>
      <c r="D5" s="0" t="s">
        <v>11</v>
      </c>
      <c r="E5" s="0" t="n">
        <v>95</v>
      </c>
    </row>
    <row r="6" customFormat="false" ht="15" hidden="false" customHeight="false" outlineLevel="0" collapsed="false">
      <c r="A6" s="1" t="n">
        <v>4</v>
      </c>
      <c r="B6" s="0" t="s">
        <v>37</v>
      </c>
      <c r="C6" s="0" t="s">
        <v>113</v>
      </c>
      <c r="D6" s="0" t="s">
        <v>11</v>
      </c>
      <c r="E6" s="0" t="n">
        <v>95</v>
      </c>
    </row>
    <row r="7" customFormat="false" ht="15" hidden="false" customHeight="false" outlineLevel="0" collapsed="false">
      <c r="A7" s="1" t="n">
        <v>5</v>
      </c>
      <c r="B7" s="0" t="s">
        <v>32</v>
      </c>
      <c r="C7" s="0" t="s">
        <v>113</v>
      </c>
      <c r="D7" s="0" t="s">
        <v>11</v>
      </c>
      <c r="E7" s="0" t="n">
        <v>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114</v>
      </c>
    </row>
    <row r="2" customFormat="false" ht="15" hidden="false" customHeight="false" outlineLevel="0" collapsed="false">
      <c r="A2" s="1" t="s">
        <v>115</v>
      </c>
      <c r="B2" s="0" t="s">
        <v>116</v>
      </c>
    </row>
    <row r="3" customFormat="false" ht="15" hidden="false" customHeight="false" outlineLevel="0" collapsed="false">
      <c r="A3" s="1" t="s">
        <v>117</v>
      </c>
      <c r="B3" s="0" t="n">
        <v>24</v>
      </c>
    </row>
    <row r="4" customFormat="false" ht="15" hidden="false" customHeight="false" outlineLevel="0" collapsed="false">
      <c r="A4" s="1" t="s">
        <v>118</v>
      </c>
      <c r="B4" s="0" t="s">
        <v>119</v>
      </c>
    </row>
    <row r="5" customFormat="false" ht="15" hidden="false" customHeight="false" outlineLevel="0" collapsed="false">
      <c r="A5" s="1" t="s">
        <v>120</v>
      </c>
      <c r="B5" s="0" t="s">
        <v>121</v>
      </c>
    </row>
    <row r="6" customFormat="false" ht="15" hidden="false" customHeight="false" outlineLevel="0" collapsed="false">
      <c r="A6" s="1" t="s">
        <v>122</v>
      </c>
      <c r="B6" s="0" t="s">
        <v>123</v>
      </c>
    </row>
    <row r="7" customFormat="false" ht="15" hidden="false" customHeight="false" outlineLevel="0" collapsed="false">
      <c r="A7" s="1" t="s">
        <v>124</v>
      </c>
      <c r="B7" s="0" t="n">
        <v>300</v>
      </c>
    </row>
    <row r="8" customFormat="false" ht="15" hidden="false" customHeight="false" outlineLevel="0" collapsed="false">
      <c r="A8" s="1" t="s">
        <v>125</v>
      </c>
      <c r="B8" s="0" t="s">
        <v>126</v>
      </c>
    </row>
    <row r="9" customFormat="false" ht="15" hidden="false" customHeight="false" outlineLevel="0" collapsed="false">
      <c r="A9" s="1" t="s">
        <v>127</v>
      </c>
      <c r="B9" s="0" t="s">
        <v>128</v>
      </c>
    </row>
    <row r="10" customFormat="false" ht="15" hidden="false" customHeight="false" outlineLevel="0" collapsed="false">
      <c r="A10" s="1" t="s">
        <v>129</v>
      </c>
      <c r="B10" s="8" t="b">
        <f aca="false">FALSE()</f>
        <v>0</v>
      </c>
    </row>
    <row r="11" customFormat="false" ht="15" hidden="false" customHeight="false" outlineLevel="0" collapsed="false">
      <c r="A11" s="1" t="s">
        <v>130</v>
      </c>
      <c r="B11" s="0" t="s">
        <v>37</v>
      </c>
    </row>
    <row r="12" customFormat="false" ht="15" hidden="false" customHeight="false" outlineLevel="0" collapsed="false">
      <c r="A12" s="1" t="s">
        <v>131</v>
      </c>
      <c r="B12" s="0" t="s">
        <v>113</v>
      </c>
    </row>
    <row r="13" customFormat="false" ht="15" hidden="false" customHeight="false" outlineLevel="0" collapsed="false">
      <c r="A13" s="1" t="s">
        <v>132</v>
      </c>
      <c r="B13" s="0" t="s">
        <v>11</v>
      </c>
    </row>
    <row r="14" customFormat="false" ht="15" hidden="false" customHeight="false" outlineLevel="0" collapsed="false">
      <c r="A14" s="1" t="s">
        <v>133</v>
      </c>
      <c r="B14" s="0" t="n">
        <v>95</v>
      </c>
    </row>
    <row r="15" customFormat="false" ht="15" hidden="false" customHeight="false" outlineLevel="0" collapsed="false">
      <c r="A15" s="1" t="s">
        <v>134</v>
      </c>
    </row>
    <row r="16" customFormat="false" ht="15" hidden="false" customHeight="false" outlineLevel="0" collapsed="false">
      <c r="A16" s="1" t="s">
        <v>135</v>
      </c>
    </row>
    <row r="17" customFormat="false" ht="15" hidden="false" customHeight="false" outlineLevel="0" collapsed="false">
      <c r="A17" s="1" t="s">
        <v>136</v>
      </c>
    </row>
    <row r="18" customFormat="false" ht="15" hidden="false" customHeight="false" outlineLevel="0" collapsed="false">
      <c r="A18" s="1" t="s">
        <v>137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138</v>
      </c>
    </row>
    <row r="2" customFormat="false" ht="15" hidden="false" customHeight="false" outlineLevel="0" collapsed="false">
      <c r="A2" s="1" t="s">
        <v>139</v>
      </c>
      <c r="B2" s="0" t="s">
        <v>140</v>
      </c>
    </row>
    <row r="3" customFormat="false" ht="15" hidden="false" customHeight="false" outlineLevel="0" collapsed="false">
      <c r="A3" s="1" t="s">
        <v>141</v>
      </c>
      <c r="B3" s="0" t="s">
        <v>142</v>
      </c>
    </row>
    <row r="4" customFormat="false" ht="15" hidden="false" customHeight="false" outlineLevel="0" collapsed="false">
      <c r="A4" s="1" t="s">
        <v>143</v>
      </c>
      <c r="B4" s="0" t="s">
        <v>144</v>
      </c>
    </row>
    <row r="5" customFormat="false" ht="15" hidden="false" customHeight="false" outlineLevel="0" collapsed="false">
      <c r="A5" s="1" t="s">
        <v>145</v>
      </c>
      <c r="B5" s="0" t="s">
        <v>146</v>
      </c>
    </row>
    <row r="6" customFormat="false" ht="15" hidden="false" customHeight="false" outlineLevel="0" collapsed="false">
      <c r="A6" s="1" t="s">
        <v>147</v>
      </c>
      <c r="B6" s="0" t="s">
        <v>148</v>
      </c>
    </row>
    <row r="7" customFormat="false" ht="15" hidden="false" customHeight="false" outlineLevel="0" collapsed="false">
      <c r="A7" s="1" t="s">
        <v>149</v>
      </c>
      <c r="B7" s="0" t="s">
        <v>150</v>
      </c>
    </row>
    <row r="8" customFormat="false" ht="15" hidden="false" customHeight="false" outlineLevel="0" collapsed="false">
      <c r="A8" s="1" t="s">
        <v>151</v>
      </c>
      <c r="B8" s="0" t="s">
        <v>152</v>
      </c>
    </row>
    <row r="9" customFormat="false" ht="15" hidden="false" customHeight="false" outlineLevel="0" collapsed="false">
      <c r="A9" s="1" t="s">
        <v>153</v>
      </c>
      <c r="B9" s="0" t="s">
        <v>154</v>
      </c>
    </row>
    <row r="10" customFormat="false" ht="15" hidden="false" customHeight="false" outlineLevel="0" collapsed="false">
      <c r="A10" s="1" t="s">
        <v>155</v>
      </c>
      <c r="B10" s="0" t="s">
        <v>156</v>
      </c>
    </row>
    <row r="11" customFormat="false" ht="15" hidden="false" customHeight="false" outlineLevel="0" collapsed="false">
      <c r="A11" s="1" t="s">
        <v>157</v>
      </c>
      <c r="B11" s="0" t="s">
        <v>158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LibreOffice/7.4.5.1$Windows_x86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2023-04-16T16:55:38Z</dcterms:created>
  <dc:creator>openpyxl</dc:creator>
  <dc:description/>
  <dc:language>fr-FR</dc:language>
  <cp:lastModifiedBy>Jean-Philippe Meuret</cp:lastModifiedBy>
  <dcterms:modified xsi:type="dcterms:W3CDTF">2023-05-01T18:50:23Z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