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DAT101x\"/>
    </mc:Choice>
  </mc:AlternateContent>
  <xr:revisionPtr revIDLastSave="0" documentId="10_ncr:8100000_{B181A3FF-E4FB-43F6-8FAD-158682DF2335}" xr6:coauthVersionLast="32" xr6:coauthVersionMax="32" xr10:uidLastSave="{00000000-0000-0000-0000-000000000000}"/>
  <bookViews>
    <workbookView xWindow="0" yWindow="0" windowWidth="23040" windowHeight="9096" activeTab="1" xr2:uid="{E530D8CF-9006-4990-AFF7-605CCCFDACC5}"/>
  </bookViews>
  <sheets>
    <sheet name="Lemonade" sheetId="3" r:id="rId1"/>
    <sheet name="Hypothesis 1" sheetId="9" r:id="rId2"/>
    <sheet name="Sheet1" sheetId="4" r:id="rId3"/>
    <sheet name="Sheet3" sheetId="6" r:id="rId4"/>
    <sheet name="Col1" sheetId="7" r:id="rId5"/>
    <sheet name="Sampling" sheetId="5" r:id="rId6"/>
    <sheet name="Col2" sheetId="8" r:id="rId7"/>
  </sheets>
  <definedNames>
    <definedName name="_xlchart.v1.0" hidden="1">Lemonade!$H$1</definedName>
    <definedName name="_xlchart.v1.1" hidden="1">Lemonade!$H$2:$H$367</definedName>
    <definedName name="_xlchart.v1.10" hidden="1">Lemonade!$D$1</definedName>
    <definedName name="_xlchart.v1.11" hidden="1">Lemonade!$D$2:$D$367</definedName>
    <definedName name="_xlchart.v1.12" hidden="1">'Hypothesis 1'!$H$11</definedName>
    <definedName name="_xlchart.v1.13" hidden="1">'Hypothesis 1'!$H$12:$H$376</definedName>
    <definedName name="_xlchart.v1.14" hidden="1">'Hypothesis 1'!$H$11</definedName>
    <definedName name="_xlchart.v1.15" hidden="1">'Hypothesis 1'!$H$12:$H$376</definedName>
    <definedName name="_xlchart.v1.16" hidden="1">Sampling!$M$3:$M$292</definedName>
    <definedName name="_xlchart.v1.17" hidden="1">Sampling!$P$3:$P$292</definedName>
    <definedName name="_xlchart.v1.2" hidden="1">Lemonade!$H$1</definedName>
    <definedName name="_xlchart.v1.3" hidden="1">Lemonade!$H$2:$H$367</definedName>
    <definedName name="_xlchart.v1.4" hidden="1">Lemonade!$E$1</definedName>
    <definedName name="_xlchart.v1.5" hidden="1">Lemonade!$E$2:$E$367</definedName>
    <definedName name="_xlchart.v1.6" hidden="1">Lemonade!$E$1</definedName>
    <definedName name="_xlchart.v1.7" hidden="1">Lemonade!$E$2:$E$367</definedName>
    <definedName name="_xlchart.v1.8" hidden="1">Lemonade!$D$1</definedName>
    <definedName name="_xlchart.v1.9" hidden="1">Lemonade!$D$2:$D$367</definedName>
  </definedNames>
  <calcPr calcId="162913"/>
  <pivotCaches>
    <pivotCache cacheId="0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9" l="1"/>
  <c r="H4" i="9"/>
  <c r="H3" i="9"/>
  <c r="H2" i="9"/>
  <c r="F377" i="9"/>
  <c r="I376" i="9"/>
  <c r="B376" i="9"/>
  <c r="I375" i="9"/>
  <c r="B375" i="9"/>
  <c r="I374" i="9"/>
  <c r="B374" i="9"/>
  <c r="I373" i="9"/>
  <c r="B373" i="9"/>
  <c r="I372" i="9"/>
  <c r="B372" i="9"/>
  <c r="I371" i="9"/>
  <c r="B371" i="9"/>
  <c r="I370" i="9"/>
  <c r="B370" i="9"/>
  <c r="I369" i="9"/>
  <c r="B369" i="9"/>
  <c r="I368" i="9"/>
  <c r="B368" i="9"/>
  <c r="I367" i="9"/>
  <c r="B367" i="9"/>
  <c r="I366" i="9"/>
  <c r="B366" i="9"/>
  <c r="I365" i="9"/>
  <c r="B365" i="9"/>
  <c r="I364" i="9"/>
  <c r="B364" i="9"/>
  <c r="I363" i="9"/>
  <c r="B363" i="9"/>
  <c r="I362" i="9"/>
  <c r="B362" i="9"/>
  <c r="I361" i="9"/>
  <c r="B361" i="9"/>
  <c r="I360" i="9"/>
  <c r="B360" i="9"/>
  <c r="I359" i="9"/>
  <c r="B359" i="9"/>
  <c r="I358" i="9"/>
  <c r="B358" i="9"/>
  <c r="I357" i="9"/>
  <c r="B357" i="9"/>
  <c r="I356" i="9"/>
  <c r="B356" i="9"/>
  <c r="I355" i="9"/>
  <c r="B355" i="9"/>
  <c r="I354" i="9"/>
  <c r="B354" i="9"/>
  <c r="I353" i="9"/>
  <c r="B353" i="9"/>
  <c r="I352" i="9"/>
  <c r="B352" i="9"/>
  <c r="I351" i="9"/>
  <c r="B351" i="9"/>
  <c r="I350" i="9"/>
  <c r="B350" i="9"/>
  <c r="I349" i="9"/>
  <c r="B349" i="9"/>
  <c r="I348" i="9"/>
  <c r="B348" i="9"/>
  <c r="I347" i="9"/>
  <c r="B347" i="9"/>
  <c r="I346" i="9"/>
  <c r="B346" i="9"/>
  <c r="I345" i="9"/>
  <c r="B345" i="9"/>
  <c r="I344" i="9"/>
  <c r="B344" i="9"/>
  <c r="I343" i="9"/>
  <c r="B343" i="9"/>
  <c r="I342" i="9"/>
  <c r="B342" i="9"/>
  <c r="I341" i="9"/>
  <c r="B341" i="9"/>
  <c r="I340" i="9"/>
  <c r="B340" i="9"/>
  <c r="I339" i="9"/>
  <c r="B339" i="9"/>
  <c r="I338" i="9"/>
  <c r="B338" i="9"/>
  <c r="I337" i="9"/>
  <c r="B337" i="9"/>
  <c r="I336" i="9"/>
  <c r="B336" i="9"/>
  <c r="I335" i="9"/>
  <c r="B335" i="9"/>
  <c r="I334" i="9"/>
  <c r="B334" i="9"/>
  <c r="I333" i="9"/>
  <c r="B333" i="9"/>
  <c r="I332" i="9"/>
  <c r="B332" i="9"/>
  <c r="I331" i="9"/>
  <c r="B331" i="9"/>
  <c r="I330" i="9"/>
  <c r="B330" i="9"/>
  <c r="I329" i="9"/>
  <c r="B329" i="9"/>
  <c r="I328" i="9"/>
  <c r="B328" i="9"/>
  <c r="I327" i="9"/>
  <c r="B327" i="9"/>
  <c r="I326" i="9"/>
  <c r="B326" i="9"/>
  <c r="I325" i="9"/>
  <c r="B325" i="9"/>
  <c r="I324" i="9"/>
  <c r="B324" i="9"/>
  <c r="I323" i="9"/>
  <c r="B323" i="9"/>
  <c r="I322" i="9"/>
  <c r="B322" i="9"/>
  <c r="I321" i="9"/>
  <c r="B321" i="9"/>
  <c r="I320" i="9"/>
  <c r="B320" i="9"/>
  <c r="I319" i="9"/>
  <c r="B319" i="9"/>
  <c r="I318" i="9"/>
  <c r="B318" i="9"/>
  <c r="I317" i="9"/>
  <c r="B317" i="9"/>
  <c r="I316" i="9"/>
  <c r="B316" i="9"/>
  <c r="I315" i="9"/>
  <c r="B315" i="9"/>
  <c r="I314" i="9"/>
  <c r="B314" i="9"/>
  <c r="I313" i="9"/>
  <c r="B313" i="9"/>
  <c r="I312" i="9"/>
  <c r="B312" i="9"/>
  <c r="I311" i="9"/>
  <c r="B311" i="9"/>
  <c r="I310" i="9"/>
  <c r="B310" i="9"/>
  <c r="I309" i="9"/>
  <c r="B309" i="9"/>
  <c r="I308" i="9"/>
  <c r="B308" i="9"/>
  <c r="I307" i="9"/>
  <c r="B307" i="9"/>
  <c r="I306" i="9"/>
  <c r="B306" i="9"/>
  <c r="I305" i="9"/>
  <c r="B305" i="9"/>
  <c r="I304" i="9"/>
  <c r="B304" i="9"/>
  <c r="I303" i="9"/>
  <c r="B303" i="9"/>
  <c r="I302" i="9"/>
  <c r="B302" i="9"/>
  <c r="I301" i="9"/>
  <c r="B301" i="9"/>
  <c r="I300" i="9"/>
  <c r="B300" i="9"/>
  <c r="I299" i="9"/>
  <c r="B299" i="9"/>
  <c r="I298" i="9"/>
  <c r="B298" i="9"/>
  <c r="I297" i="9"/>
  <c r="B297" i="9"/>
  <c r="I296" i="9"/>
  <c r="B296" i="9"/>
  <c r="I295" i="9"/>
  <c r="B295" i="9"/>
  <c r="I294" i="9"/>
  <c r="B294" i="9"/>
  <c r="I293" i="9"/>
  <c r="B293" i="9"/>
  <c r="I292" i="9"/>
  <c r="B292" i="9"/>
  <c r="I291" i="9"/>
  <c r="B291" i="9"/>
  <c r="I290" i="9"/>
  <c r="B290" i="9"/>
  <c r="I289" i="9"/>
  <c r="B289" i="9"/>
  <c r="I288" i="9"/>
  <c r="B288" i="9"/>
  <c r="I287" i="9"/>
  <c r="B287" i="9"/>
  <c r="I286" i="9"/>
  <c r="B286" i="9"/>
  <c r="I285" i="9"/>
  <c r="B285" i="9"/>
  <c r="I284" i="9"/>
  <c r="B284" i="9"/>
  <c r="I283" i="9"/>
  <c r="B283" i="9"/>
  <c r="I282" i="9"/>
  <c r="B282" i="9"/>
  <c r="I281" i="9"/>
  <c r="B281" i="9"/>
  <c r="I280" i="9"/>
  <c r="B280" i="9"/>
  <c r="I279" i="9"/>
  <c r="B279" i="9"/>
  <c r="I278" i="9"/>
  <c r="B278" i="9"/>
  <c r="I277" i="9"/>
  <c r="B277" i="9"/>
  <c r="I276" i="9"/>
  <c r="B276" i="9"/>
  <c r="I275" i="9"/>
  <c r="B275" i="9"/>
  <c r="I274" i="9"/>
  <c r="B274" i="9"/>
  <c r="I273" i="9"/>
  <c r="B273" i="9"/>
  <c r="I272" i="9"/>
  <c r="B272" i="9"/>
  <c r="I271" i="9"/>
  <c r="B271" i="9"/>
  <c r="I270" i="9"/>
  <c r="B270" i="9"/>
  <c r="I269" i="9"/>
  <c r="B269" i="9"/>
  <c r="I268" i="9"/>
  <c r="B268" i="9"/>
  <c r="I267" i="9"/>
  <c r="B267" i="9"/>
  <c r="I266" i="9"/>
  <c r="B266" i="9"/>
  <c r="I265" i="9"/>
  <c r="B265" i="9"/>
  <c r="I264" i="9"/>
  <c r="B264" i="9"/>
  <c r="I263" i="9"/>
  <c r="B263" i="9"/>
  <c r="I262" i="9"/>
  <c r="B262" i="9"/>
  <c r="I261" i="9"/>
  <c r="B261" i="9"/>
  <c r="I260" i="9"/>
  <c r="B260" i="9"/>
  <c r="I259" i="9"/>
  <c r="B259" i="9"/>
  <c r="I258" i="9"/>
  <c r="B258" i="9"/>
  <c r="I257" i="9"/>
  <c r="B257" i="9"/>
  <c r="I256" i="9"/>
  <c r="B256" i="9"/>
  <c r="I255" i="9"/>
  <c r="B255" i="9"/>
  <c r="I254" i="9"/>
  <c r="B254" i="9"/>
  <c r="I253" i="9"/>
  <c r="B253" i="9"/>
  <c r="I252" i="9"/>
  <c r="B252" i="9"/>
  <c r="I251" i="9"/>
  <c r="B251" i="9"/>
  <c r="I250" i="9"/>
  <c r="B250" i="9"/>
  <c r="I249" i="9"/>
  <c r="B249" i="9"/>
  <c r="I248" i="9"/>
  <c r="B248" i="9"/>
  <c r="I247" i="9"/>
  <c r="B247" i="9"/>
  <c r="I246" i="9"/>
  <c r="B246" i="9"/>
  <c r="I245" i="9"/>
  <c r="B245" i="9"/>
  <c r="I244" i="9"/>
  <c r="B244" i="9"/>
  <c r="I243" i="9"/>
  <c r="B243" i="9"/>
  <c r="I242" i="9"/>
  <c r="B242" i="9"/>
  <c r="I241" i="9"/>
  <c r="B241" i="9"/>
  <c r="I240" i="9"/>
  <c r="B240" i="9"/>
  <c r="I239" i="9"/>
  <c r="B239" i="9"/>
  <c r="I238" i="9"/>
  <c r="B238" i="9"/>
  <c r="I237" i="9"/>
  <c r="B237" i="9"/>
  <c r="I236" i="9"/>
  <c r="B236" i="9"/>
  <c r="I235" i="9"/>
  <c r="B235" i="9"/>
  <c r="I234" i="9"/>
  <c r="B234" i="9"/>
  <c r="I233" i="9"/>
  <c r="B233" i="9"/>
  <c r="I232" i="9"/>
  <c r="B232" i="9"/>
  <c r="I231" i="9"/>
  <c r="B231" i="9"/>
  <c r="I230" i="9"/>
  <c r="B230" i="9"/>
  <c r="I229" i="9"/>
  <c r="B229" i="9"/>
  <c r="I228" i="9"/>
  <c r="B228" i="9"/>
  <c r="I227" i="9"/>
  <c r="B227" i="9"/>
  <c r="I226" i="9"/>
  <c r="B226" i="9"/>
  <c r="I225" i="9"/>
  <c r="B225" i="9"/>
  <c r="I224" i="9"/>
  <c r="B224" i="9"/>
  <c r="I223" i="9"/>
  <c r="B223" i="9"/>
  <c r="I222" i="9"/>
  <c r="B222" i="9"/>
  <c r="I221" i="9"/>
  <c r="B221" i="9"/>
  <c r="I220" i="9"/>
  <c r="B220" i="9"/>
  <c r="I219" i="9"/>
  <c r="B219" i="9"/>
  <c r="I218" i="9"/>
  <c r="B218" i="9"/>
  <c r="I217" i="9"/>
  <c r="B217" i="9"/>
  <c r="I216" i="9"/>
  <c r="B216" i="9"/>
  <c r="I215" i="9"/>
  <c r="B215" i="9"/>
  <c r="I214" i="9"/>
  <c r="B214" i="9"/>
  <c r="I213" i="9"/>
  <c r="B213" i="9"/>
  <c r="I212" i="9"/>
  <c r="B212" i="9"/>
  <c r="I211" i="9"/>
  <c r="B211" i="9"/>
  <c r="I210" i="9"/>
  <c r="B210" i="9"/>
  <c r="I209" i="9"/>
  <c r="B209" i="9"/>
  <c r="I208" i="9"/>
  <c r="B208" i="9"/>
  <c r="I207" i="9"/>
  <c r="B207" i="9"/>
  <c r="I206" i="9"/>
  <c r="B206" i="9"/>
  <c r="I205" i="9"/>
  <c r="B205" i="9"/>
  <c r="I204" i="9"/>
  <c r="B204" i="9"/>
  <c r="I203" i="9"/>
  <c r="B203" i="9"/>
  <c r="I202" i="9"/>
  <c r="B202" i="9"/>
  <c r="I201" i="9"/>
  <c r="B201" i="9"/>
  <c r="I200" i="9"/>
  <c r="B200" i="9"/>
  <c r="I199" i="9"/>
  <c r="B199" i="9"/>
  <c r="I198" i="9"/>
  <c r="B198" i="9"/>
  <c r="I197" i="9"/>
  <c r="B197" i="9"/>
  <c r="I196" i="9"/>
  <c r="B196" i="9"/>
  <c r="I195" i="9"/>
  <c r="B195" i="9"/>
  <c r="I194" i="9"/>
  <c r="B194" i="9"/>
  <c r="I193" i="9"/>
  <c r="B193" i="9"/>
  <c r="I192" i="9"/>
  <c r="B192" i="9"/>
  <c r="I191" i="9"/>
  <c r="B191" i="9"/>
  <c r="I190" i="9"/>
  <c r="B190" i="9"/>
  <c r="I189" i="9"/>
  <c r="B189" i="9"/>
  <c r="I188" i="9"/>
  <c r="B188" i="9"/>
  <c r="I187" i="9"/>
  <c r="B187" i="9"/>
  <c r="I186" i="9"/>
  <c r="B186" i="9"/>
  <c r="I185" i="9"/>
  <c r="B185" i="9"/>
  <c r="I184" i="9"/>
  <c r="B184" i="9"/>
  <c r="I183" i="9"/>
  <c r="B183" i="9"/>
  <c r="I182" i="9"/>
  <c r="B182" i="9"/>
  <c r="I181" i="9"/>
  <c r="B181" i="9"/>
  <c r="I180" i="9"/>
  <c r="B180" i="9"/>
  <c r="I179" i="9"/>
  <c r="B179" i="9"/>
  <c r="I178" i="9"/>
  <c r="B178" i="9"/>
  <c r="I177" i="9"/>
  <c r="B177" i="9"/>
  <c r="I176" i="9"/>
  <c r="B176" i="9"/>
  <c r="I175" i="9"/>
  <c r="B175" i="9"/>
  <c r="I174" i="9"/>
  <c r="B174" i="9"/>
  <c r="I173" i="9"/>
  <c r="B173" i="9"/>
  <c r="I172" i="9"/>
  <c r="B172" i="9"/>
  <c r="I171" i="9"/>
  <c r="B171" i="9"/>
  <c r="I170" i="9"/>
  <c r="B170" i="9"/>
  <c r="I169" i="9"/>
  <c r="B169" i="9"/>
  <c r="I168" i="9"/>
  <c r="B168" i="9"/>
  <c r="I167" i="9"/>
  <c r="B167" i="9"/>
  <c r="I166" i="9"/>
  <c r="B166" i="9"/>
  <c r="I165" i="9"/>
  <c r="B165" i="9"/>
  <c r="I164" i="9"/>
  <c r="B164" i="9"/>
  <c r="I163" i="9"/>
  <c r="B163" i="9"/>
  <c r="I162" i="9"/>
  <c r="B162" i="9"/>
  <c r="I161" i="9"/>
  <c r="B161" i="9"/>
  <c r="I160" i="9"/>
  <c r="B160" i="9"/>
  <c r="I159" i="9"/>
  <c r="B159" i="9"/>
  <c r="I158" i="9"/>
  <c r="B158" i="9"/>
  <c r="I157" i="9"/>
  <c r="B157" i="9"/>
  <c r="I156" i="9"/>
  <c r="B156" i="9"/>
  <c r="I155" i="9"/>
  <c r="B155" i="9"/>
  <c r="I154" i="9"/>
  <c r="B154" i="9"/>
  <c r="I153" i="9"/>
  <c r="B153" i="9"/>
  <c r="I152" i="9"/>
  <c r="B152" i="9"/>
  <c r="I151" i="9"/>
  <c r="B151" i="9"/>
  <c r="I150" i="9"/>
  <c r="B150" i="9"/>
  <c r="I149" i="9"/>
  <c r="B149" i="9"/>
  <c r="I148" i="9"/>
  <c r="B148" i="9"/>
  <c r="I147" i="9"/>
  <c r="B147" i="9"/>
  <c r="I146" i="9"/>
  <c r="B146" i="9"/>
  <c r="I145" i="9"/>
  <c r="B145" i="9"/>
  <c r="I144" i="9"/>
  <c r="B144" i="9"/>
  <c r="I143" i="9"/>
  <c r="B143" i="9"/>
  <c r="I142" i="9"/>
  <c r="B142" i="9"/>
  <c r="I141" i="9"/>
  <c r="B141" i="9"/>
  <c r="I140" i="9"/>
  <c r="B140" i="9"/>
  <c r="I139" i="9"/>
  <c r="B139" i="9"/>
  <c r="I138" i="9"/>
  <c r="B138" i="9"/>
  <c r="I137" i="9"/>
  <c r="B137" i="9"/>
  <c r="I136" i="9"/>
  <c r="B136" i="9"/>
  <c r="I135" i="9"/>
  <c r="B135" i="9"/>
  <c r="I134" i="9"/>
  <c r="B134" i="9"/>
  <c r="I133" i="9"/>
  <c r="B133" i="9"/>
  <c r="I132" i="9"/>
  <c r="B132" i="9"/>
  <c r="I131" i="9"/>
  <c r="B131" i="9"/>
  <c r="I130" i="9"/>
  <c r="B130" i="9"/>
  <c r="I129" i="9"/>
  <c r="B129" i="9"/>
  <c r="I128" i="9"/>
  <c r="B128" i="9"/>
  <c r="I127" i="9"/>
  <c r="B127" i="9"/>
  <c r="I126" i="9"/>
  <c r="B126" i="9"/>
  <c r="I125" i="9"/>
  <c r="B125" i="9"/>
  <c r="I124" i="9"/>
  <c r="B124" i="9"/>
  <c r="I123" i="9"/>
  <c r="B123" i="9"/>
  <c r="I122" i="9"/>
  <c r="B122" i="9"/>
  <c r="I121" i="9"/>
  <c r="B121" i="9"/>
  <c r="I120" i="9"/>
  <c r="B120" i="9"/>
  <c r="I119" i="9"/>
  <c r="B119" i="9"/>
  <c r="I118" i="9"/>
  <c r="B118" i="9"/>
  <c r="I117" i="9"/>
  <c r="B117" i="9"/>
  <c r="I116" i="9"/>
  <c r="B116" i="9"/>
  <c r="I115" i="9"/>
  <c r="B115" i="9"/>
  <c r="I114" i="9"/>
  <c r="B114" i="9"/>
  <c r="I113" i="9"/>
  <c r="B113" i="9"/>
  <c r="I112" i="9"/>
  <c r="B112" i="9"/>
  <c r="I111" i="9"/>
  <c r="B111" i="9"/>
  <c r="I110" i="9"/>
  <c r="B110" i="9"/>
  <c r="I109" i="9"/>
  <c r="B109" i="9"/>
  <c r="I108" i="9"/>
  <c r="B108" i="9"/>
  <c r="I107" i="9"/>
  <c r="B107" i="9"/>
  <c r="I106" i="9"/>
  <c r="B106" i="9"/>
  <c r="I105" i="9"/>
  <c r="B105" i="9"/>
  <c r="I104" i="9"/>
  <c r="B104" i="9"/>
  <c r="I103" i="9"/>
  <c r="B103" i="9"/>
  <c r="I102" i="9"/>
  <c r="B102" i="9"/>
  <c r="I101" i="9"/>
  <c r="B101" i="9"/>
  <c r="I100" i="9"/>
  <c r="B100" i="9"/>
  <c r="I99" i="9"/>
  <c r="B99" i="9"/>
  <c r="I98" i="9"/>
  <c r="B98" i="9"/>
  <c r="I97" i="9"/>
  <c r="B97" i="9"/>
  <c r="I96" i="9"/>
  <c r="B96" i="9"/>
  <c r="I95" i="9"/>
  <c r="B95" i="9"/>
  <c r="I94" i="9"/>
  <c r="B94" i="9"/>
  <c r="I93" i="9"/>
  <c r="B93" i="9"/>
  <c r="I92" i="9"/>
  <c r="B92" i="9"/>
  <c r="I91" i="9"/>
  <c r="B91" i="9"/>
  <c r="I90" i="9"/>
  <c r="B90" i="9"/>
  <c r="I89" i="9"/>
  <c r="B89" i="9"/>
  <c r="I88" i="9"/>
  <c r="B88" i="9"/>
  <c r="I87" i="9"/>
  <c r="B87" i="9"/>
  <c r="I86" i="9"/>
  <c r="B86" i="9"/>
  <c r="I85" i="9"/>
  <c r="B85" i="9"/>
  <c r="I84" i="9"/>
  <c r="B84" i="9"/>
  <c r="I83" i="9"/>
  <c r="B83" i="9"/>
  <c r="I82" i="9"/>
  <c r="B82" i="9"/>
  <c r="I81" i="9"/>
  <c r="B81" i="9"/>
  <c r="I80" i="9"/>
  <c r="B80" i="9"/>
  <c r="I79" i="9"/>
  <c r="B79" i="9"/>
  <c r="I78" i="9"/>
  <c r="B78" i="9"/>
  <c r="I77" i="9"/>
  <c r="B77" i="9"/>
  <c r="I76" i="9"/>
  <c r="B76" i="9"/>
  <c r="I75" i="9"/>
  <c r="B75" i="9"/>
  <c r="I74" i="9"/>
  <c r="B74" i="9"/>
  <c r="I73" i="9"/>
  <c r="B73" i="9"/>
  <c r="I72" i="9"/>
  <c r="B72" i="9"/>
  <c r="I71" i="9"/>
  <c r="B71" i="9"/>
  <c r="I70" i="9"/>
  <c r="B70" i="9"/>
  <c r="I69" i="9"/>
  <c r="B69" i="9"/>
  <c r="I68" i="9"/>
  <c r="B68" i="9"/>
  <c r="I67" i="9"/>
  <c r="B67" i="9"/>
  <c r="I66" i="9"/>
  <c r="B66" i="9"/>
  <c r="I65" i="9"/>
  <c r="B65" i="9"/>
  <c r="I64" i="9"/>
  <c r="B64" i="9"/>
  <c r="I63" i="9"/>
  <c r="B63" i="9"/>
  <c r="I62" i="9"/>
  <c r="B62" i="9"/>
  <c r="I61" i="9"/>
  <c r="B61" i="9"/>
  <c r="I60" i="9"/>
  <c r="B60" i="9"/>
  <c r="I59" i="9"/>
  <c r="B59" i="9"/>
  <c r="I58" i="9"/>
  <c r="B58" i="9"/>
  <c r="I57" i="9"/>
  <c r="B57" i="9"/>
  <c r="I56" i="9"/>
  <c r="B56" i="9"/>
  <c r="I55" i="9"/>
  <c r="B55" i="9"/>
  <c r="I54" i="9"/>
  <c r="B54" i="9"/>
  <c r="I53" i="9"/>
  <c r="B53" i="9"/>
  <c r="I52" i="9"/>
  <c r="B52" i="9"/>
  <c r="I51" i="9"/>
  <c r="B51" i="9"/>
  <c r="I50" i="9"/>
  <c r="B50" i="9"/>
  <c r="I49" i="9"/>
  <c r="B49" i="9"/>
  <c r="I48" i="9"/>
  <c r="B48" i="9"/>
  <c r="I47" i="9"/>
  <c r="B47" i="9"/>
  <c r="I46" i="9"/>
  <c r="B46" i="9"/>
  <c r="I45" i="9"/>
  <c r="B45" i="9"/>
  <c r="I44" i="9"/>
  <c r="B44" i="9"/>
  <c r="I43" i="9"/>
  <c r="B43" i="9"/>
  <c r="I42" i="9"/>
  <c r="B42" i="9"/>
  <c r="I41" i="9"/>
  <c r="B41" i="9"/>
  <c r="I40" i="9"/>
  <c r="B40" i="9"/>
  <c r="I39" i="9"/>
  <c r="B39" i="9"/>
  <c r="I38" i="9"/>
  <c r="B38" i="9"/>
  <c r="I37" i="9"/>
  <c r="B37" i="9"/>
  <c r="I36" i="9"/>
  <c r="B36" i="9"/>
  <c r="I35" i="9"/>
  <c r="B35" i="9"/>
  <c r="I34" i="9"/>
  <c r="B34" i="9"/>
  <c r="I33" i="9"/>
  <c r="B33" i="9"/>
  <c r="I32" i="9"/>
  <c r="B32" i="9"/>
  <c r="I31" i="9"/>
  <c r="B31" i="9"/>
  <c r="I30" i="9"/>
  <c r="B30" i="9"/>
  <c r="I29" i="9"/>
  <c r="B29" i="9"/>
  <c r="I28" i="9"/>
  <c r="B28" i="9"/>
  <c r="I27" i="9"/>
  <c r="B27" i="9"/>
  <c r="I26" i="9"/>
  <c r="B26" i="9"/>
  <c r="I25" i="9"/>
  <c r="B25" i="9"/>
  <c r="I24" i="9"/>
  <c r="B24" i="9"/>
  <c r="I23" i="9"/>
  <c r="B23" i="9"/>
  <c r="I22" i="9"/>
  <c r="B22" i="9"/>
  <c r="I21" i="9"/>
  <c r="B21" i="9"/>
  <c r="I20" i="9"/>
  <c r="B20" i="9"/>
  <c r="I19" i="9"/>
  <c r="B19" i="9"/>
  <c r="I18" i="9"/>
  <c r="B18" i="9"/>
  <c r="I17" i="9"/>
  <c r="B17" i="9"/>
  <c r="I16" i="9"/>
  <c r="B16" i="9"/>
  <c r="I15" i="9"/>
  <c r="B15" i="9"/>
  <c r="I14" i="9"/>
  <c r="B14" i="9"/>
  <c r="I13" i="9"/>
  <c r="B13" i="9"/>
  <c r="I12" i="9"/>
  <c r="B12" i="9"/>
  <c r="D2" i="8"/>
  <c r="D2" i="7"/>
  <c r="I377" i="9" l="1"/>
  <c r="R3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P29" i="5"/>
  <c r="Q29" i="5"/>
  <c r="P30" i="5"/>
  <c r="Q30" i="5"/>
  <c r="P31" i="5"/>
  <c r="Q31" i="5"/>
  <c r="P32" i="5"/>
  <c r="Q32" i="5"/>
  <c r="P33" i="5"/>
  <c r="Q33" i="5"/>
  <c r="P34" i="5"/>
  <c r="Q34" i="5"/>
  <c r="P35" i="5"/>
  <c r="Q35" i="5"/>
  <c r="P36" i="5"/>
  <c r="Q36" i="5"/>
  <c r="P37" i="5"/>
  <c r="Q37" i="5"/>
  <c r="P38" i="5"/>
  <c r="Q38" i="5"/>
  <c r="P39" i="5"/>
  <c r="Q39" i="5"/>
  <c r="P40" i="5"/>
  <c r="Q40" i="5"/>
  <c r="P41" i="5"/>
  <c r="Q41" i="5"/>
  <c r="P42" i="5"/>
  <c r="Q42" i="5"/>
  <c r="P43" i="5"/>
  <c r="Q43" i="5"/>
  <c r="P44" i="5"/>
  <c r="Q44" i="5"/>
  <c r="P45" i="5"/>
  <c r="Q45" i="5"/>
  <c r="P46" i="5"/>
  <c r="Q46" i="5"/>
  <c r="P47" i="5"/>
  <c r="Q47" i="5"/>
  <c r="P48" i="5"/>
  <c r="Q48" i="5"/>
  <c r="P49" i="5"/>
  <c r="Q49" i="5"/>
  <c r="P50" i="5"/>
  <c r="Q50" i="5"/>
  <c r="P51" i="5"/>
  <c r="Q51" i="5"/>
  <c r="P52" i="5"/>
  <c r="Q52" i="5"/>
  <c r="P53" i="5"/>
  <c r="Q53" i="5"/>
  <c r="P54" i="5"/>
  <c r="Q54" i="5"/>
  <c r="P55" i="5"/>
  <c r="Q55" i="5"/>
  <c r="P56" i="5"/>
  <c r="Q56" i="5"/>
  <c r="P57" i="5"/>
  <c r="Q57" i="5"/>
  <c r="P58" i="5"/>
  <c r="Q58" i="5"/>
  <c r="P59" i="5"/>
  <c r="Q59" i="5"/>
  <c r="P60" i="5"/>
  <c r="Q60" i="5"/>
  <c r="P61" i="5"/>
  <c r="Q61" i="5"/>
  <c r="P62" i="5"/>
  <c r="Q62" i="5"/>
  <c r="P63" i="5"/>
  <c r="Q63" i="5"/>
  <c r="P64" i="5"/>
  <c r="Q64" i="5"/>
  <c r="P65" i="5"/>
  <c r="Q65" i="5"/>
  <c r="P66" i="5"/>
  <c r="Q66" i="5"/>
  <c r="P67" i="5"/>
  <c r="Q67" i="5"/>
  <c r="P68" i="5"/>
  <c r="Q68" i="5"/>
  <c r="P69" i="5"/>
  <c r="Q69" i="5"/>
  <c r="P70" i="5"/>
  <c r="Q70" i="5"/>
  <c r="P71" i="5"/>
  <c r="Q71" i="5"/>
  <c r="P72" i="5"/>
  <c r="Q72" i="5"/>
  <c r="P73" i="5"/>
  <c r="Q73" i="5"/>
  <c r="P74" i="5"/>
  <c r="Q74" i="5"/>
  <c r="P75" i="5"/>
  <c r="Q75" i="5"/>
  <c r="P76" i="5"/>
  <c r="Q76" i="5"/>
  <c r="P77" i="5"/>
  <c r="Q77" i="5"/>
  <c r="P78" i="5"/>
  <c r="Q78" i="5"/>
  <c r="P79" i="5"/>
  <c r="Q79" i="5"/>
  <c r="P80" i="5"/>
  <c r="Q80" i="5"/>
  <c r="P81" i="5"/>
  <c r="Q81" i="5"/>
  <c r="P82" i="5"/>
  <c r="Q82" i="5"/>
  <c r="P83" i="5"/>
  <c r="Q83" i="5"/>
  <c r="P84" i="5"/>
  <c r="Q84" i="5"/>
  <c r="P85" i="5"/>
  <c r="Q85" i="5"/>
  <c r="P86" i="5"/>
  <c r="Q86" i="5"/>
  <c r="P87" i="5"/>
  <c r="Q87" i="5"/>
  <c r="P88" i="5"/>
  <c r="Q88" i="5"/>
  <c r="P89" i="5"/>
  <c r="Q89" i="5"/>
  <c r="P90" i="5"/>
  <c r="Q90" i="5"/>
  <c r="P91" i="5"/>
  <c r="Q91" i="5"/>
  <c r="P92" i="5"/>
  <c r="Q92" i="5"/>
  <c r="P93" i="5"/>
  <c r="Q93" i="5"/>
  <c r="P94" i="5"/>
  <c r="Q94" i="5"/>
  <c r="P95" i="5"/>
  <c r="Q95" i="5"/>
  <c r="P96" i="5"/>
  <c r="Q96" i="5"/>
  <c r="P97" i="5"/>
  <c r="Q97" i="5"/>
  <c r="P98" i="5"/>
  <c r="Q98" i="5"/>
  <c r="P99" i="5"/>
  <c r="Q99" i="5"/>
  <c r="P100" i="5"/>
  <c r="Q100" i="5"/>
  <c r="P101" i="5"/>
  <c r="Q101" i="5"/>
  <c r="P102" i="5"/>
  <c r="Q102" i="5"/>
  <c r="P103" i="5"/>
  <c r="Q103" i="5"/>
  <c r="P104" i="5"/>
  <c r="Q104" i="5"/>
  <c r="P105" i="5"/>
  <c r="Q105" i="5"/>
  <c r="P106" i="5"/>
  <c r="Q106" i="5"/>
  <c r="P107" i="5"/>
  <c r="Q107" i="5"/>
  <c r="P108" i="5"/>
  <c r="Q108" i="5"/>
  <c r="P109" i="5"/>
  <c r="Q109" i="5"/>
  <c r="P110" i="5"/>
  <c r="Q110" i="5"/>
  <c r="P111" i="5"/>
  <c r="Q111" i="5"/>
  <c r="P112" i="5"/>
  <c r="Q112" i="5"/>
  <c r="P113" i="5"/>
  <c r="Q113" i="5"/>
  <c r="P114" i="5"/>
  <c r="Q114" i="5"/>
  <c r="P115" i="5"/>
  <c r="Q115" i="5"/>
  <c r="P116" i="5"/>
  <c r="Q116" i="5"/>
  <c r="P117" i="5"/>
  <c r="Q117" i="5"/>
  <c r="P118" i="5"/>
  <c r="Q118" i="5"/>
  <c r="P119" i="5"/>
  <c r="Q119" i="5"/>
  <c r="P120" i="5"/>
  <c r="Q120" i="5"/>
  <c r="P121" i="5"/>
  <c r="Q121" i="5"/>
  <c r="P122" i="5"/>
  <c r="Q122" i="5"/>
  <c r="P123" i="5"/>
  <c r="Q123" i="5"/>
  <c r="P124" i="5"/>
  <c r="Q124" i="5"/>
  <c r="P125" i="5"/>
  <c r="Q125" i="5"/>
  <c r="P126" i="5"/>
  <c r="Q126" i="5"/>
  <c r="P127" i="5"/>
  <c r="Q127" i="5"/>
  <c r="P128" i="5"/>
  <c r="Q128" i="5"/>
  <c r="P129" i="5"/>
  <c r="Q129" i="5"/>
  <c r="P130" i="5"/>
  <c r="Q130" i="5"/>
  <c r="P131" i="5"/>
  <c r="Q131" i="5"/>
  <c r="P132" i="5"/>
  <c r="Q132" i="5"/>
  <c r="P133" i="5"/>
  <c r="Q133" i="5"/>
  <c r="P134" i="5"/>
  <c r="Q134" i="5"/>
  <c r="P135" i="5"/>
  <c r="Q135" i="5"/>
  <c r="P136" i="5"/>
  <c r="Q136" i="5"/>
  <c r="P137" i="5"/>
  <c r="Q137" i="5"/>
  <c r="P138" i="5"/>
  <c r="Q138" i="5"/>
  <c r="P139" i="5"/>
  <c r="Q139" i="5"/>
  <c r="P140" i="5"/>
  <c r="Q140" i="5"/>
  <c r="P141" i="5"/>
  <c r="Q141" i="5"/>
  <c r="P142" i="5"/>
  <c r="Q142" i="5"/>
  <c r="P143" i="5"/>
  <c r="Q143" i="5"/>
  <c r="P144" i="5"/>
  <c r="Q144" i="5"/>
  <c r="P145" i="5"/>
  <c r="Q145" i="5"/>
  <c r="P146" i="5"/>
  <c r="Q146" i="5"/>
  <c r="P147" i="5"/>
  <c r="Q147" i="5"/>
  <c r="P148" i="5"/>
  <c r="Q148" i="5"/>
  <c r="P149" i="5"/>
  <c r="Q149" i="5"/>
  <c r="P150" i="5"/>
  <c r="Q150" i="5"/>
  <c r="P151" i="5"/>
  <c r="Q151" i="5"/>
  <c r="P152" i="5"/>
  <c r="Q152" i="5"/>
  <c r="P153" i="5"/>
  <c r="Q153" i="5"/>
  <c r="P154" i="5"/>
  <c r="Q154" i="5"/>
  <c r="P155" i="5"/>
  <c r="Q155" i="5"/>
  <c r="P156" i="5"/>
  <c r="Q156" i="5"/>
  <c r="P157" i="5"/>
  <c r="Q157" i="5"/>
  <c r="P158" i="5"/>
  <c r="Q158" i="5"/>
  <c r="P159" i="5"/>
  <c r="Q159" i="5"/>
  <c r="P160" i="5"/>
  <c r="Q160" i="5"/>
  <c r="P161" i="5"/>
  <c r="Q161" i="5"/>
  <c r="P162" i="5"/>
  <c r="Q162" i="5"/>
  <c r="P163" i="5"/>
  <c r="Q163" i="5"/>
  <c r="P164" i="5"/>
  <c r="Q164" i="5"/>
  <c r="P165" i="5"/>
  <c r="Q165" i="5"/>
  <c r="P166" i="5"/>
  <c r="Q166" i="5"/>
  <c r="P167" i="5"/>
  <c r="Q167" i="5"/>
  <c r="P168" i="5"/>
  <c r="Q168" i="5"/>
  <c r="P169" i="5"/>
  <c r="Q169" i="5"/>
  <c r="P170" i="5"/>
  <c r="Q170" i="5"/>
  <c r="P171" i="5"/>
  <c r="Q171" i="5"/>
  <c r="P172" i="5"/>
  <c r="Q172" i="5"/>
  <c r="P173" i="5"/>
  <c r="Q173" i="5"/>
  <c r="P174" i="5"/>
  <c r="Q174" i="5"/>
  <c r="P175" i="5"/>
  <c r="Q175" i="5"/>
  <c r="P176" i="5"/>
  <c r="Q176" i="5"/>
  <c r="P177" i="5"/>
  <c r="Q177" i="5"/>
  <c r="P178" i="5"/>
  <c r="Q178" i="5"/>
  <c r="P179" i="5"/>
  <c r="Q179" i="5"/>
  <c r="P180" i="5"/>
  <c r="Q180" i="5"/>
  <c r="P181" i="5"/>
  <c r="Q181" i="5"/>
  <c r="P182" i="5"/>
  <c r="Q182" i="5"/>
  <c r="P183" i="5"/>
  <c r="Q183" i="5"/>
  <c r="P184" i="5"/>
  <c r="Q184" i="5"/>
  <c r="P185" i="5"/>
  <c r="Q185" i="5"/>
  <c r="P186" i="5"/>
  <c r="Q186" i="5"/>
  <c r="P187" i="5"/>
  <c r="Q187" i="5"/>
  <c r="P188" i="5"/>
  <c r="Q188" i="5"/>
  <c r="P189" i="5"/>
  <c r="Q189" i="5"/>
  <c r="P190" i="5"/>
  <c r="Q190" i="5"/>
  <c r="P191" i="5"/>
  <c r="Q191" i="5"/>
  <c r="P192" i="5"/>
  <c r="Q192" i="5"/>
  <c r="P193" i="5"/>
  <c r="Q193" i="5"/>
  <c r="P194" i="5"/>
  <c r="Q194" i="5"/>
  <c r="P195" i="5"/>
  <c r="Q195" i="5"/>
  <c r="P196" i="5"/>
  <c r="Q196" i="5"/>
  <c r="P197" i="5"/>
  <c r="Q197" i="5"/>
  <c r="P198" i="5"/>
  <c r="Q198" i="5"/>
  <c r="P199" i="5"/>
  <c r="Q199" i="5"/>
  <c r="P200" i="5"/>
  <c r="Q200" i="5"/>
  <c r="P201" i="5"/>
  <c r="Q201" i="5"/>
  <c r="P202" i="5"/>
  <c r="Q202" i="5"/>
  <c r="P203" i="5"/>
  <c r="Q203" i="5"/>
  <c r="P204" i="5"/>
  <c r="Q204" i="5"/>
  <c r="P205" i="5"/>
  <c r="Q205" i="5"/>
  <c r="P206" i="5"/>
  <c r="Q206" i="5"/>
  <c r="P207" i="5"/>
  <c r="Q207" i="5"/>
  <c r="P208" i="5"/>
  <c r="Q208" i="5"/>
  <c r="P209" i="5"/>
  <c r="Q209" i="5"/>
  <c r="P210" i="5"/>
  <c r="Q210" i="5"/>
  <c r="P211" i="5"/>
  <c r="Q211" i="5"/>
  <c r="P212" i="5"/>
  <c r="Q212" i="5"/>
  <c r="P213" i="5"/>
  <c r="Q213" i="5"/>
  <c r="P214" i="5"/>
  <c r="Q214" i="5"/>
  <c r="P215" i="5"/>
  <c r="Q215" i="5"/>
  <c r="P216" i="5"/>
  <c r="Q216" i="5"/>
  <c r="P217" i="5"/>
  <c r="Q217" i="5"/>
  <c r="P218" i="5"/>
  <c r="Q218" i="5"/>
  <c r="P219" i="5"/>
  <c r="Q219" i="5"/>
  <c r="P220" i="5"/>
  <c r="Q220" i="5"/>
  <c r="P221" i="5"/>
  <c r="Q221" i="5"/>
  <c r="P222" i="5"/>
  <c r="Q222" i="5"/>
  <c r="P223" i="5"/>
  <c r="Q223" i="5"/>
  <c r="P224" i="5"/>
  <c r="Q224" i="5"/>
  <c r="P225" i="5"/>
  <c r="Q225" i="5"/>
  <c r="P226" i="5"/>
  <c r="Q226" i="5"/>
  <c r="P227" i="5"/>
  <c r="Q227" i="5"/>
  <c r="P228" i="5"/>
  <c r="Q228" i="5"/>
  <c r="P229" i="5"/>
  <c r="Q229" i="5"/>
  <c r="P230" i="5"/>
  <c r="Q230" i="5"/>
  <c r="P231" i="5"/>
  <c r="Q231" i="5"/>
  <c r="P232" i="5"/>
  <c r="Q232" i="5"/>
  <c r="P233" i="5"/>
  <c r="Q233" i="5"/>
  <c r="P234" i="5"/>
  <c r="Q234" i="5"/>
  <c r="P235" i="5"/>
  <c r="Q235" i="5"/>
  <c r="P236" i="5"/>
  <c r="Q236" i="5"/>
  <c r="P237" i="5"/>
  <c r="Q237" i="5"/>
  <c r="P238" i="5"/>
  <c r="Q238" i="5"/>
  <c r="P239" i="5"/>
  <c r="Q239" i="5"/>
  <c r="P240" i="5"/>
  <c r="Q240" i="5"/>
  <c r="P241" i="5"/>
  <c r="Q241" i="5"/>
  <c r="P242" i="5"/>
  <c r="Q242" i="5"/>
  <c r="P243" i="5"/>
  <c r="Q243" i="5"/>
  <c r="P244" i="5"/>
  <c r="Q244" i="5"/>
  <c r="P245" i="5"/>
  <c r="Q245" i="5"/>
  <c r="P246" i="5"/>
  <c r="Q246" i="5"/>
  <c r="P247" i="5"/>
  <c r="Q247" i="5"/>
  <c r="P248" i="5"/>
  <c r="Q248" i="5"/>
  <c r="P249" i="5"/>
  <c r="Q249" i="5"/>
  <c r="P250" i="5"/>
  <c r="Q250" i="5"/>
  <c r="P251" i="5"/>
  <c r="Q251" i="5"/>
  <c r="P252" i="5"/>
  <c r="Q252" i="5"/>
  <c r="P253" i="5"/>
  <c r="Q253" i="5"/>
  <c r="P254" i="5"/>
  <c r="Q254" i="5"/>
  <c r="P255" i="5"/>
  <c r="Q255" i="5"/>
  <c r="P256" i="5"/>
  <c r="Q256" i="5"/>
  <c r="P257" i="5"/>
  <c r="Q257" i="5"/>
  <c r="P258" i="5"/>
  <c r="Q258" i="5"/>
  <c r="P259" i="5"/>
  <c r="Q259" i="5"/>
  <c r="P260" i="5"/>
  <c r="Q260" i="5"/>
  <c r="P261" i="5"/>
  <c r="Q261" i="5"/>
  <c r="P262" i="5"/>
  <c r="Q262" i="5"/>
  <c r="P263" i="5"/>
  <c r="Q263" i="5"/>
  <c r="P264" i="5"/>
  <c r="Q264" i="5"/>
  <c r="P265" i="5"/>
  <c r="Q265" i="5"/>
  <c r="P266" i="5"/>
  <c r="Q266" i="5"/>
  <c r="P267" i="5"/>
  <c r="Q267" i="5"/>
  <c r="P268" i="5"/>
  <c r="Q268" i="5"/>
  <c r="P269" i="5"/>
  <c r="Q269" i="5"/>
  <c r="P270" i="5"/>
  <c r="Q270" i="5"/>
  <c r="P271" i="5"/>
  <c r="Q271" i="5"/>
  <c r="P272" i="5"/>
  <c r="Q272" i="5"/>
  <c r="P273" i="5"/>
  <c r="Q273" i="5"/>
  <c r="P274" i="5"/>
  <c r="Q274" i="5"/>
  <c r="P275" i="5"/>
  <c r="Q275" i="5"/>
  <c r="P276" i="5"/>
  <c r="Q276" i="5"/>
  <c r="P277" i="5"/>
  <c r="Q277" i="5"/>
  <c r="P278" i="5"/>
  <c r="Q278" i="5"/>
  <c r="P279" i="5"/>
  <c r="Q279" i="5"/>
  <c r="P280" i="5"/>
  <c r="Q280" i="5"/>
  <c r="P281" i="5"/>
  <c r="Q281" i="5"/>
  <c r="P282" i="5"/>
  <c r="Q282" i="5"/>
  <c r="P283" i="5"/>
  <c r="Q283" i="5"/>
  <c r="P284" i="5"/>
  <c r="Q284" i="5"/>
  <c r="P285" i="5"/>
  <c r="Q285" i="5"/>
  <c r="P286" i="5"/>
  <c r="Q286" i="5"/>
  <c r="P287" i="5"/>
  <c r="Q287" i="5"/>
  <c r="P288" i="5"/>
  <c r="Q288" i="5"/>
  <c r="P289" i="5"/>
  <c r="Q289" i="5"/>
  <c r="P290" i="5"/>
  <c r="Q290" i="5"/>
  <c r="P291" i="5"/>
  <c r="Q291" i="5"/>
  <c r="P292" i="5"/>
  <c r="Q292" i="5"/>
  <c r="Q4" i="5"/>
  <c r="P4" i="5"/>
  <c r="Q3" i="5"/>
  <c r="P3" i="5"/>
  <c r="Q2" i="5"/>
  <c r="P2" i="5"/>
  <c r="O3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M133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M144" i="5"/>
  <c r="N144" i="5"/>
  <c r="M145" i="5"/>
  <c r="N145" i="5"/>
  <c r="M146" i="5"/>
  <c r="N146" i="5"/>
  <c r="M147" i="5"/>
  <c r="N147" i="5"/>
  <c r="M148" i="5"/>
  <c r="N148" i="5"/>
  <c r="M149" i="5"/>
  <c r="N149" i="5"/>
  <c r="M150" i="5"/>
  <c r="N150" i="5"/>
  <c r="M151" i="5"/>
  <c r="N151" i="5"/>
  <c r="M152" i="5"/>
  <c r="N152" i="5"/>
  <c r="M153" i="5"/>
  <c r="N153" i="5"/>
  <c r="M154" i="5"/>
  <c r="N154" i="5"/>
  <c r="M155" i="5"/>
  <c r="N155" i="5"/>
  <c r="M156" i="5"/>
  <c r="N156" i="5"/>
  <c r="M157" i="5"/>
  <c r="N157" i="5"/>
  <c r="M158" i="5"/>
  <c r="N158" i="5"/>
  <c r="M159" i="5"/>
  <c r="N159" i="5"/>
  <c r="M160" i="5"/>
  <c r="N160" i="5"/>
  <c r="M161" i="5"/>
  <c r="N161" i="5"/>
  <c r="M162" i="5"/>
  <c r="N162" i="5"/>
  <c r="M163" i="5"/>
  <c r="N163" i="5"/>
  <c r="M164" i="5"/>
  <c r="N164" i="5"/>
  <c r="M165" i="5"/>
  <c r="N165" i="5"/>
  <c r="M166" i="5"/>
  <c r="N166" i="5"/>
  <c r="M167" i="5"/>
  <c r="N167" i="5"/>
  <c r="M168" i="5"/>
  <c r="N168" i="5"/>
  <c r="M169" i="5"/>
  <c r="N169" i="5"/>
  <c r="M170" i="5"/>
  <c r="N170" i="5"/>
  <c r="M171" i="5"/>
  <c r="N171" i="5"/>
  <c r="M172" i="5"/>
  <c r="N172" i="5"/>
  <c r="M173" i="5"/>
  <c r="N173" i="5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82" i="5"/>
  <c r="N182" i="5"/>
  <c r="M183" i="5"/>
  <c r="N183" i="5"/>
  <c r="M184" i="5"/>
  <c r="N184" i="5"/>
  <c r="M185" i="5"/>
  <c r="N185" i="5"/>
  <c r="M186" i="5"/>
  <c r="N186" i="5"/>
  <c r="M187" i="5"/>
  <c r="N187" i="5"/>
  <c r="M188" i="5"/>
  <c r="N188" i="5"/>
  <c r="M189" i="5"/>
  <c r="N189" i="5"/>
  <c r="M190" i="5"/>
  <c r="N190" i="5"/>
  <c r="M191" i="5"/>
  <c r="N191" i="5"/>
  <c r="M192" i="5"/>
  <c r="N192" i="5"/>
  <c r="M193" i="5"/>
  <c r="N193" i="5"/>
  <c r="M194" i="5"/>
  <c r="N194" i="5"/>
  <c r="M195" i="5"/>
  <c r="N195" i="5"/>
  <c r="M196" i="5"/>
  <c r="N196" i="5"/>
  <c r="M197" i="5"/>
  <c r="N197" i="5"/>
  <c r="M198" i="5"/>
  <c r="N198" i="5"/>
  <c r="M199" i="5"/>
  <c r="N199" i="5"/>
  <c r="M200" i="5"/>
  <c r="N200" i="5"/>
  <c r="M201" i="5"/>
  <c r="N201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M213" i="5"/>
  <c r="N213" i="5"/>
  <c r="M214" i="5"/>
  <c r="N214" i="5"/>
  <c r="M215" i="5"/>
  <c r="N215" i="5"/>
  <c r="M216" i="5"/>
  <c r="N216" i="5"/>
  <c r="M217" i="5"/>
  <c r="N217" i="5"/>
  <c r="M218" i="5"/>
  <c r="N218" i="5"/>
  <c r="M219" i="5"/>
  <c r="N219" i="5"/>
  <c r="M220" i="5"/>
  <c r="N220" i="5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29" i="5"/>
  <c r="N229" i="5"/>
  <c r="M230" i="5"/>
  <c r="N230" i="5"/>
  <c r="M231" i="5"/>
  <c r="N231" i="5"/>
  <c r="M232" i="5"/>
  <c r="N232" i="5"/>
  <c r="M233" i="5"/>
  <c r="N233" i="5"/>
  <c r="M234" i="5"/>
  <c r="N234" i="5"/>
  <c r="M235" i="5"/>
  <c r="N235" i="5"/>
  <c r="M236" i="5"/>
  <c r="N236" i="5"/>
  <c r="M237" i="5"/>
  <c r="N237" i="5"/>
  <c r="M238" i="5"/>
  <c r="N238" i="5"/>
  <c r="M239" i="5"/>
  <c r="N239" i="5"/>
  <c r="M240" i="5"/>
  <c r="N240" i="5"/>
  <c r="M241" i="5"/>
  <c r="N241" i="5"/>
  <c r="M242" i="5"/>
  <c r="N242" i="5"/>
  <c r="M243" i="5"/>
  <c r="N243" i="5"/>
  <c r="M244" i="5"/>
  <c r="N244" i="5"/>
  <c r="M245" i="5"/>
  <c r="N245" i="5"/>
  <c r="M246" i="5"/>
  <c r="N246" i="5"/>
  <c r="M247" i="5"/>
  <c r="N247" i="5"/>
  <c r="M248" i="5"/>
  <c r="N248" i="5"/>
  <c r="M249" i="5"/>
  <c r="N249" i="5"/>
  <c r="M250" i="5"/>
  <c r="N250" i="5"/>
  <c r="M251" i="5"/>
  <c r="N251" i="5"/>
  <c r="M252" i="5"/>
  <c r="N252" i="5"/>
  <c r="M253" i="5"/>
  <c r="N253" i="5"/>
  <c r="M254" i="5"/>
  <c r="N254" i="5"/>
  <c r="M255" i="5"/>
  <c r="N255" i="5"/>
  <c r="M256" i="5"/>
  <c r="N256" i="5"/>
  <c r="M257" i="5"/>
  <c r="N257" i="5"/>
  <c r="M258" i="5"/>
  <c r="N258" i="5"/>
  <c r="M259" i="5"/>
  <c r="N259" i="5"/>
  <c r="M260" i="5"/>
  <c r="N260" i="5"/>
  <c r="M261" i="5"/>
  <c r="N261" i="5"/>
  <c r="M262" i="5"/>
  <c r="N262" i="5"/>
  <c r="M263" i="5"/>
  <c r="N263" i="5"/>
  <c r="M264" i="5"/>
  <c r="N264" i="5"/>
  <c r="M265" i="5"/>
  <c r="N265" i="5"/>
  <c r="M266" i="5"/>
  <c r="N266" i="5"/>
  <c r="M267" i="5"/>
  <c r="N267" i="5"/>
  <c r="M268" i="5"/>
  <c r="N268" i="5"/>
  <c r="M269" i="5"/>
  <c r="N269" i="5"/>
  <c r="M270" i="5"/>
  <c r="N270" i="5"/>
  <c r="M271" i="5"/>
  <c r="N271" i="5"/>
  <c r="M272" i="5"/>
  <c r="N272" i="5"/>
  <c r="M273" i="5"/>
  <c r="N273" i="5"/>
  <c r="M274" i="5"/>
  <c r="N274" i="5"/>
  <c r="M275" i="5"/>
  <c r="N275" i="5"/>
  <c r="M276" i="5"/>
  <c r="N276" i="5"/>
  <c r="M277" i="5"/>
  <c r="N277" i="5"/>
  <c r="M278" i="5"/>
  <c r="N278" i="5"/>
  <c r="M279" i="5"/>
  <c r="N279" i="5"/>
  <c r="M280" i="5"/>
  <c r="N280" i="5"/>
  <c r="M281" i="5"/>
  <c r="N281" i="5"/>
  <c r="M282" i="5"/>
  <c r="N282" i="5"/>
  <c r="M283" i="5"/>
  <c r="N283" i="5"/>
  <c r="M284" i="5"/>
  <c r="N284" i="5"/>
  <c r="M285" i="5"/>
  <c r="N285" i="5"/>
  <c r="M286" i="5"/>
  <c r="N286" i="5"/>
  <c r="M287" i="5"/>
  <c r="N287" i="5"/>
  <c r="M288" i="5"/>
  <c r="N288" i="5"/>
  <c r="M289" i="5"/>
  <c r="N289" i="5"/>
  <c r="M290" i="5"/>
  <c r="N290" i="5"/>
  <c r="M291" i="5"/>
  <c r="N291" i="5"/>
  <c r="M292" i="5"/>
  <c r="N292" i="5"/>
  <c r="N4" i="5"/>
  <c r="M4" i="5"/>
  <c r="N3" i="5"/>
  <c r="M3" i="5"/>
  <c r="N2" i="5" l="1"/>
  <c r="M2" i="5"/>
  <c r="A171" i="5"/>
  <c r="A225" i="5"/>
  <c r="A229" i="5"/>
  <c r="A131" i="5"/>
  <c r="A188" i="5"/>
  <c r="A143" i="5"/>
  <c r="A71" i="5"/>
  <c r="A249" i="5"/>
  <c r="A329" i="5"/>
  <c r="A130" i="5"/>
  <c r="A169" i="5"/>
  <c r="A233" i="5"/>
  <c r="A195" i="5"/>
  <c r="A8" i="5"/>
  <c r="A206" i="5"/>
  <c r="A6" i="5"/>
  <c r="A174" i="5"/>
  <c r="A356" i="5"/>
  <c r="A170" i="5"/>
  <c r="A69" i="5"/>
  <c r="A364" i="5"/>
  <c r="A7" i="5"/>
  <c r="A343" i="5"/>
  <c r="A337" i="5"/>
  <c r="A232" i="5"/>
  <c r="A216" i="5"/>
  <c r="A359" i="5"/>
  <c r="A180" i="5"/>
  <c r="A294" i="5"/>
  <c r="A361" i="5"/>
  <c r="A350" i="5"/>
  <c r="A75" i="5"/>
  <c r="A117" i="5"/>
  <c r="A245" i="5"/>
  <c r="A114" i="5"/>
  <c r="A296" i="5"/>
  <c r="A286" i="5"/>
  <c r="A333" i="5"/>
  <c r="A39" i="5"/>
  <c r="A318" i="5"/>
  <c r="A317" i="5"/>
  <c r="A22" i="5"/>
  <c r="A244" i="5"/>
  <c r="A140" i="5"/>
  <c r="A163" i="5"/>
  <c r="A168" i="5"/>
  <c r="A63" i="5"/>
  <c r="A243" i="5"/>
  <c r="A204" i="5"/>
  <c r="A235" i="5"/>
  <c r="A250" i="5"/>
  <c r="A198" i="5"/>
  <c r="A133" i="5"/>
  <c r="A41" i="5"/>
  <c r="A25" i="5"/>
  <c r="A262" i="5"/>
  <c r="A328" i="5"/>
  <c r="A246" i="5"/>
  <c r="A299" i="5"/>
  <c r="A323" i="5"/>
  <c r="A99" i="5"/>
  <c r="A62" i="5"/>
  <c r="A295" i="5"/>
  <c r="A95" i="5"/>
  <c r="A255" i="5"/>
  <c r="A253" i="5"/>
  <c r="A274" i="5"/>
  <c r="A51" i="5"/>
  <c r="A326" i="5"/>
  <c r="A44" i="5"/>
  <c r="A29" i="5"/>
  <c r="A201" i="5"/>
  <c r="A18" i="5"/>
  <c r="A313" i="5"/>
  <c r="A52" i="5"/>
  <c r="A66" i="5"/>
  <c r="A87" i="5"/>
  <c r="A237" i="5"/>
  <c r="A129" i="5"/>
  <c r="A303" i="5"/>
  <c r="A366" i="5"/>
  <c r="A190" i="5"/>
  <c r="A298" i="5"/>
  <c r="A288" i="5"/>
  <c r="A215" i="5"/>
  <c r="A15" i="5"/>
  <c r="A148" i="5"/>
  <c r="A331" i="5"/>
  <c r="A211" i="5"/>
  <c r="A269" i="5"/>
  <c r="A45" i="5"/>
  <c r="A178" i="5"/>
  <c r="A36" i="5"/>
  <c r="A349" i="5"/>
  <c r="A282" i="5"/>
  <c r="A342" i="5"/>
  <c r="A73" i="5"/>
  <c r="A220" i="5"/>
  <c r="A277" i="5"/>
  <c r="A181" i="5"/>
  <c r="A150" i="5"/>
  <c r="A227" i="5"/>
  <c r="A55" i="5"/>
  <c r="A19" i="5"/>
  <c r="A218" i="5"/>
  <c r="A352" i="5"/>
  <c r="A136" i="5"/>
  <c r="A236" i="5"/>
  <c r="A26" i="5"/>
  <c r="A96" i="5"/>
  <c r="A93" i="5"/>
  <c r="A212" i="5"/>
  <c r="A16" i="5"/>
  <c r="A344" i="5"/>
  <c r="A348" i="5"/>
  <c r="A221" i="5"/>
  <c r="A154" i="5"/>
  <c r="A270" i="5"/>
  <c r="A64" i="5"/>
  <c r="A80" i="5"/>
  <c r="A275" i="5"/>
  <c r="A290" i="5"/>
  <c r="A77" i="5"/>
  <c r="A302" i="5"/>
  <c r="A257" i="5"/>
  <c r="A353" i="5"/>
  <c r="A47" i="5"/>
  <c r="A345" i="5"/>
  <c r="A272" i="5"/>
  <c r="A42" i="5"/>
  <c r="A107" i="5"/>
  <c r="A281" i="5"/>
  <c r="A139" i="5"/>
  <c r="A17" i="5"/>
  <c r="A4" i="5"/>
  <c r="A70" i="5"/>
  <c r="A363" i="5"/>
  <c r="A260" i="5"/>
  <c r="A351" i="5"/>
  <c r="A90" i="5"/>
  <c r="A186" i="5"/>
  <c r="A330" i="5"/>
  <c r="A292" i="5"/>
  <c r="A21" i="5"/>
  <c r="A60" i="5"/>
  <c r="A79" i="5"/>
  <c r="A191" i="5"/>
  <c r="A167" i="5"/>
  <c r="A142" i="5"/>
  <c r="A357" i="5"/>
  <c r="A59" i="5"/>
  <c r="A202" i="5"/>
  <c r="A110" i="5"/>
  <c r="A84" i="5"/>
  <c r="A297" i="5"/>
  <c r="A200" i="5"/>
  <c r="A23" i="5"/>
  <c r="A316" i="5"/>
  <c r="A315" i="5"/>
  <c r="A3" i="5"/>
  <c r="A210" i="5"/>
  <c r="A327" i="5"/>
  <c r="A127" i="5"/>
  <c r="A306" i="5"/>
  <c r="A247" i="5"/>
  <c r="A112" i="5"/>
  <c r="A256" i="5"/>
  <c r="A264" i="5"/>
  <c r="A108" i="5"/>
  <c r="A276" i="5"/>
  <c r="A173" i="5"/>
  <c r="A68" i="5"/>
  <c r="A152" i="5"/>
  <c r="A284" i="5"/>
  <c r="A207" i="5"/>
  <c r="A111" i="5"/>
  <c r="A283" i="5"/>
  <c r="A226" i="5"/>
  <c r="A56" i="5"/>
  <c r="A305" i="5"/>
  <c r="A94" i="5"/>
  <c r="A100" i="5"/>
  <c r="A273" i="5"/>
  <c r="A291" i="5"/>
  <c r="A203" i="5"/>
  <c r="A38" i="5"/>
  <c r="A177" i="5"/>
  <c r="A346" i="5"/>
  <c r="A37" i="5"/>
  <c r="A185" i="5"/>
  <c r="A161" i="5"/>
  <c r="A116" i="5"/>
  <c r="A89" i="5"/>
  <c r="A308" i="5"/>
  <c r="A12" i="5"/>
  <c r="A82" i="5"/>
  <c r="A325" i="5"/>
  <c r="A196" i="5"/>
  <c r="A149" i="5"/>
  <c r="A259" i="5"/>
  <c r="A320" i="5"/>
  <c r="A113" i="5"/>
  <c r="A11" i="5"/>
  <c r="A289" i="5"/>
  <c r="A119" i="5"/>
  <c r="A300" i="5"/>
  <c r="A32" i="5"/>
  <c r="A146" i="5"/>
  <c r="A104" i="5"/>
  <c r="A241" i="5"/>
  <c r="A239" i="5"/>
  <c r="A115" i="5"/>
  <c r="A109" i="5"/>
  <c r="A334" i="5"/>
  <c r="A332" i="5"/>
  <c r="A222" i="5"/>
  <c r="A365" i="5"/>
  <c r="A341" i="5"/>
  <c r="A358" i="5"/>
  <c r="A72" i="5"/>
  <c r="A193" i="5"/>
  <c r="A172" i="5"/>
  <c r="A265" i="5"/>
  <c r="A141" i="5"/>
  <c r="A360" i="5"/>
  <c r="A242" i="5"/>
  <c r="A57" i="5"/>
  <c r="A199" i="5"/>
  <c r="A48" i="5"/>
  <c r="A67" i="5"/>
  <c r="A138" i="5"/>
  <c r="A35" i="5"/>
  <c r="A192" i="5"/>
  <c r="A122" i="5"/>
  <c r="A78" i="5"/>
  <c r="A347" i="5"/>
  <c r="A49" i="5"/>
  <c r="A335" i="5"/>
  <c r="A97" i="5"/>
  <c r="A183" i="5"/>
  <c r="A254" i="5"/>
  <c r="A125" i="5"/>
  <c r="A9" i="5"/>
  <c r="A311" i="5"/>
  <c r="A50" i="5"/>
  <c r="A102" i="5"/>
  <c r="A24" i="5"/>
  <c r="A81" i="5"/>
  <c r="A88" i="5"/>
  <c r="A268" i="5"/>
  <c r="A219" i="5"/>
  <c r="A267" i="5"/>
  <c r="A278" i="5"/>
  <c r="A165" i="5"/>
  <c r="A224" i="5"/>
  <c r="A336" i="5"/>
  <c r="A34" i="5"/>
  <c r="A86" i="5"/>
  <c r="A307" i="5"/>
  <c r="A53" i="5"/>
  <c r="A184" i="5"/>
  <c r="A266" i="5"/>
  <c r="A314" i="5"/>
  <c r="A240" i="5"/>
  <c r="A182" i="5"/>
  <c r="A214" i="5"/>
  <c r="A213" i="5"/>
  <c r="A20" i="5"/>
  <c r="A101" i="5"/>
  <c r="A160" i="5"/>
  <c r="A228" i="5"/>
  <c r="A258" i="5"/>
  <c r="A134" i="5"/>
  <c r="A319" i="5"/>
  <c r="A234" i="5"/>
  <c r="A33" i="5"/>
  <c r="A157" i="5"/>
  <c r="A176" i="5"/>
  <c r="A164" i="5"/>
  <c r="A309" i="5"/>
  <c r="A123" i="5"/>
  <c r="A74" i="5"/>
  <c r="A271" i="5"/>
  <c r="A280" i="5"/>
  <c r="A83" i="5"/>
  <c r="A137" i="5"/>
  <c r="A98" i="5"/>
  <c r="A124" i="5"/>
  <c r="A217" i="5"/>
  <c r="A321" i="5"/>
  <c r="A312" i="5"/>
  <c r="A156" i="5"/>
  <c r="A147" i="5"/>
  <c r="A135" i="5"/>
  <c r="A153" i="5"/>
  <c r="A76" i="5"/>
  <c r="A223" i="5"/>
  <c r="A105" i="5"/>
  <c r="A54" i="5"/>
  <c r="A145" i="5"/>
  <c r="A85" i="5"/>
  <c r="A310" i="5"/>
  <c r="A65" i="5"/>
  <c r="A155" i="5"/>
  <c r="A251" i="5"/>
  <c r="A126" i="5"/>
  <c r="A355" i="5"/>
  <c r="A128" i="5"/>
  <c r="A261" i="5"/>
  <c r="A362" i="5"/>
  <c r="A92" i="5"/>
  <c r="A118" i="5"/>
  <c r="A166" i="5"/>
  <c r="A10" i="5"/>
  <c r="A30" i="5"/>
  <c r="A285" i="5"/>
  <c r="A13" i="5"/>
  <c r="A179" i="5"/>
  <c r="A208" i="5"/>
  <c r="A209" i="5"/>
  <c r="A120" i="5"/>
  <c r="A5" i="5"/>
  <c r="A197" i="5"/>
  <c r="A293" i="5"/>
  <c r="A301" i="5"/>
  <c r="A58" i="5"/>
  <c r="A132" i="5"/>
  <c r="A189" i="5"/>
  <c r="A194" i="5"/>
  <c r="A339" i="5"/>
  <c r="A162" i="5"/>
  <c r="A230" i="5"/>
  <c r="A151" i="5"/>
  <c r="A28" i="5"/>
  <c r="A27" i="5"/>
  <c r="A158" i="5"/>
  <c r="A175" i="5"/>
  <c r="A40" i="5"/>
  <c r="A263" i="5"/>
  <c r="A187" i="5"/>
  <c r="A340" i="5"/>
  <c r="A338" i="5"/>
  <c r="A354" i="5"/>
  <c r="A159" i="5"/>
  <c r="A231" i="5"/>
  <c r="A252" i="5"/>
  <c r="A121" i="5"/>
  <c r="A324" i="5"/>
  <c r="A248" i="5"/>
  <c r="A144" i="5"/>
  <c r="A46" i="5"/>
  <c r="A31" i="5"/>
  <c r="A279" i="5"/>
  <c r="A91" i="5"/>
  <c r="A14" i="5"/>
  <c r="A238" i="5"/>
  <c r="A103" i="5"/>
  <c r="A205" i="5"/>
  <c r="A43" i="5"/>
  <c r="A106" i="5"/>
  <c r="A287" i="5"/>
  <c r="A322" i="5"/>
  <c r="A2" i="5"/>
  <c r="A304" i="5"/>
  <c r="A61" i="5"/>
  <c r="G367" i="5"/>
  <c r="J61" i="5"/>
  <c r="C61" i="5"/>
  <c r="J304" i="5"/>
  <c r="C304" i="5"/>
  <c r="J2" i="5"/>
  <c r="C2" i="5"/>
  <c r="J322" i="5"/>
  <c r="C322" i="5"/>
  <c r="J287" i="5"/>
  <c r="C287" i="5"/>
  <c r="J106" i="5"/>
  <c r="C106" i="5"/>
  <c r="J43" i="5"/>
  <c r="C43" i="5"/>
  <c r="J205" i="5"/>
  <c r="C205" i="5"/>
  <c r="J103" i="5"/>
  <c r="C103" i="5"/>
  <c r="J238" i="5"/>
  <c r="C238" i="5"/>
  <c r="J14" i="5"/>
  <c r="C14" i="5"/>
  <c r="J91" i="5"/>
  <c r="C91" i="5"/>
  <c r="J279" i="5"/>
  <c r="C279" i="5"/>
  <c r="J31" i="5"/>
  <c r="C31" i="5"/>
  <c r="J46" i="5"/>
  <c r="C46" i="5"/>
  <c r="J144" i="5"/>
  <c r="C144" i="5"/>
  <c r="J248" i="5"/>
  <c r="C248" i="5"/>
  <c r="J324" i="5"/>
  <c r="C324" i="5"/>
  <c r="J121" i="5"/>
  <c r="C121" i="5"/>
  <c r="J252" i="5"/>
  <c r="C252" i="5"/>
  <c r="J231" i="5"/>
  <c r="C231" i="5"/>
  <c r="J159" i="5"/>
  <c r="C159" i="5"/>
  <c r="J354" i="5"/>
  <c r="C354" i="5"/>
  <c r="J338" i="5"/>
  <c r="C338" i="5"/>
  <c r="J340" i="5"/>
  <c r="C340" i="5"/>
  <c r="J187" i="5"/>
  <c r="C187" i="5"/>
  <c r="J263" i="5"/>
  <c r="C263" i="5"/>
  <c r="J40" i="5"/>
  <c r="C40" i="5"/>
  <c r="J175" i="5"/>
  <c r="C175" i="5"/>
  <c r="J158" i="5"/>
  <c r="C158" i="5"/>
  <c r="J27" i="5"/>
  <c r="C27" i="5"/>
  <c r="J28" i="5"/>
  <c r="C28" i="5"/>
  <c r="J151" i="5"/>
  <c r="C151" i="5"/>
  <c r="J230" i="5"/>
  <c r="C230" i="5"/>
  <c r="J162" i="5"/>
  <c r="C162" i="5"/>
  <c r="J339" i="5"/>
  <c r="C339" i="5"/>
  <c r="J194" i="5"/>
  <c r="C194" i="5"/>
  <c r="J189" i="5"/>
  <c r="C189" i="5"/>
  <c r="J132" i="5"/>
  <c r="C132" i="5"/>
  <c r="J58" i="5"/>
  <c r="C58" i="5"/>
  <c r="J301" i="5"/>
  <c r="C301" i="5"/>
  <c r="J293" i="5"/>
  <c r="C293" i="5"/>
  <c r="J197" i="5"/>
  <c r="C197" i="5"/>
  <c r="J5" i="5"/>
  <c r="C5" i="5"/>
  <c r="J120" i="5"/>
  <c r="C120" i="5"/>
  <c r="J209" i="5"/>
  <c r="C209" i="5"/>
  <c r="J208" i="5"/>
  <c r="C208" i="5"/>
  <c r="J179" i="5"/>
  <c r="C179" i="5"/>
  <c r="J13" i="5"/>
  <c r="C13" i="5"/>
  <c r="J285" i="5"/>
  <c r="C285" i="5"/>
  <c r="J30" i="5"/>
  <c r="C30" i="5"/>
  <c r="J10" i="5"/>
  <c r="C10" i="5"/>
  <c r="J166" i="5"/>
  <c r="C166" i="5"/>
  <c r="J118" i="5"/>
  <c r="C118" i="5"/>
  <c r="J92" i="5"/>
  <c r="C92" i="5"/>
  <c r="J362" i="5"/>
  <c r="C362" i="5"/>
  <c r="J261" i="5"/>
  <c r="C261" i="5"/>
  <c r="J128" i="5"/>
  <c r="C128" i="5"/>
  <c r="J355" i="5"/>
  <c r="C355" i="5"/>
  <c r="J126" i="5"/>
  <c r="C126" i="5"/>
  <c r="J251" i="5"/>
  <c r="C251" i="5"/>
  <c r="J155" i="5"/>
  <c r="C155" i="5"/>
  <c r="J65" i="5"/>
  <c r="C65" i="5"/>
  <c r="J310" i="5"/>
  <c r="C310" i="5"/>
  <c r="J85" i="5"/>
  <c r="C85" i="5"/>
  <c r="J145" i="5"/>
  <c r="C145" i="5"/>
  <c r="J54" i="5"/>
  <c r="C54" i="5"/>
  <c r="J105" i="5"/>
  <c r="C105" i="5"/>
  <c r="J223" i="5"/>
  <c r="C223" i="5"/>
  <c r="J76" i="5"/>
  <c r="C76" i="5"/>
  <c r="J153" i="5"/>
  <c r="C153" i="5"/>
  <c r="J135" i="5"/>
  <c r="C135" i="5"/>
  <c r="J147" i="5"/>
  <c r="C147" i="5"/>
  <c r="J156" i="5"/>
  <c r="C156" i="5"/>
  <c r="J312" i="5"/>
  <c r="C312" i="5"/>
  <c r="J321" i="5"/>
  <c r="C321" i="5"/>
  <c r="J217" i="5"/>
  <c r="C217" i="5"/>
  <c r="J124" i="5"/>
  <c r="C124" i="5"/>
  <c r="J98" i="5"/>
  <c r="C98" i="5"/>
  <c r="J137" i="5"/>
  <c r="C137" i="5"/>
  <c r="J83" i="5"/>
  <c r="C83" i="5"/>
  <c r="J280" i="5"/>
  <c r="C280" i="5"/>
  <c r="J271" i="5"/>
  <c r="C271" i="5"/>
  <c r="J74" i="5"/>
  <c r="C74" i="5"/>
  <c r="J123" i="5"/>
  <c r="C123" i="5"/>
  <c r="J309" i="5"/>
  <c r="C309" i="5"/>
  <c r="J164" i="5"/>
  <c r="C164" i="5"/>
  <c r="J176" i="5"/>
  <c r="C176" i="5"/>
  <c r="J157" i="5"/>
  <c r="C157" i="5"/>
  <c r="J33" i="5"/>
  <c r="C33" i="5"/>
  <c r="J234" i="5"/>
  <c r="C234" i="5"/>
  <c r="J319" i="5"/>
  <c r="C319" i="5"/>
  <c r="J134" i="5"/>
  <c r="C134" i="5"/>
  <c r="J258" i="5"/>
  <c r="C258" i="5"/>
  <c r="J228" i="5"/>
  <c r="C228" i="5"/>
  <c r="J160" i="5"/>
  <c r="C160" i="5"/>
  <c r="J101" i="5"/>
  <c r="C101" i="5"/>
  <c r="J20" i="5"/>
  <c r="C20" i="5"/>
  <c r="J213" i="5"/>
  <c r="C213" i="5"/>
  <c r="J214" i="5"/>
  <c r="C214" i="5"/>
  <c r="J182" i="5"/>
  <c r="C182" i="5"/>
  <c r="J240" i="5"/>
  <c r="C240" i="5"/>
  <c r="J314" i="5"/>
  <c r="C314" i="5"/>
  <c r="J266" i="5"/>
  <c r="C266" i="5"/>
  <c r="J184" i="5"/>
  <c r="C184" i="5"/>
  <c r="J53" i="5"/>
  <c r="C53" i="5"/>
  <c r="J307" i="5"/>
  <c r="C307" i="5"/>
  <c r="J86" i="5"/>
  <c r="C86" i="5"/>
  <c r="J34" i="5"/>
  <c r="C34" i="5"/>
  <c r="J336" i="5"/>
  <c r="C336" i="5"/>
  <c r="J224" i="5"/>
  <c r="C224" i="5"/>
  <c r="J165" i="5"/>
  <c r="C165" i="5"/>
  <c r="J278" i="5"/>
  <c r="C278" i="5"/>
  <c r="J267" i="5"/>
  <c r="C267" i="5"/>
  <c r="J219" i="5"/>
  <c r="C219" i="5"/>
  <c r="J268" i="5"/>
  <c r="C268" i="5"/>
  <c r="J88" i="5"/>
  <c r="C88" i="5"/>
  <c r="J81" i="5"/>
  <c r="C81" i="5"/>
  <c r="J24" i="5"/>
  <c r="C24" i="5"/>
  <c r="J102" i="5"/>
  <c r="C102" i="5"/>
  <c r="J50" i="5"/>
  <c r="C50" i="5"/>
  <c r="J311" i="5"/>
  <c r="C311" i="5"/>
  <c r="J9" i="5"/>
  <c r="C9" i="5"/>
  <c r="J125" i="5"/>
  <c r="C125" i="5"/>
  <c r="J254" i="5"/>
  <c r="C254" i="5"/>
  <c r="J183" i="5"/>
  <c r="C183" i="5"/>
  <c r="J97" i="5"/>
  <c r="C97" i="5"/>
  <c r="J335" i="5"/>
  <c r="C335" i="5"/>
  <c r="J49" i="5"/>
  <c r="C49" i="5"/>
  <c r="J347" i="5"/>
  <c r="C347" i="5"/>
  <c r="J78" i="5"/>
  <c r="C78" i="5"/>
  <c r="J122" i="5"/>
  <c r="C122" i="5"/>
  <c r="J192" i="5"/>
  <c r="C192" i="5"/>
  <c r="J35" i="5"/>
  <c r="C35" i="5"/>
  <c r="J138" i="5"/>
  <c r="C138" i="5"/>
  <c r="J67" i="5"/>
  <c r="C67" i="5"/>
  <c r="J48" i="5"/>
  <c r="C48" i="5"/>
  <c r="J199" i="5"/>
  <c r="C199" i="5"/>
  <c r="J57" i="5"/>
  <c r="C57" i="5"/>
  <c r="J242" i="5"/>
  <c r="C242" i="5"/>
  <c r="J360" i="5"/>
  <c r="C360" i="5"/>
  <c r="J141" i="5"/>
  <c r="C141" i="5"/>
  <c r="J265" i="5"/>
  <c r="C265" i="5"/>
  <c r="J172" i="5"/>
  <c r="C172" i="5"/>
  <c r="J193" i="5"/>
  <c r="C193" i="5"/>
  <c r="J72" i="5"/>
  <c r="C72" i="5"/>
  <c r="J358" i="5"/>
  <c r="C358" i="5"/>
  <c r="J341" i="5"/>
  <c r="C341" i="5"/>
  <c r="J365" i="5"/>
  <c r="C365" i="5"/>
  <c r="J222" i="5"/>
  <c r="C222" i="5"/>
  <c r="J332" i="5"/>
  <c r="C332" i="5"/>
  <c r="J334" i="5"/>
  <c r="C334" i="5"/>
  <c r="J109" i="5"/>
  <c r="C109" i="5"/>
  <c r="J115" i="5"/>
  <c r="C115" i="5"/>
  <c r="J239" i="5"/>
  <c r="C239" i="5"/>
  <c r="J241" i="5"/>
  <c r="C241" i="5"/>
  <c r="J104" i="5"/>
  <c r="C104" i="5"/>
  <c r="J146" i="5"/>
  <c r="C146" i="5"/>
  <c r="J32" i="5"/>
  <c r="C32" i="5"/>
  <c r="J300" i="5"/>
  <c r="C300" i="5"/>
  <c r="J119" i="5"/>
  <c r="C119" i="5"/>
  <c r="J289" i="5"/>
  <c r="C289" i="5"/>
  <c r="J11" i="5"/>
  <c r="C11" i="5"/>
  <c r="J113" i="5"/>
  <c r="C113" i="5"/>
  <c r="J320" i="5"/>
  <c r="C320" i="5"/>
  <c r="J259" i="5"/>
  <c r="C259" i="5"/>
  <c r="J149" i="5"/>
  <c r="C149" i="5"/>
  <c r="J196" i="5"/>
  <c r="C196" i="5"/>
  <c r="J325" i="5"/>
  <c r="C325" i="5"/>
  <c r="J82" i="5"/>
  <c r="C82" i="5"/>
  <c r="J12" i="5"/>
  <c r="C12" i="5"/>
  <c r="J308" i="5"/>
  <c r="C308" i="5"/>
  <c r="J89" i="5"/>
  <c r="C89" i="5"/>
  <c r="J116" i="5"/>
  <c r="C116" i="5"/>
  <c r="J161" i="5"/>
  <c r="C161" i="5"/>
  <c r="J185" i="5"/>
  <c r="C185" i="5"/>
  <c r="J37" i="5"/>
  <c r="C37" i="5"/>
  <c r="J346" i="5"/>
  <c r="C346" i="5"/>
  <c r="J177" i="5"/>
  <c r="C177" i="5"/>
  <c r="J38" i="5"/>
  <c r="C38" i="5"/>
  <c r="J203" i="5"/>
  <c r="C203" i="5"/>
  <c r="J291" i="5"/>
  <c r="C291" i="5"/>
  <c r="J273" i="5"/>
  <c r="C273" i="5"/>
  <c r="J100" i="5"/>
  <c r="C100" i="5"/>
  <c r="J94" i="5"/>
  <c r="C94" i="5"/>
  <c r="J305" i="5"/>
  <c r="C305" i="5"/>
  <c r="J56" i="5"/>
  <c r="C56" i="5"/>
  <c r="J226" i="5"/>
  <c r="C226" i="5"/>
  <c r="J283" i="5"/>
  <c r="C283" i="5"/>
  <c r="J111" i="5"/>
  <c r="C111" i="5"/>
  <c r="J207" i="5"/>
  <c r="C207" i="5"/>
  <c r="J284" i="5"/>
  <c r="C284" i="5"/>
  <c r="J152" i="5"/>
  <c r="C152" i="5"/>
  <c r="J68" i="5"/>
  <c r="C68" i="5"/>
  <c r="J173" i="5"/>
  <c r="C173" i="5"/>
  <c r="J276" i="5"/>
  <c r="C276" i="5"/>
  <c r="J108" i="5"/>
  <c r="C108" i="5"/>
  <c r="J264" i="5"/>
  <c r="C264" i="5"/>
  <c r="J256" i="5"/>
  <c r="C256" i="5"/>
  <c r="J112" i="5"/>
  <c r="C112" i="5"/>
  <c r="J247" i="5"/>
  <c r="C247" i="5"/>
  <c r="J306" i="5"/>
  <c r="C306" i="5"/>
  <c r="J127" i="5"/>
  <c r="C127" i="5"/>
  <c r="J327" i="5"/>
  <c r="C327" i="5"/>
  <c r="J210" i="5"/>
  <c r="C210" i="5"/>
  <c r="J3" i="5"/>
  <c r="C3" i="5"/>
  <c r="J315" i="5"/>
  <c r="C315" i="5"/>
  <c r="J316" i="5"/>
  <c r="C316" i="5"/>
  <c r="J23" i="5"/>
  <c r="C23" i="5"/>
  <c r="J200" i="5"/>
  <c r="C200" i="5"/>
  <c r="J297" i="5"/>
  <c r="C297" i="5"/>
  <c r="J84" i="5"/>
  <c r="C84" i="5"/>
  <c r="J110" i="5"/>
  <c r="C110" i="5"/>
  <c r="J202" i="5"/>
  <c r="C202" i="5"/>
  <c r="J59" i="5"/>
  <c r="C59" i="5"/>
  <c r="J357" i="5"/>
  <c r="C357" i="5"/>
  <c r="J142" i="5"/>
  <c r="C142" i="5"/>
  <c r="J167" i="5"/>
  <c r="C167" i="5"/>
  <c r="J191" i="5"/>
  <c r="C191" i="5"/>
  <c r="J79" i="5"/>
  <c r="C79" i="5"/>
  <c r="J60" i="5"/>
  <c r="C60" i="5"/>
  <c r="J21" i="5"/>
  <c r="C21" i="5"/>
  <c r="J292" i="5"/>
  <c r="C292" i="5"/>
  <c r="J330" i="5"/>
  <c r="C330" i="5"/>
  <c r="J186" i="5"/>
  <c r="C186" i="5"/>
  <c r="J90" i="5"/>
  <c r="C90" i="5"/>
  <c r="J351" i="5"/>
  <c r="C351" i="5"/>
  <c r="J260" i="5"/>
  <c r="C260" i="5"/>
  <c r="J363" i="5"/>
  <c r="C363" i="5"/>
  <c r="J70" i="5"/>
  <c r="C70" i="5"/>
  <c r="J4" i="5"/>
  <c r="C4" i="5"/>
  <c r="J17" i="5"/>
  <c r="C17" i="5"/>
  <c r="J139" i="5"/>
  <c r="C139" i="5"/>
  <c r="J281" i="5"/>
  <c r="C281" i="5"/>
  <c r="J107" i="5"/>
  <c r="C107" i="5"/>
  <c r="J42" i="5"/>
  <c r="C42" i="5"/>
  <c r="J272" i="5"/>
  <c r="C272" i="5"/>
  <c r="J345" i="5"/>
  <c r="C345" i="5"/>
  <c r="J47" i="5"/>
  <c r="C47" i="5"/>
  <c r="J353" i="5"/>
  <c r="C353" i="5"/>
  <c r="J257" i="5"/>
  <c r="C257" i="5"/>
  <c r="J302" i="5"/>
  <c r="C302" i="5"/>
  <c r="J77" i="5"/>
  <c r="C77" i="5"/>
  <c r="J290" i="5"/>
  <c r="C290" i="5"/>
  <c r="J275" i="5"/>
  <c r="C275" i="5"/>
  <c r="J80" i="5"/>
  <c r="C80" i="5"/>
  <c r="J64" i="5"/>
  <c r="C64" i="5"/>
  <c r="J270" i="5"/>
  <c r="C270" i="5"/>
  <c r="J154" i="5"/>
  <c r="C154" i="5"/>
  <c r="J221" i="5"/>
  <c r="C221" i="5"/>
  <c r="J348" i="5"/>
  <c r="C348" i="5"/>
  <c r="J344" i="5"/>
  <c r="C344" i="5"/>
  <c r="J16" i="5"/>
  <c r="C16" i="5"/>
  <c r="J212" i="5"/>
  <c r="C212" i="5"/>
  <c r="J93" i="5"/>
  <c r="C93" i="5"/>
  <c r="J96" i="5"/>
  <c r="C96" i="5"/>
  <c r="J26" i="5"/>
  <c r="C26" i="5"/>
  <c r="J236" i="5"/>
  <c r="C236" i="5"/>
  <c r="J136" i="5"/>
  <c r="C136" i="5"/>
  <c r="J352" i="5"/>
  <c r="C352" i="5"/>
  <c r="J218" i="5"/>
  <c r="C218" i="5"/>
  <c r="J19" i="5"/>
  <c r="C19" i="5"/>
  <c r="J55" i="5"/>
  <c r="C55" i="5"/>
  <c r="J227" i="5"/>
  <c r="C227" i="5"/>
  <c r="J150" i="5"/>
  <c r="C150" i="5"/>
  <c r="J181" i="5"/>
  <c r="C181" i="5"/>
  <c r="J277" i="5"/>
  <c r="C277" i="5"/>
  <c r="J220" i="5"/>
  <c r="C220" i="5"/>
  <c r="J73" i="5"/>
  <c r="C73" i="5"/>
  <c r="J342" i="5"/>
  <c r="C342" i="5"/>
  <c r="J282" i="5"/>
  <c r="C282" i="5"/>
  <c r="J349" i="5"/>
  <c r="C349" i="5"/>
  <c r="J36" i="5"/>
  <c r="C36" i="5"/>
  <c r="J178" i="5"/>
  <c r="C178" i="5"/>
  <c r="J45" i="5"/>
  <c r="C45" i="5"/>
  <c r="J269" i="5"/>
  <c r="C269" i="5"/>
  <c r="J211" i="5"/>
  <c r="C211" i="5"/>
  <c r="J331" i="5"/>
  <c r="C331" i="5"/>
  <c r="J148" i="5"/>
  <c r="C148" i="5"/>
  <c r="J15" i="5"/>
  <c r="C15" i="5"/>
  <c r="J215" i="5"/>
  <c r="C215" i="5"/>
  <c r="J288" i="5"/>
  <c r="C288" i="5"/>
  <c r="J298" i="5"/>
  <c r="C298" i="5"/>
  <c r="J190" i="5"/>
  <c r="C190" i="5"/>
  <c r="J366" i="5"/>
  <c r="C366" i="5"/>
  <c r="J303" i="5"/>
  <c r="C303" i="5"/>
  <c r="J129" i="5"/>
  <c r="C129" i="5"/>
  <c r="J237" i="5"/>
  <c r="C237" i="5"/>
  <c r="J87" i="5"/>
  <c r="C87" i="5"/>
  <c r="J66" i="5"/>
  <c r="C66" i="5"/>
  <c r="J52" i="5"/>
  <c r="C52" i="5"/>
  <c r="J313" i="5"/>
  <c r="C313" i="5"/>
  <c r="J18" i="5"/>
  <c r="C18" i="5"/>
  <c r="J201" i="5"/>
  <c r="C201" i="5"/>
  <c r="J29" i="5"/>
  <c r="C29" i="5"/>
  <c r="J44" i="5"/>
  <c r="C44" i="5"/>
  <c r="J326" i="5"/>
  <c r="C326" i="5"/>
  <c r="J51" i="5"/>
  <c r="C51" i="5"/>
  <c r="J274" i="5"/>
  <c r="C274" i="5"/>
  <c r="J253" i="5"/>
  <c r="C253" i="5"/>
  <c r="J255" i="5"/>
  <c r="C255" i="5"/>
  <c r="J95" i="5"/>
  <c r="C95" i="5"/>
  <c r="J295" i="5"/>
  <c r="C295" i="5"/>
  <c r="J62" i="5"/>
  <c r="C62" i="5"/>
  <c r="J99" i="5"/>
  <c r="C99" i="5"/>
  <c r="J323" i="5"/>
  <c r="C323" i="5"/>
  <c r="J299" i="5"/>
  <c r="C299" i="5"/>
  <c r="J246" i="5"/>
  <c r="C246" i="5"/>
  <c r="J328" i="5"/>
  <c r="C328" i="5"/>
  <c r="J262" i="5"/>
  <c r="C262" i="5"/>
  <c r="J25" i="5"/>
  <c r="C25" i="5"/>
  <c r="J41" i="5"/>
  <c r="C41" i="5"/>
  <c r="J133" i="5"/>
  <c r="C133" i="5"/>
  <c r="J198" i="5"/>
  <c r="C198" i="5"/>
  <c r="J250" i="5"/>
  <c r="C250" i="5"/>
  <c r="J235" i="5"/>
  <c r="C235" i="5"/>
  <c r="J204" i="5"/>
  <c r="C204" i="5"/>
  <c r="J243" i="5"/>
  <c r="C243" i="5"/>
  <c r="J63" i="5"/>
  <c r="C63" i="5"/>
  <c r="J168" i="5"/>
  <c r="C168" i="5"/>
  <c r="J163" i="5"/>
  <c r="C163" i="5"/>
  <c r="J140" i="5"/>
  <c r="C140" i="5"/>
  <c r="J244" i="5"/>
  <c r="C244" i="5"/>
  <c r="J22" i="5"/>
  <c r="C22" i="5"/>
  <c r="J317" i="5"/>
  <c r="C317" i="5"/>
  <c r="J318" i="5"/>
  <c r="C318" i="5"/>
  <c r="J39" i="5"/>
  <c r="C39" i="5"/>
  <c r="J333" i="5"/>
  <c r="C333" i="5"/>
  <c r="J286" i="5"/>
  <c r="C286" i="5"/>
  <c r="J296" i="5"/>
  <c r="C296" i="5"/>
  <c r="J114" i="5"/>
  <c r="C114" i="5"/>
  <c r="J245" i="5"/>
  <c r="C245" i="5"/>
  <c r="J117" i="5"/>
  <c r="C117" i="5"/>
  <c r="J75" i="5"/>
  <c r="C75" i="5"/>
  <c r="J350" i="5"/>
  <c r="C350" i="5"/>
  <c r="J361" i="5"/>
  <c r="C361" i="5"/>
  <c r="J294" i="5"/>
  <c r="C294" i="5"/>
  <c r="J180" i="5"/>
  <c r="C180" i="5"/>
  <c r="J359" i="5"/>
  <c r="C359" i="5"/>
  <c r="J216" i="5"/>
  <c r="C216" i="5"/>
  <c r="J232" i="5"/>
  <c r="C232" i="5"/>
  <c r="J337" i="5"/>
  <c r="C337" i="5"/>
  <c r="J343" i="5"/>
  <c r="C343" i="5"/>
  <c r="J7" i="5"/>
  <c r="C7" i="5"/>
  <c r="J364" i="5"/>
  <c r="C364" i="5"/>
  <c r="J69" i="5"/>
  <c r="C69" i="5"/>
  <c r="J170" i="5"/>
  <c r="C170" i="5"/>
  <c r="J356" i="5"/>
  <c r="C356" i="5"/>
  <c r="J174" i="5"/>
  <c r="C174" i="5"/>
  <c r="J6" i="5"/>
  <c r="C6" i="5"/>
  <c r="J206" i="5"/>
  <c r="C206" i="5"/>
  <c r="J8" i="5"/>
  <c r="C8" i="5"/>
  <c r="J195" i="5"/>
  <c r="C195" i="5"/>
  <c r="J233" i="5"/>
  <c r="C233" i="5"/>
  <c r="J169" i="5"/>
  <c r="C169" i="5"/>
  <c r="J130" i="5"/>
  <c r="C130" i="5"/>
  <c r="J329" i="5"/>
  <c r="C329" i="5"/>
  <c r="J249" i="5"/>
  <c r="C249" i="5"/>
  <c r="J71" i="5"/>
  <c r="C71" i="5"/>
  <c r="J143" i="5"/>
  <c r="C143" i="5"/>
  <c r="J188" i="5"/>
  <c r="C188" i="5"/>
  <c r="J131" i="5"/>
  <c r="C131" i="5"/>
  <c r="J229" i="5"/>
  <c r="C229" i="5"/>
  <c r="J225" i="5"/>
  <c r="C225" i="5"/>
  <c r="J171" i="5"/>
  <c r="C171" i="5"/>
  <c r="L40" i="3"/>
  <c r="L39" i="3"/>
  <c r="L38" i="3"/>
  <c r="L20" i="3"/>
  <c r="L37" i="3"/>
  <c r="L19" i="3"/>
  <c r="L36" i="3"/>
  <c r="L18" i="3"/>
  <c r="L22" i="3"/>
  <c r="L21" i="3"/>
  <c r="L6" i="3"/>
  <c r="L5" i="3"/>
  <c r="L4" i="3"/>
  <c r="L3" i="3"/>
  <c r="L2" i="3"/>
  <c r="J367" i="5" l="1"/>
  <c r="F36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<sst xmlns="http://schemas.openxmlformats.org/spreadsheetml/2006/main" count="1830" uniqueCount="698">
  <si>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</si>
  <si>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</si>
  <si>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</si>
  <si>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</si>
  <si>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</si>
  <si>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</si>
  <si>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</si>
  <si>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</si>
  <si>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</si>
  <si>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</si>
  <si>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</si>
  <si>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</si>
  <si>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</si>
  <si>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</si>
  <si>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</si>
  <si>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</si>
  <si>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</si>
  <si>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</si>
  <si>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(All)</t>
  </si>
  <si>
    <t>Sum of Flyers</t>
  </si>
  <si>
    <t>Sales Statistics</t>
  </si>
  <si>
    <t>Mean</t>
  </si>
  <si>
    <t>Median</t>
  </si>
  <si>
    <t>Mode</t>
  </si>
  <si>
    <t>Variance</t>
  </si>
  <si>
    <t>Std Dev</t>
  </si>
  <si>
    <t>Rainfall Statistics</t>
  </si>
  <si>
    <t>Standard Dev</t>
  </si>
  <si>
    <t>Temperature Stats</t>
  </si>
  <si>
    <t>RandomID</t>
  </si>
  <si>
    <t>Mean Rain</t>
  </si>
  <si>
    <t>Rain StDev</t>
  </si>
  <si>
    <t>Population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</si>
  <si>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</si>
  <si>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</si>
  <si>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</si>
  <si>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</si>
  <si>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</si>
  <si>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</si>
  <si>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</si>
  <si>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</si>
  <si>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</si>
  <si>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</si>
  <si>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</si>
  <si>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</si>
  <si>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</si>
  <si>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</si>
  <si>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</si>
  <si>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</si>
  <si>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</si>
  <si>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</si>
  <si>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</si>
  <si>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</si>
  <si>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</si>
  <si>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</si>
  <si>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</si>
  <si>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</si>
  <si>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</si>
  <si>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</si>
  <si>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</si>
  <si>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</si>
  <si>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</si>
  <si>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</si>
  <si>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</si>
  <si>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</si>
  <si>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</si>
  <si>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</si>
  <si>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</si>
  <si>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</si>
  <si>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</si>
  <si>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</si>
  <si>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</si>
  <si>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</si>
  <si>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</si>
  <si>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</si>
  <si>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</si>
  <si>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</si>
  <si>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</si>
  <si>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</si>
  <si>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</si>
  <si>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</si>
  <si>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</si>
  <si>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</si>
  <si>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</si>
  <si>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</si>
  <si>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</si>
  <si>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</si>
  <si>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</si>
  <si>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</si>
  <si>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</si>
  <si>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</si>
  <si>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</si>
  <si>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</si>
  <si>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</si>
  <si>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</si>
  <si>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</si>
  <si>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</si>
  <si>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</si>
  <si>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</si>
  <si>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</si>
  <si>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</si>
  <si>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</si>
  <si>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</si>
  <si>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</si>
  <si>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</si>
  <si>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</si>
  <si>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</si>
  <si>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</si>
  <si>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</si>
  <si>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</si>
  <si>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</si>
  <si>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</si>
  <si>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</si>
  <si>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</si>
  <si>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</si>
  <si>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</si>
  <si>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</si>
  <si>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</si>
  <si>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</si>
  <si>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</si>
  <si>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</si>
  <si>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</si>
  <si>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</si>
  <si>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</si>
  <si>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</si>
  <si>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</si>
  <si>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</si>
  <si>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</si>
  <si>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</si>
  <si>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</si>
  <si>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</si>
  <si>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</si>
  <si>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</si>
  <si>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</si>
  <si>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</si>
  <si>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</si>
  <si>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</si>
  <si>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</si>
  <si>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</si>
  <si>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</si>
  <si>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</si>
  <si>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</si>
  <si>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</si>
  <si>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</si>
  <si>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</si>
  <si>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</si>
  <si>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</si>
  <si>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</si>
  <si>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</si>
  <si>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</si>
  <si>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</si>
  <si>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</si>
  <si>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</si>
  <si>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</si>
  <si>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</si>
  <si>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</si>
  <si>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</si>
  <si>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</si>
  <si>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</si>
  <si>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</si>
  <si>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</si>
  <si>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</si>
  <si>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</si>
  <si>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</si>
  <si>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</si>
  <si>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</si>
  <si>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</si>
  <si>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</si>
  <si>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</si>
  <si>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</si>
  <si>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</si>
  <si>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</si>
  <si>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</si>
  <si>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</si>
  <si>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</si>
  <si>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</si>
  <si>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</si>
  <si>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</si>
  <si>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</si>
  <si>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</si>
  <si>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</si>
  <si>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</si>
  <si>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</si>
  <si>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</si>
  <si>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</si>
  <si>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</si>
  <si>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</si>
  <si>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</si>
  <si>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</si>
  <si>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</si>
  <si>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</si>
  <si>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</si>
  <si>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</si>
  <si>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</si>
  <si>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</si>
  <si>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</si>
  <si>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</si>
  <si>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</si>
  <si>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</si>
  <si>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</si>
  <si>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</si>
  <si>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</si>
  <si>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</si>
  <si>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</si>
  <si>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</si>
  <si>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</si>
  <si>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</si>
  <si>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</si>
  <si>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</si>
  <si>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</si>
  <si>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</si>
  <si>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</si>
  <si>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</si>
  <si>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</si>
  <si>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</si>
  <si>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</si>
  <si>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</si>
  <si>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</si>
  <si>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</si>
  <si>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</si>
  <si>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</si>
  <si>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</si>
  <si>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</si>
  <si>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</si>
  <si>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</si>
  <si>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</si>
  <si>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</si>
  <si>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</si>
  <si>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</si>
  <si>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</si>
  <si>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</si>
  <si>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</si>
  <si>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</si>
  <si>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</si>
  <si>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</si>
  <si>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</si>
  <si>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</si>
  <si>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</si>
  <si>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</si>
  <si>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</si>
  <si>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</si>
  <si>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</si>
  <si>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</si>
  <si>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</si>
  <si>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</si>
  <si>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</si>
  <si>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</si>
  <si>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</si>
  <si>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</si>
  <si>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</si>
  <si>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</si>
  <si>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</si>
  <si>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</si>
  <si>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</si>
  <si>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</si>
  <si>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</si>
  <si>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</si>
  <si>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</si>
  <si>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</si>
  <si>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</si>
  <si>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</si>
  <si>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</si>
  <si>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</si>
  <si>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</si>
  <si>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</si>
  <si>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</si>
  <si>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</si>
  <si>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</si>
  <si>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</si>
  <si>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</si>
  <si>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</si>
  <si>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</si>
  <si>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</si>
  <si>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</si>
  <si>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</si>
  <si>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</si>
  <si>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</si>
  <si>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</si>
  <si>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</si>
  <si>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</si>
  <si>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</si>
  <si>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</si>
  <si>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</si>
  <si>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</si>
  <si>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</si>
  <si>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</si>
  <si>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</si>
  <si>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</si>
  <si>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</si>
  <si>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</si>
  <si>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</si>
  <si>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</si>
  <si>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</si>
  <si>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</si>
  <si>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</si>
  <si>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</si>
  <si>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</si>
  <si>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</si>
  <si>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</si>
  <si>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</si>
  <si>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</si>
  <si>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</si>
  <si>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</si>
  <si>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</si>
  <si>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</si>
  <si>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</si>
  <si>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</si>
  <si>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</si>
  <si>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</si>
  <si>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</si>
  <si>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</si>
  <si>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</si>
  <si>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</si>
  <si>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</si>
  <si>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</si>
  <si>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</si>
  <si>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</si>
  <si>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</si>
  <si>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</si>
  <si>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</si>
  <si>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</si>
  <si>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</si>
  <si>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</si>
  <si>
    <t>Sampling Mean</t>
  </si>
  <si>
    <t>Mean Temp</t>
  </si>
  <si>
    <t>Temp StDev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</si>
  <si>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</si>
  <si>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</si>
  <si>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</si>
  <si>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</si>
  <si>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</si>
  <si>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</si>
  <si>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</si>
  <si>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</si>
  <si>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</si>
  <si>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</si>
  <si>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</si>
  <si>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</si>
  <si>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</si>
  <si>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</si>
  <si>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</si>
  <si>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</si>
  <si>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</si>
  <si>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</si>
  <si>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</si>
  <si>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</si>
  <si>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</si>
  <si>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</si>
  <si>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</si>
  <si>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</si>
  <si>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</si>
  <si>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</si>
  <si>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</si>
  <si>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</si>
  <si>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</si>
  <si>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</si>
  <si>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</si>
  <si>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</si>
  <si>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</si>
  <si>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</si>
  <si>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</si>
  <si>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</si>
  <si>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</si>
  <si>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</si>
  <si>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</si>
  <si>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</si>
  <si>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</si>
  <si>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</si>
  <si>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</si>
  <si>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</si>
  <si>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</si>
  <si>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</si>
  <si>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</si>
  <si>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</si>
  <si>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</si>
  <si>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</si>
  <si>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</si>
  <si>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</si>
  <si>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</si>
  <si>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</si>
  <si>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</si>
  <si>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</si>
  <si>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</si>
  <si>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</si>
  <si>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</si>
  <si>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</si>
  <si>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</si>
  <si>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</si>
  <si>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</si>
  <si>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</si>
  <si>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</si>
  <si>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</si>
  <si>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</si>
  <si>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</si>
  <si>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</si>
  <si>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</si>
  <si>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</si>
  <si>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</si>
  <si>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</si>
  <si>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</si>
  <si>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</si>
  <si>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</si>
  <si>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</si>
  <si>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</si>
  <si>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</si>
  <si>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</si>
  <si>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</si>
  <si>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</si>
  <si>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</si>
  <si>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</si>
  <si>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</si>
  <si>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</si>
  <si>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</si>
  <si>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</si>
  <si>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</si>
  <si>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</si>
  <si>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</si>
  <si>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</si>
  <si>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</si>
  <si>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</si>
  <si>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</si>
  <si>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</si>
  <si>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</si>
  <si>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</si>
  <si>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</si>
  <si>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</si>
  <si>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</si>
  <si>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</si>
  <si>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</si>
  <si>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</si>
  <si>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</si>
  <si>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</si>
  <si>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</si>
  <si>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</si>
  <si>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</si>
  <si>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</si>
  <si>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</si>
  <si>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</si>
  <si>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</si>
  <si>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</si>
  <si>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</si>
  <si>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</si>
  <si>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</si>
  <si>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</si>
  <si>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</si>
  <si>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</si>
  <si>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</si>
  <si>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</si>
  <si>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</si>
  <si>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</si>
  <si>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</si>
  <si>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</si>
  <si>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</si>
  <si>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</si>
  <si>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</si>
  <si>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</si>
  <si>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</si>
  <si>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</si>
  <si>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</si>
  <si>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</si>
  <si>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</si>
  <si>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</si>
  <si>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</si>
  <si>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</si>
  <si>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</si>
  <si>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</si>
  <si>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</si>
  <si>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</si>
  <si>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</si>
  <si>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</si>
  <si>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</si>
  <si>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</si>
  <si>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</si>
  <si>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</si>
  <si>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</si>
  <si>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</si>
  <si>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</si>
  <si>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</si>
  <si>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</si>
  <si>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</si>
  <si>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</si>
  <si>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</si>
  <si>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</si>
  <si>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</si>
  <si>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</si>
  <si>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</si>
  <si>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</si>
  <si>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</si>
  <si>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</si>
  <si>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</si>
  <si>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</si>
  <si>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</si>
  <si>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</si>
  <si>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</si>
  <si>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</si>
  <si>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</si>
  <si>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</si>
  <si>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</si>
  <si>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</si>
  <si>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</si>
  <si>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</si>
  <si>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</si>
  <si>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</si>
  <si>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</si>
  <si>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</si>
  <si>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</si>
  <si>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</si>
  <si>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</si>
  <si>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</si>
  <si>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</si>
  <si>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</si>
  <si>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</si>
  <si>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</si>
  <si>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</si>
  <si>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</si>
  <si>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</si>
  <si>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</si>
  <si>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</si>
  <si>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</si>
  <si>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</si>
  <si>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</si>
  <si>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</si>
  <si>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</si>
  <si>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</si>
  <si>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</si>
  <si>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</si>
  <si>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</si>
  <si>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</si>
  <si>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</si>
  <si>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</si>
  <si>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</si>
  <si>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</si>
  <si>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</si>
  <si>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</si>
  <si>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</si>
  <si>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</si>
  <si>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</si>
  <si>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</si>
  <si>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</si>
  <si>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</si>
  <si>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</si>
  <si>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</si>
  <si>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</si>
  <si>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</si>
  <si>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</si>
  <si>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</si>
  <si>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</si>
  <si>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</si>
  <si>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</si>
  <si>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</si>
  <si>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</si>
  <si>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</si>
  <si>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</si>
  <si>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</si>
  <si>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</si>
  <si>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</si>
  <si>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</si>
  <si>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</si>
  <si>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</si>
  <si>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</si>
  <si>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</si>
  <si>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</si>
  <si>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</si>
  <si>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</si>
  <si>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</si>
  <si>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</si>
  <si>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</si>
  <si>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</si>
  <si>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</si>
  <si>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</si>
  <si>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</si>
  <si>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</si>
  <si>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</si>
  <si>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</si>
  <si>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</si>
  <si>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</si>
  <si>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</si>
  <si>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</si>
  <si>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</si>
  <si>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</si>
  <si>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</si>
  <si>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</si>
  <si>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</si>
  <si>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</si>
  <si>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</si>
  <si>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</si>
  <si>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</si>
  <si>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</si>
  <si>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</si>
  <si>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</si>
  <si>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</si>
  <si>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</si>
  <si>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</si>
  <si>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</si>
  <si>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</si>
  <si>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</si>
  <si>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</si>
  <si>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</si>
  <si>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</si>
  <si>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</si>
  <si>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</si>
  <si>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</si>
  <si>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</si>
  <si>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</si>
  <si>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</si>
  <si>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</si>
  <si>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</si>
  <si>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</si>
  <si>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</si>
  <si>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</si>
  <si>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</si>
  <si>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</si>
  <si>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</si>
  <si>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</si>
  <si>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</si>
  <si>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</si>
  <si>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</si>
  <si>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</si>
  <si>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</si>
  <si>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</si>
  <si>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</si>
  <si>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</si>
  <si>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</si>
  <si>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</si>
  <si>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</si>
  <si>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</si>
  <si>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</si>
  <si>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</si>
  <si>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</si>
  <si>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</si>
  <si>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</si>
  <si>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</si>
  <si>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</si>
  <si>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</si>
  <si>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</si>
  <si>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</si>
  <si>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</si>
  <si>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</si>
  <si>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</si>
  <si>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</si>
  <si>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</si>
  <si>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</si>
  <si>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</si>
  <si>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</si>
  <si>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</si>
  <si>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</si>
  <si>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</si>
  <si>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</si>
  <si>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</si>
  <si>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</si>
  <si>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</si>
  <si>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</si>
  <si>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</si>
  <si>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</si>
  <si>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</si>
  <si>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</si>
  <si>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</si>
  <si>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</si>
  <si>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</si>
  <si>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</si>
  <si>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</si>
  <si>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</si>
  <si>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</si>
  <si>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</si>
  <si>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</si>
  <si>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</si>
  <si>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</si>
  <si>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</si>
  <si>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</si>
  <si>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</si>
  <si>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</si>
  <si>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</si>
  <si>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</si>
  <si>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</si>
  <si>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</si>
  <si>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</si>
  <si>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</si>
  <si>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</si>
  <si>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</si>
  <si>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</si>
  <si>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</si>
  <si>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</si>
  <si>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</si>
  <si>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</si>
  <si>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</si>
  <si>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</si>
  <si>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</si>
  <si>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</si>
  <si>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</si>
  <si>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</si>
  <si>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</si>
  <si>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Sum of Sales</t>
  </si>
  <si>
    <t xml:space="preserve"> Temperature</t>
  </si>
  <si>
    <t>Correlation</t>
  </si>
  <si>
    <t>Sum of Rainfall</t>
  </si>
  <si>
    <t>Sample</t>
  </si>
  <si>
    <t>StDev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</si>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</sst>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[$$-409]* #,##0.00_);_([$$-409]* \(#,##0.00\);_([$$-409]* &quot;-&quot;??_);_(@_)"/>
    <numFmt numFmtId="165" formatCode="0.00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2" fontId="0" fillId="0" borderId="0" xfId="1" applyNumberFormat="1" applyFont="1"/>
    <xf numFmtId="14" fontId="0" fillId="0" borderId="0" xfId="0" applyNumberFormat="1" applyAlignment="1">
      <alignment horizontal="left"/>
    </xf>
    <xf numFmtId="0" fontId="2" fillId="2" borderId="1" xfId="0" applyFont="1" applyFill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[$$-409]* #,##0.00_);_([$$-409]* \(#,##0.00\);_([$$-409]* &quot;-&quot;??_);_(@_)"/>
    </dxf>
    <dxf>
      <numFmt numFmtId="4" formatCode="#,##0.00"/>
    </dxf>
    <dxf>
      <numFmt numFmtId="2" formatCode="0.00"/>
    </dxf>
    <dxf>
      <numFmt numFmtId="19" formatCode="m/d/yyyy"/>
    </dxf>
    <dxf>
      <numFmt numFmtId="19" formatCode="m/d/yyyy"/>
    </dxf>
    <dxf>
      <numFmt numFmtId="164" formatCode="_([$$-409]* #,##0.00_);_([$$-409]* \(#,##0.00\);_([$$-409]* &quot;-&quot;??_);_(@_)"/>
    </dxf>
    <dxf>
      <numFmt numFmtId="2" formatCode="0.00"/>
    </dxf>
    <dxf>
      <numFmt numFmtId="19" formatCode="m/d/yyyy"/>
    </dxf>
    <dxf>
      <numFmt numFmtId="19" formatCode="m/d/yyyy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4" formatCode="#,##0.00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4" formatCode="#,##0.00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'Col1'!$B$1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'Col1'!$A$2:$A$366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'Col1'!$B$2:$B$366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2-4F83-870E-5E2F897208C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23070200"/>
        <c:axId val="323071184"/>
      </c:scatterChart>
      <c:valAx>
        <c:axId val="3230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71184"/>
        <c:crosses val="autoZero"/>
        <c:crossBetween val="midCat"/>
      </c:valAx>
      <c:valAx>
        <c:axId val="3230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'Col2'!$B$1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'Col2'!$A$2:$A$366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'Col2'!$B$2:$B$366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0A1-B1B0-D3C9CB44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41832"/>
        <c:axId val="378642160"/>
      </c:scatterChart>
      <c:valAx>
        <c:axId val="37864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42160"/>
        <c:crosses val="autoZero"/>
        <c:crossBetween val="midCat"/>
      </c:valAx>
      <c:valAx>
        <c:axId val="3786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4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94218FFC-F9C0-4661-BBE9-F0F275142532}">
          <cx:tx>
            <cx:txData>
              <cx:f>_xlchart.v1.0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boxWhisker" uniqueId="{DDBAFEA5-415F-4554-AE01-3BFA284FF54C}">
          <cx:tx>
            <cx:txData>
              <cx:f>_xlchart.v1.2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clusteredColumn" uniqueId="{918901FB-6186-4B39-B673-AD2B65DD8A25}">
          <cx:tx>
            <cx:txData>
              <cx:f>_xlchart.v1.4</cx:f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boxWhisker" uniqueId="{4A820127-348F-4747-BB50-72226ED29BBA}">
          <cx:tx>
            <cx:txData>
              <cx:f>_xlchart.v1.6</cx:f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Temp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</a:t>
          </a:r>
        </a:p>
      </cx:txPr>
    </cx:title>
    <cx:plotArea>
      <cx:plotAreaRegion>
        <cx:series layoutId="clusteredColumn" uniqueId="{8F470A32-487A-453C-891E-F2D8545E5895}">
          <cx:tx>
            <cx:txData>
              <cx:f>_xlchart.v1.8</cx:f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Temp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</a:t>
          </a:r>
        </a:p>
      </cx:txPr>
    </cx:title>
    <cx:plotArea>
      <cx:plotAreaRegion>
        <cx:series layoutId="boxWhisker" uniqueId="{40082DA1-2731-4FF7-A618-46778DA21081}">
          <cx:tx>
            <cx:txData>
              <cx:f>_xlchart.v1.10</cx:f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DB0913B9-6D2F-4666-8EB4-B95065E49F21}">
          <cx:tx>
            <cx:txData>
              <cx:f>_xlchart.v1.12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Rain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</a:t>
          </a:r>
        </a:p>
      </cx:txPr>
    </cx:title>
    <cx:plotArea>
      <cx:plotAreaRegion>
        <cx:series layoutId="clusteredColumn" uniqueId="{14F65952-0546-4151-BCF5-093C3ACA67F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Temp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</a:t>
          </a:r>
        </a:p>
      </cx:txPr>
    </cx:title>
    <cx:plotArea>
      <cx:plotAreaRegion>
        <cx:series layoutId="clusteredColumn" uniqueId="{81CA4319-5592-4100-9096-6FCCEE08D08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microsoft.com/office/2014/relationships/chartEx" Target="../charts/chartEx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23445</xdr:colOff>
      <xdr:row>5</xdr:row>
      <xdr:rowOff>181707</xdr:rowOff>
    </xdr:from>
    <xdr:to>
      <xdr:col>13</xdr:col>
      <xdr:colOff>225667</xdr:colOff>
      <xdr:row>15</xdr:row>
      <xdr:rowOff>158261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FDA2CE-A5E0-4BAF-BCB4-6B163C5030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2485" y="1096107"/>
              <a:ext cx="3113062" cy="18053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398585</xdr:colOff>
      <xdr:row>6</xdr:row>
      <xdr:rowOff>17583</xdr:rowOff>
    </xdr:from>
    <xdr:to>
      <xdr:col>19</xdr:col>
      <xdr:colOff>331177</xdr:colOff>
      <xdr:row>15</xdr:row>
      <xdr:rowOff>140675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0407A91-3944-4581-BB3B-7E9E4A6DAB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68465" y="1114863"/>
              <a:ext cx="3590192" cy="1769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58615</xdr:colOff>
      <xdr:row>22</xdr:row>
      <xdr:rowOff>35168</xdr:rowOff>
    </xdr:from>
    <xdr:to>
      <xdr:col>13</xdr:col>
      <xdr:colOff>208085</xdr:colOff>
      <xdr:row>31</xdr:row>
      <xdr:rowOff>64476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1522E30-9D8B-48F8-AEDB-F85EE86140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7655" y="4058528"/>
              <a:ext cx="3060310" cy="1675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380999</xdr:colOff>
      <xdr:row>22</xdr:row>
      <xdr:rowOff>35168</xdr:rowOff>
    </xdr:from>
    <xdr:to>
      <xdr:col>18</xdr:col>
      <xdr:colOff>389790</xdr:colOff>
      <xdr:row>31</xdr:row>
      <xdr:rowOff>58616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ED81F5B-ECDA-4296-B74C-90BBB60A53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0879" y="4058528"/>
              <a:ext cx="3056791" cy="16693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143607</xdr:colOff>
      <xdr:row>40</xdr:row>
      <xdr:rowOff>117230</xdr:rowOff>
    </xdr:from>
    <xdr:to>
      <xdr:col>15</xdr:col>
      <xdr:colOff>583222</xdr:colOff>
      <xdr:row>55</xdr:row>
      <xdr:rowOff>134815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3E8F66D-6836-47FD-BE98-5CAC5BEB82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2647" y="7432430"/>
              <a:ext cx="4569655" cy="2760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126022</xdr:colOff>
      <xdr:row>56</xdr:row>
      <xdr:rowOff>64476</xdr:rowOff>
    </xdr:from>
    <xdr:to>
      <xdr:col>15</xdr:col>
      <xdr:colOff>565637</xdr:colOff>
      <xdr:row>71</xdr:row>
      <xdr:rowOff>82061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46FAD4E-E4E3-445C-BF34-F6E7F37176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5062" y="10305756"/>
              <a:ext cx="4569655" cy="2760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0</xdr:rowOff>
    </xdr:from>
    <xdr:to>
      <xdr:col>5</xdr:col>
      <xdr:colOff>556260</xdr:colOff>
      <xdr:row>9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E75D58-8FE9-4EE1-A02F-1837173FF0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140" y="0"/>
              <a:ext cx="455676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2</xdr:row>
      <xdr:rowOff>167640</xdr:rowOff>
    </xdr:from>
    <xdr:to>
      <xdr:col>17</xdr:col>
      <xdr:colOff>228600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ECD01-35D8-4DB4-88DC-EDE0575F0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358140</xdr:colOff>
      <xdr:row>28</xdr:row>
      <xdr:rowOff>34290</xdr:rowOff>
    </xdr:from>
    <xdr:to>
      <xdr:col>28</xdr:col>
      <xdr:colOff>228600</xdr:colOff>
      <xdr:row>48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D714F6-AE00-44A5-BA1C-078E23C897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76620" y="5154930"/>
              <a:ext cx="5966460" cy="379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381000</xdr:colOff>
      <xdr:row>2</xdr:row>
      <xdr:rowOff>34290</xdr:rowOff>
    </xdr:from>
    <xdr:to>
      <xdr:col>28</xdr:col>
      <xdr:colOff>213360</xdr:colOff>
      <xdr:row>26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4D7CC3F-5F02-45A7-A0B5-C0DB23873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99480" y="400050"/>
              <a:ext cx="5928360" cy="4461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83820</xdr:rowOff>
    </xdr:from>
    <xdr:to>
      <xdr:col>17</xdr:col>
      <xdr:colOff>281940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9E54A-9EEA-415B-A7C5-A9340E139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218.81516111111" createdVersion="6" refreshedVersion="6" minRefreshableVersion="3" recordCount="365" xr:uid="{9ED9FAE8-9C95-4254-B3F8-C6DD44772D80}">
  <cacheSource type="worksheet">
    <worksheetSource name="Table2"/>
  </cacheSource>
  <cacheFields count="9">
    <cacheField name="Date" numFmtId="14">
      <sharedItems containsSemiMixedTypes="0" containsNonDate="0" containsDate="1" containsString="0" minDate="2017-01-01T00:00:00" maxDate="2018-01-01T00:00:00"/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 count="176">
        <n v="27"/>
        <n v="28.9"/>
        <n v="34.5"/>
        <n v="44.099999999999994"/>
        <n v="42.4"/>
        <n v="25.299999999999997"/>
        <n v="32.9"/>
        <n v="37.5"/>
        <n v="38.099999999999994"/>
        <n v="43.4"/>
        <n v="32.599999999999994"/>
        <n v="38.199999999999996"/>
        <n v="30.599999999999998"/>
        <n v="32.199999999999996"/>
        <n v="42.8"/>
        <n v="43.099999999999994"/>
        <n v="31.599999999999998"/>
        <n v="36.199999999999996"/>
        <n v="40.799999999999997"/>
        <n v="28.599999999999998"/>
        <n v="35.799999999999997"/>
        <n v="42.099999999999994"/>
        <n v="34.9"/>
        <n v="35.199999999999996"/>
        <n v="41.099999999999994"/>
        <n v="40.4"/>
        <n v="52"/>
        <n v="50.3"/>
        <n v="56.599999999999994"/>
        <n v="45.4"/>
        <n v="45"/>
        <n v="52.3"/>
        <n v="52.599999999999994"/>
        <n v="42.699999999999996"/>
        <n v="50"/>
        <n v="51.3"/>
        <n v="55.599999999999994"/>
        <n v="46.4"/>
        <n v="47.699999999999996"/>
        <n v="47.3"/>
        <n v="43.699999999999996"/>
        <n v="48.699999999999996"/>
        <n v="49.599999999999994"/>
        <n v="57.9"/>
        <n v="57.199999999999996"/>
        <n v="60.199999999999996"/>
        <n v="59.499999999999993"/>
        <n v="55.9"/>
        <n v="61.199999999999996"/>
        <n v="58.499999999999993"/>
        <n v="52.9"/>
        <n v="59.199999999999996"/>
        <n v="58.199999999999996"/>
        <n v="61.499999999999993"/>
        <n v="58.9"/>
        <n v="56.199999999999996"/>
        <n v="56.499999999999993"/>
        <n v="53.9"/>
        <n v="56.9"/>
        <n v="60.499999999999993"/>
        <n v="55.199999999999996"/>
        <n v="57.499999999999993"/>
        <n v="65.8"/>
        <n v="60.8"/>
        <n v="62.099999999999994"/>
        <n v="64.399999999999991"/>
        <n v="59.8"/>
        <n v="63.8"/>
        <n v="63.099999999999994"/>
        <n v="66.099999999999994"/>
        <n v="61.099999999999994"/>
        <n v="65.099999999999994"/>
        <n v="64.099999999999994"/>
        <n v="62.499999999999993"/>
        <n v="68.099999999999994"/>
        <n v="67.099999999999994"/>
        <n v="63.499999999999993"/>
        <n v="58.8"/>
        <n v="66.699999999999989"/>
        <n v="65.699999999999989"/>
        <n v="71"/>
        <n v="71.3"/>
        <n v="69.399999999999991"/>
        <n v="69.699999999999989"/>
        <n v="75"/>
        <n v="72.699999999999989"/>
        <n v="70"/>
        <n v="77.3"/>
        <n v="63.399999999999991"/>
        <n v="70.699999999999989"/>
        <n v="72"/>
        <n v="75.3"/>
        <n v="71.699999999999989"/>
        <n v="76.3"/>
        <n v="79.899999999999991"/>
        <n v="81.5"/>
        <n v="90.399999999999991"/>
        <n v="78.599999999999994"/>
        <n v="84.199999999999989"/>
        <n v="86.8"/>
        <n v="90.699999999999989"/>
        <n v="77.599999999999994"/>
        <n v="79.5"/>
        <n v="84.8"/>
        <n v="93"/>
        <n v="75.599999999999994"/>
        <n v="80.5"/>
        <n v="99.3"/>
        <n v="72.599999999999994"/>
        <n v="86.5"/>
        <n v="85.1"/>
        <n v="94.3"/>
        <n v="72.3"/>
        <n v="102.6"/>
        <n v="75.899999999999991"/>
        <n v="89.399999999999991"/>
        <n v="102.89999999999999"/>
        <n v="93.399999999999991"/>
        <n v="73.599999999999994"/>
        <n v="91.699999999999989"/>
        <n v="82.5"/>
        <n v="83.199999999999989"/>
        <n v="77.899999999999991"/>
        <n v="98"/>
        <n v="83.5"/>
        <n v="80.199999999999989"/>
        <n v="78.899999999999991"/>
        <n v="92"/>
        <n v="79.199999999999989"/>
        <n v="80.899999999999991"/>
        <n v="83.8"/>
        <n v="76.899999999999991"/>
        <n v="99.6"/>
        <n v="89.1"/>
        <n v="76.599999999999994"/>
        <n v="97.899999999999991"/>
        <n v="87.399999999999991"/>
        <n v="85.5"/>
        <n v="78.199999999999989"/>
        <n v="74.599999999999994"/>
        <n v="68.699999999999989"/>
        <n v="70.3"/>
        <n v="67.699999999999989"/>
        <n v="74.3"/>
        <n v="68"/>
        <n v="79.599999999999994"/>
        <n v="69"/>
        <n v="67.399999999999991"/>
        <n v="61.8"/>
        <n v="68.399999999999991"/>
        <n v="64.8"/>
        <n v="54.199999999999996"/>
        <n v="62.8"/>
        <n v="51.9"/>
        <n v="53.599999999999994"/>
        <n v="51.599999999999994"/>
        <n v="44.699999999999996"/>
        <n v="54.599999999999994"/>
        <n v="49.699999999999996"/>
        <n v="46"/>
        <n v="47"/>
        <n v="49"/>
        <n v="33.5"/>
        <n v="22"/>
        <n v="40.5"/>
        <n v="31.199999999999996"/>
        <n v="31.299999999999997"/>
        <n v="45.099999999999994"/>
        <n v="31.9"/>
        <n v="35.5"/>
        <n v="30.9"/>
        <n v="41.4"/>
        <n v="36.799999999999997"/>
        <n v="37.799999999999997"/>
        <n v="39.5"/>
        <n v="15.099999999999998"/>
      </sharedItems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 count="62">
        <n v="15"/>
        <n v="27"/>
        <n v="28"/>
        <n v="33"/>
        <n v="23"/>
        <n v="19"/>
        <n v="20"/>
        <n v="16"/>
        <n v="24"/>
        <n v="26"/>
        <n v="30"/>
        <n v="21"/>
        <n v="18"/>
        <n v="22"/>
        <n v="37"/>
        <n v="35"/>
        <n v="25"/>
        <n v="46"/>
        <n v="32"/>
        <n v="39"/>
        <n v="31"/>
        <n v="40"/>
        <n v="41"/>
        <n v="34"/>
        <n v="29"/>
        <n v="36"/>
        <n v="45"/>
        <n v="43"/>
        <n v="47"/>
        <n v="48"/>
        <n v="50"/>
        <n v="38"/>
        <n v="51"/>
        <n v="44"/>
        <n v="52"/>
        <n v="49"/>
        <n v="56"/>
        <n v="53"/>
        <n v="42"/>
        <n v="55"/>
        <n v="64"/>
        <n v="57"/>
        <n v="58"/>
        <n v="59"/>
        <n v="63"/>
        <n v="54"/>
        <n v="67"/>
        <n v="65"/>
        <n v="77"/>
        <n v="60"/>
        <n v="66"/>
        <n v="70"/>
        <n v="76"/>
        <n v="62"/>
        <n v="68"/>
        <n v="80"/>
        <n v="72"/>
        <n v="69"/>
        <n v="74"/>
        <n v="11"/>
        <n v="17"/>
        <n v="9"/>
      </sharedItems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219.494205208335" createdVersion="6" refreshedVersion="6" minRefreshableVersion="3" recordCount="365" xr:uid="{9BAC5F3D-8CA1-42B6-B294-92283D9A111E}">
  <cacheSource type="worksheet">
    <worksheetSource name="Table22"/>
  </cacheSource>
  <cacheFields count="11">
    <cacheField name="RandomID" numFmtId="2">
      <sharedItems containsSemiMixedTypes="0" containsString="0" containsNumber="1" minValue="4.373271765354847E-3" maxValue="0.99800269722964219"/>
    </cacheField>
    <cacheField name="Date" numFmtId="14">
      <sharedItems containsSemiMixedTypes="0" containsNonDate="0" containsDate="1" containsString="0" minDate="2017-01-01T00:00:00" maxDate="2018-01-01T00:00:00" count="365">
        <d v="2017-12-29T00:00:00"/>
        <d v="2017-06-09T00:00:00"/>
        <d v="2017-05-15T00:00:00"/>
        <d v="2017-11-18T00:00:00"/>
        <d v="2017-01-16T00:00:00"/>
        <d v="2017-01-22T00:00:00"/>
        <d v="2017-01-14T00:00:00"/>
        <d v="2017-08-31T00:00:00"/>
        <d v="2017-11-10T00:00:00"/>
        <d v="2017-07-22T00:00:00"/>
        <d v="2017-07-14T00:00:00"/>
        <d v="2017-11-13T00:00:00"/>
        <d v="2017-12-21T00:00:00"/>
        <d v="2017-03-27T00:00:00"/>
        <d v="2017-04-23T00:00:00"/>
        <d v="2017-05-14T00:00:00"/>
        <d v="2017-03-14T00:00:00"/>
        <d v="2017-04-14T00:00:00"/>
        <d v="2017-09-25T00:00:00"/>
        <d v="2017-05-24T00:00:00"/>
        <d v="2017-02-11T00:00:00"/>
        <d v="2017-06-06T00:00:00"/>
        <d v="2017-09-04T00:00:00"/>
        <d v="2017-02-24T00:00:00"/>
        <d v="2017-04-19T00:00:00"/>
        <d v="2017-12-01T00:00:00"/>
        <d v="2017-11-30T00:00:00"/>
        <d v="2017-03-12T00:00:00"/>
        <d v="2017-11-11T00:00:00"/>
        <d v="2017-12-18T00:00:00"/>
        <d v="2017-07-26T00:00:00"/>
        <d v="2017-10-03T00:00:00"/>
        <d v="2017-09-14T00:00:00"/>
        <d v="2017-08-20T00:00:00"/>
        <d v="2017-04-03T00:00:00"/>
        <d v="2017-07-08T00:00:00"/>
        <d v="2017-07-05T00:00:00"/>
        <d v="2017-02-08T00:00:00"/>
        <d v="2017-12-04T00:00:00"/>
        <d v="2017-02-23T00:00:00"/>
        <d v="2017-05-10T00:00:00"/>
        <d v="2017-12-25T00:00:00"/>
        <d v="2017-03-11T00:00:00"/>
        <d v="2017-04-01T00:00:00"/>
        <d v="2017-12-17T00:00:00"/>
        <d v="2017-05-07T00:00:00"/>
        <d v="2017-08-17T00:00:00"/>
        <d v="2017-08-25T00:00:00"/>
        <d v="2017-09-02T00:00:00"/>
        <d v="2017-03-09T00:00:00"/>
        <d v="2017-03-16T00:00:00"/>
        <d v="2017-09-17T00:00:00"/>
        <d v="2017-10-26T00:00:00"/>
        <d v="2017-04-13T00:00:00"/>
        <d v="2017-06-28T00:00:00"/>
        <d v="2017-08-15T00:00:00"/>
        <d v="2017-11-22T00:00:00"/>
        <d v="2017-05-31T00:00:00"/>
        <d v="2017-05-25T00:00:00"/>
        <d v="2017-12-31T00:00:00"/>
        <d v="2017-03-03T00:00:00"/>
        <d v="2017-02-16T00:00:00"/>
        <d v="2017-04-29T00:00:00"/>
        <d v="2017-10-30T00:00:00"/>
        <d v="2017-03-17T00:00:00"/>
        <d v="2017-08-18T00:00:00"/>
        <d v="2017-06-21T00:00:00"/>
        <d v="2017-01-20T00:00:00"/>
        <d v="2017-05-16T00:00:00"/>
        <d v="2017-01-07T00:00:00"/>
        <d v="2017-08-08T00:00:00"/>
        <d v="2017-04-07T00:00:00"/>
        <d v="2017-10-09T00:00:00"/>
        <d v="2017-02-01T00:00:00"/>
        <d v="2017-10-23T00:00:00"/>
        <d v="2017-05-03T00:00:00"/>
        <d v="2017-08-23T00:00:00"/>
        <d v="2017-05-26T00:00:00"/>
        <d v="2017-04-30T00:00:00"/>
        <d v="2017-09-05T00:00:00"/>
        <d v="2017-07-15T00:00:00"/>
        <d v="2017-10-12T00:00:00"/>
        <d v="2017-06-03T00:00:00"/>
        <d v="2017-10-28T00:00:00"/>
        <d v="2017-09-15T00:00:00"/>
        <d v="2017-03-18T00:00:00"/>
        <d v="2017-09-06T00:00:00"/>
        <d v="2017-07-12T00:00:00"/>
        <d v="2017-05-20T00:00:00"/>
        <d v="2017-12-20T00:00:00"/>
        <d v="2017-11-07T00:00:00"/>
        <d v="2017-04-21T00:00:00"/>
        <d v="2017-06-30T00:00:00"/>
        <d v="2017-03-05T00:00:00"/>
        <d v="2017-04-20T00:00:00"/>
        <d v="2017-08-27T00:00:00"/>
        <d v="2017-10-14T00:00:00"/>
        <d v="2017-03-02T00:00:00"/>
        <d v="2017-07-01T00:00:00"/>
        <d v="2017-09-26T00:00:00"/>
        <d v="2017-09-03T00:00:00"/>
        <d v="2017-12-23T00:00:00"/>
        <d v="2017-07-28T00:00:00"/>
        <d v="2017-10-25T00:00:00"/>
        <d v="2017-12-26T00:00:00"/>
        <d v="2017-05-11T00:00:00"/>
        <d v="2017-06-18T00:00:00"/>
        <d v="2017-08-01T00:00:00"/>
        <d v="2017-06-02T00:00:00"/>
        <d v="2017-06-25T00:00:00"/>
        <d v="2017-06-15T00:00:00"/>
        <d v="2017-07-21T00:00:00"/>
        <d v="2017-02-04T00:00:00"/>
        <d v="2017-07-31T00:00:00"/>
        <d v="2017-07-11T00:00:00"/>
        <d v="2017-02-02T00:00:00"/>
        <d v="2017-11-08T00:00:00"/>
        <d v="2017-07-24T00:00:00"/>
        <d v="2017-11-17T00:00:00"/>
        <d v="2017-12-13T00:00:00"/>
        <d v="2017-08-22T00:00:00"/>
        <d v="2017-10-08T00:00:00"/>
        <d v="2017-10-15T00:00:00"/>
        <d v="2017-08-30T00:00:00"/>
        <d v="2017-11-02T00:00:00"/>
        <d v="2017-06-12T00:00:00"/>
        <d v="2017-11-04T00:00:00"/>
        <d v="2017-03-20T00:00:00"/>
        <d v="2017-01-10T00:00:00"/>
        <d v="2017-01-04T00:00:00"/>
        <d v="2017-11-23T00:00:00"/>
        <d v="2017-02-22T00:00:00"/>
        <d v="2017-09-30T00:00:00"/>
        <d v="2017-10-21T00:00:00"/>
        <d v="2017-04-17T00:00:00"/>
        <d v="2017-10-13T00:00:00"/>
        <d v="2017-08-19T00:00:00"/>
        <d v="2017-05-13T00:00:00"/>
        <d v="2017-02-13T00:00:00"/>
        <d v="2017-08-12T00:00:00"/>
        <d v="2017-05-29T00:00:00"/>
        <d v="2017-01-06T00:00:00"/>
        <d v="2017-12-16T00:00:00"/>
        <d v="2017-10-27T00:00:00"/>
        <d v="2017-07-27T00:00:00"/>
        <d v="2017-10-20T00:00:00"/>
        <d v="2017-03-28T00:00:00"/>
        <d v="2017-07-18T00:00:00"/>
        <d v="2017-04-11T00:00:00"/>
        <d v="2017-11-29T00:00:00"/>
        <d v="2017-06-22T00:00:00"/>
        <d v="2017-10-22T00:00:00"/>
        <d v="2017-04-27T00:00:00"/>
        <d v="2017-10-31T00:00:00"/>
        <d v="2017-10-19T00:00:00"/>
        <d v="2017-10-04T00:00:00"/>
        <d v="2017-12-02T00:00:00"/>
        <d v="2017-12-10T00:00:00"/>
        <d v="2017-09-27T00:00:00"/>
        <d v="2017-07-10T00:00:00"/>
        <d v="2017-11-27T00:00:00"/>
        <d v="2017-02-14T00:00:00"/>
        <d v="2017-10-06T00:00:00"/>
        <d v="2017-09-11T00:00:00"/>
        <d v="2017-11-09T00:00:00"/>
        <d v="2017-05-28T00:00:00"/>
        <d v="2017-02-15T00:00:00"/>
        <d v="2017-01-11T00:00:00"/>
        <d v="2017-01-19T00:00:00"/>
        <d v="2017-01-01T00:00:00"/>
        <d v="2017-08-10T00:00:00"/>
        <d v="2017-06-20T00:00:00"/>
        <d v="2017-01-17T00:00:00"/>
        <d v="2017-12-03T00:00:00"/>
        <d v="2017-10-05T00:00:00"/>
        <d v="2017-07-06T00:00:00"/>
        <d v="2017-04-02T00:00:00"/>
        <d v="2017-11-14T00:00:00"/>
        <d v="2017-01-28T00:00:00"/>
        <d v="2017-04-10T00:00:00"/>
        <d v="2017-09-22T00:00:00"/>
        <d v="2017-08-28T00:00:00"/>
        <d v="2017-09-18T00:00:00"/>
        <d v="2017-07-09T00:00:00"/>
        <d v="2017-05-21T00:00:00"/>
        <d v="2017-12-06T00:00:00"/>
        <d v="2017-01-05T00:00:00"/>
        <d v="2017-11-24T00:00:00"/>
        <d v="2017-03-23T00:00:00"/>
        <d v="2017-05-27T00:00:00"/>
        <d v="2017-08-21T00:00:00"/>
        <d v="2017-08-09T00:00:00"/>
        <d v="2017-11-25T00:00:00"/>
        <d v="2017-01-13T00:00:00"/>
        <d v="2017-07-17T00:00:00"/>
        <d v="2017-11-19T00:00:00"/>
        <d v="2017-02-21T00:00:00"/>
        <d v="2017-08-16T00:00:00"/>
        <d v="2017-06-05T00:00:00"/>
        <d v="2017-03-13T00:00:00"/>
        <d v="2017-06-01T00:00:00"/>
        <d v="2017-07-04T00:00:00"/>
        <d v="2017-02-18T00:00:00"/>
        <d v="2017-12-24T00:00:00"/>
        <d v="2017-01-15T00:00:00"/>
        <d v="2017-06-24T00:00:00"/>
        <d v="2017-11-15T00:00:00"/>
        <d v="2017-11-16T00:00:00"/>
        <d v="2017-06-10T00:00:00"/>
        <d v="2017-03-30T00:00:00"/>
        <d v="2017-04-22T00:00:00"/>
        <d v="2017-09-24T00:00:00"/>
        <d v="2017-09-23T00:00:00"/>
        <d v="2017-03-26T00:00:00"/>
        <d v="2017-01-26T00:00:00"/>
        <d v="2017-10-16T00:00:00"/>
        <d v="2017-04-15T00:00:00"/>
        <d v="2017-09-08T00:00:00"/>
        <d v="2017-04-08T00:00:00"/>
        <d v="2017-04-26T00:00:00"/>
        <d v="2017-08-04T00:00:00"/>
        <d v="2017-10-24T00:00:00"/>
        <d v="2017-09-12T00:00:00"/>
        <d v="2017-01-02T00:00:00"/>
        <d v="2017-06-27T00:00:00"/>
        <d v="2017-04-12T00:00:00"/>
        <d v="2017-09-28T00:00:00"/>
        <d v="2017-01-03T00:00:00"/>
        <d v="2017-11-28T00:00:00"/>
        <d v="2017-12-11T00:00:00"/>
        <d v="2017-01-25T00:00:00"/>
        <d v="2017-01-12T00:00:00"/>
        <d v="2017-10-02T00:00:00"/>
        <d v="2017-02-19T00:00:00"/>
        <d v="2017-04-18T00:00:00"/>
        <d v="2017-03-19T00:00:00"/>
        <d v="2017-12-22T00:00:00"/>
        <d v="2017-07-30T00:00:00"/>
        <d v="2017-09-21T00:00:00"/>
        <d v="2017-07-29T00:00:00"/>
        <d v="2017-08-14T00:00:00"/>
        <d v="2017-02-17T00:00:00"/>
        <d v="2017-02-12T00:00:00"/>
        <d v="2017-02-03T00:00:00"/>
        <d v="2017-02-27T00:00:00"/>
        <d v="2017-06-14T00:00:00"/>
        <d v="2017-12-15T00:00:00"/>
        <d v="2017-01-08T00:00:00"/>
        <d v="2017-02-20T00:00:00"/>
        <d v="2017-11-01T00:00:00"/>
        <d v="2017-12-12T00:00:00"/>
        <d v="2017-03-07T00:00:00"/>
        <d v="2017-08-29T00:00:00"/>
        <d v="2017-03-06T00:00:00"/>
        <d v="2017-06-16T00:00:00"/>
        <d v="2017-05-05T00:00:00"/>
        <d v="2017-09-29T00:00:00"/>
        <d v="2017-07-19T00:00:00"/>
        <d v="2017-05-18T00:00:00"/>
        <d v="2017-11-05T00:00:00"/>
        <d v="2017-02-25T00:00:00"/>
        <d v="2017-12-05T00:00:00"/>
        <d v="2017-06-17T00:00:00"/>
        <d v="2017-08-11T00:00:00"/>
        <d v="2017-09-19T00:00:00"/>
        <d v="2017-09-09T00:00:00"/>
        <d v="2017-09-07T00:00:00"/>
        <d v="2017-03-31T00:00:00"/>
        <d v="2017-04-28T00:00:00"/>
        <d v="2017-10-10T00:00:00"/>
        <d v="2017-05-09T00:00:00"/>
        <d v="2017-07-02T00:00:00"/>
        <d v="2017-03-08T00:00:00"/>
        <d v="2017-05-01T00:00:00"/>
        <d v="2017-06-19T00:00:00"/>
        <d v="2017-04-09T00:00:00"/>
        <d v="2017-09-10T00:00:00"/>
        <d v="2017-12-19T00:00:00"/>
        <d v="2017-10-11T00:00:00"/>
        <d v="2017-05-12T00:00:00"/>
        <d v="2017-04-05T00:00:00"/>
        <d v="2017-06-26T00:00:00"/>
        <d v="2017-06-23T00:00:00"/>
        <d v="2017-11-12T00:00:00"/>
        <d v="2017-02-06T00:00:00"/>
        <d v="2017-12-27T00:00:00"/>
        <d v="2017-03-25T00:00:00"/>
        <d v="2017-07-23T00:00:00"/>
        <d v="2017-05-02T00:00:00"/>
        <d v="2017-07-03T00:00:00"/>
        <d v="2017-05-23T00:00:00"/>
        <d v="2017-11-20T00:00:00"/>
        <d v="2017-01-29T00:00:00"/>
        <d v="2017-03-04T00:00:00"/>
        <d v="2017-02-05T00:00:00"/>
        <d v="2017-06-04T00:00:00"/>
        <d v="2017-03-24T00:00:00"/>
        <d v="2017-02-28T00:00:00"/>
        <d v="2017-07-25T00:00:00"/>
        <d v="2017-11-21T00:00:00"/>
        <d v="2017-05-04T00:00:00"/>
        <d v="2017-03-21T00:00:00"/>
        <d v="2017-12-30T00:00:00"/>
        <d v="2017-06-29T00:00:00"/>
        <d v="2017-06-13T00:00:00"/>
        <d v="2017-09-16T00:00:00"/>
        <d v="2017-07-13T00:00:00"/>
        <d v="2017-10-07T00:00:00"/>
        <d v="2017-10-29T00:00:00"/>
        <d v="2017-09-01T00:00:00"/>
        <d v="2017-10-18T00:00:00"/>
        <d v="2017-03-15T00:00:00"/>
        <d v="2017-09-20T00:00:00"/>
        <d v="2017-06-08T00:00:00"/>
        <d v="2017-06-07T00:00:00"/>
        <d v="2017-02-10T00:00:00"/>
        <d v="2017-02-09T00:00:00"/>
        <d v="2017-10-01T00:00:00"/>
        <d v="2017-07-20T00:00:00"/>
        <d v="2017-10-17T00:00:00"/>
        <d v="2017-12-28T00:00:00"/>
        <d v="2017-03-01T00:00:00"/>
        <d v="2017-12-14T00:00:00"/>
        <d v="2017-07-16T00:00:00"/>
        <d v="2017-03-10T00:00:00"/>
        <d v="2017-06-11T00:00:00"/>
        <d v="2017-02-26T00:00:00"/>
        <d v="2017-01-09T00:00:00"/>
        <d v="2017-05-22T00:00:00"/>
        <d v="2017-03-29T00:00:00"/>
        <d v="2017-08-03T00:00:00"/>
        <d v="2017-02-07T00:00:00"/>
        <d v="2017-08-02T00:00:00"/>
        <d v="2017-08-26T00:00:00"/>
        <d v="2017-09-13T00:00:00"/>
        <d v="2017-01-24T00:00:00"/>
        <d v="2017-12-08T00:00:00"/>
        <d v="2017-11-26T00:00:00"/>
        <d v="2017-12-07T00:00:00"/>
        <d v="2017-08-06T00:00:00"/>
        <d v="2017-04-06T00:00:00"/>
        <d v="2017-01-23T00:00:00"/>
        <d v="2017-04-24T00:00:00"/>
        <d v="2017-05-08T00:00:00"/>
        <d v="2017-07-07T00:00:00"/>
        <d v="2017-08-24T00:00:00"/>
        <d v="2017-04-25T00:00:00"/>
        <d v="2017-04-04T00:00:00"/>
        <d v="2017-01-31T00:00:00"/>
        <d v="2017-05-19T00:00:00"/>
        <d v="2017-04-16T00:00:00"/>
        <d v="2017-05-06T00:00:00"/>
        <d v="2017-12-09T00:00:00"/>
        <d v="2017-11-03T00:00:00"/>
        <d v="2017-01-18T00:00:00"/>
        <d v="2017-05-30T00:00:00"/>
        <d v="2017-08-07T00:00:00"/>
        <d v="2017-01-27T00:00:00"/>
        <d v="2017-08-13T00:00:00"/>
        <d v="2017-01-30T00:00:00"/>
        <d v="2017-11-06T00:00:00"/>
        <d v="2017-05-17T00:00:00"/>
        <d v="2017-01-21T00:00:00"/>
        <d v="2017-08-05T00:00:00"/>
        <d v="2017-03-22T00:00:00"/>
      </sharedItems>
      <fieldGroup par="10" base="1">
        <rangePr groupBy="days" startDate="2017-01-01T00:00:00" endDate="2018-01-01T00:00:00"/>
        <groupItems count="368">
          <s v="&lt;1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Month" numFmtId="14">
      <sharedItems/>
    </cacheField>
    <cacheField name="Day" numFmtId="0">
      <sharedItems/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  <cacheField name="Months" numFmtId="0" databaseField="0">
      <fieldGroup base="1">
        <rangePr groupBy="months" startDate="2017-01-01T00:00:00" endDate="2018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17-01-01T00:00:00"/>
    <x v="0"/>
    <x v="0"/>
    <x v="0"/>
    <n v="2"/>
    <x v="0"/>
    <n v="0.3"/>
    <n v="10"/>
    <n v="3"/>
  </r>
  <r>
    <d v="2017-01-02T00:00:00"/>
    <x v="0"/>
    <x v="1"/>
    <x v="1"/>
    <n v="1.33"/>
    <x v="0"/>
    <n v="0.3"/>
    <n v="13"/>
    <n v="3.9"/>
  </r>
  <r>
    <d v="2017-01-03T00:00:00"/>
    <x v="0"/>
    <x v="2"/>
    <x v="2"/>
    <n v="1.33"/>
    <x v="1"/>
    <n v="0.3"/>
    <n v="15"/>
    <n v="4.5"/>
  </r>
  <r>
    <d v="2017-01-04T00:00:00"/>
    <x v="0"/>
    <x v="3"/>
    <x v="3"/>
    <n v="1.05"/>
    <x v="2"/>
    <n v="0.3"/>
    <n v="17"/>
    <n v="5.0999999999999996"/>
  </r>
  <r>
    <d v="2017-01-05T00:00:00"/>
    <x v="0"/>
    <x v="4"/>
    <x v="4"/>
    <n v="1"/>
    <x v="3"/>
    <n v="0.3"/>
    <n v="18"/>
    <n v="5.3999999999999995"/>
  </r>
  <r>
    <d v="2017-01-06T00:00:00"/>
    <x v="0"/>
    <x v="5"/>
    <x v="5"/>
    <n v="1.54"/>
    <x v="4"/>
    <n v="0.3"/>
    <n v="11"/>
    <n v="3.3"/>
  </r>
  <r>
    <d v="2017-01-07T00:00:00"/>
    <x v="0"/>
    <x v="6"/>
    <x v="6"/>
    <n v="1.54"/>
    <x v="5"/>
    <n v="0.3"/>
    <n v="13"/>
    <n v="3.9"/>
  </r>
  <r>
    <d v="2017-01-08T00:00:00"/>
    <x v="0"/>
    <x v="0"/>
    <x v="7"/>
    <n v="1.18"/>
    <x v="2"/>
    <n v="0.3"/>
    <n v="15"/>
    <n v="4.5"/>
  </r>
  <r>
    <d v="2017-01-09T00:00:00"/>
    <x v="0"/>
    <x v="1"/>
    <x v="8"/>
    <n v="1.18"/>
    <x v="6"/>
    <n v="0.3"/>
    <n v="17"/>
    <n v="5.0999999999999996"/>
  </r>
  <r>
    <d v="2017-01-10T00:00:00"/>
    <x v="0"/>
    <x v="2"/>
    <x v="9"/>
    <n v="1.05"/>
    <x v="3"/>
    <n v="0.3"/>
    <n v="18"/>
    <n v="5.3999999999999995"/>
  </r>
  <r>
    <d v="2017-01-11T00:00:00"/>
    <x v="0"/>
    <x v="3"/>
    <x v="10"/>
    <n v="1.54"/>
    <x v="4"/>
    <n v="0.3"/>
    <n v="12"/>
    <n v="3.5999999999999996"/>
  </r>
  <r>
    <d v="2017-01-12T00:00:00"/>
    <x v="0"/>
    <x v="4"/>
    <x v="11"/>
    <n v="1.33"/>
    <x v="7"/>
    <n v="0.3"/>
    <n v="14"/>
    <n v="4.2"/>
  </r>
  <r>
    <d v="2017-01-13T00:00:00"/>
    <x v="0"/>
    <x v="5"/>
    <x v="7"/>
    <n v="1.33"/>
    <x v="5"/>
    <n v="0.3"/>
    <n v="15"/>
    <n v="4.5"/>
  </r>
  <r>
    <d v="2017-01-14T00:00:00"/>
    <x v="0"/>
    <x v="6"/>
    <x v="3"/>
    <n v="1.05"/>
    <x v="4"/>
    <n v="0.3"/>
    <n v="17"/>
    <n v="5.0999999999999996"/>
  </r>
  <r>
    <d v="2017-01-15T00:00:00"/>
    <x v="0"/>
    <x v="0"/>
    <x v="9"/>
    <n v="1.1100000000000001"/>
    <x v="3"/>
    <n v="0.3"/>
    <n v="18"/>
    <n v="5.3999999999999995"/>
  </r>
  <r>
    <d v="2017-01-16T00:00:00"/>
    <x v="0"/>
    <x v="1"/>
    <x v="12"/>
    <n v="1.67"/>
    <x v="8"/>
    <n v="0.3"/>
    <n v="12"/>
    <n v="3.5999999999999996"/>
  </r>
  <r>
    <d v="2017-01-17T00:00:00"/>
    <x v="0"/>
    <x v="2"/>
    <x v="13"/>
    <n v="1.43"/>
    <x v="9"/>
    <n v="0.3"/>
    <n v="14"/>
    <n v="4.2"/>
  </r>
  <r>
    <d v="2017-01-18T00:00:00"/>
    <x v="0"/>
    <x v="3"/>
    <x v="14"/>
    <n v="1.18"/>
    <x v="3"/>
    <n v="0.3"/>
    <n v="16"/>
    <n v="4.8"/>
  </r>
  <r>
    <d v="2017-01-19T00:00:00"/>
    <x v="0"/>
    <x v="4"/>
    <x v="15"/>
    <n v="1.18"/>
    <x v="10"/>
    <n v="0.3"/>
    <n v="17"/>
    <n v="5.0999999999999996"/>
  </r>
  <r>
    <d v="2017-01-20T00:00:00"/>
    <x v="0"/>
    <x v="5"/>
    <x v="16"/>
    <n v="1.43"/>
    <x v="6"/>
    <n v="0.3"/>
    <n v="12"/>
    <n v="3.5999999999999996"/>
  </r>
  <r>
    <d v="2017-01-21T00:00:00"/>
    <x v="0"/>
    <x v="6"/>
    <x v="17"/>
    <n v="1.25"/>
    <x v="7"/>
    <n v="0.3"/>
    <n v="14"/>
    <n v="4.2"/>
  </r>
  <r>
    <d v="2017-01-22T00:00:00"/>
    <x v="0"/>
    <x v="0"/>
    <x v="18"/>
    <n v="1.1100000000000001"/>
    <x v="5"/>
    <n v="0.3"/>
    <n v="16"/>
    <n v="4.8"/>
  </r>
  <r>
    <d v="2017-01-23T00:00:00"/>
    <x v="0"/>
    <x v="1"/>
    <x v="8"/>
    <n v="1.05"/>
    <x v="11"/>
    <n v="0.3"/>
    <n v="17"/>
    <n v="5.0999999999999996"/>
  </r>
  <r>
    <d v="2017-01-24T00:00:00"/>
    <x v="0"/>
    <x v="2"/>
    <x v="19"/>
    <n v="1.54"/>
    <x v="6"/>
    <n v="0.3"/>
    <n v="12"/>
    <n v="3.5999999999999996"/>
  </r>
  <r>
    <d v="2017-01-25T00:00:00"/>
    <x v="0"/>
    <x v="3"/>
    <x v="13"/>
    <n v="1.25"/>
    <x v="8"/>
    <n v="0.3"/>
    <n v="14"/>
    <n v="4.2"/>
  </r>
  <r>
    <d v="2017-01-26T00:00:00"/>
    <x v="0"/>
    <x v="4"/>
    <x v="20"/>
    <n v="1.25"/>
    <x v="12"/>
    <n v="0.3"/>
    <n v="16"/>
    <n v="4.8"/>
  </r>
  <r>
    <d v="2017-01-27T00:00:00"/>
    <x v="0"/>
    <x v="5"/>
    <x v="21"/>
    <n v="1.05"/>
    <x v="13"/>
    <n v="0.3"/>
    <n v="17"/>
    <n v="5.0999999999999996"/>
  </r>
  <r>
    <d v="2017-01-28T00:00:00"/>
    <x v="0"/>
    <x v="6"/>
    <x v="22"/>
    <n v="1.33"/>
    <x v="0"/>
    <n v="0.3"/>
    <n v="13"/>
    <n v="3.9"/>
  </r>
  <r>
    <d v="2017-01-29T00:00:00"/>
    <x v="0"/>
    <x v="0"/>
    <x v="23"/>
    <n v="1.33"/>
    <x v="1"/>
    <n v="0.3"/>
    <n v="14"/>
    <n v="4.2"/>
  </r>
  <r>
    <d v="2017-01-30T00:00:00"/>
    <x v="0"/>
    <x v="1"/>
    <x v="24"/>
    <n v="1.05"/>
    <x v="6"/>
    <n v="0.3"/>
    <n v="17"/>
    <n v="5.0999999999999996"/>
  </r>
  <r>
    <d v="2017-01-31T00:00:00"/>
    <x v="0"/>
    <x v="2"/>
    <x v="25"/>
    <n v="1.05"/>
    <x v="14"/>
    <n v="0.3"/>
    <n v="18"/>
    <n v="5.3999999999999995"/>
  </r>
  <r>
    <d v="2017-02-01T00:00:00"/>
    <x v="1"/>
    <x v="3"/>
    <x v="4"/>
    <n v="1"/>
    <x v="15"/>
    <n v="0.3"/>
    <n v="18"/>
    <n v="5.3999999999999995"/>
  </r>
  <r>
    <d v="2017-02-02T00:00:00"/>
    <x v="1"/>
    <x v="4"/>
    <x v="26"/>
    <n v="1"/>
    <x v="13"/>
    <n v="0.3"/>
    <n v="20"/>
    <n v="6"/>
  </r>
  <r>
    <d v="2017-02-03T00:00:00"/>
    <x v="1"/>
    <x v="5"/>
    <x v="27"/>
    <n v="0.87"/>
    <x v="16"/>
    <n v="0.3"/>
    <n v="21"/>
    <n v="6.3"/>
  </r>
  <r>
    <d v="2017-02-04T00:00:00"/>
    <x v="1"/>
    <x v="6"/>
    <x v="28"/>
    <n v="0.83"/>
    <x v="17"/>
    <n v="0.3"/>
    <n v="22"/>
    <n v="6.6"/>
  </r>
  <r>
    <d v="2017-02-05T00:00:00"/>
    <x v="1"/>
    <x v="0"/>
    <x v="29"/>
    <n v="1.1100000000000001"/>
    <x v="18"/>
    <n v="0.3"/>
    <n v="18"/>
    <n v="5.3999999999999995"/>
  </r>
  <r>
    <d v="2017-02-06T00:00:00"/>
    <x v="1"/>
    <x v="1"/>
    <x v="30"/>
    <n v="0.95"/>
    <x v="2"/>
    <n v="0.3"/>
    <n v="20"/>
    <n v="6"/>
  </r>
  <r>
    <d v="2017-02-07T00:00:00"/>
    <x v="1"/>
    <x v="2"/>
    <x v="31"/>
    <n v="0.87"/>
    <x v="19"/>
    <n v="0.3"/>
    <n v="21"/>
    <n v="6.3"/>
  </r>
  <r>
    <d v="2017-02-08T00:00:00"/>
    <x v="1"/>
    <x v="3"/>
    <x v="32"/>
    <n v="0.87"/>
    <x v="20"/>
    <n v="0.3"/>
    <n v="22"/>
    <n v="6.6"/>
  </r>
  <r>
    <d v="2017-02-09T00:00:00"/>
    <x v="1"/>
    <x v="4"/>
    <x v="33"/>
    <n v="1"/>
    <x v="19"/>
    <n v="0.3"/>
    <n v="19"/>
    <n v="5.7"/>
  </r>
  <r>
    <d v="2017-02-10T00:00:00"/>
    <x v="1"/>
    <x v="5"/>
    <x v="34"/>
    <n v="0.91"/>
    <x v="21"/>
    <n v="0.3"/>
    <n v="20"/>
    <n v="6"/>
  </r>
  <r>
    <d v="2017-02-11T00:00:00"/>
    <x v="1"/>
    <x v="6"/>
    <x v="35"/>
    <n v="0.91"/>
    <x v="15"/>
    <n v="0.3"/>
    <n v="21"/>
    <n v="6.3"/>
  </r>
  <r>
    <d v="2017-02-12T00:00:00"/>
    <x v="1"/>
    <x v="0"/>
    <x v="36"/>
    <n v="0.83"/>
    <x v="22"/>
    <n v="0.3"/>
    <n v="22"/>
    <n v="6.6"/>
  </r>
  <r>
    <d v="2017-02-13T00:00:00"/>
    <x v="1"/>
    <x v="1"/>
    <x v="37"/>
    <n v="1.1100000000000001"/>
    <x v="23"/>
    <n v="0.3"/>
    <n v="18"/>
    <n v="5.3999999999999995"/>
  </r>
  <r>
    <d v="2017-02-14T00:00:00"/>
    <x v="1"/>
    <x v="2"/>
    <x v="38"/>
    <n v="0.95"/>
    <x v="15"/>
    <n v="0.3"/>
    <n v="19"/>
    <n v="5.7"/>
  </r>
  <r>
    <d v="2017-02-15T00:00:00"/>
    <x v="1"/>
    <x v="3"/>
    <x v="26"/>
    <n v="0.91"/>
    <x v="3"/>
    <n v="0.3"/>
    <n v="20"/>
    <n v="6"/>
  </r>
  <r>
    <d v="2017-02-16T00:00:00"/>
    <x v="1"/>
    <x v="4"/>
    <x v="39"/>
    <n v="0.87"/>
    <x v="20"/>
    <n v="0.3"/>
    <n v="21"/>
    <n v="6.3"/>
  </r>
  <r>
    <d v="2017-02-17T00:00:00"/>
    <x v="1"/>
    <x v="5"/>
    <x v="25"/>
    <n v="1"/>
    <x v="24"/>
    <n v="0.3"/>
    <n v="18"/>
    <n v="5.3999999999999995"/>
  </r>
  <r>
    <d v="2017-02-18T00:00:00"/>
    <x v="1"/>
    <x v="6"/>
    <x v="40"/>
    <n v="0.95"/>
    <x v="16"/>
    <n v="0.3"/>
    <n v="19"/>
    <n v="5.7"/>
  </r>
  <r>
    <d v="2017-02-19T00:00:00"/>
    <x v="1"/>
    <x v="0"/>
    <x v="34"/>
    <n v="0.95"/>
    <x v="2"/>
    <n v="0.3"/>
    <n v="20"/>
    <n v="6"/>
  </r>
  <r>
    <d v="2017-02-20T00:00:00"/>
    <x v="1"/>
    <x v="1"/>
    <x v="27"/>
    <n v="0.95"/>
    <x v="16"/>
    <n v="0.3"/>
    <n v="21"/>
    <n v="6.3"/>
  </r>
  <r>
    <d v="2017-02-21T00:00:00"/>
    <x v="1"/>
    <x v="2"/>
    <x v="4"/>
    <n v="1"/>
    <x v="2"/>
    <n v="0.3"/>
    <n v="18"/>
    <n v="5.3999999999999995"/>
  </r>
  <r>
    <d v="2017-02-22T00:00:00"/>
    <x v="1"/>
    <x v="3"/>
    <x v="38"/>
    <n v="0.95"/>
    <x v="25"/>
    <n v="0.3"/>
    <n v="19"/>
    <n v="5.7"/>
  </r>
  <r>
    <d v="2017-02-23T00:00:00"/>
    <x v="1"/>
    <x v="4"/>
    <x v="30"/>
    <n v="1"/>
    <x v="4"/>
    <n v="0.3"/>
    <n v="20"/>
    <n v="6"/>
  </r>
  <r>
    <d v="2017-02-24T00:00:00"/>
    <x v="1"/>
    <x v="5"/>
    <x v="39"/>
    <n v="0.87"/>
    <x v="25"/>
    <n v="0.3"/>
    <n v="21"/>
    <n v="6.3"/>
  </r>
  <r>
    <d v="2017-02-25T00:00:00"/>
    <x v="1"/>
    <x v="6"/>
    <x v="4"/>
    <n v="1"/>
    <x v="11"/>
    <n v="0.3"/>
    <n v="18"/>
    <n v="5.3999999999999995"/>
  </r>
  <r>
    <d v="2017-02-26T00:00:00"/>
    <x v="1"/>
    <x v="0"/>
    <x v="41"/>
    <n v="1.05"/>
    <x v="18"/>
    <n v="0.3"/>
    <n v="19"/>
    <n v="5.7"/>
  </r>
  <r>
    <d v="2017-02-27T00:00:00"/>
    <x v="1"/>
    <x v="1"/>
    <x v="30"/>
    <n v="1"/>
    <x v="23"/>
    <n v="0.3"/>
    <n v="20"/>
    <n v="6"/>
  </r>
  <r>
    <d v="2017-02-28T00:00:00"/>
    <x v="1"/>
    <x v="2"/>
    <x v="42"/>
    <n v="0.91"/>
    <x v="26"/>
    <n v="0.3"/>
    <n v="22"/>
    <n v="6.6"/>
  </r>
  <r>
    <d v="2017-03-01T00:00:00"/>
    <x v="2"/>
    <x v="3"/>
    <x v="43"/>
    <n v="0.87"/>
    <x v="17"/>
    <n v="0.3"/>
    <n v="23"/>
    <n v="6.8999999999999995"/>
  </r>
  <r>
    <d v="2017-03-02T00:00:00"/>
    <x v="2"/>
    <x v="4"/>
    <x v="44"/>
    <n v="0.8"/>
    <x v="20"/>
    <n v="0.3"/>
    <n v="24"/>
    <n v="7.1999999999999993"/>
  </r>
  <r>
    <d v="2017-03-03T00:00:00"/>
    <x v="2"/>
    <x v="5"/>
    <x v="45"/>
    <n v="0.77"/>
    <x v="2"/>
    <n v="0.3"/>
    <n v="24"/>
    <n v="7.1999999999999993"/>
  </r>
  <r>
    <d v="2017-03-04T00:00:00"/>
    <x v="2"/>
    <x v="6"/>
    <x v="46"/>
    <n v="0.77"/>
    <x v="24"/>
    <n v="0.3"/>
    <n v="25"/>
    <n v="7.5"/>
  </r>
  <r>
    <d v="2017-03-05T00:00:00"/>
    <x v="2"/>
    <x v="0"/>
    <x v="47"/>
    <n v="0.87"/>
    <x v="18"/>
    <n v="0.3"/>
    <n v="23"/>
    <n v="6.8999999999999995"/>
  </r>
  <r>
    <d v="2017-03-06T00:00:00"/>
    <x v="2"/>
    <x v="1"/>
    <x v="48"/>
    <n v="0.77"/>
    <x v="2"/>
    <n v="0.3"/>
    <n v="24"/>
    <n v="7.1999999999999993"/>
  </r>
  <r>
    <d v="2017-03-07T00:00:00"/>
    <x v="2"/>
    <x v="2"/>
    <x v="45"/>
    <n v="0.77"/>
    <x v="18"/>
    <n v="0.3"/>
    <n v="24"/>
    <n v="7.1999999999999993"/>
  </r>
  <r>
    <d v="2017-03-08T00:00:00"/>
    <x v="2"/>
    <x v="3"/>
    <x v="49"/>
    <n v="0.77"/>
    <x v="27"/>
    <n v="0.3"/>
    <n v="25"/>
    <n v="7.5"/>
  </r>
  <r>
    <d v="2017-03-09T00:00:00"/>
    <x v="2"/>
    <x v="4"/>
    <x v="50"/>
    <n v="0.8"/>
    <x v="24"/>
    <n v="0.3"/>
    <n v="23"/>
    <n v="6.8999999999999995"/>
  </r>
  <r>
    <d v="2017-03-10T00:00:00"/>
    <x v="2"/>
    <x v="5"/>
    <x v="51"/>
    <n v="0.83"/>
    <x v="20"/>
    <n v="0.3"/>
    <n v="24"/>
    <n v="7.1999999999999993"/>
  </r>
  <r>
    <d v="2017-03-11T00:00:00"/>
    <x v="2"/>
    <x v="6"/>
    <x v="52"/>
    <n v="0.83"/>
    <x v="10"/>
    <n v="0.3"/>
    <n v="24"/>
    <n v="7.1999999999999993"/>
  </r>
  <r>
    <d v="2017-03-12T00:00:00"/>
    <x v="2"/>
    <x v="0"/>
    <x v="53"/>
    <n v="0.74"/>
    <x v="28"/>
    <n v="0.3"/>
    <n v="25"/>
    <n v="7.5"/>
  </r>
  <r>
    <d v="2017-03-13T00:00:00"/>
    <x v="2"/>
    <x v="1"/>
    <x v="47"/>
    <n v="0.87"/>
    <x v="29"/>
    <n v="0.3"/>
    <n v="23"/>
    <n v="6.8999999999999995"/>
  </r>
  <r>
    <d v="2017-03-14T00:00:00"/>
    <x v="2"/>
    <x v="2"/>
    <x v="54"/>
    <n v="0.87"/>
    <x v="15"/>
    <n v="0.3"/>
    <n v="23"/>
    <n v="6.8999999999999995"/>
  </r>
  <r>
    <d v="2017-03-15T00:00:00"/>
    <x v="2"/>
    <x v="3"/>
    <x v="55"/>
    <n v="0.83"/>
    <x v="10"/>
    <n v="0.3"/>
    <n v="24"/>
    <n v="7.1999999999999993"/>
  </r>
  <r>
    <d v="2017-03-16T00:00:00"/>
    <x v="2"/>
    <x v="4"/>
    <x v="45"/>
    <n v="0.83"/>
    <x v="19"/>
    <n v="0.3"/>
    <n v="24"/>
    <n v="7.1999999999999993"/>
  </r>
  <r>
    <d v="2017-03-17T00:00:00"/>
    <x v="2"/>
    <x v="5"/>
    <x v="56"/>
    <n v="0.77"/>
    <x v="30"/>
    <n v="0.3"/>
    <n v="25"/>
    <n v="7.5"/>
  </r>
  <r>
    <d v="2017-03-18T00:00:00"/>
    <x v="2"/>
    <x v="6"/>
    <x v="57"/>
    <n v="0.83"/>
    <x v="18"/>
    <n v="0.3"/>
    <n v="23"/>
    <n v="6.8999999999999995"/>
  </r>
  <r>
    <d v="2017-03-19T00:00:00"/>
    <x v="2"/>
    <x v="0"/>
    <x v="58"/>
    <n v="0.83"/>
    <x v="31"/>
    <n v="0.3"/>
    <n v="23"/>
    <n v="6.8999999999999995"/>
  </r>
  <r>
    <d v="2017-03-20T00:00:00"/>
    <x v="2"/>
    <x v="1"/>
    <x v="52"/>
    <n v="0.77"/>
    <x v="3"/>
    <n v="0.3"/>
    <n v="24"/>
    <n v="7.1999999999999993"/>
  </r>
  <r>
    <d v="2017-03-21T00:00:00"/>
    <x v="2"/>
    <x v="2"/>
    <x v="44"/>
    <n v="0.83"/>
    <x v="25"/>
    <n v="0.3"/>
    <n v="24"/>
    <n v="7.1999999999999993"/>
  </r>
  <r>
    <d v="2017-03-22T00:00:00"/>
    <x v="2"/>
    <x v="3"/>
    <x v="56"/>
    <n v="0.74"/>
    <x v="31"/>
    <n v="0.3"/>
    <n v="25"/>
    <n v="7.5"/>
  </r>
  <r>
    <d v="2017-03-23T00:00:00"/>
    <x v="2"/>
    <x v="4"/>
    <x v="47"/>
    <n v="0.87"/>
    <x v="15"/>
    <n v="0.3"/>
    <n v="23"/>
    <n v="6.8999999999999995"/>
  </r>
  <r>
    <d v="2017-03-24T00:00:00"/>
    <x v="2"/>
    <x v="5"/>
    <x v="58"/>
    <n v="0.83"/>
    <x v="22"/>
    <n v="0.3"/>
    <n v="23"/>
    <n v="6.8999999999999995"/>
  </r>
  <r>
    <d v="2017-03-25T00:00:00"/>
    <x v="2"/>
    <x v="6"/>
    <x v="52"/>
    <n v="0.8"/>
    <x v="30"/>
    <n v="0.3"/>
    <n v="24"/>
    <n v="7.1999999999999993"/>
  </r>
  <r>
    <d v="2017-03-26T00:00:00"/>
    <x v="2"/>
    <x v="0"/>
    <x v="46"/>
    <n v="0.77"/>
    <x v="19"/>
    <n v="0.3"/>
    <n v="25"/>
    <n v="7.5"/>
  </r>
  <r>
    <d v="2017-03-27T00:00:00"/>
    <x v="2"/>
    <x v="1"/>
    <x v="59"/>
    <n v="0.74"/>
    <x v="10"/>
    <n v="0.3"/>
    <n v="25"/>
    <n v="7.5"/>
  </r>
  <r>
    <d v="2017-03-28T00:00:00"/>
    <x v="2"/>
    <x v="2"/>
    <x v="47"/>
    <n v="0.83"/>
    <x v="29"/>
    <n v="0.3"/>
    <n v="23"/>
    <n v="6.8999999999999995"/>
  </r>
  <r>
    <d v="2017-03-29T00:00:00"/>
    <x v="2"/>
    <x v="3"/>
    <x v="44"/>
    <n v="0.83"/>
    <x v="19"/>
    <n v="0.3"/>
    <n v="24"/>
    <n v="7.1999999999999993"/>
  </r>
  <r>
    <d v="2017-03-30T00:00:00"/>
    <x v="2"/>
    <x v="4"/>
    <x v="60"/>
    <n v="0.8"/>
    <x v="28"/>
    <n v="0.3"/>
    <n v="24"/>
    <n v="7.1999999999999993"/>
  </r>
  <r>
    <d v="2017-03-31T00:00:00"/>
    <x v="2"/>
    <x v="5"/>
    <x v="49"/>
    <n v="0.77"/>
    <x v="29"/>
    <n v="0.3"/>
    <n v="25"/>
    <n v="7.5"/>
  </r>
  <r>
    <d v="2017-04-01T00:00:00"/>
    <x v="3"/>
    <x v="6"/>
    <x v="61"/>
    <n v="0.8"/>
    <x v="3"/>
    <n v="0.3"/>
    <n v="25"/>
    <n v="7.5"/>
  </r>
  <r>
    <d v="2017-04-02T00:00:00"/>
    <x v="3"/>
    <x v="0"/>
    <x v="62"/>
    <n v="0.74"/>
    <x v="28"/>
    <n v="0.3"/>
    <n v="26"/>
    <n v="7.8"/>
  </r>
  <r>
    <d v="2017-04-03T00:00:00"/>
    <x v="3"/>
    <x v="1"/>
    <x v="63"/>
    <n v="0.74"/>
    <x v="32"/>
    <n v="0.3"/>
    <n v="26"/>
    <n v="7.8"/>
  </r>
  <r>
    <d v="2017-04-04T00:00:00"/>
    <x v="3"/>
    <x v="2"/>
    <x v="64"/>
    <n v="0.71"/>
    <x v="20"/>
    <n v="0.3"/>
    <n v="27"/>
    <n v="8.1"/>
  </r>
  <r>
    <d v="2017-04-05T00:00:00"/>
    <x v="3"/>
    <x v="3"/>
    <x v="65"/>
    <n v="0.71"/>
    <x v="3"/>
    <n v="0.3"/>
    <n v="28"/>
    <n v="8.4"/>
  </r>
  <r>
    <d v="2017-04-06T00:00:00"/>
    <x v="3"/>
    <x v="4"/>
    <x v="61"/>
    <n v="0.8"/>
    <x v="20"/>
    <n v="0.3"/>
    <n v="25"/>
    <n v="7.5"/>
  </r>
  <r>
    <d v="2017-04-07T00:00:00"/>
    <x v="3"/>
    <x v="5"/>
    <x v="66"/>
    <n v="0.74"/>
    <x v="33"/>
    <n v="0.3"/>
    <n v="26"/>
    <n v="7.8"/>
  </r>
  <r>
    <d v="2017-04-08T00:00:00"/>
    <x v="3"/>
    <x v="6"/>
    <x v="67"/>
    <n v="0.74"/>
    <x v="14"/>
    <n v="0.3"/>
    <n v="26"/>
    <n v="7.8"/>
  </r>
  <r>
    <d v="2017-04-09T00:00:00"/>
    <x v="3"/>
    <x v="0"/>
    <x v="68"/>
    <n v="0.69"/>
    <x v="34"/>
    <n v="0.3"/>
    <n v="27"/>
    <n v="8.1"/>
  </r>
  <r>
    <d v="2017-04-10T00:00:00"/>
    <x v="3"/>
    <x v="1"/>
    <x v="49"/>
    <n v="0.74"/>
    <x v="29"/>
    <n v="0.3"/>
    <n v="25"/>
    <n v="7.5"/>
  </r>
  <r>
    <d v="2017-04-11T00:00:00"/>
    <x v="3"/>
    <x v="2"/>
    <x v="63"/>
    <n v="0.74"/>
    <x v="23"/>
    <n v="0.3"/>
    <n v="26"/>
    <n v="7.8"/>
  </r>
  <r>
    <d v="2017-04-12T00:00:00"/>
    <x v="3"/>
    <x v="3"/>
    <x v="69"/>
    <n v="0.74"/>
    <x v="10"/>
    <n v="0.3"/>
    <n v="27"/>
    <n v="8.1"/>
  </r>
  <r>
    <d v="2017-04-13T00:00:00"/>
    <x v="3"/>
    <x v="4"/>
    <x v="70"/>
    <n v="0.69"/>
    <x v="17"/>
    <n v="0.3"/>
    <n v="27"/>
    <n v="8.1"/>
  </r>
  <r>
    <d v="2017-04-14T00:00:00"/>
    <x v="3"/>
    <x v="5"/>
    <x v="53"/>
    <n v="0.77"/>
    <x v="35"/>
    <n v="0.3"/>
    <n v="25"/>
    <n v="7.5"/>
  </r>
  <r>
    <d v="2017-04-15T00:00:00"/>
    <x v="3"/>
    <x v="6"/>
    <x v="62"/>
    <n v="0.74"/>
    <x v="22"/>
    <n v="0.3"/>
    <n v="26"/>
    <n v="7.8"/>
  </r>
  <r>
    <d v="2017-04-16T00:00:00"/>
    <x v="3"/>
    <x v="0"/>
    <x v="71"/>
    <n v="0.69"/>
    <x v="27"/>
    <n v="0.3"/>
    <n v="27"/>
    <n v="8.1"/>
  </r>
  <r>
    <d v="2017-04-17T00:00:00"/>
    <x v="3"/>
    <x v="1"/>
    <x v="72"/>
    <n v="0.71"/>
    <x v="36"/>
    <n v="0.3"/>
    <n v="27"/>
    <n v="8.1"/>
  </r>
  <r>
    <d v="2017-04-18T00:00:00"/>
    <x v="3"/>
    <x v="2"/>
    <x v="73"/>
    <n v="0.74"/>
    <x v="20"/>
    <n v="0.3"/>
    <n v="25"/>
    <n v="7.5"/>
  </r>
  <r>
    <d v="2017-04-19T00:00:00"/>
    <x v="3"/>
    <x v="3"/>
    <x v="66"/>
    <n v="0.77"/>
    <x v="37"/>
    <n v="0.3"/>
    <n v="26"/>
    <n v="7.8"/>
  </r>
  <r>
    <d v="2017-04-20T00:00:00"/>
    <x v="3"/>
    <x v="4"/>
    <x v="74"/>
    <n v="0.69"/>
    <x v="38"/>
    <n v="0.3"/>
    <n v="27"/>
    <n v="8.1"/>
  </r>
  <r>
    <d v="2017-04-21T00:00:00"/>
    <x v="3"/>
    <x v="5"/>
    <x v="75"/>
    <n v="0.74"/>
    <x v="29"/>
    <n v="0.3"/>
    <n v="27"/>
    <n v="8.1"/>
  </r>
  <r>
    <d v="2017-04-22T00:00:00"/>
    <x v="3"/>
    <x v="6"/>
    <x v="61"/>
    <n v="0.77"/>
    <x v="28"/>
    <n v="0.3"/>
    <n v="25"/>
    <n v="7.5"/>
  </r>
  <r>
    <d v="2017-04-23T00:00:00"/>
    <x v="3"/>
    <x v="0"/>
    <x v="63"/>
    <n v="0.77"/>
    <x v="30"/>
    <n v="0.3"/>
    <n v="26"/>
    <n v="7.8"/>
  </r>
  <r>
    <d v="2017-04-24T00:00:00"/>
    <x v="3"/>
    <x v="1"/>
    <x v="71"/>
    <n v="0.69"/>
    <x v="29"/>
    <n v="0.3"/>
    <n v="27"/>
    <n v="8.1"/>
  </r>
  <r>
    <d v="2017-04-25T00:00:00"/>
    <x v="3"/>
    <x v="2"/>
    <x v="71"/>
    <n v="0.71"/>
    <x v="14"/>
    <n v="0.3"/>
    <n v="27"/>
    <n v="8.1"/>
  </r>
  <r>
    <d v="2017-04-26T00:00:00"/>
    <x v="3"/>
    <x v="3"/>
    <x v="73"/>
    <n v="0.8"/>
    <x v="29"/>
    <n v="0.3"/>
    <n v="25"/>
    <n v="7.5"/>
  </r>
  <r>
    <d v="2017-04-27T00:00:00"/>
    <x v="3"/>
    <x v="4"/>
    <x v="76"/>
    <n v="0.77"/>
    <x v="30"/>
    <n v="0.3"/>
    <n v="25"/>
    <n v="7.5"/>
  </r>
  <r>
    <d v="2017-04-28T00:00:00"/>
    <x v="3"/>
    <x v="5"/>
    <x v="77"/>
    <n v="0.74"/>
    <x v="18"/>
    <n v="0.3"/>
    <n v="26"/>
    <n v="7.8"/>
  </r>
  <r>
    <d v="2017-04-29T00:00:00"/>
    <x v="3"/>
    <x v="6"/>
    <x v="71"/>
    <n v="0.71"/>
    <x v="18"/>
    <n v="0.3"/>
    <n v="27"/>
    <n v="8.1"/>
  </r>
  <r>
    <d v="2017-04-30T00:00:00"/>
    <x v="3"/>
    <x v="0"/>
    <x v="75"/>
    <n v="0.74"/>
    <x v="15"/>
    <n v="0.3"/>
    <n v="27"/>
    <n v="8.1"/>
  </r>
  <r>
    <d v="2017-05-01T00:00:00"/>
    <x v="4"/>
    <x v="1"/>
    <x v="78"/>
    <n v="0.65"/>
    <x v="36"/>
    <n v="0.3"/>
    <n v="29"/>
    <n v="8.6999999999999993"/>
  </r>
  <r>
    <d v="2017-05-02T00:00:00"/>
    <x v="4"/>
    <x v="2"/>
    <x v="79"/>
    <n v="0.69"/>
    <x v="21"/>
    <n v="0.3"/>
    <n v="29"/>
    <n v="8.6999999999999993"/>
  </r>
  <r>
    <d v="2017-05-03T00:00:00"/>
    <x v="4"/>
    <x v="3"/>
    <x v="80"/>
    <n v="0.63"/>
    <x v="39"/>
    <n v="0.3"/>
    <n v="30"/>
    <n v="9"/>
  </r>
  <r>
    <d v="2017-05-04T00:00:00"/>
    <x v="4"/>
    <x v="4"/>
    <x v="81"/>
    <n v="0.63"/>
    <x v="40"/>
    <n v="0.3"/>
    <n v="31"/>
    <n v="9.2999999999999989"/>
  </r>
  <r>
    <d v="2017-05-05T00:00:00"/>
    <x v="4"/>
    <x v="5"/>
    <x v="82"/>
    <n v="0.71"/>
    <x v="20"/>
    <n v="0.3"/>
    <n v="28"/>
    <n v="8.4"/>
  </r>
  <r>
    <d v="2017-05-06T00:00:00"/>
    <x v="4"/>
    <x v="6"/>
    <x v="78"/>
    <n v="0.67"/>
    <x v="32"/>
    <n v="0.3"/>
    <n v="29"/>
    <n v="8.6999999999999993"/>
  </r>
  <r>
    <d v="2017-05-07T00:00:00"/>
    <x v="4"/>
    <x v="0"/>
    <x v="83"/>
    <n v="0.65"/>
    <x v="35"/>
    <n v="0.3"/>
    <n v="29"/>
    <n v="8.6999999999999993"/>
  </r>
  <r>
    <d v="2017-05-08T00:00:00"/>
    <x v="4"/>
    <x v="1"/>
    <x v="84"/>
    <n v="0.67"/>
    <x v="36"/>
    <n v="0.3"/>
    <n v="30"/>
    <n v="9"/>
  </r>
  <r>
    <d v="2017-05-09T00:00:00"/>
    <x v="4"/>
    <x v="2"/>
    <x v="81"/>
    <n v="0.63"/>
    <x v="36"/>
    <n v="0.3"/>
    <n v="31"/>
    <n v="9.2999999999999989"/>
  </r>
  <r>
    <d v="2017-05-10T00:00:00"/>
    <x v="4"/>
    <x v="3"/>
    <x v="82"/>
    <n v="0.69"/>
    <x v="21"/>
    <n v="0.3"/>
    <n v="28"/>
    <n v="8.4"/>
  </r>
  <r>
    <d v="2017-05-11T00:00:00"/>
    <x v="4"/>
    <x v="4"/>
    <x v="85"/>
    <n v="0.67"/>
    <x v="41"/>
    <n v="0.3"/>
    <n v="29"/>
    <n v="8.6999999999999993"/>
  </r>
  <r>
    <d v="2017-05-12T00:00:00"/>
    <x v="4"/>
    <x v="5"/>
    <x v="78"/>
    <n v="0.67"/>
    <x v="21"/>
    <n v="0.3"/>
    <n v="29"/>
    <n v="8.6999999999999993"/>
  </r>
  <r>
    <d v="2017-05-13T00:00:00"/>
    <x v="4"/>
    <x v="6"/>
    <x v="86"/>
    <n v="0.65"/>
    <x v="23"/>
    <n v="0.3"/>
    <n v="30"/>
    <n v="9"/>
  </r>
  <r>
    <d v="2017-05-14T00:00:00"/>
    <x v="4"/>
    <x v="0"/>
    <x v="87"/>
    <n v="0.63"/>
    <x v="42"/>
    <n v="0.3"/>
    <n v="31"/>
    <n v="9.2999999999999989"/>
  </r>
  <r>
    <d v="2017-05-15T00:00:00"/>
    <x v="4"/>
    <x v="1"/>
    <x v="88"/>
    <n v="0.69"/>
    <x v="18"/>
    <n v="0.3"/>
    <n v="28"/>
    <n v="8.4"/>
  </r>
  <r>
    <d v="2017-05-16T00:00:00"/>
    <x v="4"/>
    <x v="2"/>
    <x v="79"/>
    <n v="0.67"/>
    <x v="39"/>
    <n v="0.3"/>
    <n v="29"/>
    <n v="8.6999999999999993"/>
  </r>
  <r>
    <d v="2017-05-17T00:00:00"/>
    <x v="4"/>
    <x v="3"/>
    <x v="89"/>
    <n v="0.67"/>
    <x v="27"/>
    <n v="0.3"/>
    <n v="29"/>
    <n v="8.6999999999999993"/>
  </r>
  <r>
    <d v="2017-05-18T00:00:00"/>
    <x v="4"/>
    <x v="4"/>
    <x v="90"/>
    <n v="0.67"/>
    <x v="37"/>
    <n v="0.3"/>
    <n v="30"/>
    <n v="9"/>
  </r>
  <r>
    <d v="2017-05-19T00:00:00"/>
    <x v="4"/>
    <x v="5"/>
    <x v="91"/>
    <n v="0.61"/>
    <x v="42"/>
    <n v="0.3"/>
    <n v="31"/>
    <n v="9.2999999999999989"/>
  </r>
  <r>
    <d v="2017-05-20T00:00:00"/>
    <x v="4"/>
    <x v="6"/>
    <x v="65"/>
    <n v="0.67"/>
    <x v="43"/>
    <n v="0.3"/>
    <n v="28"/>
    <n v="8.4"/>
  </r>
  <r>
    <d v="2017-05-21T00:00:00"/>
    <x v="4"/>
    <x v="0"/>
    <x v="92"/>
    <n v="0.69"/>
    <x v="28"/>
    <n v="0.3"/>
    <n v="29"/>
    <n v="8.6999999999999993"/>
  </r>
  <r>
    <d v="2017-05-22T00:00:00"/>
    <x v="4"/>
    <x v="1"/>
    <x v="80"/>
    <n v="0.67"/>
    <x v="23"/>
    <n v="0.3"/>
    <n v="30"/>
    <n v="9"/>
  </r>
  <r>
    <d v="2017-05-23T00:00:00"/>
    <x v="4"/>
    <x v="2"/>
    <x v="93"/>
    <n v="0.63"/>
    <x v="26"/>
    <n v="0.3"/>
    <n v="31"/>
    <n v="9.2999999999999989"/>
  </r>
  <r>
    <d v="2017-05-24T00:00:00"/>
    <x v="4"/>
    <x v="3"/>
    <x v="82"/>
    <n v="0.69"/>
    <x v="23"/>
    <n v="0.3"/>
    <n v="28"/>
    <n v="8.4"/>
  </r>
  <r>
    <d v="2017-05-25T00:00:00"/>
    <x v="4"/>
    <x v="4"/>
    <x v="92"/>
    <n v="0.69"/>
    <x v="37"/>
    <n v="0.3"/>
    <n v="29"/>
    <n v="8.6999999999999993"/>
  </r>
  <r>
    <d v="2017-05-26T00:00:00"/>
    <x v="4"/>
    <x v="5"/>
    <x v="90"/>
    <n v="0.67"/>
    <x v="44"/>
    <n v="0.3"/>
    <n v="30"/>
    <n v="9"/>
  </r>
  <r>
    <d v="2017-05-27T00:00:00"/>
    <x v="4"/>
    <x v="6"/>
    <x v="87"/>
    <n v="0.63"/>
    <x v="36"/>
    <n v="0.3"/>
    <n v="31"/>
    <n v="9.2999999999999989"/>
  </r>
  <r>
    <d v="2017-05-28T00:00:00"/>
    <x v="4"/>
    <x v="0"/>
    <x v="92"/>
    <n v="0.65"/>
    <x v="26"/>
    <n v="0.3"/>
    <n v="29"/>
    <n v="8.6999999999999993"/>
  </r>
  <r>
    <d v="2017-05-29T00:00:00"/>
    <x v="4"/>
    <x v="1"/>
    <x v="78"/>
    <n v="0.65"/>
    <x v="18"/>
    <n v="0.3"/>
    <n v="29"/>
    <n v="8.6999999999999993"/>
  </r>
  <r>
    <d v="2017-05-30T00:00:00"/>
    <x v="4"/>
    <x v="2"/>
    <x v="84"/>
    <n v="0.67"/>
    <x v="27"/>
    <n v="0.3"/>
    <n v="30"/>
    <n v="9"/>
  </r>
  <r>
    <d v="2017-05-31T00:00:00"/>
    <x v="4"/>
    <x v="3"/>
    <x v="87"/>
    <n v="0.65"/>
    <x v="36"/>
    <n v="0.3"/>
    <n v="31"/>
    <n v="9.2999999999999989"/>
  </r>
  <r>
    <d v="2017-06-01T00:00:00"/>
    <x v="5"/>
    <x v="4"/>
    <x v="81"/>
    <n v="0.65"/>
    <x v="38"/>
    <n v="0.3"/>
    <n v="31"/>
    <n v="9.2999999999999989"/>
  </r>
  <r>
    <d v="2017-06-02T00:00:00"/>
    <x v="5"/>
    <x v="5"/>
    <x v="94"/>
    <n v="0.59"/>
    <x v="29"/>
    <n v="0.3"/>
    <n v="33"/>
    <n v="9.9"/>
  </r>
  <r>
    <d v="2017-06-03T00:00:00"/>
    <x v="5"/>
    <x v="6"/>
    <x v="95"/>
    <n v="0.56000000000000005"/>
    <x v="43"/>
    <n v="0.3"/>
    <n v="35"/>
    <n v="10.5"/>
  </r>
  <r>
    <d v="2017-06-04T00:00:00"/>
    <x v="5"/>
    <x v="0"/>
    <x v="96"/>
    <n v="0.51"/>
    <x v="27"/>
    <n v="0.3"/>
    <n v="38"/>
    <n v="11.4"/>
  </r>
  <r>
    <d v="2017-06-05T00:00:00"/>
    <x v="5"/>
    <x v="1"/>
    <x v="97"/>
    <n v="0.59"/>
    <x v="25"/>
    <n v="0.3"/>
    <n v="32"/>
    <n v="9.6"/>
  </r>
  <r>
    <d v="2017-06-06T00:00:00"/>
    <x v="5"/>
    <x v="2"/>
    <x v="98"/>
    <n v="0.56000000000000005"/>
    <x v="33"/>
    <n v="0.3"/>
    <n v="34"/>
    <n v="10.199999999999999"/>
  </r>
  <r>
    <d v="2017-06-07T00:00:00"/>
    <x v="5"/>
    <x v="3"/>
    <x v="99"/>
    <n v="0.56000000000000005"/>
    <x v="42"/>
    <n v="0.3"/>
    <n v="36"/>
    <n v="10.799999999999999"/>
  </r>
  <r>
    <d v="2017-06-08T00:00:00"/>
    <x v="5"/>
    <x v="4"/>
    <x v="100"/>
    <n v="0.5"/>
    <x v="17"/>
    <n v="0.3"/>
    <n v="39"/>
    <n v="11.7"/>
  </r>
  <r>
    <d v="2017-06-09T00:00:00"/>
    <x v="5"/>
    <x v="5"/>
    <x v="101"/>
    <n v="0.61"/>
    <x v="33"/>
    <n v="0.3"/>
    <n v="32"/>
    <n v="9.6"/>
  </r>
  <r>
    <d v="2017-06-10T00:00:00"/>
    <x v="5"/>
    <x v="6"/>
    <x v="102"/>
    <n v="0.54"/>
    <x v="45"/>
    <n v="0.3"/>
    <n v="35"/>
    <n v="10.5"/>
  </r>
  <r>
    <d v="2017-06-11T00:00:00"/>
    <x v="5"/>
    <x v="0"/>
    <x v="103"/>
    <n v="0.53"/>
    <x v="38"/>
    <n v="0.3"/>
    <n v="36"/>
    <n v="10.799999999999999"/>
  </r>
  <r>
    <d v="2017-06-12T00:00:00"/>
    <x v="5"/>
    <x v="1"/>
    <x v="104"/>
    <n v="0.5"/>
    <x v="46"/>
    <n v="0.3"/>
    <n v="40"/>
    <n v="12"/>
  </r>
  <r>
    <d v="2017-06-13T00:00:00"/>
    <x v="5"/>
    <x v="2"/>
    <x v="105"/>
    <n v="0.59"/>
    <x v="47"/>
    <n v="0.3"/>
    <n v="32"/>
    <n v="9.6"/>
  </r>
  <r>
    <d v="2017-06-14T00:00:00"/>
    <x v="5"/>
    <x v="3"/>
    <x v="106"/>
    <n v="0.56999999999999995"/>
    <x v="29"/>
    <n v="0.3"/>
    <n v="35"/>
    <n v="10.5"/>
  </r>
  <r>
    <d v="2017-06-15T00:00:00"/>
    <x v="5"/>
    <x v="4"/>
    <x v="103"/>
    <n v="0.56000000000000005"/>
    <x v="30"/>
    <n v="0.3"/>
    <n v="36"/>
    <n v="10.799999999999999"/>
  </r>
  <r>
    <d v="2017-06-16T00:00:00"/>
    <x v="5"/>
    <x v="5"/>
    <x v="107"/>
    <n v="0.47"/>
    <x v="48"/>
    <n v="0.3"/>
    <n v="41"/>
    <n v="12.299999999999999"/>
  </r>
  <r>
    <d v="2017-06-17T00:00:00"/>
    <x v="5"/>
    <x v="6"/>
    <x v="93"/>
    <n v="0.65"/>
    <x v="28"/>
    <n v="0.3"/>
    <n v="31"/>
    <n v="9.2999999999999989"/>
  </r>
  <r>
    <d v="2017-06-18T00:00:00"/>
    <x v="5"/>
    <x v="0"/>
    <x v="108"/>
    <n v="0.59"/>
    <x v="49"/>
    <n v="0.3"/>
    <n v="32"/>
    <n v="9.6"/>
  </r>
  <r>
    <d v="2017-06-19T00:00:00"/>
    <x v="5"/>
    <x v="1"/>
    <x v="109"/>
    <n v="0.56000000000000005"/>
    <x v="50"/>
    <n v="0.3"/>
    <n v="35"/>
    <n v="10.5"/>
  </r>
  <r>
    <d v="2017-06-20T00:00:00"/>
    <x v="5"/>
    <x v="2"/>
    <x v="110"/>
    <n v="0.54"/>
    <x v="51"/>
    <n v="0.3"/>
    <n v="37"/>
    <n v="11.1"/>
  </r>
  <r>
    <d v="2017-06-21T00:00:00"/>
    <x v="5"/>
    <x v="3"/>
    <x v="111"/>
    <n v="0.47"/>
    <x v="52"/>
    <n v="0.3"/>
    <n v="41"/>
    <n v="12.299999999999999"/>
  </r>
  <r>
    <d v="2017-06-22T00:00:00"/>
    <x v="5"/>
    <x v="4"/>
    <x v="112"/>
    <n v="0.65"/>
    <x v="25"/>
    <n v="0.3"/>
    <n v="31"/>
    <n v="9.2999999999999989"/>
  </r>
  <r>
    <d v="2017-06-23T00:00:00"/>
    <x v="5"/>
    <x v="5"/>
    <x v="94"/>
    <n v="0.61"/>
    <x v="19"/>
    <n v="0.3"/>
    <n v="33"/>
    <n v="9.9"/>
  </r>
  <r>
    <d v="2017-06-24T00:00:00"/>
    <x v="5"/>
    <x v="6"/>
    <x v="106"/>
    <n v="0.56999999999999995"/>
    <x v="30"/>
    <n v="0.3"/>
    <n v="35"/>
    <n v="10.5"/>
  </r>
  <r>
    <d v="2017-06-25T00:00:00"/>
    <x v="5"/>
    <x v="0"/>
    <x v="110"/>
    <n v="0.51"/>
    <x v="42"/>
    <n v="0.3"/>
    <n v="37"/>
    <n v="11.1"/>
  </r>
  <r>
    <d v="2017-06-26T00:00:00"/>
    <x v="5"/>
    <x v="1"/>
    <x v="113"/>
    <n v="0.47"/>
    <x v="49"/>
    <n v="0.3"/>
    <n v="42"/>
    <n v="12.6"/>
  </r>
  <r>
    <d v="2017-06-27T00:00:00"/>
    <x v="5"/>
    <x v="2"/>
    <x v="91"/>
    <n v="0.63"/>
    <x v="53"/>
    <n v="0.3"/>
    <n v="31"/>
    <n v="9.2999999999999989"/>
  </r>
  <r>
    <d v="2017-06-28T00:00:00"/>
    <x v="5"/>
    <x v="3"/>
    <x v="114"/>
    <n v="0.59"/>
    <x v="47"/>
    <n v="0.3"/>
    <n v="33"/>
    <n v="9.9"/>
  </r>
  <r>
    <d v="2017-06-29T00:00:00"/>
    <x v="5"/>
    <x v="4"/>
    <x v="109"/>
    <n v="0.54"/>
    <x v="40"/>
    <n v="0.3"/>
    <n v="35"/>
    <n v="10.5"/>
  </r>
  <r>
    <d v="2017-06-30T00:00:00"/>
    <x v="5"/>
    <x v="5"/>
    <x v="115"/>
    <n v="0.53"/>
    <x v="28"/>
    <n v="0.3"/>
    <n v="38"/>
    <n v="11.4"/>
  </r>
  <r>
    <d v="2017-07-01T00:00:00"/>
    <x v="6"/>
    <x v="6"/>
    <x v="116"/>
    <n v="0.47"/>
    <x v="43"/>
    <n v="0.5"/>
    <n v="43"/>
    <n v="21.5"/>
  </r>
  <r>
    <d v="2017-07-02T00:00:00"/>
    <x v="6"/>
    <x v="0"/>
    <x v="117"/>
    <n v="0.51"/>
    <x v="54"/>
    <n v="0.5"/>
    <n v="38"/>
    <n v="19"/>
  </r>
  <r>
    <d v="2017-07-03T00:00:00"/>
    <x v="6"/>
    <x v="1"/>
    <x v="95"/>
    <n v="0.54"/>
    <x v="54"/>
    <n v="0.5"/>
    <n v="35"/>
    <n v="17.5"/>
  </r>
  <r>
    <d v="2017-07-04T00:00:00"/>
    <x v="6"/>
    <x v="2"/>
    <x v="98"/>
    <n v="0.59"/>
    <x v="35"/>
    <n v="0.5"/>
    <n v="34"/>
    <n v="17"/>
  </r>
  <r>
    <d v="2017-07-05T00:00:00"/>
    <x v="6"/>
    <x v="3"/>
    <x v="118"/>
    <n v="0.63"/>
    <x v="39"/>
    <n v="0.5"/>
    <n v="32"/>
    <n v="16"/>
  </r>
  <r>
    <d v="2017-07-06T00:00:00"/>
    <x v="6"/>
    <x v="4"/>
    <x v="119"/>
    <n v="0.51"/>
    <x v="17"/>
    <n v="0.5"/>
    <n v="39"/>
    <n v="19.5"/>
  </r>
  <r>
    <d v="2017-07-07T00:00:00"/>
    <x v="6"/>
    <x v="5"/>
    <x v="120"/>
    <n v="0.56999999999999995"/>
    <x v="22"/>
    <n v="0.5"/>
    <n v="35"/>
    <n v="17.5"/>
  </r>
  <r>
    <d v="2017-07-08T00:00:00"/>
    <x v="6"/>
    <x v="6"/>
    <x v="121"/>
    <n v="0.56999999999999995"/>
    <x v="33"/>
    <n v="0.5"/>
    <n v="34"/>
    <n v="17"/>
  </r>
  <r>
    <d v="2017-07-09T00:00:00"/>
    <x v="6"/>
    <x v="0"/>
    <x v="122"/>
    <n v="0.59"/>
    <x v="33"/>
    <n v="0.5"/>
    <n v="33"/>
    <n v="16.5"/>
  </r>
  <r>
    <d v="2017-07-10T00:00:00"/>
    <x v="6"/>
    <x v="1"/>
    <x v="123"/>
    <n v="0.49"/>
    <x v="50"/>
    <n v="0.5"/>
    <n v="40"/>
    <n v="20"/>
  </r>
  <r>
    <d v="2017-07-11T00:00:00"/>
    <x v="6"/>
    <x v="2"/>
    <x v="124"/>
    <n v="0.54"/>
    <x v="21"/>
    <n v="0.5"/>
    <n v="35"/>
    <n v="17.5"/>
  </r>
  <r>
    <d v="2017-07-12T00:00:00"/>
    <x v="6"/>
    <x v="3"/>
    <x v="125"/>
    <n v="0.56000000000000005"/>
    <x v="19"/>
    <n v="0.5"/>
    <n v="34"/>
    <n v="17"/>
  </r>
  <r>
    <d v="2017-07-13T00:00:00"/>
    <x v="6"/>
    <x v="4"/>
    <x v="126"/>
    <n v="0.61"/>
    <x v="35"/>
    <n v="0.5"/>
    <n v="33"/>
    <n v="16.5"/>
  </r>
  <r>
    <d v="2017-07-14T00:00:00"/>
    <x v="6"/>
    <x v="5"/>
    <x v="127"/>
    <n v="0.5"/>
    <x v="55"/>
    <n v="0.5"/>
    <n v="40"/>
    <n v="20"/>
  </r>
  <r>
    <d v="2017-07-15T00:00:00"/>
    <x v="6"/>
    <x v="6"/>
    <x v="120"/>
    <n v="0.54"/>
    <x v="36"/>
    <n v="0.5"/>
    <n v="35"/>
    <n v="17.5"/>
  </r>
  <r>
    <d v="2017-07-16T00:00:00"/>
    <x v="6"/>
    <x v="0"/>
    <x v="128"/>
    <n v="0.59"/>
    <x v="30"/>
    <n v="0.5"/>
    <n v="34"/>
    <n v="17"/>
  </r>
  <r>
    <d v="2017-07-17T00:00:00"/>
    <x v="6"/>
    <x v="1"/>
    <x v="129"/>
    <n v="0.56999999999999995"/>
    <x v="40"/>
    <n v="0.5"/>
    <n v="33"/>
    <n v="16.5"/>
  </r>
  <r>
    <d v="2017-07-18T00:00:00"/>
    <x v="6"/>
    <x v="2"/>
    <x v="107"/>
    <n v="0.47"/>
    <x v="52"/>
    <n v="0.5"/>
    <n v="41"/>
    <n v="20.5"/>
  </r>
  <r>
    <d v="2017-07-19T00:00:00"/>
    <x v="6"/>
    <x v="3"/>
    <x v="130"/>
    <n v="0.56000000000000005"/>
    <x v="33"/>
    <n v="0.5"/>
    <n v="36"/>
    <n v="18"/>
  </r>
  <r>
    <d v="2017-07-20T00:00:00"/>
    <x v="6"/>
    <x v="4"/>
    <x v="109"/>
    <n v="0.56999999999999995"/>
    <x v="33"/>
    <n v="0.5"/>
    <n v="35"/>
    <n v="17.5"/>
  </r>
  <r>
    <d v="2017-07-21T00:00:00"/>
    <x v="6"/>
    <x v="5"/>
    <x v="131"/>
    <n v="0.56999999999999995"/>
    <x v="43"/>
    <n v="0.5"/>
    <n v="33"/>
    <n v="16.5"/>
  </r>
  <r>
    <d v="2017-07-22T00:00:00"/>
    <x v="6"/>
    <x v="6"/>
    <x v="132"/>
    <n v="0.47"/>
    <x v="35"/>
    <n v="0.5"/>
    <n v="42"/>
    <n v="21"/>
  </r>
  <r>
    <d v="2017-07-23T00:00:00"/>
    <x v="6"/>
    <x v="0"/>
    <x v="133"/>
    <n v="0.51"/>
    <x v="56"/>
    <n v="0.5"/>
    <n v="37"/>
    <n v="18.5"/>
  </r>
  <r>
    <d v="2017-07-24T00:00:00"/>
    <x v="6"/>
    <x v="1"/>
    <x v="124"/>
    <n v="0.56999999999999995"/>
    <x v="57"/>
    <n v="0.5"/>
    <n v="35"/>
    <n v="17.5"/>
  </r>
  <r>
    <d v="2017-07-25T00:00:00"/>
    <x v="6"/>
    <x v="2"/>
    <x v="94"/>
    <n v="0.56999999999999995"/>
    <x v="40"/>
    <n v="0.5"/>
    <n v="33"/>
    <n v="16.5"/>
  </r>
  <r>
    <d v="2017-07-26T00:00:00"/>
    <x v="6"/>
    <x v="3"/>
    <x v="134"/>
    <n v="0.59"/>
    <x v="14"/>
    <n v="0.5"/>
    <n v="32"/>
    <n v="16"/>
  </r>
  <r>
    <d v="2017-07-27T00:00:00"/>
    <x v="6"/>
    <x v="4"/>
    <x v="135"/>
    <n v="0.47"/>
    <x v="58"/>
    <n v="0.5"/>
    <n v="43"/>
    <n v="21.5"/>
  </r>
  <r>
    <d v="2017-07-28T00:00:00"/>
    <x v="6"/>
    <x v="5"/>
    <x v="136"/>
    <n v="0.51"/>
    <x v="42"/>
    <n v="0.5"/>
    <n v="38"/>
    <n v="19"/>
  </r>
  <r>
    <d v="2017-07-29T00:00:00"/>
    <x v="6"/>
    <x v="6"/>
    <x v="137"/>
    <n v="0.56999999999999995"/>
    <x v="30"/>
    <n v="0.5"/>
    <n v="35"/>
    <n v="17.5"/>
  </r>
  <r>
    <d v="2017-07-30T00:00:00"/>
    <x v="6"/>
    <x v="0"/>
    <x v="138"/>
    <n v="0.59"/>
    <x v="34"/>
    <n v="0.5"/>
    <n v="34"/>
    <n v="17"/>
  </r>
  <r>
    <d v="2017-07-31T00:00:00"/>
    <x v="6"/>
    <x v="1"/>
    <x v="139"/>
    <n v="0.61"/>
    <x v="31"/>
    <n v="0.5"/>
    <n v="32"/>
    <n v="16"/>
  </r>
  <r>
    <d v="2017-08-01T00:00:00"/>
    <x v="7"/>
    <x v="2"/>
    <x v="105"/>
    <n v="0.63"/>
    <x v="36"/>
    <n v="0.5"/>
    <n v="32"/>
    <n v="16"/>
  </r>
  <r>
    <d v="2017-08-02T00:00:00"/>
    <x v="7"/>
    <x v="3"/>
    <x v="93"/>
    <n v="0.63"/>
    <x v="29"/>
    <n v="0.5"/>
    <n v="31"/>
    <n v="15.5"/>
  </r>
  <r>
    <d v="2017-08-03T00:00:00"/>
    <x v="7"/>
    <x v="4"/>
    <x v="84"/>
    <n v="0.63"/>
    <x v="34"/>
    <n v="0.5"/>
    <n v="30"/>
    <n v="15"/>
  </r>
  <r>
    <d v="2017-08-04T00:00:00"/>
    <x v="7"/>
    <x v="5"/>
    <x v="89"/>
    <n v="0.69"/>
    <x v="23"/>
    <n v="0.5"/>
    <n v="29"/>
    <n v="14.5"/>
  </r>
  <r>
    <d v="2017-08-05T00:00:00"/>
    <x v="7"/>
    <x v="6"/>
    <x v="134"/>
    <n v="0.61"/>
    <x v="50"/>
    <n v="0.5"/>
    <n v="32"/>
    <n v="16"/>
  </r>
  <r>
    <d v="2017-08-06T00:00:00"/>
    <x v="7"/>
    <x v="0"/>
    <x v="87"/>
    <n v="0.61"/>
    <x v="25"/>
    <n v="0.5"/>
    <n v="31"/>
    <n v="15.5"/>
  </r>
  <r>
    <d v="2017-08-07T00:00:00"/>
    <x v="7"/>
    <x v="1"/>
    <x v="84"/>
    <n v="0.67"/>
    <x v="31"/>
    <n v="0.5"/>
    <n v="30"/>
    <n v="15"/>
  </r>
  <r>
    <d v="2017-08-08T00:00:00"/>
    <x v="7"/>
    <x v="2"/>
    <x v="140"/>
    <n v="0.65"/>
    <x v="30"/>
    <n v="0.5"/>
    <n v="29"/>
    <n v="14.5"/>
  </r>
  <r>
    <d v="2017-08-09T00:00:00"/>
    <x v="7"/>
    <x v="3"/>
    <x v="134"/>
    <n v="0.63"/>
    <x v="39"/>
    <n v="0.5"/>
    <n v="32"/>
    <n v="16"/>
  </r>
  <r>
    <d v="2017-08-10T00:00:00"/>
    <x v="7"/>
    <x v="4"/>
    <x v="141"/>
    <n v="0.65"/>
    <x v="36"/>
    <n v="0.5"/>
    <n v="31"/>
    <n v="15.5"/>
  </r>
  <r>
    <d v="2017-08-11T00:00:00"/>
    <x v="7"/>
    <x v="5"/>
    <x v="84"/>
    <n v="0.67"/>
    <x v="35"/>
    <n v="0.5"/>
    <n v="30"/>
    <n v="15"/>
  </r>
  <r>
    <d v="2017-08-12T00:00:00"/>
    <x v="7"/>
    <x v="6"/>
    <x v="142"/>
    <n v="0.65"/>
    <x v="27"/>
    <n v="0.5"/>
    <n v="29"/>
    <n v="14.5"/>
  </r>
  <r>
    <d v="2017-08-13T00:00:00"/>
    <x v="7"/>
    <x v="0"/>
    <x v="142"/>
    <n v="0.65"/>
    <x v="45"/>
    <n v="0.5"/>
    <n v="29"/>
    <n v="14.5"/>
  </r>
  <r>
    <d v="2017-08-14T00:00:00"/>
    <x v="7"/>
    <x v="1"/>
    <x v="108"/>
    <n v="0.59"/>
    <x v="27"/>
    <n v="0.5"/>
    <n v="32"/>
    <n v="16"/>
  </r>
  <r>
    <d v="2017-08-15T00:00:00"/>
    <x v="7"/>
    <x v="2"/>
    <x v="143"/>
    <n v="0.63"/>
    <x v="33"/>
    <n v="0.5"/>
    <n v="31"/>
    <n v="15.5"/>
  </r>
  <r>
    <d v="2017-08-16T00:00:00"/>
    <x v="7"/>
    <x v="3"/>
    <x v="80"/>
    <n v="0.63"/>
    <x v="35"/>
    <n v="0.5"/>
    <n v="30"/>
    <n v="15"/>
  </r>
  <r>
    <d v="2017-08-17T00:00:00"/>
    <x v="7"/>
    <x v="4"/>
    <x v="144"/>
    <n v="0.67"/>
    <x v="38"/>
    <n v="0.5"/>
    <n v="30"/>
    <n v="15"/>
  </r>
  <r>
    <d v="2017-08-18T00:00:00"/>
    <x v="7"/>
    <x v="5"/>
    <x v="79"/>
    <n v="0.69"/>
    <x v="26"/>
    <n v="0.5"/>
    <n v="29"/>
    <n v="14.5"/>
  </r>
  <r>
    <d v="2017-08-19T00:00:00"/>
    <x v="7"/>
    <x v="6"/>
    <x v="145"/>
    <n v="0.61"/>
    <x v="42"/>
    <n v="0.5"/>
    <n v="32"/>
    <n v="16"/>
  </r>
  <r>
    <d v="2017-08-20T00:00:00"/>
    <x v="7"/>
    <x v="0"/>
    <x v="143"/>
    <n v="0.65"/>
    <x v="37"/>
    <n v="0.5"/>
    <n v="31"/>
    <n v="15.5"/>
  </r>
  <r>
    <d v="2017-08-21T00:00:00"/>
    <x v="7"/>
    <x v="1"/>
    <x v="144"/>
    <n v="0.65"/>
    <x v="42"/>
    <n v="0.5"/>
    <n v="30"/>
    <n v="15"/>
  </r>
  <r>
    <d v="2017-08-22T00:00:00"/>
    <x v="7"/>
    <x v="2"/>
    <x v="146"/>
    <n v="0.63"/>
    <x v="39"/>
    <n v="0.5"/>
    <n v="30"/>
    <n v="15"/>
  </r>
  <r>
    <d v="2017-08-23T00:00:00"/>
    <x v="7"/>
    <x v="3"/>
    <x v="89"/>
    <n v="0.67"/>
    <x v="3"/>
    <n v="0.5"/>
    <n v="29"/>
    <n v="14.5"/>
  </r>
  <r>
    <d v="2017-08-24T00:00:00"/>
    <x v="7"/>
    <x v="4"/>
    <x v="139"/>
    <n v="0.59"/>
    <x v="40"/>
    <n v="0.5"/>
    <n v="32"/>
    <n v="16"/>
  </r>
  <r>
    <d v="2017-08-25T00:00:00"/>
    <x v="7"/>
    <x v="5"/>
    <x v="80"/>
    <n v="0.63"/>
    <x v="39"/>
    <n v="0.5"/>
    <n v="30"/>
    <n v="15"/>
  </r>
  <r>
    <d v="2017-08-26T00:00:00"/>
    <x v="7"/>
    <x v="6"/>
    <x v="86"/>
    <n v="0.63"/>
    <x v="17"/>
    <n v="0.5"/>
    <n v="30"/>
    <n v="15"/>
  </r>
  <r>
    <d v="2017-08-27T00:00:00"/>
    <x v="7"/>
    <x v="0"/>
    <x v="79"/>
    <n v="0.65"/>
    <x v="26"/>
    <n v="0.5"/>
    <n v="29"/>
    <n v="14.5"/>
  </r>
  <r>
    <d v="2017-08-28T00:00:00"/>
    <x v="7"/>
    <x v="1"/>
    <x v="101"/>
    <n v="0.63"/>
    <x v="35"/>
    <n v="0.5"/>
    <n v="32"/>
    <n v="16"/>
  </r>
  <r>
    <d v="2017-08-29T00:00:00"/>
    <x v="7"/>
    <x v="2"/>
    <x v="84"/>
    <n v="0.65"/>
    <x v="21"/>
    <n v="0.5"/>
    <n v="30"/>
    <n v="15"/>
  </r>
  <r>
    <d v="2017-08-30T00:00:00"/>
    <x v="7"/>
    <x v="3"/>
    <x v="90"/>
    <n v="0.63"/>
    <x v="32"/>
    <n v="0.5"/>
    <n v="30"/>
    <n v="15"/>
  </r>
  <r>
    <d v="2017-08-31T00:00:00"/>
    <x v="7"/>
    <x v="4"/>
    <x v="142"/>
    <n v="0.69"/>
    <x v="42"/>
    <n v="0.5"/>
    <n v="29"/>
    <n v="14.5"/>
  </r>
  <r>
    <d v="2017-09-01T00:00:00"/>
    <x v="8"/>
    <x v="5"/>
    <x v="92"/>
    <n v="0.69"/>
    <x v="22"/>
    <n v="0.3"/>
    <n v="29"/>
    <n v="8.6999999999999993"/>
  </r>
  <r>
    <d v="2017-09-02T00:00:00"/>
    <x v="8"/>
    <x v="6"/>
    <x v="147"/>
    <n v="0.69"/>
    <x v="37"/>
    <n v="0.3"/>
    <n v="28"/>
    <n v="8.4"/>
  </r>
  <r>
    <d v="2017-09-03T00:00:00"/>
    <x v="8"/>
    <x v="0"/>
    <x v="70"/>
    <n v="0.69"/>
    <x v="30"/>
    <n v="0.3"/>
    <n v="27"/>
    <n v="8.1"/>
  </r>
  <r>
    <d v="2017-09-04T00:00:00"/>
    <x v="8"/>
    <x v="1"/>
    <x v="66"/>
    <n v="0.74"/>
    <x v="45"/>
    <n v="0.3"/>
    <n v="26"/>
    <n v="7.8"/>
  </r>
  <r>
    <d v="2017-09-05T00:00:00"/>
    <x v="8"/>
    <x v="2"/>
    <x v="148"/>
    <n v="0.71"/>
    <x v="19"/>
    <n v="0.3"/>
    <n v="26"/>
    <n v="7.8"/>
  </r>
  <r>
    <d v="2017-09-06T00:00:00"/>
    <x v="8"/>
    <x v="3"/>
    <x v="92"/>
    <n v="0.69"/>
    <x v="49"/>
    <n v="0.3"/>
    <n v="29"/>
    <n v="8.6999999999999993"/>
  </r>
  <r>
    <d v="2017-09-07T00:00:00"/>
    <x v="8"/>
    <x v="4"/>
    <x v="149"/>
    <n v="0.67"/>
    <x v="35"/>
    <n v="0.3"/>
    <n v="28"/>
    <n v="8.4"/>
  </r>
  <r>
    <d v="2017-09-08T00:00:00"/>
    <x v="8"/>
    <x v="5"/>
    <x v="71"/>
    <n v="0.71"/>
    <x v="14"/>
    <n v="0.3"/>
    <n v="27"/>
    <n v="8.1"/>
  </r>
  <r>
    <d v="2017-09-09T00:00:00"/>
    <x v="8"/>
    <x v="6"/>
    <x v="150"/>
    <n v="0.77"/>
    <x v="26"/>
    <n v="0.3"/>
    <n v="26"/>
    <n v="7.8"/>
  </r>
  <r>
    <d v="2017-09-10T00:00:00"/>
    <x v="8"/>
    <x v="0"/>
    <x v="148"/>
    <n v="0.74"/>
    <x v="30"/>
    <n v="0.3"/>
    <n v="26"/>
    <n v="7.8"/>
  </r>
  <r>
    <d v="2017-09-11T00:00:00"/>
    <x v="8"/>
    <x v="1"/>
    <x v="149"/>
    <n v="0.69"/>
    <x v="31"/>
    <n v="0.3"/>
    <n v="28"/>
    <n v="8.4"/>
  </r>
  <r>
    <d v="2017-09-12T00:00:00"/>
    <x v="8"/>
    <x v="2"/>
    <x v="70"/>
    <n v="0.71"/>
    <x v="25"/>
    <n v="0.3"/>
    <n v="27"/>
    <n v="8.1"/>
  </r>
  <r>
    <d v="2017-09-13T00:00:00"/>
    <x v="8"/>
    <x v="3"/>
    <x v="150"/>
    <n v="0.71"/>
    <x v="38"/>
    <n v="0.3"/>
    <n v="26"/>
    <n v="7.8"/>
  </r>
  <r>
    <d v="2017-09-14T00:00:00"/>
    <x v="8"/>
    <x v="4"/>
    <x v="67"/>
    <n v="0.71"/>
    <x v="24"/>
    <n v="0.3"/>
    <n v="26"/>
    <n v="7.8"/>
  </r>
  <r>
    <d v="2017-09-15T00:00:00"/>
    <x v="8"/>
    <x v="5"/>
    <x v="88"/>
    <n v="0.67"/>
    <x v="22"/>
    <n v="0.3"/>
    <n v="28"/>
    <n v="8.4"/>
  </r>
  <r>
    <d v="2017-09-16T00:00:00"/>
    <x v="8"/>
    <x v="6"/>
    <x v="74"/>
    <n v="0.69"/>
    <x v="14"/>
    <n v="0.3"/>
    <n v="27"/>
    <n v="8.1"/>
  </r>
  <r>
    <d v="2017-09-17T00:00:00"/>
    <x v="8"/>
    <x v="0"/>
    <x v="66"/>
    <n v="0.71"/>
    <x v="37"/>
    <n v="0.3"/>
    <n v="26"/>
    <n v="7.8"/>
  </r>
  <r>
    <d v="2017-09-18T00:00:00"/>
    <x v="8"/>
    <x v="1"/>
    <x v="150"/>
    <n v="0.71"/>
    <x v="14"/>
    <n v="0.3"/>
    <n v="26"/>
    <n v="7.8"/>
  </r>
  <r>
    <d v="2017-09-19T00:00:00"/>
    <x v="8"/>
    <x v="2"/>
    <x v="147"/>
    <n v="0.67"/>
    <x v="29"/>
    <n v="0.3"/>
    <n v="28"/>
    <n v="8.4"/>
  </r>
  <r>
    <d v="2017-09-20T00:00:00"/>
    <x v="8"/>
    <x v="3"/>
    <x v="75"/>
    <n v="0.69"/>
    <x v="34"/>
    <n v="0.3"/>
    <n v="27"/>
    <n v="8.1"/>
  </r>
  <r>
    <d v="2017-09-21T00:00:00"/>
    <x v="8"/>
    <x v="4"/>
    <x v="66"/>
    <n v="0.71"/>
    <x v="38"/>
    <n v="0.3"/>
    <n v="26"/>
    <n v="7.8"/>
  </r>
  <r>
    <d v="2017-09-22T00:00:00"/>
    <x v="8"/>
    <x v="5"/>
    <x v="150"/>
    <n v="0.74"/>
    <x v="23"/>
    <n v="0.3"/>
    <n v="26"/>
    <n v="7.8"/>
  </r>
  <r>
    <d v="2017-09-23T00:00:00"/>
    <x v="8"/>
    <x v="6"/>
    <x v="88"/>
    <n v="0.71"/>
    <x v="19"/>
    <n v="0.3"/>
    <n v="28"/>
    <n v="8.4"/>
  </r>
  <r>
    <d v="2017-09-24T00:00:00"/>
    <x v="8"/>
    <x v="0"/>
    <x v="88"/>
    <n v="0.71"/>
    <x v="27"/>
    <n v="0.3"/>
    <n v="28"/>
    <n v="8.4"/>
  </r>
  <r>
    <d v="2017-09-25T00:00:00"/>
    <x v="8"/>
    <x v="1"/>
    <x v="70"/>
    <n v="0.71"/>
    <x v="3"/>
    <n v="0.3"/>
    <n v="27"/>
    <n v="8.1"/>
  </r>
  <r>
    <d v="2017-09-26T00:00:00"/>
    <x v="8"/>
    <x v="2"/>
    <x v="148"/>
    <n v="0.77"/>
    <x v="32"/>
    <n v="0.3"/>
    <n v="26"/>
    <n v="7.8"/>
  </r>
  <r>
    <d v="2017-09-27T00:00:00"/>
    <x v="8"/>
    <x v="3"/>
    <x v="89"/>
    <n v="0.67"/>
    <x v="32"/>
    <n v="0.3"/>
    <n v="29"/>
    <n v="8.6999999999999993"/>
  </r>
  <r>
    <d v="2017-09-28T00:00:00"/>
    <x v="8"/>
    <x v="4"/>
    <x v="147"/>
    <n v="0.69"/>
    <x v="31"/>
    <n v="0.3"/>
    <n v="28"/>
    <n v="8.4"/>
  </r>
  <r>
    <d v="2017-09-29T00:00:00"/>
    <x v="8"/>
    <x v="5"/>
    <x v="69"/>
    <n v="0.71"/>
    <x v="29"/>
    <n v="0.3"/>
    <n v="27"/>
    <n v="8.1"/>
  </r>
  <r>
    <d v="2017-09-30T00:00:00"/>
    <x v="8"/>
    <x v="6"/>
    <x v="150"/>
    <n v="0.74"/>
    <x v="24"/>
    <n v="0.3"/>
    <n v="26"/>
    <n v="7.8"/>
  </r>
  <r>
    <d v="2017-10-01T00:00:00"/>
    <x v="9"/>
    <x v="0"/>
    <x v="56"/>
    <n v="0.8"/>
    <x v="27"/>
    <n v="0.3"/>
    <n v="25"/>
    <n v="7.5"/>
  </r>
  <r>
    <d v="2017-10-02T00:00:00"/>
    <x v="9"/>
    <x v="1"/>
    <x v="49"/>
    <n v="0.74"/>
    <x v="18"/>
    <n v="0.3"/>
    <n v="25"/>
    <n v="7.5"/>
  </r>
  <r>
    <d v="2017-10-03T00:00:00"/>
    <x v="9"/>
    <x v="2"/>
    <x v="51"/>
    <n v="0.8"/>
    <x v="23"/>
    <n v="0.3"/>
    <n v="24"/>
    <n v="7.1999999999999993"/>
  </r>
  <r>
    <d v="2017-10-04T00:00:00"/>
    <x v="9"/>
    <x v="3"/>
    <x v="48"/>
    <n v="0.77"/>
    <x v="3"/>
    <n v="0.3"/>
    <n v="24"/>
    <n v="7.1999999999999993"/>
  </r>
  <r>
    <d v="2017-10-05T00:00:00"/>
    <x v="9"/>
    <x v="4"/>
    <x v="59"/>
    <n v="0.8"/>
    <x v="3"/>
    <n v="0.3"/>
    <n v="25"/>
    <n v="7.5"/>
  </r>
  <r>
    <d v="2017-10-06T00:00:00"/>
    <x v="9"/>
    <x v="5"/>
    <x v="73"/>
    <n v="0.74"/>
    <x v="38"/>
    <n v="0.3"/>
    <n v="25"/>
    <n v="7.5"/>
  </r>
  <r>
    <d v="2017-10-07T00:00:00"/>
    <x v="9"/>
    <x v="6"/>
    <x v="76"/>
    <n v="0.8"/>
    <x v="20"/>
    <n v="0.3"/>
    <n v="25"/>
    <n v="7.5"/>
  </r>
  <r>
    <d v="2017-10-08T00:00:00"/>
    <x v="9"/>
    <x v="0"/>
    <x v="45"/>
    <n v="0.8"/>
    <x v="28"/>
    <n v="0.3"/>
    <n v="24"/>
    <n v="7.1999999999999993"/>
  </r>
  <r>
    <d v="2017-10-09T00:00:00"/>
    <x v="9"/>
    <x v="1"/>
    <x v="76"/>
    <n v="0.74"/>
    <x v="28"/>
    <n v="0.3"/>
    <n v="25"/>
    <n v="7.5"/>
  </r>
  <r>
    <d v="2017-10-10T00:00:00"/>
    <x v="9"/>
    <x v="2"/>
    <x v="49"/>
    <n v="0.74"/>
    <x v="32"/>
    <n v="0.3"/>
    <n v="25"/>
    <n v="7.5"/>
  </r>
  <r>
    <d v="2017-10-11T00:00:00"/>
    <x v="9"/>
    <x v="3"/>
    <x v="53"/>
    <n v="0.77"/>
    <x v="28"/>
    <n v="0.3"/>
    <n v="25"/>
    <n v="7.5"/>
  </r>
  <r>
    <d v="2017-10-12T00:00:00"/>
    <x v="9"/>
    <x v="4"/>
    <x v="52"/>
    <n v="0.77"/>
    <x v="19"/>
    <n v="0.3"/>
    <n v="24"/>
    <n v="7.1999999999999993"/>
  </r>
  <r>
    <d v="2017-10-13T00:00:00"/>
    <x v="9"/>
    <x v="5"/>
    <x v="53"/>
    <n v="0.8"/>
    <x v="2"/>
    <n v="0.3"/>
    <n v="25"/>
    <n v="7.5"/>
  </r>
  <r>
    <d v="2017-10-14T00:00:00"/>
    <x v="9"/>
    <x v="6"/>
    <x v="46"/>
    <n v="0.74"/>
    <x v="2"/>
    <n v="0.3"/>
    <n v="25"/>
    <n v="7.5"/>
  </r>
  <r>
    <d v="2017-10-15T00:00:00"/>
    <x v="9"/>
    <x v="0"/>
    <x v="53"/>
    <n v="0.74"/>
    <x v="25"/>
    <n v="0.3"/>
    <n v="25"/>
    <n v="7.5"/>
  </r>
  <r>
    <d v="2017-10-16T00:00:00"/>
    <x v="9"/>
    <x v="1"/>
    <x v="52"/>
    <n v="0.8"/>
    <x v="2"/>
    <n v="0.3"/>
    <n v="24"/>
    <n v="7.1999999999999993"/>
  </r>
  <r>
    <d v="2017-10-17T00:00:00"/>
    <x v="9"/>
    <x v="2"/>
    <x v="49"/>
    <n v="0.77"/>
    <x v="17"/>
    <n v="0.3"/>
    <n v="25"/>
    <n v="7.5"/>
  </r>
  <r>
    <d v="2017-10-18T00:00:00"/>
    <x v="9"/>
    <x v="3"/>
    <x v="73"/>
    <n v="0.77"/>
    <x v="3"/>
    <n v="0.3"/>
    <n v="25"/>
    <n v="7.5"/>
  </r>
  <r>
    <d v="2017-10-19T00:00:00"/>
    <x v="9"/>
    <x v="4"/>
    <x v="59"/>
    <n v="0.8"/>
    <x v="22"/>
    <n v="0.3"/>
    <n v="25"/>
    <n v="7.5"/>
  </r>
  <r>
    <d v="2017-10-20T00:00:00"/>
    <x v="9"/>
    <x v="5"/>
    <x v="45"/>
    <n v="0.8"/>
    <x v="30"/>
    <n v="0.3"/>
    <n v="24"/>
    <n v="7.1999999999999993"/>
  </r>
  <r>
    <d v="2017-10-21T00:00:00"/>
    <x v="9"/>
    <x v="6"/>
    <x v="55"/>
    <n v="0.83"/>
    <x v="2"/>
    <n v="0.3"/>
    <n v="24"/>
    <n v="7.1999999999999993"/>
  </r>
  <r>
    <d v="2017-10-22T00:00:00"/>
    <x v="9"/>
    <x v="0"/>
    <x v="61"/>
    <n v="0.77"/>
    <x v="15"/>
    <n v="0.3"/>
    <n v="25"/>
    <n v="7.5"/>
  </r>
  <r>
    <d v="2017-10-23T00:00:00"/>
    <x v="9"/>
    <x v="1"/>
    <x v="49"/>
    <n v="0.8"/>
    <x v="30"/>
    <n v="0.3"/>
    <n v="25"/>
    <n v="7.5"/>
  </r>
  <r>
    <d v="2017-10-24T00:00:00"/>
    <x v="9"/>
    <x v="2"/>
    <x v="53"/>
    <n v="0.74"/>
    <x v="29"/>
    <n v="0.3"/>
    <n v="25"/>
    <n v="7.5"/>
  </r>
  <r>
    <d v="2017-10-25T00:00:00"/>
    <x v="9"/>
    <x v="3"/>
    <x v="48"/>
    <n v="0.8"/>
    <x v="33"/>
    <n v="0.3"/>
    <n v="24"/>
    <n v="7.1999999999999993"/>
  </r>
  <r>
    <d v="2017-10-26T00:00:00"/>
    <x v="9"/>
    <x v="4"/>
    <x v="151"/>
    <n v="0.77"/>
    <x v="28"/>
    <n v="0.3"/>
    <n v="24"/>
    <n v="7.1999999999999993"/>
  </r>
  <r>
    <d v="2017-10-27T00:00:00"/>
    <x v="9"/>
    <x v="5"/>
    <x v="152"/>
    <n v="0.71"/>
    <x v="34"/>
    <n v="0.3"/>
    <n v="26"/>
    <n v="7.8"/>
  </r>
  <r>
    <d v="2017-10-28T00:00:00"/>
    <x v="9"/>
    <x v="6"/>
    <x v="61"/>
    <n v="0.77"/>
    <x v="2"/>
    <n v="0.3"/>
    <n v="25"/>
    <n v="7.5"/>
  </r>
  <r>
    <d v="2017-10-29T00:00:00"/>
    <x v="9"/>
    <x v="0"/>
    <x v="53"/>
    <n v="0.8"/>
    <x v="23"/>
    <n v="0.3"/>
    <n v="25"/>
    <n v="7.5"/>
  </r>
  <r>
    <d v="2017-10-30T00:00:00"/>
    <x v="9"/>
    <x v="1"/>
    <x v="52"/>
    <n v="0.77"/>
    <x v="15"/>
    <n v="0.3"/>
    <n v="24"/>
    <n v="7.1999999999999993"/>
  </r>
  <r>
    <d v="2017-10-31T00:00:00"/>
    <x v="9"/>
    <x v="2"/>
    <x v="151"/>
    <n v="0.77"/>
    <x v="31"/>
    <n v="0.3"/>
    <n v="24"/>
    <n v="7.1999999999999993"/>
  </r>
  <r>
    <d v="2017-11-01T00:00:00"/>
    <x v="10"/>
    <x v="3"/>
    <x v="153"/>
    <n v="0.83"/>
    <x v="27"/>
    <n v="0.3"/>
    <n v="23"/>
    <n v="6.8999999999999995"/>
  </r>
  <r>
    <d v="2017-11-02T00:00:00"/>
    <x v="10"/>
    <x v="4"/>
    <x v="154"/>
    <n v="0.91"/>
    <x v="17"/>
    <n v="0.3"/>
    <n v="22"/>
    <n v="6.6"/>
  </r>
  <r>
    <d v="2017-11-03T00:00:00"/>
    <x v="10"/>
    <x v="5"/>
    <x v="35"/>
    <n v="0.87"/>
    <x v="31"/>
    <n v="0.3"/>
    <n v="21"/>
    <n v="6.3"/>
  </r>
  <r>
    <d v="2017-11-04T00:00:00"/>
    <x v="10"/>
    <x v="6"/>
    <x v="41"/>
    <n v="0.95"/>
    <x v="19"/>
    <n v="0.3"/>
    <n v="19"/>
    <n v="5.7"/>
  </r>
  <r>
    <d v="2017-11-05T00:00:00"/>
    <x v="10"/>
    <x v="0"/>
    <x v="47"/>
    <n v="0.87"/>
    <x v="26"/>
    <n v="0.3"/>
    <n v="23"/>
    <n v="6.8999999999999995"/>
  </r>
  <r>
    <d v="2017-11-06T00:00:00"/>
    <x v="10"/>
    <x v="1"/>
    <x v="155"/>
    <n v="0.91"/>
    <x v="2"/>
    <n v="0.3"/>
    <n v="22"/>
    <n v="6.6"/>
  </r>
  <r>
    <d v="2017-11-07T00:00:00"/>
    <x v="10"/>
    <x v="2"/>
    <x v="31"/>
    <n v="0.91"/>
    <x v="23"/>
    <n v="0.3"/>
    <n v="21"/>
    <n v="6.3"/>
  </r>
  <r>
    <d v="2017-11-08T00:00:00"/>
    <x v="10"/>
    <x v="3"/>
    <x v="156"/>
    <n v="0.95"/>
    <x v="14"/>
    <n v="0.3"/>
    <n v="19"/>
    <n v="5.7"/>
  </r>
  <r>
    <d v="2017-11-09T00:00:00"/>
    <x v="10"/>
    <x v="4"/>
    <x v="57"/>
    <n v="0.83"/>
    <x v="3"/>
    <n v="0.3"/>
    <n v="23"/>
    <n v="6.8999999999999995"/>
  </r>
  <r>
    <d v="2017-11-10T00:00:00"/>
    <x v="10"/>
    <x v="5"/>
    <x v="157"/>
    <n v="0.87"/>
    <x v="2"/>
    <n v="0.3"/>
    <n v="22"/>
    <n v="6.6"/>
  </r>
  <r>
    <d v="2017-11-11T00:00:00"/>
    <x v="10"/>
    <x v="6"/>
    <x v="39"/>
    <n v="0.91"/>
    <x v="3"/>
    <n v="0.3"/>
    <n v="21"/>
    <n v="6.3"/>
  </r>
  <r>
    <d v="2017-11-12T00:00:00"/>
    <x v="10"/>
    <x v="0"/>
    <x v="158"/>
    <n v="1.05"/>
    <x v="31"/>
    <n v="0.3"/>
    <n v="19"/>
    <n v="5.7"/>
  </r>
  <r>
    <d v="2017-11-13T00:00:00"/>
    <x v="10"/>
    <x v="1"/>
    <x v="156"/>
    <n v="1.05"/>
    <x v="9"/>
    <n v="0.3"/>
    <n v="19"/>
    <n v="5.7"/>
  </r>
  <r>
    <d v="2017-11-14T00:00:00"/>
    <x v="10"/>
    <x v="2"/>
    <x v="47"/>
    <n v="0.8"/>
    <x v="2"/>
    <n v="0.3"/>
    <n v="23"/>
    <n v="6.8999999999999995"/>
  </r>
  <r>
    <d v="2017-11-15T00:00:00"/>
    <x v="10"/>
    <x v="3"/>
    <x v="47"/>
    <n v="0.83"/>
    <x v="28"/>
    <n v="0.3"/>
    <n v="23"/>
    <n v="6.8999999999999995"/>
  </r>
  <r>
    <d v="2017-11-16T00:00:00"/>
    <x v="10"/>
    <x v="4"/>
    <x v="39"/>
    <n v="0.87"/>
    <x v="2"/>
    <n v="0.3"/>
    <n v="21"/>
    <n v="6.3"/>
  </r>
  <r>
    <d v="2017-11-17T00:00:00"/>
    <x v="10"/>
    <x v="5"/>
    <x v="159"/>
    <n v="1"/>
    <x v="20"/>
    <n v="0.3"/>
    <n v="20"/>
    <n v="6"/>
  </r>
  <r>
    <d v="2017-11-18T00:00:00"/>
    <x v="10"/>
    <x v="6"/>
    <x v="41"/>
    <n v="1.05"/>
    <x v="14"/>
    <n v="0.3"/>
    <n v="19"/>
    <n v="5.7"/>
  </r>
  <r>
    <d v="2017-11-19T00:00:00"/>
    <x v="10"/>
    <x v="0"/>
    <x v="47"/>
    <n v="0.87"/>
    <x v="23"/>
    <n v="0.3"/>
    <n v="23"/>
    <n v="6.8999999999999995"/>
  </r>
  <r>
    <d v="2017-11-20T00:00:00"/>
    <x v="10"/>
    <x v="1"/>
    <x v="36"/>
    <n v="0.87"/>
    <x v="22"/>
    <n v="0.3"/>
    <n v="22"/>
    <n v="6.6"/>
  </r>
  <r>
    <d v="2017-11-21T00:00:00"/>
    <x v="10"/>
    <x v="2"/>
    <x v="160"/>
    <n v="0.95"/>
    <x v="2"/>
    <n v="0.3"/>
    <n v="20"/>
    <n v="6"/>
  </r>
  <r>
    <d v="2017-11-22T00:00:00"/>
    <x v="10"/>
    <x v="3"/>
    <x v="41"/>
    <n v="1"/>
    <x v="21"/>
    <n v="0.3"/>
    <n v="19"/>
    <n v="5.7"/>
  </r>
  <r>
    <d v="2017-11-23T00:00:00"/>
    <x v="10"/>
    <x v="4"/>
    <x v="153"/>
    <n v="0.87"/>
    <x v="28"/>
    <n v="0.3"/>
    <n v="23"/>
    <n v="6.8999999999999995"/>
  </r>
  <r>
    <d v="2017-11-24T00:00:00"/>
    <x v="10"/>
    <x v="5"/>
    <x v="154"/>
    <n v="0.83"/>
    <x v="17"/>
    <n v="0.3"/>
    <n v="22"/>
    <n v="6.6"/>
  </r>
  <r>
    <d v="2017-11-25T00:00:00"/>
    <x v="10"/>
    <x v="6"/>
    <x v="161"/>
    <n v="0.91"/>
    <x v="18"/>
    <n v="0.3"/>
    <n v="20"/>
    <n v="6"/>
  </r>
  <r>
    <d v="2017-11-26T00:00:00"/>
    <x v="10"/>
    <x v="0"/>
    <x v="158"/>
    <n v="1.05"/>
    <x v="10"/>
    <n v="0.3"/>
    <n v="19"/>
    <n v="5.7"/>
  </r>
  <r>
    <d v="2017-11-27T00:00:00"/>
    <x v="10"/>
    <x v="1"/>
    <x v="57"/>
    <n v="0.87"/>
    <x v="10"/>
    <n v="0.3"/>
    <n v="23"/>
    <n v="6.8999999999999995"/>
  </r>
  <r>
    <d v="2017-11-28T00:00:00"/>
    <x v="10"/>
    <x v="2"/>
    <x v="157"/>
    <n v="0.91"/>
    <x v="14"/>
    <n v="0.3"/>
    <n v="22"/>
    <n v="6.6"/>
  </r>
  <r>
    <d v="2017-11-29T00:00:00"/>
    <x v="10"/>
    <x v="3"/>
    <x v="34"/>
    <n v="0.95"/>
    <x v="1"/>
    <n v="0.3"/>
    <n v="20"/>
    <n v="6"/>
  </r>
  <r>
    <d v="2017-11-30T00:00:00"/>
    <x v="10"/>
    <x v="4"/>
    <x v="156"/>
    <n v="1.05"/>
    <x v="2"/>
    <n v="0.3"/>
    <n v="19"/>
    <n v="5.7"/>
  </r>
  <r>
    <d v="2017-12-01T00:00:00"/>
    <x v="11"/>
    <x v="5"/>
    <x v="41"/>
    <n v="1"/>
    <x v="23"/>
    <n v="0.3"/>
    <n v="19"/>
    <n v="5.7"/>
  </r>
  <r>
    <d v="2017-12-02T00:00:00"/>
    <x v="11"/>
    <x v="6"/>
    <x v="3"/>
    <n v="1.1100000000000001"/>
    <x v="15"/>
    <n v="0.3"/>
    <n v="17"/>
    <n v="5.0999999999999996"/>
  </r>
  <r>
    <d v="2017-12-03T00:00:00"/>
    <x v="11"/>
    <x v="0"/>
    <x v="162"/>
    <n v="1.18"/>
    <x v="5"/>
    <n v="0.3"/>
    <n v="15"/>
    <n v="4.5"/>
  </r>
  <r>
    <d v="2017-12-04T00:00:00"/>
    <x v="11"/>
    <x v="1"/>
    <x v="22"/>
    <n v="1.54"/>
    <x v="7"/>
    <n v="0.3"/>
    <n v="13"/>
    <n v="3.9"/>
  </r>
  <r>
    <d v="2017-12-05T00:00:00"/>
    <x v="11"/>
    <x v="2"/>
    <x v="163"/>
    <n v="1.82"/>
    <x v="59"/>
    <n v="0.3"/>
    <n v="10"/>
    <n v="3"/>
  </r>
  <r>
    <d v="2017-12-06T00:00:00"/>
    <x v="11"/>
    <x v="3"/>
    <x v="156"/>
    <n v="0.95"/>
    <x v="2"/>
    <n v="0.3"/>
    <n v="19"/>
    <n v="5.7"/>
  </r>
  <r>
    <d v="2017-12-07T00:00:00"/>
    <x v="11"/>
    <x v="4"/>
    <x v="21"/>
    <n v="1.05"/>
    <x v="9"/>
    <n v="0.3"/>
    <n v="17"/>
    <n v="5.0999999999999996"/>
  </r>
  <r>
    <d v="2017-12-08T00:00:00"/>
    <x v="11"/>
    <x v="5"/>
    <x v="164"/>
    <n v="1.25"/>
    <x v="10"/>
    <n v="0.3"/>
    <n v="15"/>
    <n v="4.5"/>
  </r>
  <r>
    <d v="2017-12-09T00:00:00"/>
    <x v="11"/>
    <x v="6"/>
    <x v="165"/>
    <n v="1.43"/>
    <x v="5"/>
    <n v="0.3"/>
    <n v="14"/>
    <n v="4.2"/>
  </r>
  <r>
    <d v="2017-12-10T00:00:00"/>
    <x v="11"/>
    <x v="0"/>
    <x v="166"/>
    <n v="1.82"/>
    <x v="0"/>
    <n v="0.3"/>
    <n v="11"/>
    <n v="3.3"/>
  </r>
  <r>
    <d v="2017-12-11T00:00:00"/>
    <x v="11"/>
    <x v="1"/>
    <x v="167"/>
    <n v="1.1100000000000001"/>
    <x v="3"/>
    <n v="0.3"/>
    <n v="17"/>
    <n v="5.0999999999999996"/>
  </r>
  <r>
    <d v="2017-12-12T00:00:00"/>
    <x v="11"/>
    <x v="2"/>
    <x v="162"/>
    <n v="1.33"/>
    <x v="13"/>
    <n v="0.3"/>
    <n v="15"/>
    <n v="4.5"/>
  </r>
  <r>
    <d v="2017-12-13T00:00:00"/>
    <x v="11"/>
    <x v="3"/>
    <x v="13"/>
    <n v="1.43"/>
    <x v="9"/>
    <n v="0.3"/>
    <n v="14"/>
    <n v="4.2"/>
  </r>
  <r>
    <d v="2017-12-14T00:00:00"/>
    <x v="11"/>
    <x v="4"/>
    <x v="168"/>
    <n v="1.54"/>
    <x v="8"/>
    <n v="0.3"/>
    <n v="13"/>
    <n v="3.9"/>
  </r>
  <r>
    <d v="2017-12-15T00:00:00"/>
    <x v="11"/>
    <x v="5"/>
    <x v="21"/>
    <n v="1.05"/>
    <x v="10"/>
    <n v="0.3"/>
    <n v="17"/>
    <n v="5.0999999999999996"/>
  </r>
  <r>
    <d v="2017-12-16T00:00:00"/>
    <x v="11"/>
    <x v="6"/>
    <x v="169"/>
    <n v="1.25"/>
    <x v="10"/>
    <n v="0.3"/>
    <n v="15"/>
    <n v="4.5"/>
  </r>
  <r>
    <d v="2017-12-17T00:00:00"/>
    <x v="11"/>
    <x v="0"/>
    <x v="13"/>
    <n v="1.33"/>
    <x v="7"/>
    <n v="0.3"/>
    <n v="14"/>
    <n v="4.2"/>
  </r>
  <r>
    <d v="2017-12-18T00:00:00"/>
    <x v="11"/>
    <x v="1"/>
    <x v="170"/>
    <n v="1.43"/>
    <x v="1"/>
    <n v="0.3"/>
    <n v="13"/>
    <n v="3.9"/>
  </r>
  <r>
    <d v="2017-12-19T00:00:00"/>
    <x v="11"/>
    <x v="2"/>
    <x v="171"/>
    <n v="1"/>
    <x v="3"/>
    <n v="0.3"/>
    <n v="18"/>
    <n v="5.3999999999999995"/>
  </r>
  <r>
    <d v="2017-12-20T00:00:00"/>
    <x v="11"/>
    <x v="3"/>
    <x v="172"/>
    <n v="1.25"/>
    <x v="6"/>
    <n v="0.3"/>
    <n v="16"/>
    <n v="4.8"/>
  </r>
  <r>
    <d v="2017-12-21T00:00:00"/>
    <x v="11"/>
    <x v="4"/>
    <x v="164"/>
    <n v="1.33"/>
    <x v="4"/>
    <n v="0.3"/>
    <n v="15"/>
    <n v="4.5"/>
  </r>
  <r>
    <d v="2017-12-22T00:00:00"/>
    <x v="11"/>
    <x v="5"/>
    <x v="170"/>
    <n v="1.54"/>
    <x v="60"/>
    <n v="0.3"/>
    <n v="13"/>
    <n v="3.9"/>
  </r>
  <r>
    <d v="2017-12-23T00:00:00"/>
    <x v="11"/>
    <x v="6"/>
    <x v="4"/>
    <n v="1.1100000000000001"/>
    <x v="6"/>
    <n v="0.3"/>
    <n v="18"/>
    <n v="5.3999999999999995"/>
  </r>
  <r>
    <d v="2017-12-24T00:00:00"/>
    <x v="11"/>
    <x v="0"/>
    <x v="20"/>
    <n v="1.25"/>
    <x v="9"/>
    <n v="0.3"/>
    <n v="16"/>
    <n v="4.8"/>
  </r>
  <r>
    <d v="2017-12-25T00:00:00"/>
    <x v="11"/>
    <x v="1"/>
    <x v="169"/>
    <n v="1.25"/>
    <x v="5"/>
    <n v="0.3"/>
    <n v="15"/>
    <n v="4.5"/>
  </r>
  <r>
    <d v="2017-12-26T00:00:00"/>
    <x v="11"/>
    <x v="2"/>
    <x v="1"/>
    <n v="1.43"/>
    <x v="4"/>
    <n v="0.3"/>
    <n v="13"/>
    <n v="3.9"/>
  </r>
  <r>
    <d v="2017-12-27T00:00:00"/>
    <x v="11"/>
    <x v="3"/>
    <x v="33"/>
    <n v="1"/>
    <x v="3"/>
    <n v="0.3"/>
    <n v="19"/>
    <n v="5.7"/>
  </r>
  <r>
    <d v="2017-12-28T00:00:00"/>
    <x v="11"/>
    <x v="4"/>
    <x v="173"/>
    <n v="1.25"/>
    <x v="18"/>
    <n v="0.3"/>
    <n v="16"/>
    <n v="4.8"/>
  </r>
  <r>
    <d v="2017-12-29T00:00:00"/>
    <x v="11"/>
    <x v="5"/>
    <x v="174"/>
    <n v="1.25"/>
    <x v="60"/>
    <n v="0.3"/>
    <n v="15"/>
    <n v="4.5"/>
  </r>
  <r>
    <d v="2017-12-30T00:00:00"/>
    <x v="11"/>
    <x v="6"/>
    <x v="170"/>
    <n v="1.43"/>
    <x v="13"/>
    <n v="0.3"/>
    <n v="13"/>
    <n v="3.9"/>
  </r>
  <r>
    <d v="2017-12-31T00:00:00"/>
    <x v="11"/>
    <x v="0"/>
    <x v="175"/>
    <n v="2.5"/>
    <x v="61"/>
    <n v="0.3"/>
    <n v="7"/>
    <n v="2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n v="0.33016757809209796"/>
    <x v="0"/>
    <s v="December"/>
    <s v="Friday"/>
    <n v="39.5"/>
    <n v="1.25"/>
    <n v="17"/>
    <n v="0.3"/>
    <n v="15"/>
    <n v="4.5"/>
  </r>
  <r>
    <n v="0.1162666921202985"/>
    <x v="1"/>
    <s v="June"/>
    <s v="Friday"/>
    <n v="77.599999999999994"/>
    <n v="0.61"/>
    <n v="44"/>
    <n v="0.3"/>
    <n v="32"/>
    <n v="9.6"/>
  </r>
  <r>
    <n v="7.2799805182214072E-2"/>
    <x v="2"/>
    <s v="May"/>
    <s v="Monday"/>
    <n v="63.399999999999991"/>
    <n v="0.69"/>
    <n v="32"/>
    <n v="0.3"/>
    <n v="28"/>
    <n v="8.4"/>
  </r>
  <r>
    <n v="0.21875100195143116"/>
    <x v="3"/>
    <s v="November"/>
    <s v="Saturday"/>
    <n v="48.699999999999996"/>
    <n v="1.05"/>
    <n v="37"/>
    <n v="0.3"/>
    <n v="19"/>
    <n v="5.7"/>
  </r>
  <r>
    <n v="0.44769499815016267"/>
    <x v="4"/>
    <s v="January"/>
    <s v="Monday"/>
    <n v="30.599999999999998"/>
    <n v="1.67"/>
    <n v="24"/>
    <n v="0.3"/>
    <n v="12"/>
    <n v="3.5999999999999996"/>
  </r>
  <r>
    <n v="0.97598049478338622"/>
    <x v="5"/>
    <s v="January"/>
    <s v="Sunday"/>
    <n v="40.799999999999997"/>
    <n v="1.1100000000000001"/>
    <n v="19"/>
    <n v="0.3"/>
    <n v="16"/>
    <n v="4.8"/>
  </r>
  <r>
    <n v="0.17298840848922126"/>
    <x v="6"/>
    <s v="January"/>
    <s v="Saturday"/>
    <n v="44.099999999999994"/>
    <n v="1.05"/>
    <n v="23"/>
    <n v="0.3"/>
    <n v="17"/>
    <n v="5.0999999999999996"/>
  </r>
  <r>
    <n v="0.29948980366521716"/>
    <x v="7"/>
    <s v="August"/>
    <s v="Thursday"/>
    <n v="67.699999999999989"/>
    <n v="0.69"/>
    <n v="58"/>
    <n v="0.5"/>
    <n v="29"/>
    <n v="14.5"/>
  </r>
  <r>
    <n v="0.7810217098864819"/>
    <x v="8"/>
    <s v="November"/>
    <s v="Friday"/>
    <n v="54.599999999999994"/>
    <n v="0.87"/>
    <n v="28"/>
    <n v="0.3"/>
    <n v="22"/>
    <n v="6.6"/>
  </r>
  <r>
    <n v="0.87499528038820251"/>
    <x v="9"/>
    <s v="July"/>
    <s v="Saturday"/>
    <n v="99.6"/>
    <n v="0.47"/>
    <n v="49"/>
    <n v="0.5"/>
    <n v="42"/>
    <n v="21"/>
  </r>
  <r>
    <n v="0.57050409864363294"/>
    <x v="10"/>
    <s v="July"/>
    <s v="Friday"/>
    <n v="92"/>
    <n v="0.5"/>
    <n v="80"/>
    <n v="0.5"/>
    <n v="40"/>
    <n v="20"/>
  </r>
  <r>
    <n v="0.56770361543967618"/>
    <x v="11"/>
    <s v="November"/>
    <s v="Monday"/>
    <n v="44.699999999999996"/>
    <n v="1.05"/>
    <n v="26"/>
    <n v="0.3"/>
    <n v="19"/>
    <n v="5.7"/>
  </r>
  <r>
    <n v="0.33003837610062037"/>
    <x v="12"/>
    <s v="December"/>
    <s v="Thursday"/>
    <n v="40.5"/>
    <n v="1.33"/>
    <n v="23"/>
    <n v="0.3"/>
    <n v="15"/>
    <n v="4.5"/>
  </r>
  <r>
    <n v="0.28577293868694453"/>
    <x v="13"/>
    <s v="March"/>
    <s v="Monday"/>
    <n v="60.499999999999993"/>
    <n v="0.74"/>
    <n v="30"/>
    <n v="0.3"/>
    <n v="25"/>
    <n v="7.5"/>
  </r>
  <r>
    <n v="0.57725103770291419"/>
    <x v="14"/>
    <s v="April"/>
    <s v="Sunday"/>
    <n v="60.8"/>
    <n v="0.77"/>
    <n v="50"/>
    <n v="0.3"/>
    <n v="26"/>
    <n v="7.8"/>
  </r>
  <r>
    <n v="0.5948069686499039"/>
    <x v="15"/>
    <s v="May"/>
    <s v="Sunday"/>
    <n v="77.3"/>
    <n v="0.63"/>
    <n v="58"/>
    <n v="0.3"/>
    <n v="31"/>
    <n v="9.2999999999999989"/>
  </r>
  <r>
    <n v="0.81245103900523596"/>
    <x v="16"/>
    <s v="March"/>
    <s v="Tuesday"/>
    <n v="58.9"/>
    <n v="0.87"/>
    <n v="35"/>
    <n v="0.3"/>
    <n v="23"/>
    <n v="6.8999999999999995"/>
  </r>
  <r>
    <n v="0.82636686942799242"/>
    <x v="17"/>
    <s v="April"/>
    <s v="Friday"/>
    <n v="61.499999999999993"/>
    <n v="0.77"/>
    <n v="49"/>
    <n v="0.3"/>
    <n v="25"/>
    <n v="7.5"/>
  </r>
  <r>
    <n v="0.13291382565668741"/>
    <x v="18"/>
    <s v="September"/>
    <s v="Monday"/>
    <n v="61.099999999999994"/>
    <n v="0.71"/>
    <n v="33"/>
    <n v="0.3"/>
    <n v="27"/>
    <n v="8.1"/>
  </r>
  <r>
    <n v="0.51567540296304903"/>
    <x v="19"/>
    <s v="May"/>
    <s v="Wednesday"/>
    <n v="69.399999999999991"/>
    <n v="0.69"/>
    <n v="34"/>
    <n v="0.3"/>
    <n v="28"/>
    <n v="8.4"/>
  </r>
  <r>
    <n v="0.38381711575205746"/>
    <x v="20"/>
    <s v="February"/>
    <s v="Saturday"/>
    <n v="51.3"/>
    <n v="0.91"/>
    <n v="35"/>
    <n v="0.3"/>
    <n v="21"/>
    <n v="6.3"/>
  </r>
  <r>
    <n v="0.68478489754172034"/>
    <x v="21"/>
    <s v="June"/>
    <s v="Tuesday"/>
    <n v="84.199999999999989"/>
    <n v="0.56000000000000005"/>
    <n v="44"/>
    <n v="0.3"/>
    <n v="34"/>
    <n v="10.199999999999999"/>
  </r>
  <r>
    <n v="0.15475810899246634"/>
    <x v="22"/>
    <s v="September"/>
    <s v="Monday"/>
    <n v="59.8"/>
    <n v="0.74"/>
    <n v="54"/>
    <n v="0.3"/>
    <n v="26"/>
    <n v="7.8"/>
  </r>
  <r>
    <n v="0.80584644858875976"/>
    <x v="23"/>
    <s v="February"/>
    <s v="Friday"/>
    <n v="47.3"/>
    <n v="0.87"/>
    <n v="36"/>
    <n v="0.3"/>
    <n v="21"/>
    <n v="6.3"/>
  </r>
  <r>
    <n v="0.50669245008045793"/>
    <x v="24"/>
    <s v="April"/>
    <s v="Wednesday"/>
    <n v="59.8"/>
    <n v="0.77"/>
    <n v="53"/>
    <n v="0.3"/>
    <n v="26"/>
    <n v="7.8"/>
  </r>
  <r>
    <n v="0.55674805419861206"/>
    <x v="25"/>
    <s v="December"/>
    <s v="Friday"/>
    <n v="48.699999999999996"/>
    <n v="1"/>
    <n v="34"/>
    <n v="0.3"/>
    <n v="19"/>
    <n v="5.7"/>
  </r>
  <r>
    <n v="0.16766598253328735"/>
    <x v="26"/>
    <s v="November"/>
    <s v="Thursday"/>
    <n v="44.699999999999996"/>
    <n v="1.05"/>
    <n v="28"/>
    <n v="0.3"/>
    <n v="19"/>
    <n v="5.7"/>
  </r>
  <r>
    <n v="6.2934450064843661E-2"/>
    <x v="27"/>
    <s v="March"/>
    <s v="Sunday"/>
    <n v="61.499999999999993"/>
    <n v="0.74"/>
    <n v="47"/>
    <n v="0.3"/>
    <n v="25"/>
    <n v="7.5"/>
  </r>
  <r>
    <n v="9.5316997520148994E-2"/>
    <x v="28"/>
    <s v="November"/>
    <s v="Saturday"/>
    <n v="47.3"/>
    <n v="0.91"/>
    <n v="33"/>
    <n v="0.3"/>
    <n v="21"/>
    <n v="6.3"/>
  </r>
  <r>
    <n v="0.15833892236595903"/>
    <x v="29"/>
    <s v="December"/>
    <s v="Monday"/>
    <n v="30.9"/>
    <n v="1.43"/>
    <n v="27"/>
    <n v="0.3"/>
    <n v="13"/>
    <n v="3.9"/>
  </r>
  <r>
    <n v="0.81757632406293557"/>
    <x v="30"/>
    <s v="July"/>
    <s v="Wednesday"/>
    <n v="76.599999999999994"/>
    <n v="0.59"/>
    <n v="37"/>
    <n v="0.5"/>
    <n v="32"/>
    <n v="16"/>
  </r>
  <r>
    <n v="0.73318804641896795"/>
    <x v="31"/>
    <s v="October"/>
    <s v="Tuesday"/>
    <n v="59.199999999999996"/>
    <n v="0.8"/>
    <n v="34"/>
    <n v="0.3"/>
    <n v="24"/>
    <n v="7.1999999999999993"/>
  </r>
  <r>
    <n v="0.75791311728102684"/>
    <x v="32"/>
    <s v="September"/>
    <s v="Thursday"/>
    <n v="63.8"/>
    <n v="0.71"/>
    <n v="29"/>
    <n v="0.3"/>
    <n v="26"/>
    <n v="7.8"/>
  </r>
  <r>
    <n v="0.5083298074887812"/>
    <x v="33"/>
    <s v="August"/>
    <s v="Sunday"/>
    <n v="74.3"/>
    <n v="0.65"/>
    <n v="53"/>
    <n v="0.5"/>
    <n v="31"/>
    <n v="15.5"/>
  </r>
  <r>
    <n v="0.84463417960020759"/>
    <x v="34"/>
    <s v="April"/>
    <s v="Monday"/>
    <n v="60.8"/>
    <n v="0.74"/>
    <n v="51"/>
    <n v="0.3"/>
    <n v="26"/>
    <n v="7.8"/>
  </r>
  <r>
    <n v="0.68139529493104045"/>
    <x v="35"/>
    <s v="July"/>
    <s v="Saturday"/>
    <n v="83.199999999999989"/>
    <n v="0.56999999999999995"/>
    <n v="44"/>
    <n v="0.5"/>
    <n v="34"/>
    <n v="17"/>
  </r>
  <r>
    <n v="0.18697517302858391"/>
    <x v="36"/>
    <s v="July"/>
    <s v="Wednesday"/>
    <n v="73.599999999999994"/>
    <n v="0.63"/>
    <n v="55"/>
    <n v="0.5"/>
    <n v="32"/>
    <n v="16"/>
  </r>
  <r>
    <n v="0.46931200816532903"/>
    <x v="37"/>
    <s v="February"/>
    <s v="Wednesday"/>
    <n v="52.599999999999994"/>
    <n v="0.87"/>
    <n v="31"/>
    <n v="0.3"/>
    <n v="22"/>
    <n v="6.6"/>
  </r>
  <r>
    <n v="0.59866045223727216"/>
    <x v="38"/>
    <s v="December"/>
    <s v="Monday"/>
    <n v="34.9"/>
    <n v="1.54"/>
    <n v="16"/>
    <n v="0.3"/>
    <n v="13"/>
    <n v="3.9"/>
  </r>
  <r>
    <n v="0.98728122712504451"/>
    <x v="39"/>
    <s v="February"/>
    <s v="Thursday"/>
    <n v="45"/>
    <n v="1"/>
    <n v="23"/>
    <n v="0.3"/>
    <n v="20"/>
    <n v="6"/>
  </r>
  <r>
    <n v="5.3555717711093798E-2"/>
    <x v="40"/>
    <s v="May"/>
    <s v="Wednesday"/>
    <n v="69.399999999999991"/>
    <n v="0.69"/>
    <n v="40"/>
    <n v="0.3"/>
    <n v="28"/>
    <n v="8.4"/>
  </r>
  <r>
    <n v="0.27009532878027442"/>
    <x v="41"/>
    <s v="December"/>
    <s v="Monday"/>
    <n v="35.5"/>
    <n v="1.25"/>
    <n v="19"/>
    <n v="0.3"/>
    <n v="15"/>
    <n v="4.5"/>
  </r>
  <r>
    <n v="0.70966880417754907"/>
    <x v="42"/>
    <s v="March"/>
    <s v="Saturday"/>
    <n v="58.199999999999996"/>
    <n v="0.83"/>
    <n v="30"/>
    <n v="0.3"/>
    <n v="24"/>
    <n v="7.1999999999999993"/>
  </r>
  <r>
    <n v="0.80618922283355876"/>
    <x v="43"/>
    <s v="April"/>
    <s v="Saturday"/>
    <n v="57.499999999999993"/>
    <n v="0.8"/>
    <n v="33"/>
    <n v="0.3"/>
    <n v="25"/>
    <n v="7.5"/>
  </r>
  <r>
    <n v="0.6828290793397187"/>
    <x v="44"/>
    <s v="December"/>
    <s v="Sunday"/>
    <n v="32.199999999999996"/>
    <n v="1.33"/>
    <n v="16"/>
    <n v="0.3"/>
    <n v="14"/>
    <n v="4.2"/>
  </r>
  <r>
    <n v="0.11805105605796806"/>
    <x v="45"/>
    <s v="May"/>
    <s v="Sunday"/>
    <n v="69.699999999999989"/>
    <n v="0.65"/>
    <n v="49"/>
    <n v="0.3"/>
    <n v="29"/>
    <n v="8.6999999999999993"/>
  </r>
  <r>
    <n v="0.87756293927180851"/>
    <x v="46"/>
    <s v="August"/>
    <s v="Thursday"/>
    <n v="68"/>
    <n v="0.67"/>
    <n v="42"/>
    <n v="0.5"/>
    <n v="30"/>
    <n v="15"/>
  </r>
  <r>
    <n v="0.15604818354741234"/>
    <x v="47"/>
    <s v="August"/>
    <s v="Friday"/>
    <n v="71"/>
    <n v="0.63"/>
    <n v="55"/>
    <n v="0.5"/>
    <n v="30"/>
    <n v="15"/>
  </r>
  <r>
    <n v="0.57288152910296075"/>
    <x v="48"/>
    <s v="September"/>
    <s v="Saturday"/>
    <n v="67.399999999999991"/>
    <n v="0.69"/>
    <n v="53"/>
    <n v="0.3"/>
    <n v="28"/>
    <n v="8.4"/>
  </r>
  <r>
    <n v="0.31697788583191555"/>
    <x v="49"/>
    <s v="March"/>
    <s v="Thursday"/>
    <n v="52.9"/>
    <n v="0.8"/>
    <n v="29"/>
    <n v="0.3"/>
    <n v="23"/>
    <n v="6.8999999999999995"/>
  </r>
  <r>
    <n v="6.6765840787095909E-2"/>
    <x v="50"/>
    <s v="March"/>
    <s v="Thursday"/>
    <n v="60.199999999999996"/>
    <n v="0.83"/>
    <n v="39"/>
    <n v="0.3"/>
    <n v="24"/>
    <n v="7.1999999999999993"/>
  </r>
  <r>
    <n v="0.1964305033567475"/>
    <x v="51"/>
    <s v="September"/>
    <s v="Sunday"/>
    <n v="59.8"/>
    <n v="0.71"/>
    <n v="53"/>
    <n v="0.3"/>
    <n v="26"/>
    <n v="7.8"/>
  </r>
  <r>
    <n v="0.32429991656072288"/>
    <x v="52"/>
    <s v="October"/>
    <s v="Thursday"/>
    <n v="54.199999999999996"/>
    <n v="0.77"/>
    <n v="47"/>
    <n v="0.3"/>
    <n v="24"/>
    <n v="7.1999999999999993"/>
  </r>
  <r>
    <n v="0.95741105604242238"/>
    <x v="53"/>
    <s v="April"/>
    <s v="Thursday"/>
    <n v="61.099999999999994"/>
    <n v="0.69"/>
    <n v="46"/>
    <n v="0.3"/>
    <n v="27"/>
    <n v="8.1"/>
  </r>
  <r>
    <n v="0.15160339712869453"/>
    <x v="54"/>
    <s v="June"/>
    <s v="Wednesday"/>
    <n v="75.899999999999991"/>
    <n v="0.59"/>
    <n v="65"/>
    <n v="0.3"/>
    <n v="33"/>
    <n v="9.9"/>
  </r>
  <r>
    <n v="0.77182058815130283"/>
    <x v="55"/>
    <s v="August"/>
    <s v="Tuesday"/>
    <n v="74.3"/>
    <n v="0.63"/>
    <n v="44"/>
    <n v="0.5"/>
    <n v="31"/>
    <n v="15.5"/>
  </r>
  <r>
    <n v="5.2429611577596735E-2"/>
    <x v="56"/>
    <s v="November"/>
    <s v="Wednesday"/>
    <n v="48.699999999999996"/>
    <n v="1"/>
    <n v="40"/>
    <n v="0.3"/>
    <n v="19"/>
    <n v="5.7"/>
  </r>
  <r>
    <n v="0.3172249242398113"/>
    <x v="57"/>
    <s v="May"/>
    <s v="Wednesday"/>
    <n v="77.3"/>
    <n v="0.65"/>
    <n v="56"/>
    <n v="0.3"/>
    <n v="31"/>
    <n v="9.2999999999999989"/>
  </r>
  <r>
    <n v="0.89730219967534786"/>
    <x v="58"/>
    <s v="May"/>
    <s v="Thursday"/>
    <n v="71.699999999999989"/>
    <n v="0.69"/>
    <n v="53"/>
    <n v="0.3"/>
    <n v="29"/>
    <n v="8.6999999999999993"/>
  </r>
  <r>
    <n v="0.74609395143265489"/>
    <x v="59"/>
    <s v="December"/>
    <s v="Sunday"/>
    <n v="15.099999999999998"/>
    <n v="2.5"/>
    <n v="9"/>
    <n v="0.3"/>
    <n v="7"/>
    <n v="2.1"/>
  </r>
  <r>
    <n v="0.362346645304783"/>
    <x v="60"/>
    <s v="March"/>
    <s v="Friday"/>
    <n v="60.199999999999996"/>
    <n v="0.77"/>
    <n v="28"/>
    <n v="0.3"/>
    <n v="24"/>
    <n v="7.1999999999999993"/>
  </r>
  <r>
    <n v="0.55412179031744946"/>
    <x v="61"/>
    <s v="February"/>
    <s v="Thursday"/>
    <n v="47.3"/>
    <n v="0.87"/>
    <n v="31"/>
    <n v="0.3"/>
    <n v="21"/>
    <n v="6.3"/>
  </r>
  <r>
    <n v="0.70167436909143421"/>
    <x v="62"/>
    <s v="April"/>
    <s v="Saturday"/>
    <n v="65.099999999999994"/>
    <n v="0.71"/>
    <n v="32"/>
    <n v="0.3"/>
    <n v="27"/>
    <n v="8.1"/>
  </r>
  <r>
    <n v="0.32720396995208312"/>
    <x v="63"/>
    <s v="October"/>
    <s v="Monday"/>
    <n v="58.199999999999996"/>
    <n v="0.77"/>
    <n v="35"/>
    <n v="0.3"/>
    <n v="24"/>
    <n v="7.1999999999999993"/>
  </r>
  <r>
    <n v="0.40282670721105696"/>
    <x v="64"/>
    <s v="March"/>
    <s v="Friday"/>
    <n v="56.499999999999993"/>
    <n v="0.77"/>
    <n v="50"/>
    <n v="0.3"/>
    <n v="25"/>
    <n v="7.5"/>
  </r>
  <r>
    <n v="0.8962674242202302"/>
    <x v="65"/>
    <s v="August"/>
    <s v="Friday"/>
    <n v="65.699999999999989"/>
    <n v="0.69"/>
    <n v="45"/>
    <n v="0.5"/>
    <n v="29"/>
    <n v="14.5"/>
  </r>
  <r>
    <n v="0.23825378900415572"/>
    <x v="66"/>
    <s v="June"/>
    <s v="Wednesday"/>
    <n v="94.3"/>
    <n v="0.47"/>
    <n v="76"/>
    <n v="0.3"/>
    <n v="41"/>
    <n v="12.299999999999999"/>
  </r>
  <r>
    <n v="0.68125647688330437"/>
    <x v="67"/>
    <s v="January"/>
    <s v="Friday"/>
    <n v="31.599999999999998"/>
    <n v="1.43"/>
    <n v="20"/>
    <n v="0.3"/>
    <n v="12"/>
    <n v="3.5999999999999996"/>
  </r>
  <r>
    <n v="0.7792792802906845"/>
    <x v="68"/>
    <s v="May"/>
    <s v="Tuesday"/>
    <n v="65.699999999999989"/>
    <n v="0.67"/>
    <n v="55"/>
    <n v="0.3"/>
    <n v="29"/>
    <n v="8.6999999999999993"/>
  </r>
  <r>
    <n v="0.26187522962971088"/>
    <x v="69"/>
    <s v="January"/>
    <s v="Saturday"/>
    <n v="32.9"/>
    <n v="1.54"/>
    <n v="19"/>
    <n v="0.3"/>
    <n v="13"/>
    <n v="3.9"/>
  </r>
  <r>
    <n v="0.35436580110118732"/>
    <x v="70"/>
    <s v="August"/>
    <s v="Tuesday"/>
    <n v="68.699999999999989"/>
    <n v="0.65"/>
    <n v="50"/>
    <n v="0.5"/>
    <n v="29"/>
    <n v="14.5"/>
  </r>
  <r>
    <n v="0.20479511487568169"/>
    <x v="71"/>
    <s v="April"/>
    <s v="Friday"/>
    <n v="59.8"/>
    <n v="0.74"/>
    <n v="44"/>
    <n v="0.3"/>
    <n v="26"/>
    <n v="7.8"/>
  </r>
  <r>
    <n v="0.85195831825844226"/>
    <x v="72"/>
    <s v="October"/>
    <s v="Monday"/>
    <n v="63.499999999999993"/>
    <n v="0.74"/>
    <n v="47"/>
    <n v="0.3"/>
    <n v="25"/>
    <n v="7.5"/>
  </r>
  <r>
    <n v="0.55199169678965754"/>
    <x v="73"/>
    <s v="February"/>
    <s v="Wednesday"/>
    <n v="42.4"/>
    <n v="1"/>
    <n v="35"/>
    <n v="0.3"/>
    <n v="18"/>
    <n v="5.3999999999999995"/>
  </r>
  <r>
    <n v="0.91168710820397658"/>
    <x v="74"/>
    <s v="October"/>
    <s v="Monday"/>
    <n v="58.499999999999993"/>
    <n v="0.8"/>
    <n v="50"/>
    <n v="0.3"/>
    <n v="25"/>
    <n v="7.5"/>
  </r>
  <r>
    <n v="0.97037221132575413"/>
    <x v="75"/>
    <s v="May"/>
    <s v="Wednesday"/>
    <n v="71"/>
    <n v="0.63"/>
    <n v="55"/>
    <n v="0.3"/>
    <n v="30"/>
    <n v="9"/>
  </r>
  <r>
    <n v="0.89742455542605426"/>
    <x v="76"/>
    <s v="August"/>
    <s v="Wednesday"/>
    <n v="70.699999999999989"/>
    <n v="0.67"/>
    <n v="33"/>
    <n v="0.5"/>
    <n v="29"/>
    <n v="14.5"/>
  </r>
  <r>
    <n v="8.5009985318042047E-2"/>
    <x v="77"/>
    <s v="May"/>
    <s v="Friday"/>
    <n v="72"/>
    <n v="0.67"/>
    <n v="63"/>
    <n v="0.3"/>
    <n v="30"/>
    <n v="9"/>
  </r>
  <r>
    <n v="0.46274901486171327"/>
    <x v="78"/>
    <s v="April"/>
    <s v="Sunday"/>
    <n v="67.099999999999994"/>
    <n v="0.74"/>
    <n v="35"/>
    <n v="0.3"/>
    <n v="27"/>
    <n v="8.1"/>
  </r>
  <r>
    <n v="0.41632522827831964"/>
    <x v="79"/>
    <s v="September"/>
    <s v="Tuesday"/>
    <n v="61.8"/>
    <n v="0.71"/>
    <n v="39"/>
    <n v="0.3"/>
    <n v="26"/>
    <n v="7.8"/>
  </r>
  <r>
    <n v="0.72953917270139401"/>
    <x v="80"/>
    <s v="July"/>
    <s v="Saturday"/>
    <n v="82.5"/>
    <n v="0.54"/>
    <n v="56"/>
    <n v="0.5"/>
    <n v="35"/>
    <n v="17.5"/>
  </r>
  <r>
    <n v="0.14963450589367966"/>
    <x v="81"/>
    <s v="October"/>
    <s v="Thursday"/>
    <n v="58.199999999999996"/>
    <n v="0.77"/>
    <n v="39"/>
    <n v="0.3"/>
    <n v="24"/>
    <n v="7.1999999999999993"/>
  </r>
  <r>
    <n v="0.25719481316593251"/>
    <x v="82"/>
    <s v="June"/>
    <s v="Saturday"/>
    <n v="81.5"/>
    <n v="0.56000000000000005"/>
    <n v="59"/>
    <n v="0.3"/>
    <n v="35"/>
    <n v="10.5"/>
  </r>
  <r>
    <n v="3.6791308310087589E-2"/>
    <x v="83"/>
    <s v="October"/>
    <s v="Saturday"/>
    <n v="57.499999999999993"/>
    <n v="0.77"/>
    <n v="28"/>
    <n v="0.3"/>
    <n v="25"/>
    <n v="7.5"/>
  </r>
  <r>
    <n v="0.62970165052062199"/>
    <x v="84"/>
    <s v="September"/>
    <s v="Friday"/>
    <n v="63.399999999999991"/>
    <n v="0.67"/>
    <n v="41"/>
    <n v="0.3"/>
    <n v="28"/>
    <n v="8.4"/>
  </r>
  <r>
    <n v="0.1549257064439068"/>
    <x v="85"/>
    <s v="March"/>
    <s v="Saturday"/>
    <n v="53.9"/>
    <n v="0.83"/>
    <n v="32"/>
    <n v="0.3"/>
    <n v="23"/>
    <n v="6.8999999999999995"/>
  </r>
  <r>
    <n v="0.30621501095215853"/>
    <x v="86"/>
    <s v="September"/>
    <s v="Wednesday"/>
    <n v="71.699999999999989"/>
    <n v="0.69"/>
    <n v="60"/>
    <n v="0.3"/>
    <n v="29"/>
    <n v="8.6999999999999993"/>
  </r>
  <r>
    <n v="0.93376224536200525"/>
    <x v="87"/>
    <s v="July"/>
    <s v="Wednesday"/>
    <n v="80.199999999999989"/>
    <n v="0.56000000000000005"/>
    <n v="39"/>
    <n v="0.5"/>
    <n v="34"/>
    <n v="17"/>
  </r>
  <r>
    <n v="0.7889552978189831"/>
    <x v="88"/>
    <s v="May"/>
    <s v="Saturday"/>
    <n v="64.399999999999991"/>
    <n v="0.67"/>
    <n v="59"/>
    <n v="0.3"/>
    <n v="28"/>
    <n v="8.4"/>
  </r>
  <r>
    <n v="0.39735037415580887"/>
    <x v="89"/>
    <s v="December"/>
    <s v="Wednesday"/>
    <n v="36.799999999999997"/>
    <n v="1.25"/>
    <n v="20"/>
    <n v="0.3"/>
    <n v="16"/>
    <n v="4.8"/>
  </r>
  <r>
    <n v="0.43055039010305418"/>
    <x v="90"/>
    <s v="November"/>
    <s v="Tuesday"/>
    <n v="52.3"/>
    <n v="0.91"/>
    <n v="34"/>
    <n v="0.3"/>
    <n v="21"/>
    <n v="6.3"/>
  </r>
  <r>
    <n v="0.21986209264963241"/>
    <x v="91"/>
    <s v="April"/>
    <s v="Friday"/>
    <n v="67.099999999999994"/>
    <n v="0.74"/>
    <n v="48"/>
    <n v="0.3"/>
    <n v="27"/>
    <n v="8.1"/>
  </r>
  <r>
    <n v="5.686014609425738E-2"/>
    <x v="92"/>
    <s v="June"/>
    <s v="Friday"/>
    <n v="89.399999999999991"/>
    <n v="0.53"/>
    <n v="47"/>
    <n v="0.3"/>
    <n v="38"/>
    <n v="11.4"/>
  </r>
  <r>
    <n v="0.82326855810070432"/>
    <x v="93"/>
    <s v="March"/>
    <s v="Sunday"/>
    <n v="55.9"/>
    <n v="0.87"/>
    <n v="32"/>
    <n v="0.3"/>
    <n v="23"/>
    <n v="6.8999999999999995"/>
  </r>
  <r>
    <n v="0.93828528172567183"/>
    <x v="94"/>
    <s v="April"/>
    <s v="Thursday"/>
    <n v="68.099999999999994"/>
    <n v="0.69"/>
    <n v="42"/>
    <n v="0.3"/>
    <n v="27"/>
    <n v="8.1"/>
  </r>
  <r>
    <n v="0.80830745702334184"/>
    <x v="95"/>
    <s v="August"/>
    <s v="Sunday"/>
    <n v="65.699999999999989"/>
    <n v="0.65"/>
    <n v="45"/>
    <n v="0.5"/>
    <n v="29"/>
    <n v="14.5"/>
  </r>
  <r>
    <n v="0.18610556441921067"/>
    <x v="96"/>
    <s v="October"/>
    <s v="Saturday"/>
    <n v="59.499999999999993"/>
    <n v="0.74"/>
    <n v="28"/>
    <n v="0.3"/>
    <n v="25"/>
    <n v="7.5"/>
  </r>
  <r>
    <n v="0.11411957448468768"/>
    <x v="97"/>
    <s v="March"/>
    <s v="Thursday"/>
    <n v="57.199999999999996"/>
    <n v="0.8"/>
    <n v="31"/>
    <n v="0.3"/>
    <n v="24"/>
    <n v="7.1999999999999993"/>
  </r>
  <r>
    <n v="4.5978189390466717E-2"/>
    <x v="98"/>
    <s v="July"/>
    <s v="Saturday"/>
    <n v="102.89999999999999"/>
    <n v="0.47"/>
    <n v="59"/>
    <n v="0.5"/>
    <n v="43"/>
    <n v="21.5"/>
  </r>
  <r>
    <n v="0.7264560019569154"/>
    <x v="99"/>
    <s v="September"/>
    <s v="Tuesday"/>
    <n v="61.8"/>
    <n v="0.77"/>
    <n v="51"/>
    <n v="0.3"/>
    <n v="26"/>
    <n v="7.8"/>
  </r>
  <r>
    <n v="0.22662231800149446"/>
    <x v="100"/>
    <s v="September"/>
    <s v="Sunday"/>
    <n v="61.099999999999994"/>
    <n v="0.69"/>
    <n v="50"/>
    <n v="0.3"/>
    <n v="27"/>
    <n v="8.1"/>
  </r>
  <r>
    <n v="0.60441130704331203"/>
    <x v="101"/>
    <s v="December"/>
    <s v="Saturday"/>
    <n v="42.4"/>
    <n v="1.1100000000000001"/>
    <n v="20"/>
    <n v="0.3"/>
    <n v="18"/>
    <n v="5.3999999999999995"/>
  </r>
  <r>
    <n v="0.65986840812309011"/>
    <x v="102"/>
    <s v="July"/>
    <s v="Friday"/>
    <n v="87.399999999999991"/>
    <n v="0.51"/>
    <n v="58"/>
    <n v="0.5"/>
    <n v="38"/>
    <n v="19"/>
  </r>
  <r>
    <n v="0.31110948215066014"/>
    <x v="103"/>
    <s v="October"/>
    <s v="Wednesday"/>
    <n v="61.199999999999996"/>
    <n v="0.8"/>
    <n v="44"/>
    <n v="0.3"/>
    <n v="24"/>
    <n v="7.1999999999999993"/>
  </r>
  <r>
    <n v="0.45932778558679621"/>
    <x v="104"/>
    <s v="December"/>
    <s v="Tuesday"/>
    <n v="28.9"/>
    <n v="1.43"/>
    <n v="23"/>
    <n v="0.3"/>
    <n v="13"/>
    <n v="3.9"/>
  </r>
  <r>
    <n v="0.28219027615810355"/>
    <x v="105"/>
    <s v="May"/>
    <s v="Thursday"/>
    <n v="72.699999999999989"/>
    <n v="0.67"/>
    <n v="57"/>
    <n v="0.3"/>
    <n v="29"/>
    <n v="8.6999999999999993"/>
  </r>
  <r>
    <n v="0.43000674448822951"/>
    <x v="106"/>
    <s v="June"/>
    <s v="Sunday"/>
    <n v="72.599999999999994"/>
    <n v="0.59"/>
    <n v="60"/>
    <n v="0.3"/>
    <n v="32"/>
    <n v="9.6"/>
  </r>
  <r>
    <n v="0.40363548647251701"/>
    <x v="107"/>
    <s v="August"/>
    <s v="Tuesday"/>
    <n v="75.599999999999994"/>
    <n v="0.63"/>
    <n v="56"/>
    <n v="0.5"/>
    <n v="32"/>
    <n v="16"/>
  </r>
  <r>
    <n v="0.70567430846603485"/>
    <x v="108"/>
    <s v="June"/>
    <s v="Friday"/>
    <n v="79.899999999999991"/>
    <n v="0.59"/>
    <n v="48"/>
    <n v="0.3"/>
    <n v="33"/>
    <n v="9.9"/>
  </r>
  <r>
    <n v="0.68732215025271304"/>
    <x v="109"/>
    <s v="June"/>
    <s v="Sunday"/>
    <n v="85.1"/>
    <n v="0.51"/>
    <n v="58"/>
    <n v="0.3"/>
    <n v="37"/>
    <n v="11.1"/>
  </r>
  <r>
    <n v="0.90110506225569542"/>
    <x v="110"/>
    <s v="June"/>
    <s v="Thursday"/>
    <n v="84.8"/>
    <n v="0.56000000000000005"/>
    <n v="50"/>
    <n v="0.3"/>
    <n v="36"/>
    <n v="10.799999999999999"/>
  </r>
  <r>
    <n v="0.14938646393453869"/>
    <x v="111"/>
    <s v="July"/>
    <s v="Friday"/>
    <n v="76.899999999999991"/>
    <n v="0.56999999999999995"/>
    <n v="59"/>
    <n v="0.5"/>
    <n v="33"/>
    <n v="16.5"/>
  </r>
  <r>
    <n v="0.56020581863383867"/>
    <x v="112"/>
    <s v="February"/>
    <s v="Saturday"/>
    <n v="56.599999999999994"/>
    <n v="0.83"/>
    <n v="46"/>
    <n v="0.3"/>
    <n v="22"/>
    <n v="6.6"/>
  </r>
  <r>
    <n v="0.65445358281166421"/>
    <x v="113"/>
    <s v="July"/>
    <s v="Monday"/>
    <n v="74.599999999999994"/>
    <n v="0.61"/>
    <n v="38"/>
    <n v="0.5"/>
    <n v="32"/>
    <n v="16"/>
  </r>
  <r>
    <n v="0.13867250622180283"/>
    <x v="114"/>
    <s v="July"/>
    <s v="Tuesday"/>
    <n v="83.5"/>
    <n v="0.54"/>
    <n v="40"/>
    <n v="0.5"/>
    <n v="35"/>
    <n v="17.5"/>
  </r>
  <r>
    <n v="0.6120736910733694"/>
    <x v="115"/>
    <s v="February"/>
    <s v="Thursday"/>
    <n v="52"/>
    <n v="1"/>
    <n v="22"/>
    <n v="0.3"/>
    <n v="20"/>
    <n v="6"/>
  </r>
  <r>
    <n v="0.5241458550667919"/>
    <x v="116"/>
    <s v="November"/>
    <s v="Wednesday"/>
    <n v="44.699999999999996"/>
    <n v="0.95"/>
    <n v="37"/>
    <n v="0.3"/>
    <n v="19"/>
    <n v="5.7"/>
  </r>
  <r>
    <n v="0.97377119108975485"/>
    <x v="117"/>
    <s v="July"/>
    <s v="Monday"/>
    <n v="83.5"/>
    <n v="0.56999999999999995"/>
    <n v="69"/>
    <n v="0.5"/>
    <n v="35"/>
    <n v="17.5"/>
  </r>
  <r>
    <n v="0.88041965126324973"/>
    <x v="118"/>
    <s v="November"/>
    <s v="Friday"/>
    <n v="46"/>
    <n v="1"/>
    <n v="31"/>
    <n v="0.3"/>
    <n v="20"/>
    <n v="6"/>
  </r>
  <r>
    <n v="0.36186415183484344"/>
    <x v="119"/>
    <s v="December"/>
    <s v="Wednesday"/>
    <n v="32.199999999999996"/>
    <n v="1.43"/>
    <n v="26"/>
    <n v="0.3"/>
    <n v="14"/>
    <n v="4.2"/>
  </r>
  <r>
    <n v="0.16947382442470393"/>
    <x v="120"/>
    <s v="August"/>
    <s v="Tuesday"/>
    <n v="69"/>
    <n v="0.63"/>
    <n v="55"/>
    <n v="0.5"/>
    <n v="30"/>
    <n v="15"/>
  </r>
  <r>
    <n v="0.22326860614351807"/>
    <x v="121"/>
    <s v="October"/>
    <s v="Sunday"/>
    <n v="60.199999999999996"/>
    <n v="0.8"/>
    <n v="47"/>
    <n v="0.3"/>
    <n v="24"/>
    <n v="7.1999999999999993"/>
  </r>
  <r>
    <n v="0.53953757395160662"/>
    <x v="122"/>
    <s v="October"/>
    <s v="Sunday"/>
    <n v="61.499999999999993"/>
    <n v="0.74"/>
    <n v="36"/>
    <n v="0.3"/>
    <n v="25"/>
    <n v="7.5"/>
  </r>
  <r>
    <n v="0.84898612281976482"/>
    <x v="123"/>
    <s v="August"/>
    <s v="Wednesday"/>
    <n v="72"/>
    <n v="0.63"/>
    <n v="51"/>
    <n v="0.5"/>
    <n v="30"/>
    <n v="15"/>
  </r>
  <r>
    <n v="0.47287930877124418"/>
    <x v="124"/>
    <s v="November"/>
    <s v="Thursday"/>
    <n v="53.599999999999994"/>
    <n v="0.91"/>
    <n v="46"/>
    <n v="0.3"/>
    <n v="22"/>
    <n v="6.6"/>
  </r>
  <r>
    <n v="0.81742481611364026"/>
    <x v="125"/>
    <s v="June"/>
    <s v="Monday"/>
    <n v="93"/>
    <n v="0.5"/>
    <n v="67"/>
    <n v="0.3"/>
    <n v="40"/>
    <n v="12"/>
  </r>
  <r>
    <n v="0.79469532968862577"/>
    <x v="126"/>
    <s v="November"/>
    <s v="Saturday"/>
    <n v="48.699999999999996"/>
    <n v="0.95"/>
    <n v="39"/>
    <n v="0.3"/>
    <n v="19"/>
    <n v="5.7"/>
  </r>
  <r>
    <n v="0.11430074957927694"/>
    <x v="127"/>
    <s v="March"/>
    <s v="Monday"/>
    <n v="58.199999999999996"/>
    <n v="0.77"/>
    <n v="33"/>
    <n v="0.3"/>
    <n v="24"/>
    <n v="7.1999999999999993"/>
  </r>
  <r>
    <n v="0.6165331773666658"/>
    <x v="128"/>
    <s v="January"/>
    <s v="Tuesday"/>
    <n v="43.4"/>
    <n v="1.05"/>
    <n v="33"/>
    <n v="0.3"/>
    <n v="18"/>
    <n v="5.3999999999999995"/>
  </r>
  <r>
    <n v="0.63593348185300358"/>
    <x v="129"/>
    <s v="January"/>
    <s v="Wednesday"/>
    <n v="44.099999999999994"/>
    <n v="1.05"/>
    <n v="28"/>
    <n v="0.3"/>
    <n v="17"/>
    <n v="5.0999999999999996"/>
  </r>
  <r>
    <n v="0.89354349653137444"/>
    <x v="130"/>
    <s v="November"/>
    <s v="Thursday"/>
    <n v="51.9"/>
    <n v="0.87"/>
    <n v="47"/>
    <n v="0.3"/>
    <n v="23"/>
    <n v="6.8999999999999995"/>
  </r>
  <r>
    <n v="0.19955070672513187"/>
    <x v="131"/>
    <s v="February"/>
    <s v="Wednesday"/>
    <n v="47.699999999999996"/>
    <n v="0.95"/>
    <n v="36"/>
    <n v="0.3"/>
    <n v="19"/>
    <n v="5.7"/>
  </r>
  <r>
    <n v="0.48800593909375456"/>
    <x v="132"/>
    <s v="September"/>
    <s v="Saturday"/>
    <n v="64.8"/>
    <n v="0.74"/>
    <n v="29"/>
    <n v="0.3"/>
    <n v="26"/>
    <n v="7.8"/>
  </r>
  <r>
    <n v="0.20934275150314752"/>
    <x v="133"/>
    <s v="October"/>
    <s v="Saturday"/>
    <n v="56.199999999999996"/>
    <n v="0.83"/>
    <n v="28"/>
    <n v="0.3"/>
    <n v="24"/>
    <n v="7.1999999999999993"/>
  </r>
  <r>
    <n v="0.52879606867789819"/>
    <x v="134"/>
    <s v="April"/>
    <s v="Monday"/>
    <n v="64.099999999999994"/>
    <n v="0.71"/>
    <n v="56"/>
    <n v="0.3"/>
    <n v="27"/>
    <n v="8.1"/>
  </r>
  <r>
    <n v="0.73953134633036233"/>
    <x v="135"/>
    <s v="October"/>
    <s v="Friday"/>
    <n v="61.499999999999993"/>
    <n v="0.8"/>
    <n v="28"/>
    <n v="0.3"/>
    <n v="25"/>
    <n v="7.5"/>
  </r>
  <r>
    <n v="0.86469458581317371"/>
    <x v="136"/>
    <s v="August"/>
    <s v="Saturday"/>
    <n v="79.599999999999994"/>
    <n v="0.61"/>
    <n v="58"/>
    <n v="0.5"/>
    <n v="32"/>
    <n v="16"/>
  </r>
  <r>
    <n v="0.83412885203644882"/>
    <x v="137"/>
    <s v="May"/>
    <s v="Saturday"/>
    <n v="70"/>
    <n v="0.65"/>
    <n v="34"/>
    <n v="0.3"/>
    <n v="30"/>
    <n v="9"/>
  </r>
  <r>
    <n v="0.30609776929514498"/>
    <x v="138"/>
    <s v="February"/>
    <s v="Monday"/>
    <n v="46.4"/>
    <n v="1.1100000000000001"/>
    <n v="34"/>
    <n v="0.3"/>
    <n v="18"/>
    <n v="5.3999999999999995"/>
  </r>
  <r>
    <n v="0.52418083494329504"/>
    <x v="139"/>
    <s v="August"/>
    <s v="Saturday"/>
    <n v="67.699999999999989"/>
    <n v="0.65"/>
    <n v="43"/>
    <n v="0.5"/>
    <n v="29"/>
    <n v="14.5"/>
  </r>
  <r>
    <n v="0.20654815250733283"/>
    <x v="140"/>
    <s v="May"/>
    <s v="Monday"/>
    <n v="66.699999999999989"/>
    <n v="0.65"/>
    <n v="32"/>
    <n v="0.3"/>
    <n v="29"/>
    <n v="8.6999999999999993"/>
  </r>
  <r>
    <n v="0.97147940362153129"/>
    <x v="141"/>
    <s v="January"/>
    <s v="Friday"/>
    <n v="25.299999999999997"/>
    <n v="1.54"/>
    <n v="23"/>
    <n v="0.3"/>
    <n v="11"/>
    <n v="3.3"/>
  </r>
  <r>
    <n v="0.10325983063150335"/>
    <x v="142"/>
    <s v="December"/>
    <s v="Saturday"/>
    <n v="35.5"/>
    <n v="1.25"/>
    <n v="30"/>
    <n v="0.3"/>
    <n v="15"/>
    <n v="4.5"/>
  </r>
  <r>
    <n v="0.49273166729228157"/>
    <x v="143"/>
    <s v="October"/>
    <s v="Friday"/>
    <n v="62.8"/>
    <n v="0.71"/>
    <n v="52"/>
    <n v="0.3"/>
    <n v="26"/>
    <n v="7.8"/>
  </r>
  <r>
    <n v="0.14158832387505138"/>
    <x v="144"/>
    <s v="July"/>
    <s v="Thursday"/>
    <n v="97.899999999999991"/>
    <n v="0.47"/>
    <n v="74"/>
    <n v="0.5"/>
    <n v="43"/>
    <n v="21.5"/>
  </r>
  <r>
    <n v="0.15119773920205648"/>
    <x v="145"/>
    <s v="October"/>
    <s v="Friday"/>
    <n v="60.199999999999996"/>
    <n v="0.8"/>
    <n v="50"/>
    <n v="0.3"/>
    <n v="24"/>
    <n v="7.1999999999999993"/>
  </r>
  <r>
    <n v="0.12238774274114117"/>
    <x v="146"/>
    <s v="March"/>
    <s v="Tuesday"/>
    <n v="55.9"/>
    <n v="0.83"/>
    <n v="48"/>
    <n v="0.3"/>
    <n v="23"/>
    <n v="6.8999999999999995"/>
  </r>
  <r>
    <n v="0.86375106081991071"/>
    <x v="147"/>
    <s v="July"/>
    <s v="Tuesday"/>
    <n v="99.3"/>
    <n v="0.47"/>
    <n v="76"/>
    <n v="0.5"/>
    <n v="41"/>
    <n v="20.5"/>
  </r>
  <r>
    <n v="0.68985220038159045"/>
    <x v="148"/>
    <s v="April"/>
    <s v="Tuesday"/>
    <n v="60.8"/>
    <n v="0.74"/>
    <n v="34"/>
    <n v="0.3"/>
    <n v="26"/>
    <n v="7.8"/>
  </r>
  <r>
    <n v="0.80000704885535945"/>
    <x v="149"/>
    <s v="November"/>
    <s v="Wednesday"/>
    <n v="50"/>
    <n v="0.95"/>
    <n v="27"/>
    <n v="0.3"/>
    <n v="20"/>
    <n v="6"/>
  </r>
  <r>
    <n v="0.7601355112586905"/>
    <x v="150"/>
    <s v="June"/>
    <s v="Thursday"/>
    <n v="72.3"/>
    <n v="0.65"/>
    <n v="36"/>
    <n v="0.3"/>
    <n v="31"/>
    <n v="9.2999999999999989"/>
  </r>
  <r>
    <n v="0.60387655764541592"/>
    <x v="151"/>
    <s v="October"/>
    <s v="Sunday"/>
    <n v="57.499999999999993"/>
    <n v="0.77"/>
    <n v="35"/>
    <n v="0.3"/>
    <n v="25"/>
    <n v="7.5"/>
  </r>
  <r>
    <n v="0.62807791362248477"/>
    <x v="152"/>
    <s v="April"/>
    <s v="Thursday"/>
    <n v="63.499999999999993"/>
    <n v="0.77"/>
    <n v="50"/>
    <n v="0.3"/>
    <n v="25"/>
    <n v="7.5"/>
  </r>
  <r>
    <n v="9.7558612916882281E-2"/>
    <x v="153"/>
    <s v="October"/>
    <s v="Tuesday"/>
    <n v="54.199999999999996"/>
    <n v="0.77"/>
    <n v="38"/>
    <n v="0.3"/>
    <n v="24"/>
    <n v="7.1999999999999993"/>
  </r>
  <r>
    <n v="0.37057249182427021"/>
    <x v="154"/>
    <s v="October"/>
    <s v="Thursday"/>
    <n v="60.499999999999993"/>
    <n v="0.8"/>
    <n v="41"/>
    <n v="0.3"/>
    <n v="25"/>
    <n v="7.5"/>
  </r>
  <r>
    <n v="0.61963625312057469"/>
    <x v="155"/>
    <s v="October"/>
    <s v="Wednesday"/>
    <n v="61.199999999999996"/>
    <n v="0.77"/>
    <n v="33"/>
    <n v="0.3"/>
    <n v="24"/>
    <n v="7.1999999999999993"/>
  </r>
  <r>
    <n v="0.99734576112349715"/>
    <x v="156"/>
    <s v="December"/>
    <s v="Saturday"/>
    <n v="44.099999999999994"/>
    <n v="1.1100000000000001"/>
    <n v="35"/>
    <n v="0.3"/>
    <n v="17"/>
    <n v="5.0999999999999996"/>
  </r>
  <r>
    <n v="0.2142294155862936"/>
    <x v="157"/>
    <s v="December"/>
    <s v="Sunday"/>
    <n v="31.299999999999997"/>
    <n v="1.82"/>
    <n v="15"/>
    <n v="0.3"/>
    <n v="11"/>
    <n v="3.3"/>
  </r>
  <r>
    <n v="0.90116878359285646"/>
    <x v="158"/>
    <s v="September"/>
    <s v="Wednesday"/>
    <n v="70.699999999999989"/>
    <n v="0.67"/>
    <n v="51"/>
    <n v="0.3"/>
    <n v="29"/>
    <n v="8.6999999999999993"/>
  </r>
  <r>
    <n v="0.60339621765783102"/>
    <x v="159"/>
    <s v="July"/>
    <s v="Monday"/>
    <n v="98"/>
    <n v="0.49"/>
    <n v="66"/>
    <n v="0.5"/>
    <n v="40"/>
    <n v="20"/>
  </r>
  <r>
    <n v="0.71409673205114388"/>
    <x v="160"/>
    <s v="November"/>
    <s v="Monday"/>
    <n v="53.9"/>
    <n v="0.87"/>
    <n v="30"/>
    <n v="0.3"/>
    <n v="23"/>
    <n v="6.8999999999999995"/>
  </r>
  <r>
    <n v="6.5835581175786029E-2"/>
    <x v="161"/>
    <s v="February"/>
    <s v="Tuesday"/>
    <n v="47.699999999999996"/>
    <n v="0.95"/>
    <n v="35"/>
    <n v="0.3"/>
    <n v="19"/>
    <n v="5.7"/>
  </r>
  <r>
    <n v="0.83471155672955866"/>
    <x v="162"/>
    <s v="October"/>
    <s v="Friday"/>
    <n v="62.499999999999993"/>
    <n v="0.74"/>
    <n v="42"/>
    <n v="0.3"/>
    <n v="25"/>
    <n v="7.5"/>
  </r>
  <r>
    <n v="0.14839611879089887"/>
    <x v="163"/>
    <s v="September"/>
    <s v="Monday"/>
    <n v="68.399999999999991"/>
    <n v="0.69"/>
    <n v="38"/>
    <n v="0.3"/>
    <n v="28"/>
    <n v="8.4"/>
  </r>
  <r>
    <n v="0.70675525699565367"/>
    <x v="164"/>
    <s v="November"/>
    <s v="Thursday"/>
    <n v="53.9"/>
    <n v="0.83"/>
    <n v="33"/>
    <n v="0.3"/>
    <n v="23"/>
    <n v="6.8999999999999995"/>
  </r>
  <r>
    <n v="0.50241894067678006"/>
    <x v="165"/>
    <s v="May"/>
    <s v="Sunday"/>
    <n v="71.699999999999989"/>
    <n v="0.65"/>
    <n v="45"/>
    <n v="0.3"/>
    <n v="29"/>
    <n v="8.6999999999999993"/>
  </r>
  <r>
    <n v="0.56064646469590496"/>
    <x v="166"/>
    <s v="February"/>
    <s v="Wednesday"/>
    <n v="52"/>
    <n v="0.91"/>
    <n v="33"/>
    <n v="0.3"/>
    <n v="20"/>
    <n v="6"/>
  </r>
  <r>
    <n v="0.25707002575816773"/>
    <x v="167"/>
    <s v="January"/>
    <s v="Wednesday"/>
    <n v="32.599999999999994"/>
    <n v="1.54"/>
    <n v="23"/>
    <n v="0.3"/>
    <n v="12"/>
    <n v="3.5999999999999996"/>
  </r>
  <r>
    <n v="0.13478515959049053"/>
    <x v="168"/>
    <s v="January"/>
    <s v="Thursday"/>
    <n v="43.099999999999994"/>
    <n v="1.18"/>
    <n v="30"/>
    <n v="0.3"/>
    <n v="17"/>
    <n v="5.0999999999999996"/>
  </r>
  <r>
    <n v="0.29718807906766964"/>
    <x v="169"/>
    <s v="January"/>
    <s v="Sunday"/>
    <n v="27"/>
    <n v="2"/>
    <n v="15"/>
    <n v="0.3"/>
    <n v="10"/>
    <n v="3"/>
  </r>
  <r>
    <n v="0.40843276082455426"/>
    <x v="170"/>
    <s v="August"/>
    <s v="Thursday"/>
    <n v="70.3"/>
    <n v="0.65"/>
    <n v="56"/>
    <n v="0.5"/>
    <n v="31"/>
    <n v="15.5"/>
  </r>
  <r>
    <n v="0.7100944188585796"/>
    <x v="171"/>
    <s v="June"/>
    <s v="Tuesday"/>
    <n v="85.1"/>
    <n v="0.54"/>
    <n v="70"/>
    <n v="0.3"/>
    <n v="37"/>
    <n v="11.1"/>
  </r>
  <r>
    <n v="0.4102653544206325"/>
    <x v="172"/>
    <s v="January"/>
    <s v="Tuesday"/>
    <n v="32.199999999999996"/>
    <n v="1.43"/>
    <n v="26"/>
    <n v="0.3"/>
    <n v="14"/>
    <n v="4.2"/>
  </r>
  <r>
    <n v="4.2434074329375737E-2"/>
    <x v="173"/>
    <s v="December"/>
    <s v="Sunday"/>
    <n v="33.5"/>
    <n v="1.18"/>
    <n v="19"/>
    <n v="0.3"/>
    <n v="15"/>
    <n v="4.5"/>
  </r>
  <r>
    <n v="0.16888210201301745"/>
    <x v="174"/>
    <s v="October"/>
    <s v="Thursday"/>
    <n v="60.499999999999993"/>
    <n v="0.8"/>
    <n v="33"/>
    <n v="0.3"/>
    <n v="25"/>
    <n v="7.5"/>
  </r>
  <r>
    <n v="6.4298474253641213E-3"/>
    <x v="175"/>
    <s v="July"/>
    <s v="Thursday"/>
    <n v="91.699999999999989"/>
    <n v="0.51"/>
    <n v="46"/>
    <n v="0.5"/>
    <n v="39"/>
    <n v="19.5"/>
  </r>
  <r>
    <n v="0.43629707520610683"/>
    <x v="176"/>
    <s v="April"/>
    <s v="Sunday"/>
    <n v="65.8"/>
    <n v="0.74"/>
    <n v="47"/>
    <n v="0.3"/>
    <n v="26"/>
    <n v="7.8"/>
  </r>
  <r>
    <n v="0.40296076361873301"/>
    <x v="177"/>
    <s v="November"/>
    <s v="Tuesday"/>
    <n v="55.9"/>
    <n v="0.8"/>
    <n v="28"/>
    <n v="0.3"/>
    <n v="23"/>
    <n v="6.8999999999999995"/>
  </r>
  <r>
    <n v="7.0041776424733637E-2"/>
    <x v="178"/>
    <s v="January"/>
    <s v="Saturday"/>
    <n v="34.9"/>
    <n v="1.33"/>
    <n v="15"/>
    <n v="0.3"/>
    <n v="13"/>
    <n v="3.9"/>
  </r>
  <r>
    <n v="0.32074939904857946"/>
    <x v="179"/>
    <s v="April"/>
    <s v="Monday"/>
    <n v="58.499999999999993"/>
    <n v="0.74"/>
    <n v="48"/>
    <n v="0.3"/>
    <n v="25"/>
    <n v="7.5"/>
  </r>
  <r>
    <n v="0.36501248797446439"/>
    <x v="180"/>
    <s v="September"/>
    <s v="Friday"/>
    <n v="64.8"/>
    <n v="0.74"/>
    <n v="34"/>
    <n v="0.3"/>
    <n v="26"/>
    <n v="7.8"/>
  </r>
  <r>
    <n v="0.70766487656392463"/>
    <x v="181"/>
    <s v="August"/>
    <s v="Monday"/>
    <n v="77.599999999999994"/>
    <n v="0.63"/>
    <n v="49"/>
    <n v="0.5"/>
    <n v="32"/>
    <n v="16"/>
  </r>
  <r>
    <n v="0.84389248684782214"/>
    <x v="182"/>
    <s v="September"/>
    <s v="Monday"/>
    <n v="64.8"/>
    <n v="0.71"/>
    <n v="37"/>
    <n v="0.3"/>
    <n v="26"/>
    <n v="7.8"/>
  </r>
  <r>
    <n v="0.95011539197700534"/>
    <x v="183"/>
    <s v="July"/>
    <s v="Sunday"/>
    <n v="77.899999999999991"/>
    <n v="0.59"/>
    <n v="44"/>
    <n v="0.5"/>
    <n v="33"/>
    <n v="16.5"/>
  </r>
  <r>
    <n v="0.20171608306194677"/>
    <x v="184"/>
    <s v="May"/>
    <s v="Sunday"/>
    <n v="71.699999999999989"/>
    <n v="0.69"/>
    <n v="47"/>
    <n v="0.3"/>
    <n v="29"/>
    <n v="8.6999999999999993"/>
  </r>
  <r>
    <n v="0.3688774969245705"/>
    <x v="185"/>
    <s v="December"/>
    <s v="Wednesday"/>
    <n v="44.699999999999996"/>
    <n v="0.95"/>
    <n v="28"/>
    <n v="0.3"/>
    <n v="19"/>
    <n v="5.7"/>
  </r>
  <r>
    <n v="0.27654221060858053"/>
    <x v="186"/>
    <s v="January"/>
    <s v="Thursday"/>
    <n v="42.4"/>
    <n v="1"/>
    <n v="33"/>
    <n v="0.3"/>
    <n v="18"/>
    <n v="5.3999999999999995"/>
  </r>
  <r>
    <n v="0.8190397492619842"/>
    <x v="187"/>
    <s v="November"/>
    <s v="Friday"/>
    <n v="53.599999999999994"/>
    <n v="0.83"/>
    <n v="46"/>
    <n v="0.3"/>
    <n v="22"/>
    <n v="6.6"/>
  </r>
  <r>
    <n v="9.9403911726280048E-2"/>
    <x v="188"/>
    <s v="March"/>
    <s v="Thursday"/>
    <n v="55.9"/>
    <n v="0.87"/>
    <n v="35"/>
    <n v="0.3"/>
    <n v="23"/>
    <n v="6.8999999999999995"/>
  </r>
  <r>
    <n v="0.91097508683800865"/>
    <x v="189"/>
    <s v="May"/>
    <s v="Saturday"/>
    <n v="77.3"/>
    <n v="0.63"/>
    <n v="56"/>
    <n v="0.3"/>
    <n v="31"/>
    <n v="9.2999999999999989"/>
  </r>
  <r>
    <n v="0.36429676379892495"/>
    <x v="190"/>
    <s v="August"/>
    <s v="Monday"/>
    <n v="68"/>
    <n v="0.65"/>
    <n v="58"/>
    <n v="0.5"/>
    <n v="30"/>
    <n v="15"/>
  </r>
  <r>
    <n v="0.83340517953799276"/>
    <x v="191"/>
    <s v="August"/>
    <s v="Wednesday"/>
    <n v="76.599999999999994"/>
    <n v="0.63"/>
    <n v="55"/>
    <n v="0.5"/>
    <n v="32"/>
    <n v="16"/>
  </r>
  <r>
    <n v="0.46236742267240583"/>
    <x v="192"/>
    <s v="November"/>
    <s v="Saturday"/>
    <n v="49"/>
    <n v="0.91"/>
    <n v="32"/>
    <n v="0.3"/>
    <n v="20"/>
    <n v="6"/>
  </r>
  <r>
    <n v="0.13252891416677437"/>
    <x v="193"/>
    <s v="January"/>
    <s v="Friday"/>
    <n v="37.5"/>
    <n v="1.33"/>
    <n v="19"/>
    <n v="0.3"/>
    <n v="15"/>
    <n v="4.5"/>
  </r>
  <r>
    <n v="5.8575004412774523E-2"/>
    <x v="194"/>
    <s v="July"/>
    <s v="Monday"/>
    <n v="80.899999999999991"/>
    <n v="0.56999999999999995"/>
    <n v="64"/>
    <n v="0.5"/>
    <n v="33"/>
    <n v="16.5"/>
  </r>
  <r>
    <n v="0.4729573688978943"/>
    <x v="195"/>
    <s v="November"/>
    <s v="Sunday"/>
    <n v="55.9"/>
    <n v="0.87"/>
    <n v="34"/>
    <n v="0.3"/>
    <n v="23"/>
    <n v="6.8999999999999995"/>
  </r>
  <r>
    <n v="0.40024226522006456"/>
    <x v="196"/>
    <s v="February"/>
    <s v="Tuesday"/>
    <n v="42.4"/>
    <n v="1"/>
    <n v="28"/>
    <n v="0.3"/>
    <n v="18"/>
    <n v="5.3999999999999995"/>
  </r>
  <r>
    <n v="0.64083484158920623"/>
    <x v="197"/>
    <s v="August"/>
    <s v="Wednesday"/>
    <n v="71"/>
    <n v="0.63"/>
    <n v="49"/>
    <n v="0.5"/>
    <n v="30"/>
    <n v="15"/>
  </r>
  <r>
    <n v="0.75978588340095976"/>
    <x v="198"/>
    <s v="June"/>
    <s v="Monday"/>
    <n v="78.599999999999994"/>
    <n v="0.59"/>
    <n v="36"/>
    <n v="0.3"/>
    <n v="32"/>
    <n v="9.6"/>
  </r>
  <r>
    <n v="0.75532188151650703"/>
    <x v="199"/>
    <s v="March"/>
    <s v="Monday"/>
    <n v="55.9"/>
    <n v="0.87"/>
    <n v="48"/>
    <n v="0.3"/>
    <n v="23"/>
    <n v="6.8999999999999995"/>
  </r>
  <r>
    <n v="0.37833941555490691"/>
    <x v="200"/>
    <s v="June"/>
    <s v="Thursday"/>
    <n v="71.3"/>
    <n v="0.65"/>
    <n v="42"/>
    <n v="0.3"/>
    <n v="31"/>
    <n v="9.2999999999999989"/>
  </r>
  <r>
    <n v="0.2072457187768334"/>
    <x v="201"/>
    <s v="July"/>
    <s v="Tuesday"/>
    <n v="84.199999999999989"/>
    <n v="0.59"/>
    <n v="49"/>
    <n v="0.5"/>
    <n v="34"/>
    <n v="17"/>
  </r>
  <r>
    <n v="0.67860229991524657"/>
    <x v="202"/>
    <s v="February"/>
    <s v="Saturday"/>
    <n v="43.699999999999996"/>
    <n v="0.95"/>
    <n v="25"/>
    <n v="0.3"/>
    <n v="19"/>
    <n v="5.7"/>
  </r>
  <r>
    <n v="4.8230303068517499E-2"/>
    <x v="203"/>
    <s v="December"/>
    <s v="Sunday"/>
    <n v="35.799999999999997"/>
    <n v="1.25"/>
    <n v="26"/>
    <n v="0.3"/>
    <n v="16"/>
    <n v="4.8"/>
  </r>
  <r>
    <n v="0.84509932186737169"/>
    <x v="204"/>
    <s v="January"/>
    <s v="Sunday"/>
    <n v="43.4"/>
    <n v="1.1100000000000001"/>
    <n v="33"/>
    <n v="0.3"/>
    <n v="18"/>
    <n v="5.3999999999999995"/>
  </r>
  <r>
    <n v="0.24180777440255186"/>
    <x v="205"/>
    <s v="June"/>
    <s v="Saturday"/>
    <n v="80.5"/>
    <n v="0.56999999999999995"/>
    <n v="50"/>
    <n v="0.3"/>
    <n v="35"/>
    <n v="10.5"/>
  </r>
  <r>
    <n v="0.33556967735612642"/>
    <x v="206"/>
    <s v="November"/>
    <s v="Wednesday"/>
    <n v="55.9"/>
    <n v="0.83"/>
    <n v="47"/>
    <n v="0.3"/>
    <n v="23"/>
    <n v="6.8999999999999995"/>
  </r>
  <r>
    <n v="0.41725308646097037"/>
    <x v="207"/>
    <s v="November"/>
    <s v="Thursday"/>
    <n v="47.3"/>
    <n v="0.87"/>
    <n v="28"/>
    <n v="0.3"/>
    <n v="21"/>
    <n v="6.3"/>
  </r>
  <r>
    <n v="5.6033669343757198E-2"/>
    <x v="208"/>
    <s v="June"/>
    <s v="Saturday"/>
    <n v="79.5"/>
    <n v="0.54"/>
    <n v="54"/>
    <n v="0.3"/>
    <n v="35"/>
    <n v="10.5"/>
  </r>
  <r>
    <n v="0.84855288954025176"/>
    <x v="209"/>
    <s v="March"/>
    <s v="Thursday"/>
    <n v="55.199999999999996"/>
    <n v="0.8"/>
    <n v="47"/>
    <n v="0.3"/>
    <n v="24"/>
    <n v="7.1999999999999993"/>
  </r>
  <r>
    <n v="0.4114167227246498"/>
    <x v="210"/>
    <s v="April"/>
    <s v="Saturday"/>
    <n v="57.499999999999993"/>
    <n v="0.77"/>
    <n v="47"/>
    <n v="0.3"/>
    <n v="25"/>
    <n v="7.5"/>
  </r>
  <r>
    <n v="4.2152741951593797E-2"/>
    <x v="211"/>
    <s v="September"/>
    <s v="Sunday"/>
    <n v="63.399999999999991"/>
    <n v="0.71"/>
    <n v="43"/>
    <n v="0.3"/>
    <n v="28"/>
    <n v="8.4"/>
  </r>
  <r>
    <n v="0.44168579335541003"/>
    <x v="212"/>
    <s v="September"/>
    <s v="Saturday"/>
    <n v="63.399999999999991"/>
    <n v="0.71"/>
    <n v="39"/>
    <n v="0.3"/>
    <n v="28"/>
    <n v="8.4"/>
  </r>
  <r>
    <n v="0.52320924414292258"/>
    <x v="213"/>
    <s v="March"/>
    <s v="Sunday"/>
    <n v="59.499999999999993"/>
    <n v="0.77"/>
    <n v="39"/>
    <n v="0.3"/>
    <n v="25"/>
    <n v="7.5"/>
  </r>
  <r>
    <n v="0.46125663475211964"/>
    <x v="214"/>
    <s v="January"/>
    <s v="Thursday"/>
    <n v="35.799999999999997"/>
    <n v="1.25"/>
    <n v="18"/>
    <n v="0.3"/>
    <n v="16"/>
    <n v="4.8"/>
  </r>
  <r>
    <n v="0.57144832540842139"/>
    <x v="215"/>
    <s v="October"/>
    <s v="Monday"/>
    <n v="58.199999999999996"/>
    <n v="0.8"/>
    <n v="28"/>
    <n v="0.3"/>
    <n v="24"/>
    <n v="7.1999999999999993"/>
  </r>
  <r>
    <n v="0.5907076647937024"/>
    <x v="216"/>
    <s v="April"/>
    <s v="Saturday"/>
    <n v="65.8"/>
    <n v="0.74"/>
    <n v="41"/>
    <n v="0.3"/>
    <n v="26"/>
    <n v="7.8"/>
  </r>
  <r>
    <n v="0.68651237396769171"/>
    <x v="217"/>
    <s v="September"/>
    <s v="Friday"/>
    <n v="65.099999999999994"/>
    <n v="0.71"/>
    <n v="37"/>
    <n v="0.3"/>
    <n v="27"/>
    <n v="8.1"/>
  </r>
  <r>
    <n v="0.48126497265621415"/>
    <x v="218"/>
    <s v="April"/>
    <s v="Saturday"/>
    <n v="63.8"/>
    <n v="0.74"/>
    <n v="37"/>
    <n v="0.3"/>
    <n v="26"/>
    <n v="7.8"/>
  </r>
  <r>
    <n v="0.35358729262671218"/>
    <x v="219"/>
    <s v="April"/>
    <s v="Wednesday"/>
    <n v="62.499999999999993"/>
    <n v="0.8"/>
    <n v="48"/>
    <n v="0.3"/>
    <n v="25"/>
    <n v="7.5"/>
  </r>
  <r>
    <n v="0.2861143084206178"/>
    <x v="220"/>
    <s v="August"/>
    <s v="Friday"/>
    <n v="70.699999999999989"/>
    <n v="0.69"/>
    <n v="34"/>
    <n v="0.5"/>
    <n v="29"/>
    <n v="14.5"/>
  </r>
  <r>
    <n v="0.86685750222222124"/>
    <x v="221"/>
    <s v="October"/>
    <s v="Tuesday"/>
    <n v="61.499999999999993"/>
    <n v="0.74"/>
    <n v="48"/>
    <n v="0.3"/>
    <n v="25"/>
    <n v="7.5"/>
  </r>
  <r>
    <n v="0.70427394751732442"/>
    <x v="222"/>
    <s v="September"/>
    <s v="Tuesday"/>
    <n v="61.099999999999994"/>
    <n v="0.71"/>
    <n v="36"/>
    <n v="0.3"/>
    <n v="27"/>
    <n v="8.1"/>
  </r>
  <r>
    <n v="0.27970427933396047"/>
    <x v="223"/>
    <s v="January"/>
    <s v="Monday"/>
    <n v="28.9"/>
    <n v="1.33"/>
    <n v="15"/>
    <n v="0.3"/>
    <n v="13"/>
    <n v="3.9"/>
  </r>
  <r>
    <n v="0.71136233387666536"/>
    <x v="224"/>
    <s v="June"/>
    <s v="Tuesday"/>
    <n v="75.3"/>
    <n v="0.63"/>
    <n v="62"/>
    <n v="0.3"/>
    <n v="31"/>
    <n v="9.2999999999999989"/>
  </r>
  <r>
    <n v="0.44995992346427682"/>
    <x v="225"/>
    <s v="April"/>
    <s v="Wednesday"/>
    <n v="66.099999999999994"/>
    <n v="0.74"/>
    <n v="30"/>
    <n v="0.3"/>
    <n v="27"/>
    <n v="8.1"/>
  </r>
  <r>
    <n v="0.25915420539492984"/>
    <x v="226"/>
    <s v="September"/>
    <s v="Thursday"/>
    <n v="67.399999999999991"/>
    <n v="0.69"/>
    <n v="38"/>
    <n v="0.3"/>
    <n v="28"/>
    <n v="8.4"/>
  </r>
  <r>
    <n v="0.81377403351342437"/>
    <x v="227"/>
    <s v="January"/>
    <s v="Tuesday"/>
    <n v="34.5"/>
    <n v="1.33"/>
    <n v="27"/>
    <n v="0.3"/>
    <n v="15"/>
    <n v="4.5"/>
  </r>
  <r>
    <n v="0.9674763950045655"/>
    <x v="228"/>
    <s v="November"/>
    <s v="Tuesday"/>
    <n v="54.599999999999994"/>
    <n v="0.91"/>
    <n v="37"/>
    <n v="0.3"/>
    <n v="22"/>
    <n v="6.6"/>
  </r>
  <r>
    <n v="0.96412018811956068"/>
    <x v="229"/>
    <s v="December"/>
    <s v="Monday"/>
    <n v="45.099999999999994"/>
    <n v="1.1100000000000001"/>
    <n v="33"/>
    <n v="0.3"/>
    <n v="17"/>
    <n v="5.0999999999999996"/>
  </r>
  <r>
    <n v="0.22667061703135349"/>
    <x v="230"/>
    <s v="January"/>
    <s v="Wednesday"/>
    <n v="32.199999999999996"/>
    <n v="1.25"/>
    <n v="24"/>
    <n v="0.3"/>
    <n v="14"/>
    <n v="4.2"/>
  </r>
  <r>
    <n v="0.78467325430925916"/>
    <x v="231"/>
    <s v="January"/>
    <s v="Thursday"/>
    <n v="38.199999999999996"/>
    <n v="1.33"/>
    <n v="16"/>
    <n v="0.3"/>
    <n v="14"/>
    <n v="4.2"/>
  </r>
  <r>
    <n v="0.85366363595437056"/>
    <x v="232"/>
    <s v="October"/>
    <s v="Monday"/>
    <n v="58.499999999999993"/>
    <n v="0.74"/>
    <n v="32"/>
    <n v="0.3"/>
    <n v="25"/>
    <n v="7.5"/>
  </r>
  <r>
    <n v="0.89088016715686358"/>
    <x v="233"/>
    <s v="February"/>
    <s v="Sunday"/>
    <n v="50"/>
    <n v="0.95"/>
    <n v="28"/>
    <n v="0.3"/>
    <n v="20"/>
    <n v="6"/>
  </r>
  <r>
    <n v="0.68529422635898241"/>
    <x v="234"/>
    <s v="April"/>
    <s v="Tuesday"/>
    <n v="62.499999999999993"/>
    <n v="0.74"/>
    <n v="31"/>
    <n v="0.3"/>
    <n v="25"/>
    <n v="7.5"/>
  </r>
  <r>
    <n v="0.15551931831125843"/>
    <x v="235"/>
    <s v="March"/>
    <s v="Sunday"/>
    <n v="56.9"/>
    <n v="0.83"/>
    <n v="38"/>
    <n v="0.3"/>
    <n v="23"/>
    <n v="6.8999999999999995"/>
  </r>
  <r>
    <n v="0.94092464835686884"/>
    <x v="236"/>
    <s v="December"/>
    <s v="Friday"/>
    <n v="30.9"/>
    <n v="1.54"/>
    <n v="17"/>
    <n v="0.3"/>
    <n v="13"/>
    <n v="3.9"/>
  </r>
  <r>
    <n v="0.50435938219498011"/>
    <x v="237"/>
    <s v="July"/>
    <s v="Sunday"/>
    <n v="78.199999999999989"/>
    <n v="0.59"/>
    <n v="52"/>
    <n v="0.5"/>
    <n v="34"/>
    <n v="17"/>
  </r>
  <r>
    <n v="6.9862077666824285E-2"/>
    <x v="238"/>
    <s v="September"/>
    <s v="Thursday"/>
    <n v="59.8"/>
    <n v="0.71"/>
    <n v="42"/>
    <n v="0.3"/>
    <n v="26"/>
    <n v="7.8"/>
  </r>
  <r>
    <n v="0.64226121631582611"/>
    <x v="239"/>
    <s v="July"/>
    <s v="Saturday"/>
    <n v="85.5"/>
    <n v="0.56999999999999995"/>
    <n v="50"/>
    <n v="0.5"/>
    <n v="35"/>
    <n v="17.5"/>
  </r>
  <r>
    <n v="0.99800269722964219"/>
    <x v="240"/>
    <s v="August"/>
    <s v="Monday"/>
    <n v="72.599999999999994"/>
    <n v="0.59"/>
    <n v="43"/>
    <n v="0.5"/>
    <n v="32"/>
    <n v="16"/>
  </r>
  <r>
    <n v="0.62729511974185681"/>
    <x v="241"/>
    <s v="February"/>
    <s v="Friday"/>
    <n v="40.4"/>
    <n v="1"/>
    <n v="29"/>
    <n v="0.3"/>
    <n v="18"/>
    <n v="5.3999999999999995"/>
  </r>
  <r>
    <n v="0.26897608455563404"/>
    <x v="242"/>
    <s v="February"/>
    <s v="Sunday"/>
    <n v="55.599999999999994"/>
    <n v="0.83"/>
    <n v="41"/>
    <n v="0.3"/>
    <n v="22"/>
    <n v="6.6"/>
  </r>
  <r>
    <n v="0.80448259163662084"/>
    <x v="243"/>
    <s v="February"/>
    <s v="Friday"/>
    <n v="50.3"/>
    <n v="0.87"/>
    <n v="25"/>
    <n v="0.3"/>
    <n v="21"/>
    <n v="6.3"/>
  </r>
  <r>
    <n v="0.27401211058456842"/>
    <x v="244"/>
    <s v="February"/>
    <s v="Monday"/>
    <n v="45"/>
    <n v="1"/>
    <n v="34"/>
    <n v="0.3"/>
    <n v="20"/>
    <n v="6"/>
  </r>
  <r>
    <n v="0.82146287073125845"/>
    <x v="245"/>
    <s v="June"/>
    <s v="Wednesday"/>
    <n v="80.5"/>
    <n v="0.56999999999999995"/>
    <n v="48"/>
    <n v="0.3"/>
    <n v="35"/>
    <n v="10.5"/>
  </r>
  <r>
    <n v="0.9452942297463891"/>
    <x v="246"/>
    <s v="December"/>
    <s v="Friday"/>
    <n v="42.099999999999994"/>
    <n v="1.05"/>
    <n v="30"/>
    <n v="0.3"/>
    <n v="17"/>
    <n v="5.0999999999999996"/>
  </r>
  <r>
    <n v="0.88233863868199203"/>
    <x v="247"/>
    <s v="January"/>
    <s v="Sunday"/>
    <n v="37.5"/>
    <n v="1.18"/>
    <n v="28"/>
    <n v="0.3"/>
    <n v="15"/>
    <n v="4.5"/>
  </r>
  <r>
    <n v="0.26235845426861737"/>
    <x v="248"/>
    <s v="February"/>
    <s v="Monday"/>
    <n v="50.3"/>
    <n v="0.95"/>
    <n v="25"/>
    <n v="0.3"/>
    <n v="21"/>
    <n v="6.3"/>
  </r>
  <r>
    <n v="0.56796575986591491"/>
    <x v="249"/>
    <s v="November"/>
    <s v="Wednesday"/>
    <n v="51.9"/>
    <n v="0.83"/>
    <n v="43"/>
    <n v="0.3"/>
    <n v="23"/>
    <n v="6.8999999999999995"/>
  </r>
  <r>
    <n v="0.17047643439202964"/>
    <x v="250"/>
    <s v="December"/>
    <s v="Tuesday"/>
    <n v="33.5"/>
    <n v="1.33"/>
    <n v="22"/>
    <n v="0.3"/>
    <n v="15"/>
    <n v="4.5"/>
  </r>
  <r>
    <n v="0.80263379491123343"/>
    <x v="251"/>
    <s v="March"/>
    <s v="Tuesday"/>
    <n v="60.199999999999996"/>
    <n v="0.77"/>
    <n v="32"/>
    <n v="0.3"/>
    <n v="24"/>
    <n v="7.1999999999999993"/>
  </r>
  <r>
    <n v="0.61510229570362362"/>
    <x v="252"/>
    <s v="August"/>
    <s v="Tuesday"/>
    <n v="75"/>
    <n v="0.65"/>
    <n v="40"/>
    <n v="0.5"/>
    <n v="30"/>
    <n v="15"/>
  </r>
  <r>
    <n v="0.92059525042930479"/>
    <x v="253"/>
    <s v="March"/>
    <s v="Monday"/>
    <n v="61.199999999999996"/>
    <n v="0.77"/>
    <n v="28"/>
    <n v="0.3"/>
    <n v="24"/>
    <n v="7.1999999999999993"/>
  </r>
  <r>
    <n v="0.32279067275549456"/>
    <x v="254"/>
    <s v="June"/>
    <s v="Friday"/>
    <n v="99.3"/>
    <n v="0.47"/>
    <n v="77"/>
    <n v="0.3"/>
    <n v="41"/>
    <n v="12.299999999999999"/>
  </r>
  <r>
    <n v="0.80329904222153026"/>
    <x v="255"/>
    <s v="May"/>
    <s v="Friday"/>
    <n v="69.399999999999991"/>
    <n v="0.71"/>
    <n v="31"/>
    <n v="0.3"/>
    <n v="28"/>
    <n v="8.4"/>
  </r>
  <r>
    <n v="0.64649775040475022"/>
    <x v="256"/>
    <s v="September"/>
    <s v="Friday"/>
    <n v="66.099999999999994"/>
    <n v="0.71"/>
    <n v="48"/>
    <n v="0.3"/>
    <n v="27"/>
    <n v="8.1"/>
  </r>
  <r>
    <n v="0.86742648149991319"/>
    <x v="257"/>
    <s v="July"/>
    <s v="Wednesday"/>
    <n v="83.8"/>
    <n v="0.56000000000000005"/>
    <n v="44"/>
    <n v="0.5"/>
    <n v="36"/>
    <n v="18"/>
  </r>
  <r>
    <n v="0.38615749427307522"/>
    <x v="258"/>
    <s v="May"/>
    <s v="Thursday"/>
    <n v="72"/>
    <n v="0.67"/>
    <n v="53"/>
    <n v="0.3"/>
    <n v="30"/>
    <n v="9"/>
  </r>
  <r>
    <n v="0.32733024328948257"/>
    <x v="259"/>
    <s v="November"/>
    <s v="Sunday"/>
    <n v="55.9"/>
    <n v="0.87"/>
    <n v="45"/>
    <n v="0.3"/>
    <n v="23"/>
    <n v="6.8999999999999995"/>
  </r>
  <r>
    <n v="0.24456574358249727"/>
    <x v="260"/>
    <s v="February"/>
    <s v="Saturday"/>
    <n v="42.4"/>
    <n v="1"/>
    <n v="21"/>
    <n v="0.3"/>
    <n v="18"/>
    <n v="5.3999999999999995"/>
  </r>
  <r>
    <n v="0.76061719620097024"/>
    <x v="261"/>
    <s v="December"/>
    <s v="Tuesday"/>
    <n v="22"/>
    <n v="1.82"/>
    <n v="11"/>
    <n v="0.3"/>
    <n v="10"/>
    <n v="3"/>
  </r>
  <r>
    <n v="0.2690784845200328"/>
    <x v="262"/>
    <s v="June"/>
    <s v="Saturday"/>
    <n v="76.3"/>
    <n v="0.65"/>
    <n v="47"/>
    <n v="0.3"/>
    <n v="31"/>
    <n v="9.2999999999999989"/>
  </r>
  <r>
    <n v="0.20990339781438982"/>
    <x v="263"/>
    <s v="August"/>
    <s v="Friday"/>
    <n v="75"/>
    <n v="0.67"/>
    <n v="49"/>
    <n v="0.5"/>
    <n v="30"/>
    <n v="15"/>
  </r>
  <r>
    <n v="2.0719098855114582E-2"/>
    <x v="264"/>
    <s v="September"/>
    <s v="Tuesday"/>
    <n v="67.399999999999991"/>
    <n v="0.67"/>
    <n v="48"/>
    <n v="0.3"/>
    <n v="28"/>
    <n v="8.4"/>
  </r>
  <r>
    <n v="0.69605052351583807"/>
    <x v="265"/>
    <s v="September"/>
    <s v="Saturday"/>
    <n v="64.8"/>
    <n v="0.77"/>
    <n v="45"/>
    <n v="0.3"/>
    <n v="26"/>
    <n v="7.8"/>
  </r>
  <r>
    <n v="0.69841647951484354"/>
    <x v="266"/>
    <s v="September"/>
    <s v="Thursday"/>
    <n v="68.399999999999991"/>
    <n v="0.67"/>
    <n v="49"/>
    <n v="0.3"/>
    <n v="28"/>
    <n v="8.4"/>
  </r>
  <r>
    <n v="0.90810557452485841"/>
    <x v="267"/>
    <s v="March"/>
    <s v="Friday"/>
    <n v="58.499999999999993"/>
    <n v="0.77"/>
    <n v="48"/>
    <n v="0.3"/>
    <n v="25"/>
    <n v="7.5"/>
  </r>
  <r>
    <n v="0.36447903238945378"/>
    <x v="268"/>
    <s v="April"/>
    <s v="Friday"/>
    <n v="58.8"/>
    <n v="0.74"/>
    <n v="32"/>
    <n v="0.3"/>
    <n v="26"/>
    <n v="7.8"/>
  </r>
  <r>
    <n v="0.39749721056782161"/>
    <x v="269"/>
    <s v="October"/>
    <s v="Tuesday"/>
    <n v="58.499999999999993"/>
    <n v="0.74"/>
    <n v="51"/>
    <n v="0.3"/>
    <n v="25"/>
    <n v="7.5"/>
  </r>
  <r>
    <n v="9.7559114799623869E-2"/>
    <x v="270"/>
    <s v="May"/>
    <s v="Tuesday"/>
    <n v="71.3"/>
    <n v="0.63"/>
    <n v="56"/>
    <n v="0.3"/>
    <n v="31"/>
    <n v="9.2999999999999989"/>
  </r>
  <r>
    <n v="0.36414290511837322"/>
    <x v="271"/>
    <s v="July"/>
    <s v="Sunday"/>
    <n v="93.399999999999991"/>
    <n v="0.51"/>
    <n v="68"/>
    <n v="0.5"/>
    <n v="38"/>
    <n v="19"/>
  </r>
  <r>
    <n v="0.38994991605510243"/>
    <x v="272"/>
    <s v="March"/>
    <s v="Wednesday"/>
    <n v="58.499999999999993"/>
    <n v="0.77"/>
    <n v="43"/>
    <n v="0.3"/>
    <n v="25"/>
    <n v="7.5"/>
  </r>
  <r>
    <n v="0.15323150451936018"/>
    <x v="273"/>
    <s v="May"/>
    <s v="Monday"/>
    <n v="66.699999999999989"/>
    <n v="0.65"/>
    <n v="56"/>
    <n v="0.3"/>
    <n v="29"/>
    <n v="8.6999999999999993"/>
  </r>
  <r>
    <n v="0.4607490575314146"/>
    <x v="274"/>
    <s v="June"/>
    <s v="Monday"/>
    <n v="86.5"/>
    <n v="0.56000000000000005"/>
    <n v="66"/>
    <n v="0.3"/>
    <n v="35"/>
    <n v="10.5"/>
  </r>
  <r>
    <n v="0.50489229932057422"/>
    <x v="275"/>
    <s v="April"/>
    <s v="Sunday"/>
    <n v="63.099999999999994"/>
    <n v="0.69"/>
    <n v="52"/>
    <n v="0.3"/>
    <n v="27"/>
    <n v="8.1"/>
  </r>
  <r>
    <n v="0.58425953227044325"/>
    <x v="276"/>
    <s v="September"/>
    <s v="Sunday"/>
    <n v="61.8"/>
    <n v="0.74"/>
    <n v="50"/>
    <n v="0.3"/>
    <n v="26"/>
    <n v="7.8"/>
  </r>
  <r>
    <n v="0.8294352924259496"/>
    <x v="277"/>
    <s v="December"/>
    <s v="Tuesday"/>
    <n v="41.4"/>
    <n v="1"/>
    <n v="33"/>
    <n v="0.3"/>
    <n v="18"/>
    <n v="5.3999999999999995"/>
  </r>
  <r>
    <n v="4.8877291288703217E-2"/>
    <x v="278"/>
    <s v="October"/>
    <s v="Wednesday"/>
    <n v="61.499999999999993"/>
    <n v="0.77"/>
    <n v="47"/>
    <n v="0.3"/>
    <n v="25"/>
    <n v="7.5"/>
  </r>
  <r>
    <n v="0.91389007938384526"/>
    <x v="279"/>
    <s v="May"/>
    <s v="Friday"/>
    <n v="66.699999999999989"/>
    <n v="0.67"/>
    <n v="40"/>
    <n v="0.3"/>
    <n v="29"/>
    <n v="8.6999999999999993"/>
  </r>
  <r>
    <n v="0.50304328737599613"/>
    <x v="280"/>
    <s v="April"/>
    <s v="Wednesday"/>
    <n v="64.399999999999991"/>
    <n v="0.71"/>
    <n v="33"/>
    <n v="0.3"/>
    <n v="28"/>
    <n v="8.4"/>
  </r>
  <r>
    <n v="0.98860453216710442"/>
    <x v="281"/>
    <s v="June"/>
    <s v="Monday"/>
    <n v="102.6"/>
    <n v="0.47"/>
    <n v="60"/>
    <n v="0.3"/>
    <n v="42"/>
    <n v="12.6"/>
  </r>
  <r>
    <n v="0.98934654758372642"/>
    <x v="282"/>
    <s v="June"/>
    <s v="Friday"/>
    <n v="79.899999999999991"/>
    <n v="0.61"/>
    <n v="39"/>
    <n v="0.3"/>
    <n v="33"/>
    <n v="9.9"/>
  </r>
  <r>
    <n v="0.76520582638881796"/>
    <x v="283"/>
    <s v="November"/>
    <s v="Sunday"/>
    <n v="49.699999999999996"/>
    <n v="1.05"/>
    <n v="38"/>
    <n v="0.3"/>
    <n v="19"/>
    <n v="5.7"/>
  </r>
  <r>
    <n v="9.1331647252222425E-2"/>
    <x v="284"/>
    <s v="February"/>
    <s v="Monday"/>
    <n v="45"/>
    <n v="0.95"/>
    <n v="28"/>
    <n v="0.3"/>
    <n v="20"/>
    <n v="6"/>
  </r>
  <r>
    <n v="0.72083255308592498"/>
    <x v="285"/>
    <s v="December"/>
    <s v="Wednesday"/>
    <n v="42.699999999999996"/>
    <n v="1"/>
    <n v="33"/>
    <n v="0.3"/>
    <n v="19"/>
    <n v="5.7"/>
  </r>
  <r>
    <n v="6.6852984115175373E-2"/>
    <x v="286"/>
    <s v="March"/>
    <s v="Saturday"/>
    <n v="58.199999999999996"/>
    <n v="0.8"/>
    <n v="50"/>
    <n v="0.3"/>
    <n v="24"/>
    <n v="7.1999999999999993"/>
  </r>
  <r>
    <n v="0.3799325184850465"/>
    <x v="287"/>
    <s v="July"/>
    <s v="Sunday"/>
    <n v="89.1"/>
    <n v="0.51"/>
    <n v="72"/>
    <n v="0.5"/>
    <n v="37"/>
    <n v="18.5"/>
  </r>
  <r>
    <n v="0.55646426529292703"/>
    <x v="288"/>
    <s v="May"/>
    <s v="Tuesday"/>
    <n v="65.699999999999989"/>
    <n v="0.69"/>
    <n v="40"/>
    <n v="0.3"/>
    <n v="29"/>
    <n v="8.6999999999999993"/>
  </r>
  <r>
    <n v="0.14371898441303965"/>
    <x v="289"/>
    <s v="July"/>
    <s v="Monday"/>
    <n v="81.5"/>
    <n v="0.54"/>
    <n v="68"/>
    <n v="0.5"/>
    <n v="35"/>
    <n v="17.5"/>
  </r>
  <r>
    <n v="0.88831865997241921"/>
    <x v="290"/>
    <s v="May"/>
    <s v="Tuesday"/>
    <n v="76.3"/>
    <n v="0.63"/>
    <n v="45"/>
    <n v="0.3"/>
    <n v="31"/>
    <n v="9.2999999999999989"/>
  </r>
  <r>
    <n v="0.58384893718794573"/>
    <x v="291"/>
    <s v="November"/>
    <s v="Monday"/>
    <n v="55.599999999999994"/>
    <n v="0.87"/>
    <n v="41"/>
    <n v="0.3"/>
    <n v="22"/>
    <n v="6.6"/>
  </r>
  <r>
    <n v="0.74077520762174076"/>
    <x v="292"/>
    <s v="January"/>
    <s v="Sunday"/>
    <n v="35.199999999999996"/>
    <n v="1.33"/>
    <n v="27"/>
    <n v="0.3"/>
    <n v="14"/>
    <n v="4.2"/>
  </r>
  <r>
    <n v="0.21296639137566931"/>
    <x v="293"/>
    <s v="March"/>
    <s v="Saturday"/>
    <n v="59.499999999999993"/>
    <n v="0.77"/>
    <n v="29"/>
    <n v="0.3"/>
    <n v="25"/>
    <n v="7.5"/>
  </r>
  <r>
    <n v="0.97917294140162991"/>
    <x v="294"/>
    <s v="February"/>
    <s v="Sunday"/>
    <n v="45.4"/>
    <n v="1.1100000000000001"/>
    <n v="32"/>
    <n v="0.3"/>
    <n v="18"/>
    <n v="5.3999999999999995"/>
  </r>
  <r>
    <n v="0.41034112834276426"/>
    <x v="295"/>
    <s v="June"/>
    <s v="Sunday"/>
    <n v="90.399999999999991"/>
    <n v="0.51"/>
    <n v="43"/>
    <n v="0.3"/>
    <n v="38"/>
    <n v="11.4"/>
  </r>
  <r>
    <n v="0.40212362428866744"/>
    <x v="296"/>
    <s v="March"/>
    <s v="Friday"/>
    <n v="56.9"/>
    <n v="0.83"/>
    <n v="41"/>
    <n v="0.3"/>
    <n v="23"/>
    <n v="6.8999999999999995"/>
  </r>
  <r>
    <n v="0.60884962425615241"/>
    <x v="297"/>
    <s v="February"/>
    <s v="Tuesday"/>
    <n v="49.599999999999994"/>
    <n v="0.91"/>
    <n v="45"/>
    <n v="0.3"/>
    <n v="22"/>
    <n v="6.6"/>
  </r>
  <r>
    <n v="4.373271765354847E-3"/>
    <x v="298"/>
    <s v="July"/>
    <s v="Tuesday"/>
    <n v="79.899999999999991"/>
    <n v="0.56999999999999995"/>
    <n v="64"/>
    <n v="0.5"/>
    <n v="33"/>
    <n v="16.5"/>
  </r>
  <r>
    <n v="0.89062560642937438"/>
    <x v="299"/>
    <s v="November"/>
    <s v="Tuesday"/>
    <n v="47"/>
    <n v="0.95"/>
    <n v="28"/>
    <n v="0.3"/>
    <n v="20"/>
    <n v="6"/>
  </r>
  <r>
    <n v="0.82525363440571631"/>
    <x v="300"/>
    <s v="May"/>
    <s v="Thursday"/>
    <n v="71.3"/>
    <n v="0.63"/>
    <n v="64"/>
    <n v="0.3"/>
    <n v="31"/>
    <n v="9.2999999999999989"/>
  </r>
  <r>
    <n v="0.78665570075061575"/>
    <x v="301"/>
    <s v="March"/>
    <s v="Tuesday"/>
    <n v="57.199999999999996"/>
    <n v="0.83"/>
    <n v="36"/>
    <n v="0.3"/>
    <n v="24"/>
    <n v="7.1999999999999993"/>
  </r>
  <r>
    <n v="0.37435935286715449"/>
    <x v="302"/>
    <s v="December"/>
    <s v="Saturday"/>
    <n v="30.9"/>
    <n v="1.43"/>
    <n v="22"/>
    <n v="0.3"/>
    <n v="13"/>
    <n v="3.9"/>
  </r>
  <r>
    <n v="0.20893015971364548"/>
    <x v="303"/>
    <s v="June"/>
    <s v="Thursday"/>
    <n v="86.5"/>
    <n v="0.54"/>
    <n v="64"/>
    <n v="0.3"/>
    <n v="35"/>
    <n v="10.5"/>
  </r>
  <r>
    <n v="0.12819770253892959"/>
    <x v="304"/>
    <s v="June"/>
    <s v="Tuesday"/>
    <n v="75.599999999999994"/>
    <n v="0.59"/>
    <n v="65"/>
    <n v="0.3"/>
    <n v="32"/>
    <n v="9.6"/>
  </r>
  <r>
    <n v="0.99373963479615546"/>
    <x v="305"/>
    <s v="September"/>
    <s v="Saturday"/>
    <n v="68.099999999999994"/>
    <n v="0.69"/>
    <n v="37"/>
    <n v="0.3"/>
    <n v="27"/>
    <n v="8.1"/>
  </r>
  <r>
    <n v="0.29362105751332557"/>
    <x v="306"/>
    <s v="July"/>
    <s v="Thursday"/>
    <n v="78.899999999999991"/>
    <n v="0.61"/>
    <n v="49"/>
    <n v="0.5"/>
    <n v="33"/>
    <n v="16.5"/>
  </r>
  <r>
    <n v="0.24456223899370488"/>
    <x v="307"/>
    <s v="October"/>
    <s v="Saturday"/>
    <n v="63.499999999999993"/>
    <n v="0.8"/>
    <n v="31"/>
    <n v="0.3"/>
    <n v="25"/>
    <n v="7.5"/>
  </r>
  <r>
    <n v="0.59407804454002466"/>
    <x v="308"/>
    <s v="October"/>
    <s v="Sunday"/>
    <n v="61.499999999999993"/>
    <n v="0.8"/>
    <n v="34"/>
    <n v="0.3"/>
    <n v="25"/>
    <n v="7.5"/>
  </r>
  <r>
    <n v="0.56265109410538328"/>
    <x v="309"/>
    <s v="September"/>
    <s v="Friday"/>
    <n v="71.699999999999989"/>
    <n v="0.69"/>
    <n v="41"/>
    <n v="0.3"/>
    <n v="29"/>
    <n v="8.6999999999999993"/>
  </r>
  <r>
    <n v="0.36234936294265219"/>
    <x v="310"/>
    <s v="October"/>
    <s v="Wednesday"/>
    <n v="62.499999999999993"/>
    <n v="0.77"/>
    <n v="33"/>
    <n v="0.3"/>
    <n v="25"/>
    <n v="7.5"/>
  </r>
  <r>
    <n v="0.114870858460973"/>
    <x v="311"/>
    <s v="March"/>
    <s v="Wednesday"/>
    <n v="56.199999999999996"/>
    <n v="0.83"/>
    <n v="30"/>
    <n v="0.3"/>
    <n v="24"/>
    <n v="7.1999999999999993"/>
  </r>
  <r>
    <n v="0.90651978534811162"/>
    <x v="312"/>
    <s v="September"/>
    <s v="Wednesday"/>
    <n v="67.099999999999994"/>
    <n v="0.69"/>
    <n v="52"/>
    <n v="0.3"/>
    <n v="27"/>
    <n v="8.1"/>
  </r>
  <r>
    <n v="0.82400268546985656"/>
    <x v="313"/>
    <s v="June"/>
    <s v="Thursday"/>
    <n v="90.699999999999989"/>
    <n v="0.5"/>
    <n v="46"/>
    <n v="0.3"/>
    <n v="39"/>
    <n v="11.7"/>
  </r>
  <r>
    <n v="0.67376707904615041"/>
    <x v="314"/>
    <s v="June"/>
    <s v="Wednesday"/>
    <n v="86.8"/>
    <n v="0.56000000000000005"/>
    <n v="58"/>
    <n v="0.3"/>
    <n v="36"/>
    <n v="10.799999999999999"/>
  </r>
  <r>
    <n v="0.51063951315584066"/>
    <x v="315"/>
    <s v="February"/>
    <s v="Friday"/>
    <n v="50"/>
    <n v="0.91"/>
    <n v="40"/>
    <n v="0.3"/>
    <n v="20"/>
    <n v="6"/>
  </r>
  <r>
    <n v="0.2187694117580431"/>
    <x v="316"/>
    <s v="February"/>
    <s v="Thursday"/>
    <n v="42.699999999999996"/>
    <n v="1"/>
    <n v="39"/>
    <n v="0.3"/>
    <n v="19"/>
    <n v="5.7"/>
  </r>
  <r>
    <n v="0.97431263718486516"/>
    <x v="317"/>
    <s v="October"/>
    <s v="Sunday"/>
    <n v="56.499999999999993"/>
    <n v="0.8"/>
    <n v="43"/>
    <n v="0.3"/>
    <n v="25"/>
    <n v="7.5"/>
  </r>
  <r>
    <n v="0.48981482395301523"/>
    <x v="318"/>
    <s v="July"/>
    <s v="Thursday"/>
    <n v="86.5"/>
    <n v="0.56999999999999995"/>
    <n v="44"/>
    <n v="0.5"/>
    <n v="35"/>
    <n v="17.5"/>
  </r>
  <r>
    <n v="0.36373351498593942"/>
    <x v="319"/>
    <s v="October"/>
    <s v="Tuesday"/>
    <n v="58.499999999999993"/>
    <n v="0.77"/>
    <n v="46"/>
    <n v="0.3"/>
    <n v="25"/>
    <n v="7.5"/>
  </r>
  <r>
    <n v="4.3864121779777832E-2"/>
    <x v="320"/>
    <s v="December"/>
    <s v="Thursday"/>
    <n v="37.799999999999997"/>
    <n v="1.25"/>
    <n v="32"/>
    <n v="0.3"/>
    <n v="16"/>
    <n v="4.8"/>
  </r>
  <r>
    <n v="0.96368857505757244"/>
    <x v="321"/>
    <s v="March"/>
    <s v="Wednesday"/>
    <n v="57.9"/>
    <n v="0.87"/>
    <n v="46"/>
    <n v="0.3"/>
    <n v="23"/>
    <n v="6.8999999999999995"/>
  </r>
  <r>
    <n v="0.35928695039719039"/>
    <x v="322"/>
    <s v="December"/>
    <s v="Thursday"/>
    <n v="31.9"/>
    <n v="1.54"/>
    <n v="24"/>
    <n v="0.3"/>
    <n v="13"/>
    <n v="3.9"/>
  </r>
  <r>
    <n v="0.74586235755834185"/>
    <x v="323"/>
    <s v="July"/>
    <s v="Sunday"/>
    <n v="79.199999999999989"/>
    <n v="0.59"/>
    <n v="50"/>
    <n v="0.5"/>
    <n v="34"/>
    <n v="17"/>
  </r>
  <r>
    <n v="0.43380421585103468"/>
    <x v="324"/>
    <s v="March"/>
    <s v="Friday"/>
    <n v="59.199999999999996"/>
    <n v="0.83"/>
    <n v="31"/>
    <n v="0.3"/>
    <n v="24"/>
    <n v="7.1999999999999993"/>
  </r>
  <r>
    <n v="0.6871916288253006"/>
    <x v="325"/>
    <s v="June"/>
    <s v="Sunday"/>
    <n v="84.8"/>
    <n v="0.53"/>
    <n v="42"/>
    <n v="0.3"/>
    <n v="36"/>
    <n v="10.799999999999999"/>
  </r>
  <r>
    <n v="0.50399020647740322"/>
    <x v="326"/>
    <s v="February"/>
    <s v="Sunday"/>
    <n v="48.699999999999996"/>
    <n v="1.05"/>
    <n v="32"/>
    <n v="0.3"/>
    <n v="19"/>
    <n v="5.7"/>
  </r>
  <r>
    <n v="0.21954872779715695"/>
    <x v="327"/>
    <s v="January"/>
    <s v="Monday"/>
    <n v="38.099999999999994"/>
    <n v="1.18"/>
    <n v="20"/>
    <n v="0.3"/>
    <n v="17"/>
    <n v="5.0999999999999996"/>
  </r>
  <r>
    <n v="0.84684624031728906"/>
    <x v="328"/>
    <s v="May"/>
    <s v="Monday"/>
    <n v="71"/>
    <n v="0.67"/>
    <n v="34"/>
    <n v="0.3"/>
    <n v="30"/>
    <n v="9"/>
  </r>
  <r>
    <n v="0.78873403366165529"/>
    <x v="329"/>
    <s v="March"/>
    <s v="Wednesday"/>
    <n v="57.199999999999996"/>
    <n v="0.83"/>
    <n v="39"/>
    <n v="0.3"/>
    <n v="24"/>
    <n v="7.1999999999999993"/>
  </r>
  <r>
    <n v="0.96672809614348987"/>
    <x v="330"/>
    <s v="August"/>
    <s v="Thursday"/>
    <n v="75"/>
    <n v="0.63"/>
    <n v="52"/>
    <n v="0.5"/>
    <n v="30"/>
    <n v="15"/>
  </r>
  <r>
    <n v="0.47885408936973306"/>
    <x v="331"/>
    <s v="February"/>
    <s v="Tuesday"/>
    <n v="52.3"/>
    <n v="0.87"/>
    <n v="39"/>
    <n v="0.3"/>
    <n v="21"/>
    <n v="6.3"/>
  </r>
  <r>
    <n v="0.79384436291575045"/>
    <x v="332"/>
    <s v="August"/>
    <s v="Wednesday"/>
    <n v="76.3"/>
    <n v="0.63"/>
    <n v="48"/>
    <n v="0.5"/>
    <n v="31"/>
    <n v="15.5"/>
  </r>
  <r>
    <n v="0.69164289028481618"/>
    <x v="333"/>
    <s v="August"/>
    <s v="Saturday"/>
    <n v="70"/>
    <n v="0.63"/>
    <n v="46"/>
    <n v="0.5"/>
    <n v="30"/>
    <n v="15"/>
  </r>
  <r>
    <n v="0.329591647403911"/>
    <x v="334"/>
    <s v="September"/>
    <s v="Wednesday"/>
    <n v="64.8"/>
    <n v="0.71"/>
    <n v="42"/>
    <n v="0.3"/>
    <n v="26"/>
    <n v="7.8"/>
  </r>
  <r>
    <n v="0.98529382663759812"/>
    <x v="335"/>
    <s v="January"/>
    <s v="Tuesday"/>
    <n v="28.599999999999998"/>
    <n v="1.54"/>
    <n v="20"/>
    <n v="0.3"/>
    <n v="12"/>
    <n v="3.5999999999999996"/>
  </r>
  <r>
    <n v="0.37186209411127624"/>
    <x v="336"/>
    <s v="December"/>
    <s v="Friday"/>
    <n v="40.5"/>
    <n v="1.25"/>
    <n v="30"/>
    <n v="0.3"/>
    <n v="15"/>
    <n v="4.5"/>
  </r>
  <r>
    <n v="8.1073401567695824E-2"/>
    <x v="337"/>
    <s v="November"/>
    <s v="Sunday"/>
    <n v="49.699999999999996"/>
    <n v="1.05"/>
    <n v="30"/>
    <n v="0.3"/>
    <n v="19"/>
    <n v="5.7"/>
  </r>
  <r>
    <n v="0.16683951754499282"/>
    <x v="338"/>
    <s v="December"/>
    <s v="Thursday"/>
    <n v="42.099999999999994"/>
    <n v="1.05"/>
    <n v="26"/>
    <n v="0.3"/>
    <n v="17"/>
    <n v="5.0999999999999996"/>
  </r>
  <r>
    <n v="0.52830607982745881"/>
    <x v="339"/>
    <s v="August"/>
    <s v="Sunday"/>
    <n v="77.3"/>
    <n v="0.61"/>
    <n v="36"/>
    <n v="0.5"/>
    <n v="31"/>
    <n v="15.5"/>
  </r>
  <r>
    <n v="0.1349132404710961"/>
    <x v="340"/>
    <s v="April"/>
    <s v="Thursday"/>
    <n v="57.499999999999993"/>
    <n v="0.8"/>
    <n v="31"/>
    <n v="0.3"/>
    <n v="25"/>
    <n v="7.5"/>
  </r>
  <r>
    <n v="0.92362486820037604"/>
    <x v="341"/>
    <s v="January"/>
    <s v="Monday"/>
    <n v="38.099999999999994"/>
    <n v="1.05"/>
    <n v="21"/>
    <n v="0.3"/>
    <n v="17"/>
    <n v="5.0999999999999996"/>
  </r>
  <r>
    <n v="0.9647279293516986"/>
    <x v="342"/>
    <s v="April"/>
    <s v="Monday"/>
    <n v="65.099999999999994"/>
    <n v="0.69"/>
    <n v="48"/>
    <n v="0.3"/>
    <n v="27"/>
    <n v="8.1"/>
  </r>
  <r>
    <n v="0.9249140227446162"/>
    <x v="343"/>
    <s v="May"/>
    <s v="Monday"/>
    <n v="75"/>
    <n v="0.67"/>
    <n v="56"/>
    <n v="0.3"/>
    <n v="30"/>
    <n v="9"/>
  </r>
  <r>
    <n v="0.75773809060670527"/>
    <x v="344"/>
    <s v="July"/>
    <s v="Friday"/>
    <n v="82.5"/>
    <n v="0.56999999999999995"/>
    <n v="41"/>
    <n v="0.5"/>
    <n v="35"/>
    <n v="17.5"/>
  </r>
  <r>
    <n v="0.71603698369261626"/>
    <x v="345"/>
    <s v="August"/>
    <s v="Thursday"/>
    <n v="74.599999999999994"/>
    <n v="0.59"/>
    <n v="64"/>
    <n v="0.5"/>
    <n v="32"/>
    <n v="16"/>
  </r>
  <r>
    <n v="0.65028672537398635"/>
    <x v="346"/>
    <s v="April"/>
    <s v="Tuesday"/>
    <n v="65.099999999999994"/>
    <n v="0.71"/>
    <n v="37"/>
    <n v="0.3"/>
    <n v="27"/>
    <n v="8.1"/>
  </r>
  <r>
    <n v="9.9586013864517486E-2"/>
    <x v="347"/>
    <s v="April"/>
    <s v="Tuesday"/>
    <n v="62.099999999999994"/>
    <n v="0.71"/>
    <n v="31"/>
    <n v="0.3"/>
    <n v="27"/>
    <n v="8.1"/>
  </r>
  <r>
    <n v="0.36809692464692778"/>
    <x v="348"/>
    <s v="January"/>
    <s v="Tuesday"/>
    <n v="40.4"/>
    <n v="1.05"/>
    <n v="37"/>
    <n v="0.3"/>
    <n v="18"/>
    <n v="5.3999999999999995"/>
  </r>
  <r>
    <n v="0.76504593275811672"/>
    <x v="349"/>
    <s v="May"/>
    <s v="Friday"/>
    <n v="75.3"/>
    <n v="0.61"/>
    <n v="58"/>
    <n v="0.3"/>
    <n v="31"/>
    <n v="9.2999999999999989"/>
  </r>
  <r>
    <n v="7.3020629598747666E-2"/>
    <x v="350"/>
    <s v="April"/>
    <s v="Sunday"/>
    <n v="65.099999999999994"/>
    <n v="0.69"/>
    <n v="43"/>
    <n v="0.3"/>
    <n v="27"/>
    <n v="8.1"/>
  </r>
  <r>
    <n v="0.47460555835974683"/>
    <x v="351"/>
    <s v="May"/>
    <s v="Saturday"/>
    <n v="66.699999999999989"/>
    <n v="0.67"/>
    <n v="51"/>
    <n v="0.3"/>
    <n v="29"/>
    <n v="8.6999999999999993"/>
  </r>
  <r>
    <n v="0.46264421324169969"/>
    <x v="352"/>
    <s v="December"/>
    <s v="Saturday"/>
    <n v="31.199999999999996"/>
    <n v="1.43"/>
    <n v="19"/>
    <n v="0.3"/>
    <n v="14"/>
    <n v="4.2"/>
  </r>
  <r>
    <n v="0.94103586642589376"/>
    <x v="353"/>
    <s v="November"/>
    <s v="Friday"/>
    <n v="51.3"/>
    <n v="0.87"/>
    <n v="38"/>
    <n v="0.3"/>
    <n v="21"/>
    <n v="6.3"/>
  </r>
  <r>
    <n v="0.25775504140614924"/>
    <x v="354"/>
    <s v="January"/>
    <s v="Wednesday"/>
    <n v="42.8"/>
    <n v="1.18"/>
    <n v="33"/>
    <n v="0.3"/>
    <n v="16"/>
    <n v="4.8"/>
  </r>
  <r>
    <n v="6.3206657594569227E-2"/>
    <x v="355"/>
    <s v="May"/>
    <s v="Tuesday"/>
    <n v="75"/>
    <n v="0.67"/>
    <n v="43"/>
    <n v="0.3"/>
    <n v="30"/>
    <n v="9"/>
  </r>
  <r>
    <n v="0.65466894480445192"/>
    <x v="356"/>
    <s v="August"/>
    <s v="Monday"/>
    <n v="75"/>
    <n v="0.67"/>
    <n v="38"/>
    <n v="0.5"/>
    <n v="30"/>
    <n v="15"/>
  </r>
  <r>
    <n v="0.5894941031907176"/>
    <x v="357"/>
    <s v="January"/>
    <s v="Friday"/>
    <n v="42.099999999999994"/>
    <n v="1.05"/>
    <n v="22"/>
    <n v="0.3"/>
    <n v="17"/>
    <n v="5.0999999999999996"/>
  </r>
  <r>
    <n v="0.63326201496473244"/>
    <x v="358"/>
    <s v="August"/>
    <s v="Sunday"/>
    <n v="67.699999999999989"/>
    <n v="0.65"/>
    <n v="54"/>
    <n v="0.5"/>
    <n v="29"/>
    <n v="14.5"/>
  </r>
  <r>
    <n v="0.95665201980418124"/>
    <x v="359"/>
    <s v="January"/>
    <s v="Monday"/>
    <n v="41.099999999999994"/>
    <n v="1.05"/>
    <n v="20"/>
    <n v="0.3"/>
    <n v="17"/>
    <n v="5.0999999999999996"/>
  </r>
  <r>
    <n v="0.3389551917233834"/>
    <x v="360"/>
    <s v="November"/>
    <s v="Monday"/>
    <n v="51.599999999999994"/>
    <n v="0.91"/>
    <n v="28"/>
    <n v="0.3"/>
    <n v="22"/>
    <n v="6.6"/>
  </r>
  <r>
    <n v="0.28124227352512066"/>
    <x v="361"/>
    <s v="May"/>
    <s v="Wednesday"/>
    <n v="70.699999999999989"/>
    <n v="0.67"/>
    <n v="43"/>
    <n v="0.3"/>
    <n v="29"/>
    <n v="8.6999999999999993"/>
  </r>
  <r>
    <n v="0.78867724717801391"/>
    <x v="362"/>
    <s v="January"/>
    <s v="Saturday"/>
    <n v="36.199999999999996"/>
    <n v="1.25"/>
    <n v="16"/>
    <n v="0.3"/>
    <n v="14"/>
    <n v="4.2"/>
  </r>
  <r>
    <n v="0.89699416262512255"/>
    <x v="363"/>
    <s v="August"/>
    <s v="Saturday"/>
    <n v="76.599999999999994"/>
    <n v="0.61"/>
    <n v="66"/>
    <n v="0.5"/>
    <n v="32"/>
    <n v="16"/>
  </r>
  <r>
    <n v="0.48385332805010817"/>
    <x v="364"/>
    <s v="March"/>
    <s v="Wednesday"/>
    <n v="56.499999999999993"/>
    <n v="0.74"/>
    <n v="38"/>
    <n v="0.3"/>
    <n v="25"/>
    <n v="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21A2E-7BDE-4816-8BF9-C860C7C7E65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 rowPageCount="1" colPageCount="1"/>
  <pivotFields count="9">
    <pivotField numFmtId="14" showAll="0"/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x="6"/>
        <item t="default"/>
      </items>
    </pivotField>
    <pivotField showAll="0">
      <items count="177">
        <item x="175"/>
        <item x="163"/>
        <item x="5"/>
        <item x="0"/>
        <item x="19"/>
        <item x="1"/>
        <item x="12"/>
        <item x="170"/>
        <item x="165"/>
        <item x="166"/>
        <item x="16"/>
        <item x="168"/>
        <item x="13"/>
        <item x="10"/>
        <item x="6"/>
        <item x="162"/>
        <item x="2"/>
        <item x="22"/>
        <item x="23"/>
        <item x="169"/>
        <item x="20"/>
        <item x="17"/>
        <item x="172"/>
        <item x="7"/>
        <item x="173"/>
        <item x="8"/>
        <item x="11"/>
        <item x="174"/>
        <item x="25"/>
        <item x="164"/>
        <item x="18"/>
        <item x="24"/>
        <item x="171"/>
        <item x="21"/>
        <item x="4"/>
        <item x="33"/>
        <item x="14"/>
        <item x="15"/>
        <item x="9"/>
        <item x="40"/>
        <item x="3"/>
        <item x="156"/>
        <item x="30"/>
        <item x="167"/>
        <item x="29"/>
        <item x="159"/>
        <item x="37"/>
        <item x="160"/>
        <item x="39"/>
        <item x="38"/>
        <item x="41"/>
        <item x="161"/>
        <item x="42"/>
        <item x="158"/>
        <item x="34"/>
        <item x="27"/>
        <item x="35"/>
        <item x="155"/>
        <item x="153"/>
        <item x="26"/>
        <item x="31"/>
        <item x="32"/>
        <item x="50"/>
        <item x="154"/>
        <item x="57"/>
        <item x="151"/>
        <item x="157"/>
        <item x="60"/>
        <item x="36"/>
        <item x="47"/>
        <item x="55"/>
        <item x="56"/>
        <item x="28"/>
        <item x="58"/>
        <item x="44"/>
        <item x="61"/>
        <item x="43"/>
        <item x="52"/>
        <item x="49"/>
        <item x="77"/>
        <item x="54"/>
        <item x="51"/>
        <item x="46"/>
        <item x="66"/>
        <item x="45"/>
        <item x="59"/>
        <item x="63"/>
        <item x="70"/>
        <item x="48"/>
        <item x="53"/>
        <item x="148"/>
        <item x="64"/>
        <item x="73"/>
        <item x="152"/>
        <item x="68"/>
        <item x="88"/>
        <item x="76"/>
        <item x="67"/>
        <item x="72"/>
        <item x="65"/>
        <item x="150"/>
        <item x="71"/>
        <item x="79"/>
        <item x="62"/>
        <item x="69"/>
        <item x="78"/>
        <item x="75"/>
        <item x="147"/>
        <item x="142"/>
        <item x="144"/>
        <item x="74"/>
        <item x="149"/>
        <item x="140"/>
        <item x="146"/>
        <item x="82"/>
        <item x="83"/>
        <item x="86"/>
        <item x="141"/>
        <item x="89"/>
        <item x="80"/>
        <item x="81"/>
        <item x="92"/>
        <item x="90"/>
        <item x="112"/>
        <item x="108"/>
        <item x="85"/>
        <item x="118"/>
        <item x="143"/>
        <item x="139"/>
        <item x="84"/>
        <item x="91"/>
        <item x="105"/>
        <item x="114"/>
        <item x="93"/>
        <item x="134"/>
        <item x="131"/>
        <item x="87"/>
        <item x="101"/>
        <item x="122"/>
        <item x="138"/>
        <item x="97"/>
        <item x="126"/>
        <item x="128"/>
        <item x="102"/>
        <item x="145"/>
        <item x="94"/>
        <item x="125"/>
        <item x="106"/>
        <item x="129"/>
        <item x="95"/>
        <item x="120"/>
        <item x="121"/>
        <item x="124"/>
        <item x="130"/>
        <item x="98"/>
        <item x="103"/>
        <item x="110"/>
        <item x="137"/>
        <item x="109"/>
        <item x="99"/>
        <item x="136"/>
        <item x="133"/>
        <item x="115"/>
        <item x="96"/>
        <item x="100"/>
        <item x="119"/>
        <item x="127"/>
        <item x="104"/>
        <item x="117"/>
        <item x="111"/>
        <item x="135"/>
        <item x="123"/>
        <item x="107"/>
        <item x="132"/>
        <item x="113"/>
        <item x="116"/>
        <item t="default"/>
      </items>
    </pivotField>
    <pivotField numFmtId="2" showAll="0"/>
    <pivotField dataField="1" showAll="0">
      <items count="63">
        <item x="61"/>
        <item x="59"/>
        <item x="0"/>
        <item x="7"/>
        <item x="60"/>
        <item x="12"/>
        <item x="5"/>
        <item x="6"/>
        <item x="11"/>
        <item x="13"/>
        <item x="4"/>
        <item x="8"/>
        <item x="16"/>
        <item x="9"/>
        <item x="1"/>
        <item x="2"/>
        <item x="24"/>
        <item x="10"/>
        <item x="20"/>
        <item x="18"/>
        <item x="3"/>
        <item x="23"/>
        <item x="15"/>
        <item x="25"/>
        <item x="14"/>
        <item x="31"/>
        <item x="19"/>
        <item x="21"/>
        <item x="22"/>
        <item x="38"/>
        <item x="27"/>
        <item x="33"/>
        <item x="26"/>
        <item x="17"/>
        <item x="28"/>
        <item x="29"/>
        <item x="35"/>
        <item x="30"/>
        <item x="32"/>
        <item x="34"/>
        <item x="37"/>
        <item x="45"/>
        <item x="39"/>
        <item x="36"/>
        <item x="41"/>
        <item x="42"/>
        <item x="43"/>
        <item x="49"/>
        <item x="53"/>
        <item x="44"/>
        <item x="40"/>
        <item x="47"/>
        <item x="50"/>
        <item x="46"/>
        <item x="54"/>
        <item x="57"/>
        <item x="51"/>
        <item x="56"/>
        <item x="58"/>
        <item x="52"/>
        <item x="48"/>
        <item x="55"/>
        <item t="default"/>
      </items>
    </pivotField>
    <pivotField showAll="0"/>
    <pivotField showAll="0"/>
    <pivotField numFmtId="16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hier="-1"/>
  </pageField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1874B-0FE2-4D19-9A5C-241B909C8E6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11">
    <pivotField numFmtId="2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dataField="1"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5" baseField="0" baseItem="0"/>
    <dataField name="Sum of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F3D1CF-72CD-4CA2-9EF4-F83FCBF4F9AD}" name="Table2" displayName="Table2" ref="A1:I367" totalsRowCount="1">
  <autoFilter ref="A1:I366" xr:uid="{1C83F7BE-7107-4BBB-96AF-127BF5B45A00}"/>
  <sortState ref="A2:I366">
    <sortCondition ref="A1:A366"/>
  </sortState>
  <tableColumns count="9">
    <tableColumn id="1" xr3:uid="{D5245833-6F84-460D-B708-183B2E2F1C2C}" name="Date" dataDxfId="34" totalsRowDxfId="33"/>
    <tableColumn id="8" xr3:uid="{A4547257-6CBC-4B11-B11B-10AF8381A445}" name="Month" dataDxfId="32" totalsRowDxfId="31">
      <calculatedColumnFormula>TEXT(A2,"mmmm")</calculatedColumnFormula>
    </tableColumn>
    <tableColumn id="2" xr3:uid="{C63DBCC8-6143-4927-972A-E8B9C13C988E}" name="Day"/>
    <tableColumn id="3" xr3:uid="{DFCDAEC7-26F8-482B-89F7-1B3DC31198D6}" name="Temperature"/>
    <tableColumn id="4" xr3:uid="{814BA6F4-9024-4ABE-BF06-F72DA0830A0F}" name="Rainfall" dataDxfId="30" totalsRowDxfId="29"/>
    <tableColumn id="5" xr3:uid="{9C896F61-20D0-4FF9-B005-C711FF5CA3B4}" name="Flyers" totalsRowFunction="sum" totalsRowDxfId="28"/>
    <tableColumn id="6" xr3:uid="{0D395CCC-A64C-4B2C-9BB2-9507301E1603}" name="Price"/>
    <tableColumn id="7" xr3:uid="{B8A7AC15-1F29-489A-89AF-0EBE0972AE00}" name="Sales"/>
    <tableColumn id="9" xr3:uid="{171758FB-F0A2-4BE1-8626-8599A0FB614F}" name="Revenue" totalsRowFunction="sum" dataDxfId="27" totalsRowDxfId="26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19322B-7CA4-4AC9-956D-122588956E48}" name="Table24" displayName="Table24" ref="A11:I377" totalsRowCount="1">
  <autoFilter ref="A11:I376" xr:uid="{D1FCAE32-BE2C-4E06-9DCF-D4D4783ADE1F}"/>
  <sortState ref="A12:I376">
    <sortCondition ref="A1:A366"/>
  </sortState>
  <tableColumns count="9">
    <tableColumn id="1" xr3:uid="{6B59785C-C8CB-4DD5-91D3-5AF0DAF55D8C}" name="Date" dataDxfId="14" totalsRowDxfId="10"/>
    <tableColumn id="8" xr3:uid="{6A79BBF7-D806-4593-ADAF-DF668618DFE5}" name="Month" dataDxfId="13" totalsRowDxfId="9">
      <calculatedColumnFormula>TEXT(A12,"mmmm")</calculatedColumnFormula>
    </tableColumn>
    <tableColumn id="2" xr3:uid="{1CCEC113-40F0-4FDD-ABD7-F464DBA24A7D}" name="Day"/>
    <tableColumn id="3" xr3:uid="{D2462B12-4340-4BFC-9A80-44FD210F8D25}" name="Temperature"/>
    <tableColumn id="4" xr3:uid="{3EB45AB9-9114-4A60-AFB1-FDD07BEC2806}" name="Rainfall" dataDxfId="12" totalsRowDxfId="8"/>
    <tableColumn id="5" xr3:uid="{9386595D-D8A1-4C94-A567-5C998824294D}" name="Flyers" totalsRowFunction="sum" totalsRowDxfId="7"/>
    <tableColumn id="6" xr3:uid="{2B8A2475-0394-41DB-91D8-AC86B395A6CE}" name="Price"/>
    <tableColumn id="7" xr3:uid="{F6B319B6-99B0-4079-8EAA-8682BA1C35B0}" name="Sales"/>
    <tableColumn id="9" xr3:uid="{90D207D2-F8F3-4340-B0B9-98860992451D}" name="Revenue" totalsRowFunction="sum" dataDxfId="11" totalsRowDxfId="6">
      <calculatedColumnFormula>G12*H12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A1FE57-85B8-4A4C-A9D4-758020B36F47}" name="Table22" displayName="Table22" ref="A1:J367" totalsRowCount="1">
  <autoFilter ref="A1:J366" xr:uid="{F4553820-5D9F-4587-986C-A4B2D4119FF5}"/>
  <sortState ref="A2:J366">
    <sortCondition ref="A1:A366"/>
  </sortState>
  <tableColumns count="10">
    <tableColumn id="10" xr3:uid="{5C047612-2A62-4674-ACD3-450E971313CB}" name="RandomID" dataDxfId="25" totalsRowDxfId="24" dataCellStyle="Comma" totalsRowCellStyle="Comma">
      <calculatedColumnFormula>RAND()</calculatedColumnFormula>
    </tableColumn>
    <tableColumn id="1" xr3:uid="{B27CAB1A-11DD-4E63-9728-207856DFFFB5}" name="Date" dataDxfId="23" totalsRowDxfId="22"/>
    <tableColumn id="8" xr3:uid="{F5D0FB06-27F9-4F7B-923E-DBD4D429FCF5}" name="Month" dataDxfId="21" totalsRowDxfId="20">
      <calculatedColumnFormula>TEXT(B2,"mmmm")</calculatedColumnFormula>
    </tableColumn>
    <tableColumn id="2" xr3:uid="{178E0945-8640-4CD3-A465-FD7A3B0C3DC1}" name="Day"/>
    <tableColumn id="3" xr3:uid="{18C244B5-E87A-445C-943C-330074F6C358}" name="Temperature"/>
    <tableColumn id="4" xr3:uid="{DB909260-858D-4613-B416-B87AA6D9196B}" name="Rainfall" dataDxfId="19" totalsRowDxfId="18"/>
    <tableColumn id="5" xr3:uid="{4F200ECF-3994-4E8A-B1C1-C7752EF7744F}" name="Flyers" totalsRowFunction="sum" totalsRowDxfId="17"/>
    <tableColumn id="6" xr3:uid="{4998ED66-94D3-4764-8C8F-548C70B39717}" name="Price"/>
    <tableColumn id="7" xr3:uid="{5FE1A499-A386-48E0-AF44-B62FD59EA72A}" name="Sales"/>
    <tableColumn id="9" xr3:uid="{66BB2787-295D-4E98-8A6B-384A661D9648}" name="Revenue" totalsRowFunction="sum" dataDxfId="16" totalsRowDxfId="15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zoomScale="115" zoomScaleNormal="115" workbookViewId="0">
      <selection sqref="A1:I367"/>
    </sheetView>
  </sheetViews>
  <sheetFormatPr defaultRowHeight="14.4" x14ac:dyDescent="0.3"/>
  <cols>
    <col min="1" max="2" width="19.5546875" style="1" customWidth="1"/>
    <col min="3" max="3" width="9.88671875" bestFit="1" customWidth="1"/>
    <col min="4" max="4" width="13.5546875" customWidth="1"/>
    <col min="5" max="5" width="8.77734375" style="2" customWidth="1"/>
    <col min="6" max="6" width="9.109375" bestFit="1" customWidth="1"/>
    <col min="9" max="9" width="12" style="3" customWidth="1"/>
    <col min="11" max="11" width="15.77734375" customWidth="1"/>
  </cols>
  <sheetData>
    <row r="1" spans="1:12" x14ac:dyDescent="0.3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  <c r="K1" s="8" t="s">
        <v>20</v>
      </c>
    </row>
    <row r="2" spans="1:12" x14ac:dyDescent="0.3">
      <c r="A2" s="1">
        <v>42736</v>
      </c>
      <c r="B2" s="1" t="str">
        <f>TEXT(A2,"mmmm")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  <c r="K2" t="s">
        <v>21</v>
      </c>
      <c r="L2">
        <f>AVERAGE(H2:H366)</f>
        <v>25.323287671232876</v>
      </c>
    </row>
    <row r="3" spans="1:12" x14ac:dyDescent="0.3">
      <c r="A3" s="1">
        <v>42737</v>
      </c>
      <c r="B3" s="1" t="str">
        <f>TEXT(A3,"mmmm")</f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>G3*H3</f>
        <v>3.9</v>
      </c>
      <c r="K3" s="2" t="s">
        <v>22</v>
      </c>
      <c r="L3">
        <f>MEDIAN(H2:H366)</f>
        <v>25</v>
      </c>
    </row>
    <row r="4" spans="1:12" x14ac:dyDescent="0.3">
      <c r="A4" s="1">
        <v>42738</v>
      </c>
      <c r="B4" s="1" t="str">
        <f>TEXT(A4,"mmmm")</f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>G4*H4</f>
        <v>4.5</v>
      </c>
      <c r="K4" t="s">
        <v>23</v>
      </c>
      <c r="L4">
        <f>_xlfn.MODE.SNGL(H2:H366)</f>
        <v>25</v>
      </c>
    </row>
    <row r="5" spans="1:12" x14ac:dyDescent="0.3">
      <c r="A5" s="1">
        <v>42739</v>
      </c>
      <c r="B5" s="1" t="str">
        <f>TEXT(A5,"mmmm")</f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>G5*H5</f>
        <v>5.0999999999999996</v>
      </c>
      <c r="K5" t="s">
        <v>24</v>
      </c>
      <c r="L5">
        <f>_xlfn.VAR.P(H2:H366)</f>
        <v>47.391375492587727</v>
      </c>
    </row>
    <row r="6" spans="1:12" x14ac:dyDescent="0.3">
      <c r="A6" s="1">
        <v>42740</v>
      </c>
      <c r="B6" s="1" t="str">
        <f>TEXT(A6,"mmmm")</f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>G6*H6</f>
        <v>5.3999999999999995</v>
      </c>
      <c r="K6" t="s">
        <v>25</v>
      </c>
      <c r="L6">
        <f>_xlfn.STDEV.P(H2:H366)</f>
        <v>6.8841394155397326</v>
      </c>
    </row>
    <row r="7" spans="1:12" x14ac:dyDescent="0.3">
      <c r="A7" s="1">
        <v>42741</v>
      </c>
      <c r="B7" s="1" t="str">
        <f>TEXT(A7,"mmmm")</f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>G7*H7</f>
        <v>3.3</v>
      </c>
    </row>
    <row r="8" spans="1:12" x14ac:dyDescent="0.3">
      <c r="A8" s="1">
        <v>42742</v>
      </c>
      <c r="B8" s="1" t="str">
        <f>TEXT(A8,"mmmm")</f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>G8*H8</f>
        <v>3.9</v>
      </c>
    </row>
    <row r="9" spans="1:12" x14ac:dyDescent="0.3">
      <c r="A9" s="1">
        <v>42743</v>
      </c>
      <c r="B9" s="1" t="str">
        <f>TEXT(A9,"mmmm")</f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>G9*H9</f>
        <v>4.5</v>
      </c>
    </row>
    <row r="10" spans="1:12" x14ac:dyDescent="0.3">
      <c r="A10" s="1">
        <v>42744</v>
      </c>
      <c r="B10" s="1" t="str">
        <f>TEXT(A10,"mmmm")</f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>G10*H10</f>
        <v>5.0999999999999996</v>
      </c>
    </row>
    <row r="11" spans="1:12" x14ac:dyDescent="0.3">
      <c r="A11" s="1">
        <v>42745</v>
      </c>
      <c r="B11" s="1" t="str">
        <f>TEXT(A11,"mmmm")</f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>G11*H11</f>
        <v>5.3999999999999995</v>
      </c>
    </row>
    <row r="12" spans="1:12" x14ac:dyDescent="0.3">
      <c r="A12" s="1">
        <v>42746</v>
      </c>
      <c r="B12" s="1" t="str">
        <f>TEXT(A12,"mmmm")</f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>G12*H12</f>
        <v>3.5999999999999996</v>
      </c>
    </row>
    <row r="13" spans="1:12" x14ac:dyDescent="0.3">
      <c r="A13" s="1">
        <v>42747</v>
      </c>
      <c r="B13" s="1" t="str">
        <f>TEXT(A13,"mmmm")</f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>G13*H13</f>
        <v>4.2</v>
      </c>
    </row>
    <row r="14" spans="1:12" x14ac:dyDescent="0.3">
      <c r="A14" s="1">
        <v>42748</v>
      </c>
      <c r="B14" s="1" t="str">
        <f>TEXT(A14,"mmmm")</f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>G14*H14</f>
        <v>4.5</v>
      </c>
    </row>
    <row r="15" spans="1:12" x14ac:dyDescent="0.3">
      <c r="A15" s="1">
        <v>42749</v>
      </c>
      <c r="B15" s="1" t="str">
        <f>TEXT(A15,"mmmm")</f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>G15*H15</f>
        <v>5.0999999999999996</v>
      </c>
    </row>
    <row r="16" spans="1:12" x14ac:dyDescent="0.3">
      <c r="A16" s="1">
        <v>42750</v>
      </c>
      <c r="B16" s="1" t="str">
        <f>TEXT(A16,"mmmm")</f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>G16*H16</f>
        <v>5.3999999999999995</v>
      </c>
    </row>
    <row r="17" spans="1:12" x14ac:dyDescent="0.3">
      <c r="A17" s="1">
        <v>42751</v>
      </c>
      <c r="B17" s="1" t="str">
        <f>TEXT(A17,"mmmm")</f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>G17*H17</f>
        <v>3.5999999999999996</v>
      </c>
      <c r="K17" s="8" t="s">
        <v>26</v>
      </c>
    </row>
    <row r="18" spans="1:12" x14ac:dyDescent="0.3">
      <c r="A18" s="1">
        <v>42752</v>
      </c>
      <c r="B18" s="1" t="str">
        <f>TEXT(A18,"mmmm")</f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>G18*H18</f>
        <v>4.2</v>
      </c>
      <c r="K18" t="s">
        <v>21</v>
      </c>
      <c r="L18" s="2">
        <f>AVERAGE(E2:E366)</f>
        <v>0.82660273972602816</v>
      </c>
    </row>
    <row r="19" spans="1:12" x14ac:dyDescent="0.3">
      <c r="A19" s="1">
        <v>42753</v>
      </c>
      <c r="B19" s="1" t="str">
        <f>TEXT(A19,"mmmm")</f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>G19*H19</f>
        <v>4.8</v>
      </c>
      <c r="K19" t="s">
        <v>22</v>
      </c>
      <c r="L19" s="2">
        <f>MEDIAN(E2:E366)</f>
        <v>0.74</v>
      </c>
    </row>
    <row r="20" spans="1:12" x14ac:dyDescent="0.3">
      <c r="A20" s="1">
        <v>42754</v>
      </c>
      <c r="B20" s="1" t="str">
        <f>TEXT(A20,"mmmm")</f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>G20*H20</f>
        <v>5.0999999999999996</v>
      </c>
      <c r="K20" t="s">
        <v>23</v>
      </c>
      <c r="L20">
        <f>_xlfn.MODE.SNGL(E2:E366)</f>
        <v>0.77</v>
      </c>
    </row>
    <row r="21" spans="1:12" x14ac:dyDescent="0.3">
      <c r="A21" s="1">
        <v>42755</v>
      </c>
      <c r="B21" s="1" t="str">
        <f>TEXT(A21,"mmmm")</f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>G21*H21</f>
        <v>3.5999999999999996</v>
      </c>
      <c r="K21" t="s">
        <v>24</v>
      </c>
      <c r="L21">
        <f>_xlfn.VAR.P(E2:E366)</f>
        <v>7.4418047663724063E-2</v>
      </c>
    </row>
    <row r="22" spans="1:12" x14ac:dyDescent="0.3">
      <c r="A22" s="1">
        <v>42756</v>
      </c>
      <c r="B22" s="1" t="str">
        <f>TEXT(A22,"mmmm")</f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>G22*H22</f>
        <v>4.2</v>
      </c>
      <c r="K22" t="s">
        <v>27</v>
      </c>
      <c r="L22">
        <f>_xlfn.STDEV.P(E2:E366)</f>
        <v>0.27279671490640073</v>
      </c>
    </row>
    <row r="23" spans="1:12" x14ac:dyDescent="0.3">
      <c r="A23" s="1">
        <v>42757</v>
      </c>
      <c r="B23" s="1" t="str">
        <f>TEXT(A23,"mmmm")</f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G23*H23</f>
        <v>4.8</v>
      </c>
    </row>
    <row r="24" spans="1:12" x14ac:dyDescent="0.3">
      <c r="A24" s="1">
        <v>42758</v>
      </c>
      <c r="B24" s="1" t="str">
        <f>TEXT(A24,"mmmm")</f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>G24*H24</f>
        <v>5.0999999999999996</v>
      </c>
    </row>
    <row r="25" spans="1:12" x14ac:dyDescent="0.3">
      <c r="A25" s="1">
        <v>42759</v>
      </c>
      <c r="B25" s="1" t="str">
        <f>TEXT(A25,"mmmm")</f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>G25*H25</f>
        <v>3.5999999999999996</v>
      </c>
    </row>
    <row r="26" spans="1:12" x14ac:dyDescent="0.3">
      <c r="A26" s="1">
        <v>42760</v>
      </c>
      <c r="B26" s="1" t="str">
        <f>TEXT(A26,"mmmm")</f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>G26*H26</f>
        <v>4.2</v>
      </c>
    </row>
    <row r="27" spans="1:12" x14ac:dyDescent="0.3">
      <c r="A27" s="1">
        <v>42761</v>
      </c>
      <c r="B27" s="1" t="str">
        <f>TEXT(A27,"mmmm")</f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>G27*H27</f>
        <v>4.8</v>
      </c>
    </row>
    <row r="28" spans="1:12" x14ac:dyDescent="0.3">
      <c r="A28" s="1">
        <v>42762</v>
      </c>
      <c r="B28" s="1" t="str">
        <f>TEXT(A28,"mmmm")</f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>G28*H28</f>
        <v>5.0999999999999996</v>
      </c>
    </row>
    <row r="29" spans="1:12" x14ac:dyDescent="0.3">
      <c r="A29" s="1">
        <v>42763</v>
      </c>
      <c r="B29" s="1" t="str">
        <f>TEXT(A29,"mmmm")</f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>G29*H29</f>
        <v>3.9</v>
      </c>
    </row>
    <row r="30" spans="1:12" x14ac:dyDescent="0.3">
      <c r="A30" s="1">
        <v>42764</v>
      </c>
      <c r="B30" s="1" t="str">
        <f>TEXT(A30,"mmmm")</f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>G30*H30</f>
        <v>4.2</v>
      </c>
    </row>
    <row r="31" spans="1:12" x14ac:dyDescent="0.3">
      <c r="A31" s="1">
        <v>42765</v>
      </c>
      <c r="B31" s="1" t="str">
        <f>TEXT(A31,"mmmm")</f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>G31*H31</f>
        <v>5.0999999999999996</v>
      </c>
    </row>
    <row r="32" spans="1:12" x14ac:dyDescent="0.3">
      <c r="A32" s="1">
        <v>42766</v>
      </c>
      <c r="B32" s="1" t="str">
        <f>TEXT(A32,"mmmm")</f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>G32*H32</f>
        <v>5.3999999999999995</v>
      </c>
    </row>
    <row r="33" spans="1:12" x14ac:dyDescent="0.3">
      <c r="A33" s="1">
        <v>42767</v>
      </c>
      <c r="B33" s="1" t="str">
        <f>TEXT(A33,"mmmm")</f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>G33*H33</f>
        <v>5.3999999999999995</v>
      </c>
    </row>
    <row r="34" spans="1:12" x14ac:dyDescent="0.3">
      <c r="A34" s="1">
        <v>42768</v>
      </c>
      <c r="B34" s="1" t="str">
        <f>TEXT(A34,"mmmm")</f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>G34*H34</f>
        <v>6</v>
      </c>
      <c r="K34" s="8" t="s">
        <v>28</v>
      </c>
    </row>
    <row r="35" spans="1:12" x14ac:dyDescent="0.3">
      <c r="A35" s="1">
        <v>42769</v>
      </c>
      <c r="B35" s="1" t="str">
        <f>TEXT(A35,"mmmm")</f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>G35*H35</f>
        <v>6.3</v>
      </c>
    </row>
    <row r="36" spans="1:12" x14ac:dyDescent="0.3">
      <c r="A36" s="1">
        <v>42770</v>
      </c>
      <c r="B36" s="1" t="str">
        <f>TEXT(A36,"mmmm")</f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G36*H36</f>
        <v>6.6</v>
      </c>
      <c r="K36" t="s">
        <v>21</v>
      </c>
      <c r="L36">
        <f>AVERAGE(D2:D366)</f>
        <v>60.731232876712376</v>
      </c>
    </row>
    <row r="37" spans="1:12" x14ac:dyDescent="0.3">
      <c r="A37" s="1">
        <v>42771</v>
      </c>
      <c r="B37" s="1" t="str">
        <f>TEXT(A37,"mmmm")</f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G37*H37</f>
        <v>5.3999999999999995</v>
      </c>
      <c r="K37" s="2" t="s">
        <v>22</v>
      </c>
      <c r="L37">
        <f>MEDIAN(D2:D366)</f>
        <v>61.099999999999994</v>
      </c>
    </row>
    <row r="38" spans="1:12" x14ac:dyDescent="0.3">
      <c r="A38" s="1">
        <v>42772</v>
      </c>
      <c r="B38" s="1" t="str">
        <f>TEXT(A38,"mmmm")</f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>G38*H38</f>
        <v>6</v>
      </c>
      <c r="K38" t="s">
        <v>23</v>
      </c>
      <c r="L38">
        <f>_xlfn.MODE.SNGL(D2:D366)</f>
        <v>55.9</v>
      </c>
    </row>
    <row r="39" spans="1:12" x14ac:dyDescent="0.3">
      <c r="A39" s="1">
        <v>42773</v>
      </c>
      <c r="B39" s="1" t="str">
        <f>TEXT(A39,"mmmm")</f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>G39*H39</f>
        <v>6.3</v>
      </c>
      <c r="K39" t="s">
        <v>24</v>
      </c>
      <c r="L39">
        <f>_xlfn.VAR.P(D2:D366)</f>
        <v>261.60033957590281</v>
      </c>
    </row>
    <row r="40" spans="1:12" x14ac:dyDescent="0.3">
      <c r="A40" s="1">
        <v>42774</v>
      </c>
      <c r="B40" s="1" t="str">
        <f>TEXT(A40,"mmmm")</f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>G40*H40</f>
        <v>6.6</v>
      </c>
      <c r="K40" t="s">
        <v>25</v>
      </c>
      <c r="L40">
        <f>_xlfn.STDEV.P(D2:D366)</f>
        <v>16.174063792872303</v>
      </c>
    </row>
    <row r="41" spans="1:12" x14ac:dyDescent="0.3">
      <c r="A41" s="1">
        <v>42775</v>
      </c>
      <c r="B41" s="1" t="str">
        <f>TEXT(A41,"mmmm")</f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>G41*H41</f>
        <v>5.7</v>
      </c>
    </row>
    <row r="42" spans="1:12" x14ac:dyDescent="0.3">
      <c r="A42" s="1">
        <v>42776</v>
      </c>
      <c r="B42" s="1" t="str">
        <f>TEXT(A42,"mmmm")</f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>G42*H42</f>
        <v>6</v>
      </c>
    </row>
    <row r="43" spans="1:12" x14ac:dyDescent="0.3">
      <c r="A43" s="1">
        <v>42777</v>
      </c>
      <c r="B43" s="1" t="str">
        <f>TEXT(A43,"mmmm")</f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G43*H43</f>
        <v>6.3</v>
      </c>
    </row>
    <row r="44" spans="1:12" x14ac:dyDescent="0.3">
      <c r="A44" s="1">
        <v>42778</v>
      </c>
      <c r="B44" s="1" t="str">
        <f>TEXT(A44,"mmmm")</f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G44*H44</f>
        <v>6.6</v>
      </c>
    </row>
    <row r="45" spans="1:12" x14ac:dyDescent="0.3">
      <c r="A45" s="1">
        <v>42779</v>
      </c>
      <c r="B45" s="1" t="str">
        <f>TEXT(A45,"mmmm")</f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>G45*H45</f>
        <v>5.3999999999999995</v>
      </c>
    </row>
    <row r="46" spans="1:12" x14ac:dyDescent="0.3">
      <c r="A46" s="1">
        <v>42780</v>
      </c>
      <c r="B46" s="1" t="str">
        <f>TEXT(A46,"mmmm")</f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>G46*H46</f>
        <v>5.7</v>
      </c>
    </row>
    <row r="47" spans="1:12" x14ac:dyDescent="0.3">
      <c r="A47" s="1">
        <v>42781</v>
      </c>
      <c r="B47" s="1" t="str">
        <f>TEXT(A47,"mmmm")</f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>G47*H47</f>
        <v>6</v>
      </c>
    </row>
    <row r="48" spans="1:12" x14ac:dyDescent="0.3">
      <c r="A48" s="1">
        <v>42782</v>
      </c>
      <c r="B48" s="1" t="str">
        <f>TEXT(A48,"mmmm")</f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>G48*H48</f>
        <v>6.3</v>
      </c>
    </row>
    <row r="49" spans="1:9" x14ac:dyDescent="0.3">
      <c r="A49" s="1">
        <v>42783</v>
      </c>
      <c r="B49" s="1" t="str">
        <f>TEXT(A49,"mmmm")</f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>G49*H49</f>
        <v>5.3999999999999995</v>
      </c>
    </row>
    <row r="50" spans="1:9" x14ac:dyDescent="0.3">
      <c r="A50" s="1">
        <v>42784</v>
      </c>
      <c r="B50" s="1" t="str">
        <f>TEXT(A50,"mmmm")</f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G50*H50</f>
        <v>5.7</v>
      </c>
    </row>
    <row r="51" spans="1:9" x14ac:dyDescent="0.3">
      <c r="A51" s="1">
        <v>42785</v>
      </c>
      <c r="B51" s="1" t="str">
        <f>TEXT(A51,"mmmm")</f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G51*H51</f>
        <v>6</v>
      </c>
    </row>
    <row r="52" spans="1:9" x14ac:dyDescent="0.3">
      <c r="A52" s="1">
        <v>42786</v>
      </c>
      <c r="B52" s="1" t="str">
        <f>TEXT(A52,"mmmm")</f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>G52*H52</f>
        <v>6.3</v>
      </c>
    </row>
    <row r="53" spans="1:9" x14ac:dyDescent="0.3">
      <c r="A53" s="1">
        <v>42787</v>
      </c>
      <c r="B53" s="1" t="str">
        <f>TEXT(A53,"mmmm")</f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>G53*H53</f>
        <v>5.3999999999999995</v>
      </c>
    </row>
    <row r="54" spans="1:9" x14ac:dyDescent="0.3">
      <c r="A54" s="1">
        <v>42788</v>
      </c>
      <c r="B54" s="1" t="str">
        <f>TEXT(A54,"mmmm")</f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>G54*H54</f>
        <v>5.7</v>
      </c>
    </row>
    <row r="55" spans="1:9" x14ac:dyDescent="0.3">
      <c r="A55" s="1">
        <v>42789</v>
      </c>
      <c r="B55" s="1" t="str">
        <f>TEXT(A55,"mmmm")</f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>G55*H55</f>
        <v>6</v>
      </c>
    </row>
    <row r="56" spans="1:9" x14ac:dyDescent="0.3">
      <c r="A56" s="1">
        <v>42790</v>
      </c>
      <c r="B56" s="1" t="str">
        <f>TEXT(A56,"mmmm")</f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>G56*H56</f>
        <v>6.3</v>
      </c>
    </row>
    <row r="57" spans="1:9" x14ac:dyDescent="0.3">
      <c r="A57" s="1">
        <v>42791</v>
      </c>
      <c r="B57" s="1" t="str">
        <f>TEXT(A57,"mmmm")</f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G57*H57</f>
        <v>5.3999999999999995</v>
      </c>
    </row>
    <row r="58" spans="1:9" x14ac:dyDescent="0.3">
      <c r="A58" s="1">
        <v>42792</v>
      </c>
      <c r="B58" s="1" t="str">
        <f>TEXT(A58,"mmmm")</f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G58*H58</f>
        <v>5.7</v>
      </c>
    </row>
    <row r="59" spans="1:9" x14ac:dyDescent="0.3">
      <c r="A59" s="1">
        <v>42793</v>
      </c>
      <c r="B59" s="1" t="str">
        <f>TEXT(A59,"mmmm")</f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>G59*H59</f>
        <v>6</v>
      </c>
    </row>
    <row r="60" spans="1:9" x14ac:dyDescent="0.3">
      <c r="A60" s="1">
        <v>42794</v>
      </c>
      <c r="B60" s="1" t="str">
        <f>TEXT(A60,"mmmm")</f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>G60*H60</f>
        <v>6.6</v>
      </c>
    </row>
    <row r="61" spans="1:9" x14ac:dyDescent="0.3">
      <c r="A61" s="1">
        <v>42795</v>
      </c>
      <c r="B61" s="1" t="str">
        <f>TEXT(A61,"mmmm")</f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>G61*H61</f>
        <v>6.8999999999999995</v>
      </c>
    </row>
    <row r="62" spans="1:9" x14ac:dyDescent="0.3">
      <c r="A62" s="1">
        <v>42796</v>
      </c>
      <c r="B62" s="1" t="str">
        <f>TEXT(A62,"mmmm")</f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>G62*H62</f>
        <v>7.1999999999999993</v>
      </c>
    </row>
    <row r="63" spans="1:9" x14ac:dyDescent="0.3">
      <c r="A63" s="1">
        <v>42797</v>
      </c>
      <c r="B63" s="1" t="str">
        <f>TEXT(A63,"mmmm")</f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>G63*H63</f>
        <v>7.1999999999999993</v>
      </c>
    </row>
    <row r="64" spans="1:9" x14ac:dyDescent="0.3">
      <c r="A64" s="1">
        <v>42798</v>
      </c>
      <c r="B64" s="1" t="str">
        <f>TEXT(A64,"mmmm")</f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G64*H64</f>
        <v>7.5</v>
      </c>
    </row>
    <row r="65" spans="1:9" x14ac:dyDescent="0.3">
      <c r="A65" s="1">
        <v>42799</v>
      </c>
      <c r="B65" s="1" t="str">
        <f>TEXT(A65,"mmmm")</f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G65*H65</f>
        <v>6.8999999999999995</v>
      </c>
    </row>
    <row r="66" spans="1:9" x14ac:dyDescent="0.3">
      <c r="A66" s="1">
        <v>42800</v>
      </c>
      <c r="B66" s="1" t="str">
        <f>TEXT(A66,"mmmm")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>G66*H66</f>
        <v>7.1999999999999993</v>
      </c>
    </row>
    <row r="67" spans="1:9" x14ac:dyDescent="0.3">
      <c r="A67" s="1">
        <v>42801</v>
      </c>
      <c r="B67" s="1" t="str">
        <f>TEXT(A67,"mmmm")</f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>G67*H67</f>
        <v>7.1999999999999993</v>
      </c>
    </row>
    <row r="68" spans="1:9" x14ac:dyDescent="0.3">
      <c r="A68" s="1">
        <v>42802</v>
      </c>
      <c r="B68" s="1" t="str">
        <f>TEXT(A68,"mmmm")</f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>G68*H68</f>
        <v>7.5</v>
      </c>
    </row>
    <row r="69" spans="1:9" x14ac:dyDescent="0.3">
      <c r="A69" s="1">
        <v>42803</v>
      </c>
      <c r="B69" s="1" t="str">
        <f>TEXT(A69,"mmmm")</f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>G69*H69</f>
        <v>6.8999999999999995</v>
      </c>
    </row>
    <row r="70" spans="1:9" x14ac:dyDescent="0.3">
      <c r="A70" s="1">
        <v>42804</v>
      </c>
      <c r="B70" s="1" t="str">
        <f>TEXT(A70,"mmmm")</f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>G70*H70</f>
        <v>7.1999999999999993</v>
      </c>
    </row>
    <row r="71" spans="1:9" x14ac:dyDescent="0.3">
      <c r="A71" s="1">
        <v>42805</v>
      </c>
      <c r="B71" s="1" t="str">
        <f>TEXT(A71,"mmmm")</f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G71*H71</f>
        <v>7.1999999999999993</v>
      </c>
    </row>
    <row r="72" spans="1:9" x14ac:dyDescent="0.3">
      <c r="A72" s="1">
        <v>42806</v>
      </c>
      <c r="B72" s="1" t="str">
        <f>TEXT(A72,"mmmm")</f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G72*H72</f>
        <v>7.5</v>
      </c>
    </row>
    <row r="73" spans="1:9" x14ac:dyDescent="0.3">
      <c r="A73" s="1">
        <v>42807</v>
      </c>
      <c r="B73" s="1" t="str">
        <f>TEXT(A73,"mmmm")</f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>G73*H73</f>
        <v>6.8999999999999995</v>
      </c>
    </row>
    <row r="74" spans="1:9" x14ac:dyDescent="0.3">
      <c r="A74" s="1">
        <v>42808</v>
      </c>
      <c r="B74" s="1" t="str">
        <f>TEXT(A74,"mmmm")</f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>G74*H74</f>
        <v>6.8999999999999995</v>
      </c>
    </row>
    <row r="75" spans="1:9" x14ac:dyDescent="0.3">
      <c r="A75" s="1">
        <v>42809</v>
      </c>
      <c r="B75" s="1" t="str">
        <f>TEXT(A75,"mmmm")</f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>G75*H75</f>
        <v>7.1999999999999993</v>
      </c>
    </row>
    <row r="76" spans="1:9" x14ac:dyDescent="0.3">
      <c r="A76" s="1">
        <v>42810</v>
      </c>
      <c r="B76" s="1" t="str">
        <f>TEXT(A76,"mmmm")</f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>G76*H76</f>
        <v>7.1999999999999993</v>
      </c>
    </row>
    <row r="77" spans="1:9" x14ac:dyDescent="0.3">
      <c r="A77" s="1">
        <v>42811</v>
      </c>
      <c r="B77" s="1" t="str">
        <f>TEXT(A77,"mmmm")</f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>G77*H77</f>
        <v>7.5</v>
      </c>
    </row>
    <row r="78" spans="1:9" x14ac:dyDescent="0.3">
      <c r="A78" s="1">
        <v>42812</v>
      </c>
      <c r="B78" s="1" t="str">
        <f>TEXT(A78,"mmmm")</f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G78*H78</f>
        <v>6.8999999999999995</v>
      </c>
    </row>
    <row r="79" spans="1:9" x14ac:dyDescent="0.3">
      <c r="A79" s="1">
        <v>42813</v>
      </c>
      <c r="B79" s="1" t="str">
        <f>TEXT(A79,"mmmm")</f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G79*H79</f>
        <v>6.8999999999999995</v>
      </c>
    </row>
    <row r="80" spans="1:9" x14ac:dyDescent="0.3">
      <c r="A80" s="1">
        <v>42814</v>
      </c>
      <c r="B80" s="1" t="str">
        <f>TEXT(A80,"mmmm")</f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>G80*H80</f>
        <v>7.1999999999999993</v>
      </c>
    </row>
    <row r="81" spans="1:9" x14ac:dyDescent="0.3">
      <c r="A81" s="1">
        <v>42815</v>
      </c>
      <c r="B81" s="1" t="str">
        <f>TEXT(A81,"mmmm")</f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>G81*H81</f>
        <v>7.1999999999999993</v>
      </c>
    </row>
    <row r="82" spans="1:9" x14ac:dyDescent="0.3">
      <c r="A82" s="1">
        <v>42816</v>
      </c>
      <c r="B82" s="1" t="str">
        <f>TEXT(A82,"mmmm")</f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>G82*H82</f>
        <v>7.5</v>
      </c>
    </row>
    <row r="83" spans="1:9" x14ac:dyDescent="0.3">
      <c r="A83" s="1">
        <v>42817</v>
      </c>
      <c r="B83" s="1" t="str">
        <f>TEXT(A83,"mmmm")</f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>G83*H83</f>
        <v>6.8999999999999995</v>
      </c>
    </row>
    <row r="84" spans="1:9" x14ac:dyDescent="0.3">
      <c r="A84" s="1">
        <v>42818</v>
      </c>
      <c r="B84" s="1" t="str">
        <f>TEXT(A84,"mmmm")</f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>G84*H84</f>
        <v>6.8999999999999995</v>
      </c>
    </row>
    <row r="85" spans="1:9" x14ac:dyDescent="0.3">
      <c r="A85" s="1">
        <v>42819</v>
      </c>
      <c r="B85" s="1" t="str">
        <f>TEXT(A85,"mmmm")</f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G85*H85</f>
        <v>7.1999999999999993</v>
      </c>
    </row>
    <row r="86" spans="1:9" x14ac:dyDescent="0.3">
      <c r="A86" s="1">
        <v>42820</v>
      </c>
      <c r="B86" s="1" t="str">
        <f>TEXT(A86,"mmmm")</f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G86*H86</f>
        <v>7.5</v>
      </c>
    </row>
    <row r="87" spans="1:9" x14ac:dyDescent="0.3">
      <c r="A87" s="1">
        <v>42821</v>
      </c>
      <c r="B87" s="1" t="str">
        <f>TEXT(A87,"mmmm")</f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>G87*H87</f>
        <v>7.5</v>
      </c>
    </row>
    <row r="88" spans="1:9" x14ac:dyDescent="0.3">
      <c r="A88" s="1">
        <v>42822</v>
      </c>
      <c r="B88" s="1" t="str">
        <f>TEXT(A88,"mmmm")</f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>G88*H88</f>
        <v>6.8999999999999995</v>
      </c>
    </row>
    <row r="89" spans="1:9" x14ac:dyDescent="0.3">
      <c r="A89" s="1">
        <v>42823</v>
      </c>
      <c r="B89" s="1" t="str">
        <f>TEXT(A89,"mmmm")</f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>G89*H89</f>
        <v>7.1999999999999993</v>
      </c>
    </row>
    <row r="90" spans="1:9" x14ac:dyDescent="0.3">
      <c r="A90" s="1">
        <v>42824</v>
      </c>
      <c r="B90" s="1" t="str">
        <f>TEXT(A90,"mmmm")</f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>G90*H90</f>
        <v>7.1999999999999993</v>
      </c>
    </row>
    <row r="91" spans="1:9" x14ac:dyDescent="0.3">
      <c r="A91" s="1">
        <v>42825</v>
      </c>
      <c r="B91" s="1" t="str">
        <f>TEXT(A91,"mmmm")</f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>G91*H91</f>
        <v>7.5</v>
      </c>
    </row>
    <row r="92" spans="1:9" x14ac:dyDescent="0.3">
      <c r="A92" s="1">
        <v>42826</v>
      </c>
      <c r="B92" s="1" t="str">
        <f>TEXT(A92,"mmmm")</f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G92*H92</f>
        <v>7.5</v>
      </c>
    </row>
    <row r="93" spans="1:9" x14ac:dyDescent="0.3">
      <c r="A93" s="1">
        <v>42827</v>
      </c>
      <c r="B93" s="1" t="str">
        <f>TEXT(A93,"mmmm")</f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G93*H93</f>
        <v>7.8</v>
      </c>
    </row>
    <row r="94" spans="1:9" x14ac:dyDescent="0.3">
      <c r="A94" s="1">
        <v>42828</v>
      </c>
      <c r="B94" s="1" t="str">
        <f>TEXT(A94,"mmmm")</f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>G94*H94</f>
        <v>7.8</v>
      </c>
    </row>
    <row r="95" spans="1:9" x14ac:dyDescent="0.3">
      <c r="A95" s="1">
        <v>42829</v>
      </c>
      <c r="B95" s="1" t="str">
        <f>TEXT(A95,"mmmm")</f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>G95*H95</f>
        <v>8.1</v>
      </c>
    </row>
    <row r="96" spans="1:9" x14ac:dyDescent="0.3">
      <c r="A96" s="1">
        <v>42830</v>
      </c>
      <c r="B96" s="1" t="str">
        <f>TEXT(A96,"mmmm")</f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>G96*H96</f>
        <v>8.4</v>
      </c>
    </row>
    <row r="97" spans="1:9" x14ac:dyDescent="0.3">
      <c r="A97" s="1">
        <v>42831</v>
      </c>
      <c r="B97" s="1" t="str">
        <f>TEXT(A97,"mmmm")</f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>G97*H97</f>
        <v>7.5</v>
      </c>
    </row>
    <row r="98" spans="1:9" x14ac:dyDescent="0.3">
      <c r="A98" s="1">
        <v>42832</v>
      </c>
      <c r="B98" s="1" t="str">
        <f>TEXT(A98,"mmmm")</f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>G98*H98</f>
        <v>7.8</v>
      </c>
    </row>
    <row r="99" spans="1:9" x14ac:dyDescent="0.3">
      <c r="A99" s="1">
        <v>42833</v>
      </c>
      <c r="B99" s="1" t="str">
        <f>TEXT(A99,"mmmm")</f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G99*H99</f>
        <v>7.8</v>
      </c>
    </row>
    <row r="100" spans="1:9" x14ac:dyDescent="0.3">
      <c r="A100" s="1">
        <v>42834</v>
      </c>
      <c r="B100" s="1" t="str">
        <f>TEXT(A100,"mmmm")</f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G100*H100</f>
        <v>8.1</v>
      </c>
    </row>
    <row r="101" spans="1:9" x14ac:dyDescent="0.3">
      <c r="A101" s="1">
        <v>42835</v>
      </c>
      <c r="B101" s="1" t="str">
        <f>TEXT(A101,"mmmm")</f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>G101*H101</f>
        <v>7.5</v>
      </c>
    </row>
    <row r="102" spans="1:9" x14ac:dyDescent="0.3">
      <c r="A102" s="1">
        <v>42836</v>
      </c>
      <c r="B102" s="1" t="str">
        <f>TEXT(A102,"mmmm")</f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>G102*H102</f>
        <v>7.8</v>
      </c>
    </row>
    <row r="103" spans="1:9" x14ac:dyDescent="0.3">
      <c r="A103" s="1">
        <v>42837</v>
      </c>
      <c r="B103" s="1" t="str">
        <f>TEXT(A103,"mmmm")</f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>G103*H103</f>
        <v>8.1</v>
      </c>
    </row>
    <row r="104" spans="1:9" x14ac:dyDescent="0.3">
      <c r="A104" s="1">
        <v>42838</v>
      </c>
      <c r="B104" s="1" t="str">
        <f>TEXT(A104,"mmmm")</f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>G104*H104</f>
        <v>8.1</v>
      </c>
    </row>
    <row r="105" spans="1:9" x14ac:dyDescent="0.3">
      <c r="A105" s="1">
        <v>42839</v>
      </c>
      <c r="B105" s="1" t="str">
        <f>TEXT(A105,"mmmm")</f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>G105*H105</f>
        <v>7.5</v>
      </c>
    </row>
    <row r="106" spans="1:9" x14ac:dyDescent="0.3">
      <c r="A106" s="1">
        <v>42840</v>
      </c>
      <c r="B106" s="1" t="str">
        <f>TEXT(A106,"mmmm")</f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G106*H106</f>
        <v>7.8</v>
      </c>
    </row>
    <row r="107" spans="1:9" x14ac:dyDescent="0.3">
      <c r="A107" s="1">
        <v>42841</v>
      </c>
      <c r="B107" s="1" t="str">
        <f>TEXT(A107,"mmmm")</f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G107*H107</f>
        <v>8.1</v>
      </c>
    </row>
    <row r="108" spans="1:9" x14ac:dyDescent="0.3">
      <c r="A108" s="1">
        <v>42842</v>
      </c>
      <c r="B108" s="1" t="str">
        <f>TEXT(A108,"mmmm")</f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>G108*H108</f>
        <v>8.1</v>
      </c>
    </row>
    <row r="109" spans="1:9" x14ac:dyDescent="0.3">
      <c r="A109" s="1">
        <v>42843</v>
      </c>
      <c r="B109" s="1" t="str">
        <f>TEXT(A109,"mmmm")</f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>G109*H109</f>
        <v>7.5</v>
      </c>
    </row>
    <row r="110" spans="1:9" x14ac:dyDescent="0.3">
      <c r="A110" s="1">
        <v>42844</v>
      </c>
      <c r="B110" s="1" t="str">
        <f>TEXT(A110,"mmmm")</f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>G110*H110</f>
        <v>7.8</v>
      </c>
    </row>
    <row r="111" spans="1:9" x14ac:dyDescent="0.3">
      <c r="A111" s="1">
        <v>42845</v>
      </c>
      <c r="B111" s="1" t="str">
        <f>TEXT(A111,"mmmm")</f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>G111*H111</f>
        <v>8.1</v>
      </c>
    </row>
    <row r="112" spans="1:9" x14ac:dyDescent="0.3">
      <c r="A112" s="1">
        <v>42846</v>
      </c>
      <c r="B112" s="1" t="str">
        <f>TEXT(A112,"mmmm")</f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>G112*H112</f>
        <v>8.1</v>
      </c>
    </row>
    <row r="113" spans="1:9" x14ac:dyDescent="0.3">
      <c r="A113" s="1">
        <v>42847</v>
      </c>
      <c r="B113" s="1" t="str">
        <f>TEXT(A113,"mmmm")</f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G113*H113</f>
        <v>7.5</v>
      </c>
    </row>
    <row r="114" spans="1:9" x14ac:dyDescent="0.3">
      <c r="A114" s="1">
        <v>42848</v>
      </c>
      <c r="B114" s="1" t="str">
        <f>TEXT(A114,"mmmm")</f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G114*H114</f>
        <v>7.8</v>
      </c>
    </row>
    <row r="115" spans="1:9" x14ac:dyDescent="0.3">
      <c r="A115" s="1">
        <v>42849</v>
      </c>
      <c r="B115" s="1" t="str">
        <f>TEXT(A115,"mmmm")</f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>G115*H115</f>
        <v>8.1</v>
      </c>
    </row>
    <row r="116" spans="1:9" x14ac:dyDescent="0.3">
      <c r="A116" s="1">
        <v>42850</v>
      </c>
      <c r="B116" s="1" t="str">
        <f>TEXT(A116,"mmmm")</f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>G116*H116</f>
        <v>8.1</v>
      </c>
    </row>
    <row r="117" spans="1:9" x14ac:dyDescent="0.3">
      <c r="A117" s="1">
        <v>42851</v>
      </c>
      <c r="B117" s="1" t="str">
        <f>TEXT(A117,"mmmm")</f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>G117*H117</f>
        <v>7.5</v>
      </c>
    </row>
    <row r="118" spans="1:9" x14ac:dyDescent="0.3">
      <c r="A118" s="1">
        <v>42852</v>
      </c>
      <c r="B118" s="1" t="str">
        <f>TEXT(A118,"mmmm")</f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>G118*H118</f>
        <v>7.5</v>
      </c>
    </row>
    <row r="119" spans="1:9" x14ac:dyDescent="0.3">
      <c r="A119" s="1">
        <v>42853</v>
      </c>
      <c r="B119" s="1" t="str">
        <f>TEXT(A119,"mmmm")</f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>G119*H119</f>
        <v>7.8</v>
      </c>
    </row>
    <row r="120" spans="1:9" x14ac:dyDescent="0.3">
      <c r="A120" s="1">
        <v>42854</v>
      </c>
      <c r="B120" s="1" t="str">
        <f>TEXT(A120,"mmmm")</f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G120*H120</f>
        <v>8.1</v>
      </c>
    </row>
    <row r="121" spans="1:9" x14ac:dyDescent="0.3">
      <c r="A121" s="1">
        <v>42855</v>
      </c>
      <c r="B121" s="1" t="str">
        <f>TEXT(A121,"mmmm")</f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G121*H121</f>
        <v>8.1</v>
      </c>
    </row>
    <row r="122" spans="1:9" x14ac:dyDescent="0.3">
      <c r="A122" s="1">
        <v>42856</v>
      </c>
      <c r="B122" s="1" t="str">
        <f>TEXT(A122,"mmmm")</f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>G122*H122</f>
        <v>8.6999999999999993</v>
      </c>
    </row>
    <row r="123" spans="1:9" x14ac:dyDescent="0.3">
      <c r="A123" s="1">
        <v>42857</v>
      </c>
      <c r="B123" s="1" t="str">
        <f>TEXT(A123,"mmmm")</f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>G123*H123</f>
        <v>8.6999999999999993</v>
      </c>
    </row>
    <row r="124" spans="1:9" x14ac:dyDescent="0.3">
      <c r="A124" s="1">
        <v>42858</v>
      </c>
      <c r="B124" s="1" t="str">
        <f>TEXT(A124,"mmmm")</f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>G124*H124</f>
        <v>9</v>
      </c>
    </row>
    <row r="125" spans="1:9" x14ac:dyDescent="0.3">
      <c r="A125" s="1">
        <v>42859</v>
      </c>
      <c r="B125" s="1" t="str">
        <f>TEXT(A125,"mmmm")</f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>G125*H125</f>
        <v>9.2999999999999989</v>
      </c>
    </row>
    <row r="126" spans="1:9" x14ac:dyDescent="0.3">
      <c r="A126" s="1">
        <v>42860</v>
      </c>
      <c r="B126" s="1" t="str">
        <f>TEXT(A126,"mmmm")</f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>G126*H126</f>
        <v>8.4</v>
      </c>
    </row>
    <row r="127" spans="1:9" x14ac:dyDescent="0.3">
      <c r="A127" s="1">
        <v>42861</v>
      </c>
      <c r="B127" s="1" t="str">
        <f>TEXT(A127,"mmmm")</f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G127*H127</f>
        <v>8.6999999999999993</v>
      </c>
    </row>
    <row r="128" spans="1:9" x14ac:dyDescent="0.3">
      <c r="A128" s="1">
        <v>42862</v>
      </c>
      <c r="B128" s="1" t="str">
        <f>TEXT(A128,"mmmm")</f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G128*H128</f>
        <v>8.6999999999999993</v>
      </c>
    </row>
    <row r="129" spans="1:9" x14ac:dyDescent="0.3">
      <c r="A129" s="1">
        <v>42863</v>
      </c>
      <c r="B129" s="1" t="str">
        <f>TEXT(A129,"mmmm")</f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>G129*H129</f>
        <v>9</v>
      </c>
    </row>
    <row r="130" spans="1:9" x14ac:dyDescent="0.3">
      <c r="A130" s="1">
        <v>42864</v>
      </c>
      <c r="B130" s="1" t="str">
        <f>TEXT(A130,"mmmm")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>G130*H130</f>
        <v>9.2999999999999989</v>
      </c>
    </row>
    <row r="131" spans="1:9" x14ac:dyDescent="0.3">
      <c r="A131" s="1">
        <v>42865</v>
      </c>
      <c r="B131" s="1" t="str">
        <f>TEXT(A131,"mmmm")</f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>G131*H131</f>
        <v>8.4</v>
      </c>
    </row>
    <row r="132" spans="1:9" x14ac:dyDescent="0.3">
      <c r="A132" s="1">
        <v>42866</v>
      </c>
      <c r="B132" s="1" t="str">
        <f>TEXT(A132,"mmmm")</f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>G132*H132</f>
        <v>8.6999999999999993</v>
      </c>
    </row>
    <row r="133" spans="1:9" x14ac:dyDescent="0.3">
      <c r="A133" s="1">
        <v>42867</v>
      </c>
      <c r="B133" s="1" t="str">
        <f>TEXT(A133,"mmmm")</f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>G133*H133</f>
        <v>8.6999999999999993</v>
      </c>
    </row>
    <row r="134" spans="1:9" x14ac:dyDescent="0.3">
      <c r="A134" s="1">
        <v>42868</v>
      </c>
      <c r="B134" s="1" t="str">
        <f>TEXT(A134,"mmmm")</f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G134*H134</f>
        <v>9</v>
      </c>
    </row>
    <row r="135" spans="1:9" x14ac:dyDescent="0.3">
      <c r="A135" s="1">
        <v>42869</v>
      </c>
      <c r="B135" s="1" t="str">
        <f>TEXT(A135,"mmmm")</f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G135*H135</f>
        <v>9.2999999999999989</v>
      </c>
    </row>
    <row r="136" spans="1:9" x14ac:dyDescent="0.3">
      <c r="A136" s="1">
        <v>42870</v>
      </c>
      <c r="B136" s="1" t="str">
        <f>TEXT(A136,"mmmm")</f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G136*H136</f>
        <v>8.4</v>
      </c>
    </row>
    <row r="137" spans="1:9" x14ac:dyDescent="0.3">
      <c r="A137" s="1">
        <v>42871</v>
      </c>
      <c r="B137" s="1" t="str">
        <f>TEXT(A137,"mmmm")</f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>G137*H137</f>
        <v>8.6999999999999993</v>
      </c>
    </row>
    <row r="138" spans="1:9" x14ac:dyDescent="0.3">
      <c r="A138" s="1">
        <v>42872</v>
      </c>
      <c r="B138" s="1" t="str">
        <f>TEXT(A138,"mmmm")</f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>G138*H138</f>
        <v>8.6999999999999993</v>
      </c>
    </row>
    <row r="139" spans="1:9" x14ac:dyDescent="0.3">
      <c r="A139" s="1">
        <v>42873</v>
      </c>
      <c r="B139" s="1" t="str">
        <f>TEXT(A139,"mmmm")</f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>G139*H139</f>
        <v>9</v>
      </c>
    </row>
    <row r="140" spans="1:9" x14ac:dyDescent="0.3">
      <c r="A140" s="1">
        <v>42874</v>
      </c>
      <c r="B140" s="1" t="str">
        <f>TEXT(A140,"mmmm")</f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>G140*H140</f>
        <v>9.2999999999999989</v>
      </c>
    </row>
    <row r="141" spans="1:9" x14ac:dyDescent="0.3">
      <c r="A141" s="1">
        <v>42875</v>
      </c>
      <c r="B141" s="1" t="str">
        <f>TEXT(A141,"mmmm")</f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G141*H141</f>
        <v>8.4</v>
      </c>
    </row>
    <row r="142" spans="1:9" x14ac:dyDescent="0.3">
      <c r="A142" s="1">
        <v>42876</v>
      </c>
      <c r="B142" s="1" t="str">
        <f>TEXT(A142,"mmmm")</f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G142*H142</f>
        <v>8.6999999999999993</v>
      </c>
    </row>
    <row r="143" spans="1:9" x14ac:dyDescent="0.3">
      <c r="A143" s="1">
        <v>42877</v>
      </c>
      <c r="B143" s="1" t="str">
        <f>TEXT(A143,"mmmm")</f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>G143*H143</f>
        <v>9</v>
      </c>
    </row>
    <row r="144" spans="1:9" x14ac:dyDescent="0.3">
      <c r="A144" s="1">
        <v>42878</v>
      </c>
      <c r="B144" s="1" t="str">
        <f>TEXT(A144,"mmmm")</f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>G144*H144</f>
        <v>9.2999999999999989</v>
      </c>
    </row>
    <row r="145" spans="1:9" x14ac:dyDescent="0.3">
      <c r="A145" s="1">
        <v>42879</v>
      </c>
      <c r="B145" s="1" t="str">
        <f>TEXT(A145,"mmmm")</f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>G145*H145</f>
        <v>8.4</v>
      </c>
    </row>
    <row r="146" spans="1:9" x14ac:dyDescent="0.3">
      <c r="A146" s="1">
        <v>42880</v>
      </c>
      <c r="B146" s="1" t="str">
        <f>TEXT(A146,"mmmm")</f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>G146*H146</f>
        <v>8.6999999999999993</v>
      </c>
    </row>
    <row r="147" spans="1:9" x14ac:dyDescent="0.3">
      <c r="A147" s="1">
        <v>42881</v>
      </c>
      <c r="B147" s="1" t="str">
        <f>TEXT(A147,"mmmm")</f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>G147*H147</f>
        <v>9</v>
      </c>
    </row>
    <row r="148" spans="1:9" x14ac:dyDescent="0.3">
      <c r="A148" s="1">
        <v>42882</v>
      </c>
      <c r="B148" s="1" t="str">
        <f>TEXT(A148,"mmmm")</f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G148*H148</f>
        <v>9.2999999999999989</v>
      </c>
    </row>
    <row r="149" spans="1:9" x14ac:dyDescent="0.3">
      <c r="A149" s="1">
        <v>42883</v>
      </c>
      <c r="B149" s="1" t="str">
        <f>TEXT(A149,"mmmm")</f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G149*H149</f>
        <v>8.6999999999999993</v>
      </c>
    </row>
    <row r="150" spans="1:9" x14ac:dyDescent="0.3">
      <c r="A150" s="1">
        <v>42884</v>
      </c>
      <c r="B150" s="1" t="str">
        <f>TEXT(A150,"mmmm")</f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>G150*H150</f>
        <v>8.6999999999999993</v>
      </c>
    </row>
    <row r="151" spans="1:9" x14ac:dyDescent="0.3">
      <c r="A151" s="1">
        <v>42885</v>
      </c>
      <c r="B151" s="1" t="str">
        <f>TEXT(A151,"mmmm")</f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>G151*H151</f>
        <v>9</v>
      </c>
    </row>
    <row r="152" spans="1:9" x14ac:dyDescent="0.3">
      <c r="A152" s="1">
        <v>42886</v>
      </c>
      <c r="B152" s="1" t="str">
        <f>TEXT(A152,"mmmm")</f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>G152*H152</f>
        <v>9.2999999999999989</v>
      </c>
    </row>
    <row r="153" spans="1:9" x14ac:dyDescent="0.3">
      <c r="A153" s="1">
        <v>42887</v>
      </c>
      <c r="B153" s="1" t="str">
        <f>TEXT(A153,"mmmm")</f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>G153*H153</f>
        <v>9.2999999999999989</v>
      </c>
    </row>
    <row r="154" spans="1:9" x14ac:dyDescent="0.3">
      <c r="A154" s="1">
        <v>42888</v>
      </c>
      <c r="B154" s="1" t="str">
        <f>TEXT(A154,"mmmm")</f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>G154*H154</f>
        <v>9.9</v>
      </c>
    </row>
    <row r="155" spans="1:9" x14ac:dyDescent="0.3">
      <c r="A155" s="1">
        <v>42889</v>
      </c>
      <c r="B155" s="1" t="str">
        <f>TEXT(A155,"mmmm")</f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G155*H155</f>
        <v>10.5</v>
      </c>
    </row>
    <row r="156" spans="1:9" x14ac:dyDescent="0.3">
      <c r="A156" s="1">
        <v>42890</v>
      </c>
      <c r="B156" s="1" t="str">
        <f>TEXT(A156,"mmmm")</f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G156*H156</f>
        <v>11.4</v>
      </c>
    </row>
    <row r="157" spans="1:9" x14ac:dyDescent="0.3">
      <c r="A157" s="1">
        <v>42891</v>
      </c>
      <c r="B157" s="1" t="str">
        <f>TEXT(A157,"mmmm")</f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>G157*H157</f>
        <v>9.6</v>
      </c>
    </row>
    <row r="158" spans="1:9" x14ac:dyDescent="0.3">
      <c r="A158" s="1">
        <v>42892</v>
      </c>
      <c r="B158" s="1" t="str">
        <f>TEXT(A158,"mmmm")</f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>G158*H158</f>
        <v>10.199999999999999</v>
      </c>
    </row>
    <row r="159" spans="1:9" x14ac:dyDescent="0.3">
      <c r="A159" s="1">
        <v>42893</v>
      </c>
      <c r="B159" s="1" t="str">
        <f>TEXT(A159,"mmmm")</f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>G159*H159</f>
        <v>10.799999999999999</v>
      </c>
    </row>
    <row r="160" spans="1:9" x14ac:dyDescent="0.3">
      <c r="A160" s="1">
        <v>42894</v>
      </c>
      <c r="B160" s="1" t="str">
        <f>TEXT(A160,"mmmm")</f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>G160*H160</f>
        <v>11.7</v>
      </c>
    </row>
    <row r="161" spans="1:9" x14ac:dyDescent="0.3">
      <c r="A161" s="1">
        <v>42895</v>
      </c>
      <c r="B161" s="1" t="str">
        <f>TEXT(A161,"mmmm")</f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>G161*H161</f>
        <v>9.6</v>
      </c>
    </row>
    <row r="162" spans="1:9" x14ac:dyDescent="0.3">
      <c r="A162" s="1">
        <v>42896</v>
      </c>
      <c r="B162" s="1" t="str">
        <f>TEXT(A162,"mmmm")</f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G162*H162</f>
        <v>10.5</v>
      </c>
    </row>
    <row r="163" spans="1:9" x14ac:dyDescent="0.3">
      <c r="A163" s="1">
        <v>42897</v>
      </c>
      <c r="B163" s="1" t="str">
        <f>TEXT(A163,"mmmm")</f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G163*H163</f>
        <v>10.799999999999999</v>
      </c>
    </row>
    <row r="164" spans="1:9" x14ac:dyDescent="0.3">
      <c r="A164" s="1">
        <v>42898</v>
      </c>
      <c r="B164" s="1" t="str">
        <f>TEXT(A164,"mmmm")</f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>G164*H164</f>
        <v>12</v>
      </c>
    </row>
    <row r="165" spans="1:9" x14ac:dyDescent="0.3">
      <c r="A165" s="1">
        <v>42899</v>
      </c>
      <c r="B165" s="1" t="str">
        <f>TEXT(A165,"mmmm")</f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>G165*H165</f>
        <v>9.6</v>
      </c>
    </row>
    <row r="166" spans="1:9" x14ac:dyDescent="0.3">
      <c r="A166" s="1">
        <v>42900</v>
      </c>
      <c r="B166" s="1" t="str">
        <f>TEXT(A166,"mmmm")</f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>G166*H166</f>
        <v>10.5</v>
      </c>
    </row>
    <row r="167" spans="1:9" x14ac:dyDescent="0.3">
      <c r="A167" s="1">
        <v>42901</v>
      </c>
      <c r="B167" s="1" t="str">
        <f>TEXT(A167,"mmmm")</f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>G167*H167</f>
        <v>10.799999999999999</v>
      </c>
    </row>
    <row r="168" spans="1:9" x14ac:dyDescent="0.3">
      <c r="A168" s="1">
        <v>42902</v>
      </c>
      <c r="B168" s="1" t="str">
        <f>TEXT(A168,"mmmm")</f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>G168*H168</f>
        <v>12.299999999999999</v>
      </c>
    </row>
    <row r="169" spans="1:9" x14ac:dyDescent="0.3">
      <c r="A169" s="1">
        <v>42903</v>
      </c>
      <c r="B169" s="1" t="str">
        <f>TEXT(A169,"mmmm")</f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G169*H169</f>
        <v>9.2999999999999989</v>
      </c>
    </row>
    <row r="170" spans="1:9" x14ac:dyDescent="0.3">
      <c r="A170" s="1">
        <v>42904</v>
      </c>
      <c r="B170" s="1" t="str">
        <f>TEXT(A170,"mmmm")</f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G170*H170</f>
        <v>9.6</v>
      </c>
    </row>
    <row r="171" spans="1:9" x14ac:dyDescent="0.3">
      <c r="A171" s="1">
        <v>42905</v>
      </c>
      <c r="B171" s="1" t="str">
        <f>TEXT(A171,"mmmm")</f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>G171*H171</f>
        <v>10.5</v>
      </c>
    </row>
    <row r="172" spans="1:9" x14ac:dyDescent="0.3">
      <c r="A172" s="1">
        <v>42906</v>
      </c>
      <c r="B172" s="1" t="str">
        <f>TEXT(A172,"mmmm")</f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>G172*H172</f>
        <v>11.1</v>
      </c>
    </row>
    <row r="173" spans="1:9" x14ac:dyDescent="0.3">
      <c r="A173" s="1">
        <v>42907</v>
      </c>
      <c r="B173" s="1" t="str">
        <f>TEXT(A173,"mmmm")</f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>G173*H173</f>
        <v>12.299999999999999</v>
      </c>
    </row>
    <row r="174" spans="1:9" x14ac:dyDescent="0.3">
      <c r="A174" s="1">
        <v>42908</v>
      </c>
      <c r="B174" s="1" t="str">
        <f>TEXT(A174,"mmmm")</f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>G174*H174</f>
        <v>9.2999999999999989</v>
      </c>
    </row>
    <row r="175" spans="1:9" x14ac:dyDescent="0.3">
      <c r="A175" s="1">
        <v>42909</v>
      </c>
      <c r="B175" s="1" t="str">
        <f>TEXT(A175,"mmmm")</f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>G175*H175</f>
        <v>9.9</v>
      </c>
    </row>
    <row r="176" spans="1:9" x14ac:dyDescent="0.3">
      <c r="A176" s="1">
        <v>42910</v>
      </c>
      <c r="B176" s="1" t="str">
        <f>TEXT(A176,"mmmm")</f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G176*H176</f>
        <v>10.5</v>
      </c>
    </row>
    <row r="177" spans="1:9" x14ac:dyDescent="0.3">
      <c r="A177" s="1">
        <v>42911</v>
      </c>
      <c r="B177" s="1" t="str">
        <f>TEXT(A177,"mmmm")</f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G177*H177</f>
        <v>11.1</v>
      </c>
    </row>
    <row r="178" spans="1:9" x14ac:dyDescent="0.3">
      <c r="A178" s="1">
        <v>42912</v>
      </c>
      <c r="B178" s="1" t="str">
        <f>TEXT(A178,"mmmm")</f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>G178*H178</f>
        <v>12.6</v>
      </c>
    </row>
    <row r="179" spans="1:9" x14ac:dyDescent="0.3">
      <c r="A179" s="1">
        <v>42913</v>
      </c>
      <c r="B179" s="1" t="str">
        <f>TEXT(A179,"mmmm")</f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>G179*H179</f>
        <v>9.2999999999999989</v>
      </c>
    </row>
    <row r="180" spans="1:9" x14ac:dyDescent="0.3">
      <c r="A180" s="1">
        <v>42914</v>
      </c>
      <c r="B180" s="1" t="str">
        <f>TEXT(A180,"mmmm")</f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>G180*H180</f>
        <v>9.9</v>
      </c>
    </row>
    <row r="181" spans="1:9" x14ac:dyDescent="0.3">
      <c r="A181" s="1">
        <v>42915</v>
      </c>
      <c r="B181" s="1" t="str">
        <f>TEXT(A181,"mmmm")</f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>G181*H181</f>
        <v>10.5</v>
      </c>
    </row>
    <row r="182" spans="1:9" x14ac:dyDescent="0.3">
      <c r="A182" s="1">
        <v>42916</v>
      </c>
      <c r="B182" s="1" t="str">
        <f>TEXT(A182,"mmmm")</f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>G182*H182</f>
        <v>11.4</v>
      </c>
    </row>
    <row r="183" spans="1:9" x14ac:dyDescent="0.3">
      <c r="A183" s="1">
        <v>42917</v>
      </c>
      <c r="B183" s="1" t="str">
        <f>TEXT(A183,"mmmm")</f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G183*H183</f>
        <v>21.5</v>
      </c>
    </row>
    <row r="184" spans="1:9" x14ac:dyDescent="0.3">
      <c r="A184" s="1">
        <v>42918</v>
      </c>
      <c r="B184" s="1" t="str">
        <f>TEXT(A184,"mmmm")</f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G184*H184</f>
        <v>19</v>
      </c>
    </row>
    <row r="185" spans="1:9" x14ac:dyDescent="0.3">
      <c r="A185" s="1">
        <v>42919</v>
      </c>
      <c r="B185" s="1" t="str">
        <f>TEXT(A185,"mmmm")</f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>G185*H185</f>
        <v>17.5</v>
      </c>
    </row>
    <row r="186" spans="1:9" x14ac:dyDescent="0.3">
      <c r="A186" s="1">
        <v>42920</v>
      </c>
      <c r="B186" s="1" t="str">
        <f>TEXT(A186,"mmmm")</f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>G186*H186</f>
        <v>17</v>
      </c>
    </row>
    <row r="187" spans="1:9" x14ac:dyDescent="0.3">
      <c r="A187" s="1">
        <v>42921</v>
      </c>
      <c r="B187" s="1" t="str">
        <f>TEXT(A187,"mmmm")</f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>G187*H187</f>
        <v>16</v>
      </c>
    </row>
    <row r="188" spans="1:9" x14ac:dyDescent="0.3">
      <c r="A188" s="1">
        <v>42922</v>
      </c>
      <c r="B188" s="1" t="str">
        <f>TEXT(A188,"mmmm")</f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>G188*H188</f>
        <v>19.5</v>
      </c>
    </row>
    <row r="189" spans="1:9" x14ac:dyDescent="0.3">
      <c r="A189" s="1">
        <v>42923</v>
      </c>
      <c r="B189" s="1" t="str">
        <f>TEXT(A189,"mmmm")</f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>G189*H189</f>
        <v>17.5</v>
      </c>
    </row>
    <row r="190" spans="1:9" x14ac:dyDescent="0.3">
      <c r="A190" s="1">
        <v>42924</v>
      </c>
      <c r="B190" s="1" t="str">
        <f>TEXT(A190,"mmmm")</f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G190*H190</f>
        <v>17</v>
      </c>
    </row>
    <row r="191" spans="1:9" x14ac:dyDescent="0.3">
      <c r="A191" s="1">
        <v>42925</v>
      </c>
      <c r="B191" s="1" t="str">
        <f>TEXT(A191,"mmmm")</f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G191*H191</f>
        <v>16.5</v>
      </c>
    </row>
    <row r="192" spans="1:9" x14ac:dyDescent="0.3">
      <c r="A192" s="1">
        <v>42926</v>
      </c>
      <c r="B192" s="1" t="str">
        <f>TEXT(A192,"mmmm")</f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>G192*H192</f>
        <v>20</v>
      </c>
    </row>
    <row r="193" spans="1:9" x14ac:dyDescent="0.3">
      <c r="A193" s="1">
        <v>42927</v>
      </c>
      <c r="B193" s="1" t="str">
        <f>TEXT(A193,"mmmm")</f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>G193*H193</f>
        <v>17.5</v>
      </c>
    </row>
    <row r="194" spans="1:9" x14ac:dyDescent="0.3">
      <c r="A194" s="1">
        <v>42928</v>
      </c>
      <c r="B194" s="1" t="str">
        <f>TEXT(A194,"mmmm")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>G194*H194</f>
        <v>17</v>
      </c>
    </row>
    <row r="195" spans="1:9" x14ac:dyDescent="0.3">
      <c r="A195" s="1">
        <v>42929</v>
      </c>
      <c r="B195" s="1" t="str">
        <f>TEXT(A195,"mmmm")</f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>G195*H195</f>
        <v>16.5</v>
      </c>
    </row>
    <row r="196" spans="1:9" x14ac:dyDescent="0.3">
      <c r="A196" s="1">
        <v>42930</v>
      </c>
      <c r="B196" s="1" t="str">
        <f>TEXT(A196,"mmmm")</f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>G196*H196</f>
        <v>20</v>
      </c>
    </row>
    <row r="197" spans="1:9" x14ac:dyDescent="0.3">
      <c r="A197" s="1">
        <v>42931</v>
      </c>
      <c r="B197" s="1" t="str">
        <f>TEXT(A197,"mmmm")</f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G197*H197</f>
        <v>17.5</v>
      </c>
    </row>
    <row r="198" spans="1:9" x14ac:dyDescent="0.3">
      <c r="A198" s="1">
        <v>42932</v>
      </c>
      <c r="B198" s="1" t="str">
        <f>TEXT(A198,"mmmm")</f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G198*H198</f>
        <v>17</v>
      </c>
    </row>
    <row r="199" spans="1:9" x14ac:dyDescent="0.3">
      <c r="A199" s="1">
        <v>42933</v>
      </c>
      <c r="B199" s="1" t="str">
        <f>TEXT(A199,"mmmm")</f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>G199*H199</f>
        <v>16.5</v>
      </c>
    </row>
    <row r="200" spans="1:9" x14ac:dyDescent="0.3">
      <c r="A200" s="1">
        <v>42934</v>
      </c>
      <c r="B200" s="1" t="str">
        <f>TEXT(A200,"mmmm")</f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>G200*H200</f>
        <v>20.5</v>
      </c>
    </row>
    <row r="201" spans="1:9" x14ac:dyDescent="0.3">
      <c r="A201" s="1">
        <v>42935</v>
      </c>
      <c r="B201" s="1" t="str">
        <f>TEXT(A201,"mmmm")</f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>G201*H201</f>
        <v>18</v>
      </c>
    </row>
    <row r="202" spans="1:9" x14ac:dyDescent="0.3">
      <c r="A202" s="1">
        <v>42936</v>
      </c>
      <c r="B202" s="1" t="str">
        <f>TEXT(A202,"mmmm")</f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>G202*H202</f>
        <v>17.5</v>
      </c>
    </row>
    <row r="203" spans="1:9" x14ac:dyDescent="0.3">
      <c r="A203" s="1">
        <v>42937</v>
      </c>
      <c r="B203" s="1" t="str">
        <f>TEXT(A203,"mmmm")</f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>G203*H203</f>
        <v>16.5</v>
      </c>
    </row>
    <row r="204" spans="1:9" x14ac:dyDescent="0.3">
      <c r="A204" s="1">
        <v>42938</v>
      </c>
      <c r="B204" s="1" t="str">
        <f>TEXT(A204,"mmmm")</f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G204*H204</f>
        <v>21</v>
      </c>
    </row>
    <row r="205" spans="1:9" x14ac:dyDescent="0.3">
      <c r="A205" s="1">
        <v>42939</v>
      </c>
      <c r="B205" s="1" t="str">
        <f>TEXT(A205,"mmmm")</f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G205*H205</f>
        <v>18.5</v>
      </c>
    </row>
    <row r="206" spans="1:9" x14ac:dyDescent="0.3">
      <c r="A206" s="1">
        <v>42940</v>
      </c>
      <c r="B206" s="1" t="str">
        <f>TEXT(A206,"mmmm")</f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>G206*H206</f>
        <v>17.5</v>
      </c>
    </row>
    <row r="207" spans="1:9" x14ac:dyDescent="0.3">
      <c r="A207" s="1">
        <v>42941</v>
      </c>
      <c r="B207" s="1" t="str">
        <f>TEXT(A207,"mmmm")</f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>G207*H207</f>
        <v>16.5</v>
      </c>
    </row>
    <row r="208" spans="1:9" x14ac:dyDescent="0.3">
      <c r="A208" s="1">
        <v>42942</v>
      </c>
      <c r="B208" s="1" t="str">
        <f>TEXT(A208,"mmmm")</f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>G208*H208</f>
        <v>16</v>
      </c>
    </row>
    <row r="209" spans="1:9" x14ac:dyDescent="0.3">
      <c r="A209" s="1">
        <v>42943</v>
      </c>
      <c r="B209" s="1" t="str">
        <f>TEXT(A209,"mmmm")</f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>G209*H209</f>
        <v>21.5</v>
      </c>
    </row>
    <row r="210" spans="1:9" x14ac:dyDescent="0.3">
      <c r="A210" s="1">
        <v>42944</v>
      </c>
      <c r="B210" s="1" t="str">
        <f>TEXT(A210,"mmmm")</f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>G210*H210</f>
        <v>19</v>
      </c>
    </row>
    <row r="211" spans="1:9" x14ac:dyDescent="0.3">
      <c r="A211" s="1">
        <v>42945</v>
      </c>
      <c r="B211" s="1" t="str">
        <f>TEXT(A211,"mmmm")</f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G211*H211</f>
        <v>17.5</v>
      </c>
    </row>
    <row r="212" spans="1:9" x14ac:dyDescent="0.3">
      <c r="A212" s="1">
        <v>42946</v>
      </c>
      <c r="B212" s="1" t="str">
        <f>TEXT(A212,"mmmm")</f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G212*H212</f>
        <v>17</v>
      </c>
    </row>
    <row r="213" spans="1:9" x14ac:dyDescent="0.3">
      <c r="A213" s="1">
        <v>42947</v>
      </c>
      <c r="B213" s="1" t="str">
        <f>TEXT(A213,"mmmm")</f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>G213*H213</f>
        <v>16</v>
      </c>
    </row>
    <row r="214" spans="1:9" x14ac:dyDescent="0.3">
      <c r="A214" s="1">
        <v>42948</v>
      </c>
      <c r="B214" s="1" t="str">
        <f>TEXT(A214,"mmmm")</f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>G214*H214</f>
        <v>16</v>
      </c>
    </row>
    <row r="215" spans="1:9" x14ac:dyDescent="0.3">
      <c r="A215" s="1">
        <v>42949</v>
      </c>
      <c r="B215" s="1" t="str">
        <f>TEXT(A215,"mmmm")</f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>G215*H215</f>
        <v>15.5</v>
      </c>
    </row>
    <row r="216" spans="1:9" x14ac:dyDescent="0.3">
      <c r="A216" s="1">
        <v>42950</v>
      </c>
      <c r="B216" s="1" t="str">
        <f>TEXT(A216,"mmmm")</f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>G216*H216</f>
        <v>15</v>
      </c>
    </row>
    <row r="217" spans="1:9" x14ac:dyDescent="0.3">
      <c r="A217" s="1">
        <v>42951</v>
      </c>
      <c r="B217" s="1" t="str">
        <f>TEXT(A217,"mmmm")</f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>G217*H217</f>
        <v>14.5</v>
      </c>
    </row>
    <row r="218" spans="1:9" x14ac:dyDescent="0.3">
      <c r="A218" s="1">
        <v>42952</v>
      </c>
      <c r="B218" s="1" t="str">
        <f>TEXT(A218,"mmmm")</f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G218*H218</f>
        <v>16</v>
      </c>
    </row>
    <row r="219" spans="1:9" x14ac:dyDescent="0.3">
      <c r="A219" s="1">
        <v>42953</v>
      </c>
      <c r="B219" s="1" t="str">
        <f>TEXT(A219,"mmmm")</f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G219*H219</f>
        <v>15.5</v>
      </c>
    </row>
    <row r="220" spans="1:9" x14ac:dyDescent="0.3">
      <c r="A220" s="1">
        <v>42954</v>
      </c>
      <c r="B220" s="1" t="str">
        <f>TEXT(A220,"mmmm")</f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>G220*H220</f>
        <v>15</v>
      </c>
    </row>
    <row r="221" spans="1:9" x14ac:dyDescent="0.3">
      <c r="A221" s="1">
        <v>42955</v>
      </c>
      <c r="B221" s="1" t="str">
        <f>TEXT(A221,"mmmm")</f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>G221*H221</f>
        <v>14.5</v>
      </c>
    </row>
    <row r="222" spans="1:9" x14ac:dyDescent="0.3">
      <c r="A222" s="1">
        <v>42956</v>
      </c>
      <c r="B222" s="1" t="str">
        <f>TEXT(A222,"mmmm")</f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>G222*H222</f>
        <v>16</v>
      </c>
    </row>
    <row r="223" spans="1:9" x14ac:dyDescent="0.3">
      <c r="A223" s="1">
        <v>42957</v>
      </c>
      <c r="B223" s="1" t="str">
        <f>TEXT(A223,"mmmm")</f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>G223*H223</f>
        <v>15.5</v>
      </c>
    </row>
    <row r="224" spans="1:9" x14ac:dyDescent="0.3">
      <c r="A224" s="1">
        <v>42958</v>
      </c>
      <c r="B224" s="1" t="str">
        <f>TEXT(A224,"mmmm")</f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>G224*H224</f>
        <v>15</v>
      </c>
    </row>
    <row r="225" spans="1:9" x14ac:dyDescent="0.3">
      <c r="A225" s="1">
        <v>42959</v>
      </c>
      <c r="B225" s="1" t="str">
        <f>TEXT(A225,"mmmm")</f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G225*H225</f>
        <v>14.5</v>
      </c>
    </row>
    <row r="226" spans="1:9" x14ac:dyDescent="0.3">
      <c r="A226" s="1">
        <v>42960</v>
      </c>
      <c r="B226" s="1" t="str">
        <f>TEXT(A226,"mmmm")</f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G226*H226</f>
        <v>14.5</v>
      </c>
    </row>
    <row r="227" spans="1:9" x14ac:dyDescent="0.3">
      <c r="A227" s="1">
        <v>42961</v>
      </c>
      <c r="B227" s="1" t="str">
        <f>TEXT(A227,"mmmm")</f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>G227*H227</f>
        <v>16</v>
      </c>
    </row>
    <row r="228" spans="1:9" x14ac:dyDescent="0.3">
      <c r="A228" s="1">
        <v>42962</v>
      </c>
      <c r="B228" s="1" t="str">
        <f>TEXT(A228,"mmmm")</f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>G228*H228</f>
        <v>15.5</v>
      </c>
    </row>
    <row r="229" spans="1:9" x14ac:dyDescent="0.3">
      <c r="A229" s="1">
        <v>42963</v>
      </c>
      <c r="B229" s="1" t="str">
        <f>TEXT(A229,"mmmm")</f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>G229*H229</f>
        <v>15</v>
      </c>
    </row>
    <row r="230" spans="1:9" x14ac:dyDescent="0.3">
      <c r="A230" s="1">
        <v>42964</v>
      </c>
      <c r="B230" s="1" t="str">
        <f>TEXT(A230,"mmmm")</f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>G230*H230</f>
        <v>15</v>
      </c>
    </row>
    <row r="231" spans="1:9" x14ac:dyDescent="0.3">
      <c r="A231" s="1">
        <v>42965</v>
      </c>
      <c r="B231" s="1" t="str">
        <f>TEXT(A231,"mmmm")</f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>G231*H231</f>
        <v>14.5</v>
      </c>
    </row>
    <row r="232" spans="1:9" x14ac:dyDescent="0.3">
      <c r="A232" s="1">
        <v>42966</v>
      </c>
      <c r="B232" s="1" t="str">
        <f>TEXT(A232,"mmmm")</f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G232*H232</f>
        <v>16</v>
      </c>
    </row>
    <row r="233" spans="1:9" x14ac:dyDescent="0.3">
      <c r="A233" s="1">
        <v>42967</v>
      </c>
      <c r="B233" s="1" t="str">
        <f>TEXT(A233,"mmmm")</f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G233*H233</f>
        <v>15.5</v>
      </c>
    </row>
    <row r="234" spans="1:9" x14ac:dyDescent="0.3">
      <c r="A234" s="1">
        <v>42968</v>
      </c>
      <c r="B234" s="1" t="str">
        <f>TEXT(A234,"mmmm")</f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>G234*H234</f>
        <v>15</v>
      </c>
    </row>
    <row r="235" spans="1:9" x14ac:dyDescent="0.3">
      <c r="A235" s="1">
        <v>42969</v>
      </c>
      <c r="B235" s="1" t="str">
        <f>TEXT(A235,"mmmm")</f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>G235*H235</f>
        <v>15</v>
      </c>
    </row>
    <row r="236" spans="1:9" x14ac:dyDescent="0.3">
      <c r="A236" s="1">
        <v>42970</v>
      </c>
      <c r="B236" s="1" t="str">
        <f>TEXT(A236,"mmmm")</f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>G236*H236</f>
        <v>14.5</v>
      </c>
    </row>
    <row r="237" spans="1:9" x14ac:dyDescent="0.3">
      <c r="A237" s="1">
        <v>42971</v>
      </c>
      <c r="B237" s="1" t="str">
        <f>TEXT(A237,"mmmm")</f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>G237*H237</f>
        <v>16</v>
      </c>
    </row>
    <row r="238" spans="1:9" x14ac:dyDescent="0.3">
      <c r="A238" s="1">
        <v>42972</v>
      </c>
      <c r="B238" s="1" t="str">
        <f>TEXT(A238,"mmmm")</f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>G238*H238</f>
        <v>15</v>
      </c>
    </row>
    <row r="239" spans="1:9" x14ac:dyDescent="0.3">
      <c r="A239" s="1">
        <v>42973</v>
      </c>
      <c r="B239" s="1" t="str">
        <f>TEXT(A239,"mmmm")</f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G239*H239</f>
        <v>15</v>
      </c>
    </row>
    <row r="240" spans="1:9" x14ac:dyDescent="0.3">
      <c r="A240" s="1">
        <v>42974</v>
      </c>
      <c r="B240" s="1" t="str">
        <f>TEXT(A240,"mmmm")</f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G240*H240</f>
        <v>14.5</v>
      </c>
    </row>
    <row r="241" spans="1:9" x14ac:dyDescent="0.3">
      <c r="A241" s="1">
        <v>42975</v>
      </c>
      <c r="B241" s="1" t="str">
        <f>TEXT(A241,"mmmm")</f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>G241*H241</f>
        <v>16</v>
      </c>
    </row>
    <row r="242" spans="1:9" x14ac:dyDescent="0.3">
      <c r="A242" s="1">
        <v>42976</v>
      </c>
      <c r="B242" s="1" t="str">
        <f>TEXT(A242,"mmmm")</f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>G242*H242</f>
        <v>15</v>
      </c>
    </row>
    <row r="243" spans="1:9" x14ac:dyDescent="0.3">
      <c r="A243" s="1">
        <v>42977</v>
      </c>
      <c r="B243" s="1" t="str">
        <f>TEXT(A243,"mmmm")</f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>G243*H243</f>
        <v>15</v>
      </c>
    </row>
    <row r="244" spans="1:9" x14ac:dyDescent="0.3">
      <c r="A244" s="1">
        <v>42978</v>
      </c>
      <c r="B244" s="1" t="str">
        <f>TEXT(A244,"mmmm")</f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>G244*H244</f>
        <v>14.5</v>
      </c>
    </row>
    <row r="245" spans="1:9" x14ac:dyDescent="0.3">
      <c r="A245" s="1">
        <v>42979</v>
      </c>
      <c r="B245" s="1" t="str">
        <f>TEXT(A245,"mmmm")</f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>G245*H245</f>
        <v>8.6999999999999993</v>
      </c>
    </row>
    <row r="246" spans="1:9" x14ac:dyDescent="0.3">
      <c r="A246" s="1">
        <v>42980</v>
      </c>
      <c r="B246" s="1" t="str">
        <f>TEXT(A246,"mmmm")</f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G246*H246</f>
        <v>8.4</v>
      </c>
    </row>
    <row r="247" spans="1:9" x14ac:dyDescent="0.3">
      <c r="A247" s="1">
        <v>42981</v>
      </c>
      <c r="B247" s="1" t="str">
        <f>TEXT(A247,"mmmm")</f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G247*H247</f>
        <v>8.1</v>
      </c>
    </row>
    <row r="248" spans="1:9" x14ac:dyDescent="0.3">
      <c r="A248" s="1">
        <v>42982</v>
      </c>
      <c r="B248" s="1" t="str">
        <f>TEXT(A248,"mmmm")</f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>G248*H248</f>
        <v>7.8</v>
      </c>
    </row>
    <row r="249" spans="1:9" x14ac:dyDescent="0.3">
      <c r="A249" s="1">
        <v>42983</v>
      </c>
      <c r="B249" s="1" t="str">
        <f>TEXT(A249,"mmmm")</f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>G249*H249</f>
        <v>7.8</v>
      </c>
    </row>
    <row r="250" spans="1:9" x14ac:dyDescent="0.3">
      <c r="A250" s="1">
        <v>42984</v>
      </c>
      <c r="B250" s="1" t="str">
        <f>TEXT(A250,"mmmm")</f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>G250*H250</f>
        <v>8.6999999999999993</v>
      </c>
    </row>
    <row r="251" spans="1:9" x14ac:dyDescent="0.3">
      <c r="A251" s="1">
        <v>42985</v>
      </c>
      <c r="B251" s="1" t="str">
        <f>TEXT(A251,"mmmm")</f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>G251*H251</f>
        <v>8.4</v>
      </c>
    </row>
    <row r="252" spans="1:9" x14ac:dyDescent="0.3">
      <c r="A252" s="1">
        <v>42986</v>
      </c>
      <c r="B252" s="1" t="str">
        <f>TEXT(A252,"mmmm")</f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>G252*H252</f>
        <v>8.1</v>
      </c>
    </row>
    <row r="253" spans="1:9" x14ac:dyDescent="0.3">
      <c r="A253" s="1">
        <v>42987</v>
      </c>
      <c r="B253" s="1" t="str">
        <f>TEXT(A253,"mmmm")</f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G253*H253</f>
        <v>7.8</v>
      </c>
    </row>
    <row r="254" spans="1:9" x14ac:dyDescent="0.3">
      <c r="A254" s="1">
        <v>42988</v>
      </c>
      <c r="B254" s="1" t="str">
        <f>TEXT(A254,"mmmm")</f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G254*H254</f>
        <v>7.8</v>
      </c>
    </row>
    <row r="255" spans="1:9" x14ac:dyDescent="0.3">
      <c r="A255" s="1">
        <v>42989</v>
      </c>
      <c r="B255" s="1" t="str">
        <f>TEXT(A255,"mmmm")</f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>G255*H255</f>
        <v>8.4</v>
      </c>
    </row>
    <row r="256" spans="1:9" x14ac:dyDescent="0.3">
      <c r="A256" s="1">
        <v>42990</v>
      </c>
      <c r="B256" s="1" t="str">
        <f>TEXT(A256,"mmmm")</f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>G256*H256</f>
        <v>8.1</v>
      </c>
    </row>
    <row r="257" spans="1:9" x14ac:dyDescent="0.3">
      <c r="A257" s="1">
        <v>42991</v>
      </c>
      <c r="B257" s="1" t="str">
        <f>TEXT(A257,"mmmm")</f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>G257*H257</f>
        <v>7.8</v>
      </c>
    </row>
    <row r="258" spans="1:9" x14ac:dyDescent="0.3">
      <c r="A258" s="1">
        <v>42992</v>
      </c>
      <c r="B258" s="1" t="str">
        <f>TEXT(A258,"mmmm")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>G258*H258</f>
        <v>7.8</v>
      </c>
    </row>
    <row r="259" spans="1:9" x14ac:dyDescent="0.3">
      <c r="A259" s="1">
        <v>42993</v>
      </c>
      <c r="B259" s="1" t="str">
        <f>TEXT(A259,"mmmm")</f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>G259*H259</f>
        <v>8.4</v>
      </c>
    </row>
    <row r="260" spans="1:9" x14ac:dyDescent="0.3">
      <c r="A260" s="1">
        <v>42994</v>
      </c>
      <c r="B260" s="1" t="str">
        <f>TEXT(A260,"mmmm")</f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G260*H260</f>
        <v>8.1</v>
      </c>
    </row>
    <row r="261" spans="1:9" x14ac:dyDescent="0.3">
      <c r="A261" s="1">
        <v>42995</v>
      </c>
      <c r="B261" s="1" t="str">
        <f>TEXT(A261,"mmmm")</f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G261*H261</f>
        <v>7.8</v>
      </c>
    </row>
    <row r="262" spans="1:9" x14ac:dyDescent="0.3">
      <c r="A262" s="1">
        <v>42996</v>
      </c>
      <c r="B262" s="1" t="str">
        <f>TEXT(A262,"mmmm")</f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>G262*H262</f>
        <v>7.8</v>
      </c>
    </row>
    <row r="263" spans="1:9" x14ac:dyDescent="0.3">
      <c r="A263" s="1">
        <v>42997</v>
      </c>
      <c r="B263" s="1" t="str">
        <f>TEXT(A263,"mmmm")</f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>G263*H263</f>
        <v>8.4</v>
      </c>
    </row>
    <row r="264" spans="1:9" x14ac:dyDescent="0.3">
      <c r="A264" s="1">
        <v>42998</v>
      </c>
      <c r="B264" s="1" t="str">
        <f>TEXT(A264,"mmmm")</f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>G264*H264</f>
        <v>8.1</v>
      </c>
    </row>
    <row r="265" spans="1:9" x14ac:dyDescent="0.3">
      <c r="A265" s="1">
        <v>42999</v>
      </c>
      <c r="B265" s="1" t="str">
        <f>TEXT(A265,"mmmm")</f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>G265*H265</f>
        <v>7.8</v>
      </c>
    </row>
    <row r="266" spans="1:9" x14ac:dyDescent="0.3">
      <c r="A266" s="1">
        <v>43000</v>
      </c>
      <c r="B266" s="1" t="str">
        <f>TEXT(A266,"mmmm")</f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>G266*H266</f>
        <v>7.8</v>
      </c>
    </row>
    <row r="267" spans="1:9" x14ac:dyDescent="0.3">
      <c r="A267" s="1">
        <v>43001</v>
      </c>
      <c r="B267" s="1" t="str">
        <f>TEXT(A267,"mmmm")</f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G267*H267</f>
        <v>8.4</v>
      </c>
    </row>
    <row r="268" spans="1:9" x14ac:dyDescent="0.3">
      <c r="A268" s="1">
        <v>43002</v>
      </c>
      <c r="B268" s="1" t="str">
        <f>TEXT(A268,"mmmm")</f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G268*H268</f>
        <v>8.4</v>
      </c>
    </row>
    <row r="269" spans="1:9" x14ac:dyDescent="0.3">
      <c r="A269" s="1">
        <v>43003</v>
      </c>
      <c r="B269" s="1" t="str">
        <f>TEXT(A269,"mmmm")</f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>G269*H269</f>
        <v>8.1</v>
      </c>
    </row>
    <row r="270" spans="1:9" x14ac:dyDescent="0.3">
      <c r="A270" s="1">
        <v>43004</v>
      </c>
      <c r="B270" s="1" t="str">
        <f>TEXT(A270,"mmmm")</f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>G270*H270</f>
        <v>7.8</v>
      </c>
    </row>
    <row r="271" spans="1:9" x14ac:dyDescent="0.3">
      <c r="A271" s="1">
        <v>43005</v>
      </c>
      <c r="B271" s="1" t="str">
        <f>TEXT(A271,"mmmm")</f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>G271*H271</f>
        <v>8.6999999999999993</v>
      </c>
    </row>
    <row r="272" spans="1:9" x14ac:dyDescent="0.3">
      <c r="A272" s="1">
        <v>43006</v>
      </c>
      <c r="B272" s="1" t="str">
        <f>TEXT(A272,"mmmm")</f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>G272*H272</f>
        <v>8.4</v>
      </c>
    </row>
    <row r="273" spans="1:9" x14ac:dyDescent="0.3">
      <c r="A273" s="1">
        <v>43007</v>
      </c>
      <c r="B273" s="1" t="str">
        <f>TEXT(A273,"mmmm")</f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>G273*H273</f>
        <v>8.1</v>
      </c>
    </row>
    <row r="274" spans="1:9" x14ac:dyDescent="0.3">
      <c r="A274" s="1">
        <v>43008</v>
      </c>
      <c r="B274" s="1" t="str">
        <f>TEXT(A274,"mmmm")</f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G274*H274</f>
        <v>7.8</v>
      </c>
    </row>
    <row r="275" spans="1:9" x14ac:dyDescent="0.3">
      <c r="A275" s="1">
        <v>43009</v>
      </c>
      <c r="B275" s="1" t="str">
        <f>TEXT(A275,"mmmm")</f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G275*H275</f>
        <v>7.5</v>
      </c>
    </row>
    <row r="276" spans="1:9" x14ac:dyDescent="0.3">
      <c r="A276" s="1">
        <v>43010</v>
      </c>
      <c r="B276" s="1" t="str">
        <f>TEXT(A276,"mmmm")</f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>G276*H276</f>
        <v>7.5</v>
      </c>
    </row>
    <row r="277" spans="1:9" x14ac:dyDescent="0.3">
      <c r="A277" s="1">
        <v>43011</v>
      </c>
      <c r="B277" s="1" t="str">
        <f>TEXT(A277,"mmmm")</f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>G277*H277</f>
        <v>7.1999999999999993</v>
      </c>
    </row>
    <row r="278" spans="1:9" x14ac:dyDescent="0.3">
      <c r="A278" s="1">
        <v>43012</v>
      </c>
      <c r="B278" s="1" t="str">
        <f>TEXT(A278,"mmmm")</f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>G278*H278</f>
        <v>7.1999999999999993</v>
      </c>
    </row>
    <row r="279" spans="1:9" x14ac:dyDescent="0.3">
      <c r="A279" s="1">
        <v>43013</v>
      </c>
      <c r="B279" s="1" t="str">
        <f>TEXT(A279,"mmmm")</f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>G279*H279</f>
        <v>7.5</v>
      </c>
    </row>
    <row r="280" spans="1:9" x14ac:dyDescent="0.3">
      <c r="A280" s="1">
        <v>43014</v>
      </c>
      <c r="B280" s="1" t="str">
        <f>TEXT(A280,"mmmm")</f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>G280*H280</f>
        <v>7.5</v>
      </c>
    </row>
    <row r="281" spans="1:9" x14ac:dyDescent="0.3">
      <c r="A281" s="1">
        <v>43015</v>
      </c>
      <c r="B281" s="1" t="str">
        <f>TEXT(A281,"mmmm")</f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G281*H281</f>
        <v>7.5</v>
      </c>
    </row>
    <row r="282" spans="1:9" x14ac:dyDescent="0.3">
      <c r="A282" s="1">
        <v>43016</v>
      </c>
      <c r="B282" s="1" t="str">
        <f>TEXT(A282,"mmmm")</f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G282*H282</f>
        <v>7.1999999999999993</v>
      </c>
    </row>
    <row r="283" spans="1:9" x14ac:dyDescent="0.3">
      <c r="A283" s="1">
        <v>43017</v>
      </c>
      <c r="B283" s="1" t="str">
        <f>TEXT(A283,"mmmm")</f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>G283*H283</f>
        <v>7.5</v>
      </c>
    </row>
    <row r="284" spans="1:9" x14ac:dyDescent="0.3">
      <c r="A284" s="1">
        <v>43018</v>
      </c>
      <c r="B284" s="1" t="str">
        <f>TEXT(A284,"mmmm")</f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>G284*H284</f>
        <v>7.5</v>
      </c>
    </row>
    <row r="285" spans="1:9" x14ac:dyDescent="0.3">
      <c r="A285" s="1">
        <v>43019</v>
      </c>
      <c r="B285" s="1" t="str">
        <f>TEXT(A285,"mmmm")</f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>G285*H285</f>
        <v>7.5</v>
      </c>
    </row>
    <row r="286" spans="1:9" x14ac:dyDescent="0.3">
      <c r="A286" s="1">
        <v>43020</v>
      </c>
      <c r="B286" s="1" t="str">
        <f>TEXT(A286,"mmmm")</f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>G286*H286</f>
        <v>7.1999999999999993</v>
      </c>
    </row>
    <row r="287" spans="1:9" x14ac:dyDescent="0.3">
      <c r="A287" s="1">
        <v>43021</v>
      </c>
      <c r="B287" s="1" t="str">
        <f>TEXT(A287,"mmmm")</f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>G287*H287</f>
        <v>7.5</v>
      </c>
    </row>
    <row r="288" spans="1:9" x14ac:dyDescent="0.3">
      <c r="A288" s="1">
        <v>43022</v>
      </c>
      <c r="B288" s="1" t="str">
        <f>TEXT(A288,"mmmm")</f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G288*H288</f>
        <v>7.5</v>
      </c>
    </row>
    <row r="289" spans="1:9" x14ac:dyDescent="0.3">
      <c r="A289" s="1">
        <v>43023</v>
      </c>
      <c r="B289" s="1" t="str">
        <f>TEXT(A289,"mmmm")</f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G289*H289</f>
        <v>7.5</v>
      </c>
    </row>
    <row r="290" spans="1:9" x14ac:dyDescent="0.3">
      <c r="A290" s="1">
        <v>43024</v>
      </c>
      <c r="B290" s="1" t="str">
        <f>TEXT(A290,"mmmm")</f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>G290*H290</f>
        <v>7.1999999999999993</v>
      </c>
    </row>
    <row r="291" spans="1:9" x14ac:dyDescent="0.3">
      <c r="A291" s="1">
        <v>43025</v>
      </c>
      <c r="B291" s="1" t="str">
        <f>TEXT(A291,"mmmm")</f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>G291*H291</f>
        <v>7.5</v>
      </c>
    </row>
    <row r="292" spans="1:9" x14ac:dyDescent="0.3">
      <c r="A292" s="1">
        <v>43026</v>
      </c>
      <c r="B292" s="1" t="str">
        <f>TEXT(A292,"mmmm")</f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>G292*H292</f>
        <v>7.5</v>
      </c>
    </row>
    <row r="293" spans="1:9" x14ac:dyDescent="0.3">
      <c r="A293" s="1">
        <v>43027</v>
      </c>
      <c r="B293" s="1" t="str">
        <f>TEXT(A293,"mmmm")</f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>G293*H293</f>
        <v>7.5</v>
      </c>
    </row>
    <row r="294" spans="1:9" x14ac:dyDescent="0.3">
      <c r="A294" s="1">
        <v>43028</v>
      </c>
      <c r="B294" s="1" t="str">
        <f>TEXT(A294,"mmmm")</f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>G294*H294</f>
        <v>7.1999999999999993</v>
      </c>
    </row>
    <row r="295" spans="1:9" x14ac:dyDescent="0.3">
      <c r="A295" s="1">
        <v>43029</v>
      </c>
      <c r="B295" s="1" t="str">
        <f>TEXT(A295,"mmmm")</f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G295*H295</f>
        <v>7.1999999999999993</v>
      </c>
    </row>
    <row r="296" spans="1:9" x14ac:dyDescent="0.3">
      <c r="A296" s="1">
        <v>43030</v>
      </c>
      <c r="B296" s="1" t="str">
        <f>TEXT(A296,"mmmm")</f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G296*H296</f>
        <v>7.5</v>
      </c>
    </row>
    <row r="297" spans="1:9" x14ac:dyDescent="0.3">
      <c r="A297" s="1">
        <v>43031</v>
      </c>
      <c r="B297" s="1" t="str">
        <f>TEXT(A297,"mmmm")</f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>G297*H297</f>
        <v>7.5</v>
      </c>
    </row>
    <row r="298" spans="1:9" x14ac:dyDescent="0.3">
      <c r="A298" s="1">
        <v>43032</v>
      </c>
      <c r="B298" s="1" t="str">
        <f>TEXT(A298,"mmmm")</f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>G298*H298</f>
        <v>7.5</v>
      </c>
    </row>
    <row r="299" spans="1:9" x14ac:dyDescent="0.3">
      <c r="A299" s="1">
        <v>43033</v>
      </c>
      <c r="B299" s="1" t="str">
        <f>TEXT(A299,"mmmm")</f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>G299*H299</f>
        <v>7.1999999999999993</v>
      </c>
    </row>
    <row r="300" spans="1:9" x14ac:dyDescent="0.3">
      <c r="A300" s="1">
        <v>43034</v>
      </c>
      <c r="B300" s="1" t="str">
        <f>TEXT(A300,"mmmm")</f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>G300*H300</f>
        <v>7.1999999999999993</v>
      </c>
    </row>
    <row r="301" spans="1:9" x14ac:dyDescent="0.3">
      <c r="A301" s="1">
        <v>43035</v>
      </c>
      <c r="B301" s="1" t="str">
        <f>TEXT(A301,"mmmm")</f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>G301*H301</f>
        <v>7.8</v>
      </c>
    </row>
    <row r="302" spans="1:9" x14ac:dyDescent="0.3">
      <c r="A302" s="1">
        <v>43036</v>
      </c>
      <c r="B302" s="1" t="str">
        <f>TEXT(A302,"mmmm")</f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G302*H302</f>
        <v>7.5</v>
      </c>
    </row>
    <row r="303" spans="1:9" x14ac:dyDescent="0.3">
      <c r="A303" s="1">
        <v>43037</v>
      </c>
      <c r="B303" s="1" t="str">
        <f>TEXT(A303,"mmmm")</f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G303*H303</f>
        <v>7.5</v>
      </c>
    </row>
    <row r="304" spans="1:9" x14ac:dyDescent="0.3">
      <c r="A304" s="1">
        <v>43038</v>
      </c>
      <c r="B304" s="1" t="str">
        <f>TEXT(A304,"mmmm")</f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>G304*H304</f>
        <v>7.1999999999999993</v>
      </c>
    </row>
    <row r="305" spans="1:9" x14ac:dyDescent="0.3">
      <c r="A305" s="1">
        <v>43039</v>
      </c>
      <c r="B305" s="1" t="str">
        <f>TEXT(A305,"mmmm")</f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>G305*H305</f>
        <v>7.1999999999999993</v>
      </c>
    </row>
    <row r="306" spans="1:9" x14ac:dyDescent="0.3">
      <c r="A306" s="1">
        <v>43040</v>
      </c>
      <c r="B306" s="1" t="str">
        <f>TEXT(A306,"mmmm")</f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>G306*H306</f>
        <v>6.8999999999999995</v>
      </c>
    </row>
    <row r="307" spans="1:9" x14ac:dyDescent="0.3">
      <c r="A307" s="1">
        <v>43041</v>
      </c>
      <c r="B307" s="1" t="str">
        <f>TEXT(A307,"mmmm")</f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>G307*H307</f>
        <v>6.6</v>
      </c>
    </row>
    <row r="308" spans="1:9" x14ac:dyDescent="0.3">
      <c r="A308" s="1">
        <v>43042</v>
      </c>
      <c r="B308" s="1" t="str">
        <f>TEXT(A308,"mmmm")</f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>G308*H308</f>
        <v>6.3</v>
      </c>
    </row>
    <row r="309" spans="1:9" x14ac:dyDescent="0.3">
      <c r="A309" s="1">
        <v>43043</v>
      </c>
      <c r="B309" s="1" t="str">
        <f>TEXT(A309,"mmmm")</f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G309*H309</f>
        <v>5.7</v>
      </c>
    </row>
    <row r="310" spans="1:9" x14ac:dyDescent="0.3">
      <c r="A310" s="1">
        <v>43044</v>
      </c>
      <c r="B310" s="1" t="str">
        <f>TEXT(A310,"mmmm")</f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G310*H310</f>
        <v>6.8999999999999995</v>
      </c>
    </row>
    <row r="311" spans="1:9" x14ac:dyDescent="0.3">
      <c r="A311" s="1">
        <v>43045</v>
      </c>
      <c r="B311" s="1" t="str">
        <f>TEXT(A311,"mmmm")</f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>G311*H311</f>
        <v>6.6</v>
      </c>
    </row>
    <row r="312" spans="1:9" x14ac:dyDescent="0.3">
      <c r="A312" s="1">
        <v>43046</v>
      </c>
      <c r="B312" s="1" t="str">
        <f>TEXT(A312,"mmmm")</f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>G312*H312</f>
        <v>6.3</v>
      </c>
    </row>
    <row r="313" spans="1:9" x14ac:dyDescent="0.3">
      <c r="A313" s="1">
        <v>43047</v>
      </c>
      <c r="B313" s="1" t="str">
        <f>TEXT(A313,"mmmm")</f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>G313*H313</f>
        <v>5.7</v>
      </c>
    </row>
    <row r="314" spans="1:9" x14ac:dyDescent="0.3">
      <c r="A314" s="1">
        <v>43048</v>
      </c>
      <c r="B314" s="1" t="str">
        <f>TEXT(A314,"mmmm")</f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>G314*H314</f>
        <v>6.8999999999999995</v>
      </c>
    </row>
    <row r="315" spans="1:9" x14ac:dyDescent="0.3">
      <c r="A315" s="1">
        <v>43049</v>
      </c>
      <c r="B315" s="1" t="str">
        <f>TEXT(A315,"mmmm")</f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>G315*H315</f>
        <v>6.6</v>
      </c>
    </row>
    <row r="316" spans="1:9" x14ac:dyDescent="0.3">
      <c r="A316" s="1">
        <v>43050</v>
      </c>
      <c r="B316" s="1" t="str">
        <f>TEXT(A316,"mmmm")</f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G316*H316</f>
        <v>6.3</v>
      </c>
    </row>
    <row r="317" spans="1:9" x14ac:dyDescent="0.3">
      <c r="A317" s="1">
        <v>43051</v>
      </c>
      <c r="B317" s="1" t="str">
        <f>TEXT(A317,"mmmm")</f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G317*H317</f>
        <v>5.7</v>
      </c>
    </row>
    <row r="318" spans="1:9" x14ac:dyDescent="0.3">
      <c r="A318" s="1">
        <v>43052</v>
      </c>
      <c r="B318" s="1" t="str">
        <f>TEXT(A318,"mmmm")</f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>G318*H318</f>
        <v>5.7</v>
      </c>
    </row>
    <row r="319" spans="1:9" x14ac:dyDescent="0.3">
      <c r="A319" s="1">
        <v>43053</v>
      </c>
      <c r="B319" s="1" t="str">
        <f>TEXT(A319,"mmmm")</f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>G319*H319</f>
        <v>6.8999999999999995</v>
      </c>
    </row>
    <row r="320" spans="1:9" x14ac:dyDescent="0.3">
      <c r="A320" s="1">
        <v>43054</v>
      </c>
      <c r="B320" s="1" t="str">
        <f>TEXT(A320,"mmmm")</f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>G320*H320</f>
        <v>6.8999999999999995</v>
      </c>
    </row>
    <row r="321" spans="1:9" x14ac:dyDescent="0.3">
      <c r="A321" s="1">
        <v>43055</v>
      </c>
      <c r="B321" s="1" t="str">
        <f>TEXT(A321,"mmmm")</f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>G321*H321</f>
        <v>6.3</v>
      </c>
    </row>
    <row r="322" spans="1:9" x14ac:dyDescent="0.3">
      <c r="A322" s="1">
        <v>43056</v>
      </c>
      <c r="B322" s="1" t="str">
        <f>TEXT(A322,"mmmm")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>G322*H322</f>
        <v>6</v>
      </c>
    </row>
    <row r="323" spans="1:9" x14ac:dyDescent="0.3">
      <c r="A323" s="1">
        <v>43057</v>
      </c>
      <c r="B323" s="1" t="str">
        <f>TEXT(A323,"mmmm")</f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G323*H323</f>
        <v>5.7</v>
      </c>
    </row>
    <row r="324" spans="1:9" x14ac:dyDescent="0.3">
      <c r="A324" s="1">
        <v>43058</v>
      </c>
      <c r="B324" s="1" t="str">
        <f>TEXT(A324,"mmmm")</f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G324*H324</f>
        <v>6.8999999999999995</v>
      </c>
    </row>
    <row r="325" spans="1:9" x14ac:dyDescent="0.3">
      <c r="A325" s="1">
        <v>43059</v>
      </c>
      <c r="B325" s="1" t="str">
        <f>TEXT(A325,"mmmm")</f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>G325*H325</f>
        <v>6.6</v>
      </c>
    </row>
    <row r="326" spans="1:9" x14ac:dyDescent="0.3">
      <c r="A326" s="1">
        <v>43060</v>
      </c>
      <c r="B326" s="1" t="str">
        <f>TEXT(A326,"mmmm")</f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>G326*H326</f>
        <v>6</v>
      </c>
    </row>
    <row r="327" spans="1:9" x14ac:dyDescent="0.3">
      <c r="A327" s="1">
        <v>43061</v>
      </c>
      <c r="B327" s="1" t="str">
        <f>TEXT(A327,"mmmm")</f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>G327*H327</f>
        <v>5.7</v>
      </c>
    </row>
    <row r="328" spans="1:9" x14ac:dyDescent="0.3">
      <c r="A328" s="1">
        <v>43062</v>
      </c>
      <c r="B328" s="1" t="str">
        <f>TEXT(A328,"mmmm")</f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>G328*H328</f>
        <v>6.8999999999999995</v>
      </c>
    </row>
    <row r="329" spans="1:9" x14ac:dyDescent="0.3">
      <c r="A329" s="1">
        <v>43063</v>
      </c>
      <c r="B329" s="1" t="str">
        <f>TEXT(A329,"mmmm")</f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>G329*H329</f>
        <v>6.6</v>
      </c>
    </row>
    <row r="330" spans="1:9" x14ac:dyDescent="0.3">
      <c r="A330" s="1">
        <v>43064</v>
      </c>
      <c r="B330" s="1" t="str">
        <f>TEXT(A330,"mmmm")</f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G330*H330</f>
        <v>6</v>
      </c>
    </row>
    <row r="331" spans="1:9" x14ac:dyDescent="0.3">
      <c r="A331" s="1">
        <v>43065</v>
      </c>
      <c r="B331" s="1" t="str">
        <f>TEXT(A331,"mmmm")</f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G331*H331</f>
        <v>5.7</v>
      </c>
    </row>
    <row r="332" spans="1:9" x14ac:dyDescent="0.3">
      <c r="A332" s="1">
        <v>43066</v>
      </c>
      <c r="B332" s="1" t="str">
        <f>TEXT(A332,"mmmm")</f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>G332*H332</f>
        <v>6.8999999999999995</v>
      </c>
    </row>
    <row r="333" spans="1:9" x14ac:dyDescent="0.3">
      <c r="A333" s="1">
        <v>43067</v>
      </c>
      <c r="B333" s="1" t="str">
        <f>TEXT(A333,"mmmm")</f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>G333*H333</f>
        <v>6.6</v>
      </c>
    </row>
    <row r="334" spans="1:9" x14ac:dyDescent="0.3">
      <c r="A334" s="1">
        <v>43068</v>
      </c>
      <c r="B334" s="1" t="str">
        <f>TEXT(A334,"mmmm")</f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>G334*H334</f>
        <v>6</v>
      </c>
    </row>
    <row r="335" spans="1:9" x14ac:dyDescent="0.3">
      <c r="A335" s="1">
        <v>43069</v>
      </c>
      <c r="B335" s="1" t="str">
        <f>TEXT(A335,"mmmm")</f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>G335*H335</f>
        <v>5.7</v>
      </c>
    </row>
    <row r="336" spans="1:9" x14ac:dyDescent="0.3">
      <c r="A336" s="1">
        <v>43070</v>
      </c>
      <c r="B336" s="1" t="str">
        <f>TEXT(A336,"mmmm")</f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>G336*H336</f>
        <v>5.7</v>
      </c>
    </row>
    <row r="337" spans="1:9" x14ac:dyDescent="0.3">
      <c r="A337" s="1">
        <v>43071</v>
      </c>
      <c r="B337" s="1" t="str">
        <f>TEXT(A337,"mmmm")</f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G337*H337</f>
        <v>5.0999999999999996</v>
      </c>
    </row>
    <row r="338" spans="1:9" x14ac:dyDescent="0.3">
      <c r="A338" s="1">
        <v>43072</v>
      </c>
      <c r="B338" s="1" t="str">
        <f>TEXT(A338,"mmmm")</f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G338*H338</f>
        <v>4.5</v>
      </c>
    </row>
    <row r="339" spans="1:9" x14ac:dyDescent="0.3">
      <c r="A339" s="1">
        <v>43073</v>
      </c>
      <c r="B339" s="1" t="str">
        <f>TEXT(A339,"mmmm")</f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>G339*H339</f>
        <v>3.9</v>
      </c>
    </row>
    <row r="340" spans="1:9" x14ac:dyDescent="0.3">
      <c r="A340" s="1">
        <v>43074</v>
      </c>
      <c r="B340" s="1" t="str">
        <f>TEXT(A340,"mmmm")</f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>G340*H340</f>
        <v>3</v>
      </c>
    </row>
    <row r="341" spans="1:9" x14ac:dyDescent="0.3">
      <c r="A341" s="1">
        <v>43075</v>
      </c>
      <c r="B341" s="1" t="str">
        <f>TEXT(A341,"mmmm")</f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>G341*H341</f>
        <v>5.7</v>
      </c>
    </row>
    <row r="342" spans="1:9" x14ac:dyDescent="0.3">
      <c r="A342" s="1">
        <v>43076</v>
      </c>
      <c r="B342" s="1" t="str">
        <f>TEXT(A342,"mmmm")</f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>G342*H342</f>
        <v>5.0999999999999996</v>
      </c>
    </row>
    <row r="343" spans="1:9" x14ac:dyDescent="0.3">
      <c r="A343" s="1">
        <v>43077</v>
      </c>
      <c r="B343" s="1" t="str">
        <f>TEXT(A343,"mmmm")</f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>G343*H343</f>
        <v>4.5</v>
      </c>
    </row>
    <row r="344" spans="1:9" x14ac:dyDescent="0.3">
      <c r="A344" s="1">
        <v>43078</v>
      </c>
      <c r="B344" s="1" t="str">
        <f>TEXT(A344,"mmmm")</f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G344*H344</f>
        <v>4.2</v>
      </c>
    </row>
    <row r="345" spans="1:9" x14ac:dyDescent="0.3">
      <c r="A345" s="1">
        <v>43079</v>
      </c>
      <c r="B345" s="1" t="str">
        <f>TEXT(A345,"mmmm")</f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G345*H345</f>
        <v>3.3</v>
      </c>
    </row>
    <row r="346" spans="1:9" x14ac:dyDescent="0.3">
      <c r="A346" s="1">
        <v>43080</v>
      </c>
      <c r="B346" s="1" t="str">
        <f>TEXT(A346,"mmmm")</f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>G346*H346</f>
        <v>5.0999999999999996</v>
      </c>
    </row>
    <row r="347" spans="1:9" x14ac:dyDescent="0.3">
      <c r="A347" s="1">
        <v>43081</v>
      </c>
      <c r="B347" s="1" t="str">
        <f>TEXT(A347,"mmmm")</f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>G347*H347</f>
        <v>4.5</v>
      </c>
    </row>
    <row r="348" spans="1:9" x14ac:dyDescent="0.3">
      <c r="A348" s="1">
        <v>43082</v>
      </c>
      <c r="B348" s="1" t="str">
        <f>TEXT(A348,"mmmm")</f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>G348*H348</f>
        <v>4.2</v>
      </c>
    </row>
    <row r="349" spans="1:9" x14ac:dyDescent="0.3">
      <c r="A349" s="1">
        <v>43083</v>
      </c>
      <c r="B349" s="1" t="str">
        <f>TEXT(A349,"mmmm")</f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>G349*H349</f>
        <v>3.9</v>
      </c>
    </row>
    <row r="350" spans="1:9" x14ac:dyDescent="0.3">
      <c r="A350" s="1">
        <v>43084</v>
      </c>
      <c r="B350" s="1" t="str">
        <f>TEXT(A350,"mmmm")</f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>G350*H350</f>
        <v>5.0999999999999996</v>
      </c>
    </row>
    <row r="351" spans="1:9" x14ac:dyDescent="0.3">
      <c r="A351" s="1">
        <v>43085</v>
      </c>
      <c r="B351" s="1" t="str">
        <f>TEXT(A351,"mmmm")</f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G351*H351</f>
        <v>4.5</v>
      </c>
    </row>
    <row r="352" spans="1:9" x14ac:dyDescent="0.3">
      <c r="A352" s="1">
        <v>43086</v>
      </c>
      <c r="B352" s="1" t="str">
        <f>TEXT(A352,"mmmm")</f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G352*H352</f>
        <v>4.2</v>
      </c>
    </row>
    <row r="353" spans="1:9" x14ac:dyDescent="0.3">
      <c r="A353" s="1">
        <v>43087</v>
      </c>
      <c r="B353" s="1" t="str">
        <f>TEXT(A353,"mmmm")</f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>G353*H353</f>
        <v>3.9</v>
      </c>
    </row>
    <row r="354" spans="1:9" x14ac:dyDescent="0.3">
      <c r="A354" s="1">
        <v>43088</v>
      </c>
      <c r="B354" s="1" t="str">
        <f>TEXT(A354,"mmmm")</f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>G354*H354</f>
        <v>5.3999999999999995</v>
      </c>
    </row>
    <row r="355" spans="1:9" x14ac:dyDescent="0.3">
      <c r="A355" s="1">
        <v>43089</v>
      </c>
      <c r="B355" s="1" t="str">
        <f>TEXT(A355,"mmmm")</f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>G355*H355</f>
        <v>4.8</v>
      </c>
    </row>
    <row r="356" spans="1:9" x14ac:dyDescent="0.3">
      <c r="A356" s="1">
        <v>43090</v>
      </c>
      <c r="B356" s="1" t="str">
        <f>TEXT(A356,"mmmm")</f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>G356*H356</f>
        <v>4.5</v>
      </c>
    </row>
    <row r="357" spans="1:9" x14ac:dyDescent="0.3">
      <c r="A357" s="1">
        <v>43091</v>
      </c>
      <c r="B357" s="1" t="str">
        <f>TEXT(A357,"mmmm")</f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>G357*H357</f>
        <v>3.9</v>
      </c>
    </row>
    <row r="358" spans="1:9" x14ac:dyDescent="0.3">
      <c r="A358" s="1">
        <v>43092</v>
      </c>
      <c r="B358" s="1" t="str">
        <f>TEXT(A358,"mmmm")</f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G358*H358</f>
        <v>5.3999999999999995</v>
      </c>
    </row>
    <row r="359" spans="1:9" x14ac:dyDescent="0.3">
      <c r="A359" s="1">
        <v>43093</v>
      </c>
      <c r="B359" s="1" t="str">
        <f>TEXT(A359,"mmmm")</f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G359*H359</f>
        <v>4.8</v>
      </c>
    </row>
    <row r="360" spans="1:9" x14ac:dyDescent="0.3">
      <c r="A360" s="1">
        <v>43094</v>
      </c>
      <c r="B360" s="1" t="str">
        <f>TEXT(A360,"mmmm")</f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>G360*H360</f>
        <v>4.5</v>
      </c>
    </row>
    <row r="361" spans="1:9" x14ac:dyDescent="0.3">
      <c r="A361" s="1">
        <v>43095</v>
      </c>
      <c r="B361" s="1" t="str">
        <f>TEXT(A361,"mmmm")</f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>G361*H361</f>
        <v>3.9</v>
      </c>
    </row>
    <row r="362" spans="1:9" x14ac:dyDescent="0.3">
      <c r="A362" s="1">
        <v>43096</v>
      </c>
      <c r="B362" s="1" t="str">
        <f>TEXT(A362,"mmmm")</f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>G362*H362</f>
        <v>5.7</v>
      </c>
    </row>
    <row r="363" spans="1:9" x14ac:dyDescent="0.3">
      <c r="A363" s="1">
        <v>43097</v>
      </c>
      <c r="B363" s="1" t="str">
        <f>TEXT(A363,"mmmm")</f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>G363*H363</f>
        <v>4.8</v>
      </c>
    </row>
    <row r="364" spans="1:9" x14ac:dyDescent="0.3">
      <c r="A364" s="1">
        <v>43098</v>
      </c>
      <c r="B364" s="1" t="str">
        <f>TEXT(A364,"mmmm")</f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>G364*H364</f>
        <v>4.5</v>
      </c>
    </row>
    <row r="365" spans="1:9" x14ac:dyDescent="0.3">
      <c r="A365" s="1">
        <v>43099</v>
      </c>
      <c r="B365" s="1" t="str">
        <f>TEXT(A365,"mmmm")</f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>G365*H365</f>
        <v>3.9</v>
      </c>
    </row>
    <row r="366" spans="1:9" x14ac:dyDescent="0.3">
      <c r="A366" s="1">
        <v>43100</v>
      </c>
      <c r="B366" s="1" t="str">
        <f>TEXT(A366,"mmmm")</f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>G366*H366</f>
        <v>2.1</v>
      </c>
    </row>
    <row r="367" spans="1:9" x14ac:dyDescent="0.3">
      <c r="F367" s="4">
        <f>SUBTOTAL(109,Table2[Flyers])</f>
        <v>14704</v>
      </c>
      <c r="I367" s="3">
        <f>SUBTOTAL(109,Table2[Revenue])</f>
        <v>3183.6999999999985</v>
      </c>
    </row>
  </sheetData>
  <conditionalFormatting sqref="D1:D366">
    <cfRule type="colorScale" priority="4">
      <colorScale>
        <cfvo type="min"/>
        <cfvo type="max"/>
        <color rgb="FFF8696B"/>
        <color rgb="FFFCFCFF"/>
      </colorScale>
    </cfRule>
  </conditionalFormatting>
  <conditionalFormatting sqref="E1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{61375164-BCD2-4377-86B2-618A3411D64B}</x14:id>
        </ext>
      </extLst>
    </cfRule>
  </conditionalFormatting>
  <conditionalFormatting sqref="H1:H366">
    <cfRule type="top10" dxfId="5" priority="1" percent="1" bottom="1" rank="10"/>
    <cfRule type="top10" dxfId="4" priority="2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375164-BCD2-4377-86B2-618A3411D6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E1:E366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0BA6-5670-43CB-97A5-70B5DE7AF0C3}">
  <dimension ref="A2:K377"/>
  <sheetViews>
    <sheetView tabSelected="1" topLeftCell="B1" workbookViewId="0">
      <selection activeCell="H11" sqref="H11"/>
    </sheetView>
  </sheetViews>
  <sheetFormatPr defaultRowHeight="14.4" x14ac:dyDescent="0.3"/>
  <cols>
    <col min="1" max="1" width="14.44140625" customWidth="1"/>
    <col min="2" max="2" width="12" customWidth="1"/>
    <col min="3" max="3" width="14.5546875" customWidth="1"/>
    <col min="4" max="4" width="16.109375" customWidth="1"/>
    <col min="5" max="5" width="17.5546875" customWidth="1"/>
    <col min="6" max="6" width="10.77734375" customWidth="1"/>
    <col min="8" max="8" width="23.88671875" customWidth="1"/>
    <col min="9" max="9" width="24.21875" customWidth="1"/>
  </cols>
  <sheetData>
    <row r="2" spans="1:11" x14ac:dyDescent="0.3">
      <c r="G2" s="8" t="s">
        <v>21</v>
      </c>
      <c r="H2">
        <f>AVERAGE(H12:H376)</f>
        <v>25.323287671232876</v>
      </c>
    </row>
    <row r="3" spans="1:11" x14ac:dyDescent="0.3">
      <c r="G3" s="8" t="s">
        <v>696</v>
      </c>
      <c r="H3">
        <f>_xlfn.STDEV.P(H12:H376)</f>
        <v>6.8841394155397326</v>
      </c>
    </row>
    <row r="4" spans="1:11" x14ac:dyDescent="0.3">
      <c r="G4" s="8" t="s">
        <v>695</v>
      </c>
      <c r="H4">
        <f>AVERAGE(K12:K183)</f>
        <v>29.994186046511629</v>
      </c>
    </row>
    <row r="5" spans="1:11" x14ac:dyDescent="0.3">
      <c r="G5" s="8" t="s">
        <v>697</v>
      </c>
      <c r="H5" s="12">
        <f>_xlfn.Z.TEST(K12:K183, H2, H3)</f>
        <v>2.8312753066760779E-19</v>
      </c>
    </row>
    <row r="11" spans="1:11" x14ac:dyDescent="0.3">
      <c r="A11" s="1" t="s">
        <v>0</v>
      </c>
      <c r="B11" s="1" t="s">
        <v>14</v>
      </c>
      <c r="C11" t="s">
        <v>1</v>
      </c>
      <c r="D11" t="s">
        <v>2</v>
      </c>
      <c r="E11" s="2" t="s">
        <v>3</v>
      </c>
      <c r="F11" t="s">
        <v>4</v>
      </c>
      <c r="G11" t="s">
        <v>6</v>
      </c>
      <c r="H11" t="s">
        <v>5</v>
      </c>
      <c r="I11" s="3" t="s">
        <v>15</v>
      </c>
      <c r="K11" s="8" t="s">
        <v>695</v>
      </c>
    </row>
    <row r="12" spans="1:11" x14ac:dyDescent="0.3">
      <c r="A12" s="1">
        <v>42736</v>
      </c>
      <c r="B12" s="1" t="str">
        <f>TEXT(A12,"mmmm")</f>
        <v>January</v>
      </c>
      <c r="C12" t="s">
        <v>7</v>
      </c>
      <c r="D12">
        <v>27</v>
      </c>
      <c r="E12" s="2">
        <v>2</v>
      </c>
      <c r="F12">
        <v>15</v>
      </c>
      <c r="G12">
        <v>0.3</v>
      </c>
      <c r="H12">
        <v>10</v>
      </c>
      <c r="I12" s="3">
        <f>G12*H12</f>
        <v>3</v>
      </c>
      <c r="K12">
        <v>22</v>
      </c>
    </row>
    <row r="13" spans="1:11" x14ac:dyDescent="0.3">
      <c r="A13" s="1">
        <v>42737</v>
      </c>
      <c r="B13" s="1" t="str">
        <f>TEXT(A13,"mmmm")</f>
        <v>January</v>
      </c>
      <c r="C13" t="s">
        <v>8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3">
        <f>G13*H13</f>
        <v>3.9</v>
      </c>
      <c r="K13">
        <v>22</v>
      </c>
    </row>
    <row r="14" spans="1:11" x14ac:dyDescent="0.3">
      <c r="A14" s="1">
        <v>42738</v>
      </c>
      <c r="B14" s="1" t="str">
        <f>TEXT(A14,"mmmm")</f>
        <v>January</v>
      </c>
      <c r="C14" t="s">
        <v>9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3">
        <f>G14*H14</f>
        <v>4.5</v>
      </c>
      <c r="K14">
        <v>22</v>
      </c>
    </row>
    <row r="15" spans="1:11" x14ac:dyDescent="0.3">
      <c r="A15" s="1">
        <v>42739</v>
      </c>
      <c r="B15" s="1" t="str">
        <f>TEXT(A15,"mmmm")</f>
        <v>January</v>
      </c>
      <c r="C15" t="s">
        <v>10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3">
        <f>G15*H15</f>
        <v>5.0999999999999996</v>
      </c>
      <c r="K15">
        <v>23</v>
      </c>
    </row>
    <row r="16" spans="1:11" x14ac:dyDescent="0.3">
      <c r="A16" s="1">
        <v>42740</v>
      </c>
      <c r="B16" s="1" t="str">
        <f>TEXT(A16,"mmmm")</f>
        <v>January</v>
      </c>
      <c r="C16" t="s">
        <v>11</v>
      </c>
      <c r="D16">
        <v>42.4</v>
      </c>
      <c r="E16" s="2">
        <v>1</v>
      </c>
      <c r="F16">
        <v>33</v>
      </c>
      <c r="G16">
        <v>0.3</v>
      </c>
      <c r="H16">
        <v>18</v>
      </c>
      <c r="I16" s="3">
        <f>G16*H16</f>
        <v>5.3999999999999995</v>
      </c>
      <c r="K16">
        <v>25</v>
      </c>
    </row>
    <row r="17" spans="1:11" x14ac:dyDescent="0.3">
      <c r="A17" s="1">
        <v>42741</v>
      </c>
      <c r="B17" s="1" t="str">
        <f>TEXT(A17,"mmmm")</f>
        <v>January</v>
      </c>
      <c r="C17" t="s">
        <v>12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3">
        <f>G17*H17</f>
        <v>3.3</v>
      </c>
      <c r="K17">
        <v>25</v>
      </c>
    </row>
    <row r="18" spans="1:11" x14ac:dyDescent="0.3">
      <c r="A18" s="1">
        <v>42742</v>
      </c>
      <c r="B18" s="1" t="str">
        <f>TEXT(A18,"mmmm")</f>
        <v>January</v>
      </c>
      <c r="C18" t="s">
        <v>13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3">
        <f>G18*H18</f>
        <v>3.9</v>
      </c>
      <c r="K18">
        <v>23</v>
      </c>
    </row>
    <row r="19" spans="1:11" x14ac:dyDescent="0.3">
      <c r="A19" s="1">
        <v>42743</v>
      </c>
      <c r="B19" s="1" t="str">
        <f>TEXT(A19,"mmmm")</f>
        <v>January</v>
      </c>
      <c r="C19" t="s">
        <v>7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3">
        <f>G19*H19</f>
        <v>4.5</v>
      </c>
      <c r="K19">
        <v>25</v>
      </c>
    </row>
    <row r="20" spans="1:11" x14ac:dyDescent="0.3">
      <c r="A20" s="1">
        <v>42744</v>
      </c>
      <c r="B20" s="1" t="str">
        <f>TEXT(A20,"mmmm")</f>
        <v>January</v>
      </c>
      <c r="C20" t="s">
        <v>8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3">
        <f>G20*H20</f>
        <v>5.0999999999999996</v>
      </c>
      <c r="K20">
        <v>23</v>
      </c>
    </row>
    <row r="21" spans="1:11" x14ac:dyDescent="0.3">
      <c r="A21" s="1">
        <v>42745</v>
      </c>
      <c r="B21" s="1" t="str">
        <f>TEXT(A21,"mmmm")</f>
        <v>January</v>
      </c>
      <c r="C21" t="s">
        <v>9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3">
        <f>G21*H21</f>
        <v>5.3999999999999995</v>
      </c>
      <c r="K21">
        <v>24</v>
      </c>
    </row>
    <row r="22" spans="1:11" x14ac:dyDescent="0.3">
      <c r="A22" s="1">
        <v>42746</v>
      </c>
      <c r="B22" s="1" t="str">
        <f>TEXT(A22,"mmmm")</f>
        <v>January</v>
      </c>
      <c r="C22" t="s">
        <v>10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3">
        <f>G22*H22</f>
        <v>3.5999999999999996</v>
      </c>
      <c r="K22">
        <v>23</v>
      </c>
    </row>
    <row r="23" spans="1:11" x14ac:dyDescent="0.3">
      <c r="A23" s="1">
        <v>42747</v>
      </c>
      <c r="B23" s="1" t="str">
        <f>TEXT(A23,"mmmm")</f>
        <v>January</v>
      </c>
      <c r="C23" t="s">
        <v>11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3">
        <f>G23*H23</f>
        <v>4.2</v>
      </c>
      <c r="K23">
        <v>24</v>
      </c>
    </row>
    <row r="24" spans="1:11" x14ac:dyDescent="0.3">
      <c r="A24" s="1">
        <v>42748</v>
      </c>
      <c r="B24" s="1" t="str">
        <f>TEXT(A24,"mmmm")</f>
        <v>January</v>
      </c>
      <c r="C24" t="s">
        <v>12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>G24*H24</f>
        <v>4.5</v>
      </c>
      <c r="K24">
        <v>25</v>
      </c>
    </row>
    <row r="25" spans="1:11" x14ac:dyDescent="0.3">
      <c r="A25" s="1">
        <v>42749</v>
      </c>
      <c r="B25" s="1" t="str">
        <f>TEXT(A25,"mmmm")</f>
        <v>January</v>
      </c>
      <c r="C25" t="s">
        <v>13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3">
        <f>G25*H25</f>
        <v>5.0999999999999996</v>
      </c>
      <c r="K25">
        <v>26</v>
      </c>
    </row>
    <row r="26" spans="1:11" x14ac:dyDescent="0.3">
      <c r="A26" s="1">
        <v>42750</v>
      </c>
      <c r="B26" s="1" t="str">
        <f>TEXT(A26,"mmmm")</f>
        <v>January</v>
      </c>
      <c r="C26" t="s">
        <v>7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3">
        <f>G26*H26</f>
        <v>5.3999999999999995</v>
      </c>
      <c r="K26">
        <v>26</v>
      </c>
    </row>
    <row r="27" spans="1:11" x14ac:dyDescent="0.3">
      <c r="A27" s="1">
        <v>42751</v>
      </c>
      <c r="B27" s="1" t="str">
        <f>TEXT(A27,"mmmm")</f>
        <v>January</v>
      </c>
      <c r="C27" t="s">
        <v>8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3">
        <f>G27*H27</f>
        <v>3.5999999999999996</v>
      </c>
      <c r="K27">
        <v>26</v>
      </c>
    </row>
    <row r="28" spans="1:11" x14ac:dyDescent="0.3">
      <c r="A28" s="1">
        <v>42752</v>
      </c>
      <c r="B28" s="1" t="str">
        <f>TEXT(A28,"mmmm")</f>
        <v>January</v>
      </c>
      <c r="C28" t="s">
        <v>9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3">
        <f>G28*H28</f>
        <v>4.2</v>
      </c>
      <c r="K28">
        <v>27</v>
      </c>
    </row>
    <row r="29" spans="1:11" x14ac:dyDescent="0.3">
      <c r="A29" s="1">
        <v>42753</v>
      </c>
      <c r="B29" s="1" t="str">
        <f>TEXT(A29,"mmmm")</f>
        <v>January</v>
      </c>
      <c r="C29" t="s">
        <v>10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3">
        <f>G29*H29</f>
        <v>4.8</v>
      </c>
      <c r="K29">
        <v>25</v>
      </c>
    </row>
    <row r="30" spans="1:11" x14ac:dyDescent="0.3">
      <c r="A30" s="1">
        <v>42754</v>
      </c>
      <c r="B30" s="1" t="str">
        <f>TEXT(A30,"mmmm")</f>
        <v>January</v>
      </c>
      <c r="C30" t="s">
        <v>11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3">
        <f>G30*H30</f>
        <v>5.0999999999999996</v>
      </c>
      <c r="K30">
        <v>27</v>
      </c>
    </row>
    <row r="31" spans="1:11" x14ac:dyDescent="0.3">
      <c r="A31" s="1">
        <v>42755</v>
      </c>
      <c r="B31" s="1" t="str">
        <f>TEXT(A31,"mmmm")</f>
        <v>January</v>
      </c>
      <c r="C31" t="s">
        <v>12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3">
        <f>G31*H31</f>
        <v>3.5999999999999996</v>
      </c>
      <c r="K31">
        <v>25</v>
      </c>
    </row>
    <row r="32" spans="1:11" x14ac:dyDescent="0.3">
      <c r="A32" s="1">
        <v>42756</v>
      </c>
      <c r="B32" s="1" t="str">
        <f>TEXT(A32,"mmmm")</f>
        <v>January</v>
      </c>
      <c r="C32" t="s">
        <v>13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3">
        <f>G32*H32</f>
        <v>4.2</v>
      </c>
      <c r="K32">
        <v>26</v>
      </c>
    </row>
    <row r="33" spans="1:11" x14ac:dyDescent="0.3">
      <c r="A33" s="1">
        <v>42757</v>
      </c>
      <c r="B33" s="1" t="str">
        <f>TEXT(A33,"mmmm")</f>
        <v>January</v>
      </c>
      <c r="C33" t="s">
        <v>7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3">
        <f>G33*H33</f>
        <v>4.8</v>
      </c>
      <c r="K33">
        <v>27</v>
      </c>
    </row>
    <row r="34" spans="1:11" x14ac:dyDescent="0.3">
      <c r="A34" s="1">
        <v>42758</v>
      </c>
      <c r="B34" s="1" t="str">
        <f>TEXT(A34,"mmmm")</f>
        <v>January</v>
      </c>
      <c r="C34" t="s">
        <v>8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>G34*H34</f>
        <v>5.0999999999999996</v>
      </c>
      <c r="K34">
        <v>27</v>
      </c>
    </row>
    <row r="35" spans="1:11" x14ac:dyDescent="0.3">
      <c r="A35" s="1">
        <v>42759</v>
      </c>
      <c r="B35" s="1" t="str">
        <f>TEXT(A35,"mmmm")</f>
        <v>January</v>
      </c>
      <c r="C35" t="s">
        <v>9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3">
        <f>G35*H35</f>
        <v>3.5999999999999996</v>
      </c>
      <c r="K35">
        <v>26</v>
      </c>
    </row>
    <row r="36" spans="1:11" x14ac:dyDescent="0.3">
      <c r="A36" s="1">
        <v>42760</v>
      </c>
      <c r="B36" s="1" t="str">
        <f>TEXT(A36,"mmmm")</f>
        <v>January</v>
      </c>
      <c r="C36" t="s">
        <v>10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3">
        <f>G36*H36</f>
        <v>4.2</v>
      </c>
      <c r="K36">
        <v>27</v>
      </c>
    </row>
    <row r="37" spans="1:11" x14ac:dyDescent="0.3">
      <c r="A37" s="1">
        <v>42761</v>
      </c>
      <c r="B37" s="1" t="str">
        <f>TEXT(A37,"mmmm")</f>
        <v>January</v>
      </c>
      <c r="C37" t="s">
        <v>11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3">
        <f>G37*H37</f>
        <v>4.8</v>
      </c>
      <c r="K37">
        <v>27</v>
      </c>
    </row>
    <row r="38" spans="1:11" x14ac:dyDescent="0.3">
      <c r="A38" s="1">
        <v>42762</v>
      </c>
      <c r="B38" s="1" t="str">
        <f>TEXT(A38,"mmmm")</f>
        <v>January</v>
      </c>
      <c r="C38" t="s">
        <v>12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3">
        <f>G38*H38</f>
        <v>5.0999999999999996</v>
      </c>
      <c r="K38">
        <v>25</v>
      </c>
    </row>
    <row r="39" spans="1:11" x14ac:dyDescent="0.3">
      <c r="A39" s="1">
        <v>42763</v>
      </c>
      <c r="B39" s="1" t="str">
        <f>TEXT(A39,"mmmm")</f>
        <v>January</v>
      </c>
      <c r="C39" t="s">
        <v>13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3">
        <f>G39*H39</f>
        <v>3.9</v>
      </c>
      <c r="K39">
        <v>26</v>
      </c>
    </row>
    <row r="40" spans="1:11" x14ac:dyDescent="0.3">
      <c r="A40" s="1">
        <v>42764</v>
      </c>
      <c r="B40" s="1" t="str">
        <f>TEXT(A40,"mmmm")</f>
        <v>January</v>
      </c>
      <c r="C40" t="s">
        <v>7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3">
        <f>G40*H40</f>
        <v>4.2</v>
      </c>
      <c r="K40">
        <v>27</v>
      </c>
    </row>
    <row r="41" spans="1:11" x14ac:dyDescent="0.3">
      <c r="A41" s="1">
        <v>42765</v>
      </c>
      <c r="B41" s="1" t="str">
        <f>TEXT(A41,"mmmm")</f>
        <v>January</v>
      </c>
      <c r="C41" t="s">
        <v>8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3">
        <f>G41*H41</f>
        <v>5.0999999999999996</v>
      </c>
      <c r="K41">
        <v>25</v>
      </c>
    </row>
    <row r="42" spans="1:11" x14ac:dyDescent="0.3">
      <c r="A42" s="1">
        <v>42766</v>
      </c>
      <c r="B42" s="1" t="str">
        <f>TEXT(A42,"mmmm")</f>
        <v>January</v>
      </c>
      <c r="C42" t="s">
        <v>9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>G42*H42</f>
        <v>5.3999999999999995</v>
      </c>
      <c r="K42">
        <v>25</v>
      </c>
    </row>
    <row r="43" spans="1:11" x14ac:dyDescent="0.3">
      <c r="A43" s="1">
        <v>42767</v>
      </c>
      <c r="B43" s="1" t="str">
        <f>TEXT(A43,"mmmm")</f>
        <v>February</v>
      </c>
      <c r="C43" t="s">
        <v>10</v>
      </c>
      <c r="D43">
        <v>42.4</v>
      </c>
      <c r="E43" s="2">
        <v>1</v>
      </c>
      <c r="F43">
        <v>35</v>
      </c>
      <c r="G43">
        <v>0.3</v>
      </c>
      <c r="H43">
        <v>18</v>
      </c>
      <c r="I43" s="3">
        <f>G43*H43</f>
        <v>5.3999999999999995</v>
      </c>
      <c r="K43">
        <v>29</v>
      </c>
    </row>
    <row r="44" spans="1:11" x14ac:dyDescent="0.3">
      <c r="A44" s="1">
        <v>42768</v>
      </c>
      <c r="B44" s="1" t="str">
        <f>TEXT(A44,"mmmm")</f>
        <v>February</v>
      </c>
      <c r="C44" t="s">
        <v>11</v>
      </c>
      <c r="D44">
        <v>52</v>
      </c>
      <c r="E44" s="2">
        <v>1</v>
      </c>
      <c r="F44">
        <v>22</v>
      </c>
      <c r="G44">
        <v>0.3</v>
      </c>
      <c r="H44">
        <v>20</v>
      </c>
      <c r="I44" s="3">
        <f>G44*H44</f>
        <v>6</v>
      </c>
      <c r="K44">
        <v>30</v>
      </c>
    </row>
    <row r="45" spans="1:11" x14ac:dyDescent="0.3">
      <c r="A45" s="1">
        <v>42769</v>
      </c>
      <c r="B45" s="1" t="str">
        <f>TEXT(A45,"mmmm")</f>
        <v>February</v>
      </c>
      <c r="C45" t="s">
        <v>12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3">
        <f>G45*H45</f>
        <v>6.3</v>
      </c>
      <c r="K45">
        <v>31</v>
      </c>
    </row>
    <row r="46" spans="1:11" x14ac:dyDescent="0.3">
      <c r="A46" s="1">
        <v>42770</v>
      </c>
      <c r="B46" s="1" t="str">
        <f>TEXT(A46,"mmmm")</f>
        <v>February</v>
      </c>
      <c r="C46" t="s">
        <v>13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3">
        <f>G46*H46</f>
        <v>6.6</v>
      </c>
      <c r="K46">
        <v>29</v>
      </c>
    </row>
    <row r="47" spans="1:11" x14ac:dyDescent="0.3">
      <c r="A47" s="1">
        <v>42771</v>
      </c>
      <c r="B47" s="1" t="str">
        <f>TEXT(A47,"mmmm")</f>
        <v>February</v>
      </c>
      <c r="C47" t="s">
        <v>7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>G47*H47</f>
        <v>5.3999999999999995</v>
      </c>
      <c r="K47">
        <v>29</v>
      </c>
    </row>
    <row r="48" spans="1:11" x14ac:dyDescent="0.3">
      <c r="A48" s="1">
        <v>42772</v>
      </c>
      <c r="B48" s="1" t="str">
        <f>TEXT(A48,"mmmm")</f>
        <v>February</v>
      </c>
      <c r="C48" t="s">
        <v>8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3">
        <f>G48*H48</f>
        <v>6</v>
      </c>
      <c r="K48">
        <v>30</v>
      </c>
    </row>
    <row r="49" spans="1:11" x14ac:dyDescent="0.3">
      <c r="A49" s="1">
        <v>42773</v>
      </c>
      <c r="B49" s="1" t="str">
        <f>TEXT(A49,"mmmm")</f>
        <v>February</v>
      </c>
      <c r="C49" t="s">
        <v>9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3">
        <f>G49*H49</f>
        <v>6.3</v>
      </c>
      <c r="K49">
        <v>31</v>
      </c>
    </row>
    <row r="50" spans="1:11" x14ac:dyDescent="0.3">
      <c r="A50" s="1">
        <v>42774</v>
      </c>
      <c r="B50" s="1" t="str">
        <f>TEXT(A50,"mmmm")</f>
        <v>February</v>
      </c>
      <c r="C50" t="s">
        <v>10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3">
        <f>G50*H50</f>
        <v>6.6</v>
      </c>
      <c r="K50">
        <v>29</v>
      </c>
    </row>
    <row r="51" spans="1:11" x14ac:dyDescent="0.3">
      <c r="A51" s="1">
        <v>42775</v>
      </c>
      <c r="B51" s="1" t="str">
        <f>TEXT(A51,"mmmm")</f>
        <v>February</v>
      </c>
      <c r="C51" t="s">
        <v>11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3">
        <f>G51*H51</f>
        <v>5.7</v>
      </c>
      <c r="K51">
        <v>31</v>
      </c>
    </row>
    <row r="52" spans="1:11" x14ac:dyDescent="0.3">
      <c r="A52" s="1">
        <v>42776</v>
      </c>
      <c r="B52" s="1" t="str">
        <f>TEXT(A52,"mmmm")</f>
        <v>February</v>
      </c>
      <c r="C52" t="s">
        <v>12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3">
        <f>G52*H52</f>
        <v>6</v>
      </c>
      <c r="K52">
        <v>29</v>
      </c>
    </row>
    <row r="53" spans="1:11" x14ac:dyDescent="0.3">
      <c r="A53" s="1">
        <v>42777</v>
      </c>
      <c r="B53" s="1" t="str">
        <f>TEXT(A53,"mmmm")</f>
        <v>February</v>
      </c>
      <c r="C53" t="s">
        <v>13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3">
        <f>G53*H53</f>
        <v>6.3</v>
      </c>
      <c r="K53">
        <v>29</v>
      </c>
    </row>
    <row r="54" spans="1:11" x14ac:dyDescent="0.3">
      <c r="A54" s="1">
        <v>42778</v>
      </c>
      <c r="B54" s="1" t="str">
        <f>TEXT(A54,"mmmm")</f>
        <v>February</v>
      </c>
      <c r="C54" t="s">
        <v>7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3">
        <f>G54*H54</f>
        <v>6.6</v>
      </c>
      <c r="K54">
        <v>30</v>
      </c>
    </row>
    <row r="55" spans="1:11" x14ac:dyDescent="0.3">
      <c r="A55" s="1">
        <v>42779</v>
      </c>
      <c r="B55" s="1" t="str">
        <f>TEXT(A55,"mmmm")</f>
        <v>February</v>
      </c>
      <c r="C55" t="s">
        <v>8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3">
        <f>G55*H55</f>
        <v>5.3999999999999995</v>
      </c>
      <c r="K55">
        <v>31</v>
      </c>
    </row>
    <row r="56" spans="1:11" x14ac:dyDescent="0.3">
      <c r="A56" s="1">
        <v>42780</v>
      </c>
      <c r="B56" s="1" t="str">
        <f>TEXT(A56,"mmmm")</f>
        <v>February</v>
      </c>
      <c r="C56" t="s">
        <v>9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3">
        <f>G56*H56</f>
        <v>5.7</v>
      </c>
      <c r="K56">
        <v>28</v>
      </c>
    </row>
    <row r="57" spans="1:11" x14ac:dyDescent="0.3">
      <c r="A57" s="1">
        <v>42781</v>
      </c>
      <c r="B57" s="1" t="str">
        <f>TEXT(A57,"mmmm")</f>
        <v>February</v>
      </c>
      <c r="C57" t="s">
        <v>10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3">
        <f>G57*H57</f>
        <v>6</v>
      </c>
      <c r="K57">
        <v>29</v>
      </c>
    </row>
    <row r="58" spans="1:11" x14ac:dyDescent="0.3">
      <c r="A58" s="1">
        <v>42782</v>
      </c>
      <c r="B58" s="1" t="str">
        <f>TEXT(A58,"mmmm")</f>
        <v>February</v>
      </c>
      <c r="C58" t="s">
        <v>11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3">
        <f>G58*H58</f>
        <v>6.3</v>
      </c>
      <c r="K58">
        <v>31</v>
      </c>
    </row>
    <row r="59" spans="1:11" x14ac:dyDescent="0.3">
      <c r="A59" s="1">
        <v>42783</v>
      </c>
      <c r="B59" s="1" t="str">
        <f>TEXT(A59,"mmmm")</f>
        <v>February</v>
      </c>
      <c r="C59" t="s">
        <v>12</v>
      </c>
      <c r="D59">
        <v>40.4</v>
      </c>
      <c r="E59" s="2">
        <v>1</v>
      </c>
      <c r="F59">
        <v>29</v>
      </c>
      <c r="G59">
        <v>0.3</v>
      </c>
      <c r="H59">
        <v>18</v>
      </c>
      <c r="I59" s="3">
        <f>G59*H59</f>
        <v>5.3999999999999995</v>
      </c>
      <c r="K59">
        <v>29</v>
      </c>
    </row>
    <row r="60" spans="1:11" x14ac:dyDescent="0.3">
      <c r="A60" s="1">
        <v>42784</v>
      </c>
      <c r="B60" s="1" t="str">
        <f>TEXT(A60,"mmmm")</f>
        <v>February</v>
      </c>
      <c r="C60" t="s">
        <v>13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3">
        <f>G60*H60</f>
        <v>5.7</v>
      </c>
      <c r="K60">
        <v>30</v>
      </c>
    </row>
    <row r="61" spans="1:11" x14ac:dyDescent="0.3">
      <c r="A61" s="1">
        <v>42785</v>
      </c>
      <c r="B61" s="1" t="str">
        <f>TEXT(A61,"mmmm")</f>
        <v>February</v>
      </c>
      <c r="C61" t="s">
        <v>7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3">
        <f>G61*H61</f>
        <v>6</v>
      </c>
      <c r="K61">
        <v>31</v>
      </c>
    </row>
    <row r="62" spans="1:11" x14ac:dyDescent="0.3">
      <c r="A62" s="1">
        <v>42786</v>
      </c>
      <c r="B62" s="1" t="str">
        <f>TEXT(A62,"mmmm")</f>
        <v>February</v>
      </c>
      <c r="C62" t="s">
        <v>8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3">
        <f>G62*H62</f>
        <v>6.3</v>
      </c>
      <c r="K62">
        <v>29</v>
      </c>
    </row>
    <row r="63" spans="1:11" x14ac:dyDescent="0.3">
      <c r="A63" s="1">
        <v>42787</v>
      </c>
      <c r="B63" s="1" t="str">
        <f>TEXT(A63,"mmmm")</f>
        <v>February</v>
      </c>
      <c r="C63" t="s">
        <v>9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>G63*H63</f>
        <v>5.3999999999999995</v>
      </c>
      <c r="K63">
        <v>30</v>
      </c>
    </row>
    <row r="64" spans="1:11" x14ac:dyDescent="0.3">
      <c r="A64" s="1">
        <v>42788</v>
      </c>
      <c r="B64" s="1" t="str">
        <f>TEXT(A64,"mmmm")</f>
        <v>February</v>
      </c>
      <c r="C64" t="s">
        <v>10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3">
        <f>G64*H64</f>
        <v>5.7</v>
      </c>
      <c r="K64">
        <v>31</v>
      </c>
    </row>
    <row r="65" spans="1:11" x14ac:dyDescent="0.3">
      <c r="A65" s="1">
        <v>42789</v>
      </c>
      <c r="B65" s="1" t="str">
        <f>TEXT(A65,"mmmm")</f>
        <v>February</v>
      </c>
      <c r="C65" t="s">
        <v>11</v>
      </c>
      <c r="D65">
        <v>45</v>
      </c>
      <c r="E65" s="2">
        <v>1</v>
      </c>
      <c r="F65">
        <v>23</v>
      </c>
      <c r="G65">
        <v>0.3</v>
      </c>
      <c r="H65">
        <v>20</v>
      </c>
      <c r="I65" s="3">
        <f>G65*H65</f>
        <v>6</v>
      </c>
      <c r="K65">
        <v>31</v>
      </c>
    </row>
    <row r="66" spans="1:11" x14ac:dyDescent="0.3">
      <c r="A66" s="1">
        <v>42790</v>
      </c>
      <c r="B66" s="1" t="str">
        <f>TEXT(A66,"mmmm")</f>
        <v>February</v>
      </c>
      <c r="C66" t="s">
        <v>12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3">
        <f>G66*H66</f>
        <v>6.3</v>
      </c>
      <c r="K66">
        <v>33</v>
      </c>
    </row>
    <row r="67" spans="1:11" x14ac:dyDescent="0.3">
      <c r="A67" s="1">
        <v>42791</v>
      </c>
      <c r="B67" s="1" t="str">
        <f>TEXT(A67,"mmmm")</f>
        <v>February</v>
      </c>
      <c r="C67" t="s">
        <v>13</v>
      </c>
      <c r="D67">
        <v>42.4</v>
      </c>
      <c r="E67" s="2">
        <v>1</v>
      </c>
      <c r="F67">
        <v>21</v>
      </c>
      <c r="G67">
        <v>0.3</v>
      </c>
      <c r="H67">
        <v>18</v>
      </c>
      <c r="I67" s="3">
        <f>G67*H67</f>
        <v>5.3999999999999995</v>
      </c>
      <c r="K67">
        <v>35</v>
      </c>
    </row>
    <row r="68" spans="1:11" x14ac:dyDescent="0.3">
      <c r="A68" s="1">
        <v>42792</v>
      </c>
      <c r="B68" s="1" t="str">
        <f>TEXT(A68,"mmmm")</f>
        <v>February</v>
      </c>
      <c r="C68" t="s">
        <v>7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3">
        <f>G68*H68</f>
        <v>5.7</v>
      </c>
      <c r="K68">
        <v>38</v>
      </c>
    </row>
    <row r="69" spans="1:11" x14ac:dyDescent="0.3">
      <c r="A69" s="1">
        <v>42793</v>
      </c>
      <c r="B69" s="1" t="str">
        <f>TEXT(A69,"mmmm")</f>
        <v>February</v>
      </c>
      <c r="C69" t="s">
        <v>8</v>
      </c>
      <c r="D69">
        <v>45</v>
      </c>
      <c r="E69" s="2">
        <v>1</v>
      </c>
      <c r="F69">
        <v>34</v>
      </c>
      <c r="G69">
        <v>0.3</v>
      </c>
      <c r="H69">
        <v>20</v>
      </c>
      <c r="I69" s="3">
        <f>G69*H69</f>
        <v>6</v>
      </c>
      <c r="K69">
        <v>34</v>
      </c>
    </row>
    <row r="70" spans="1:11" x14ac:dyDescent="0.3">
      <c r="A70" s="1">
        <v>42794</v>
      </c>
      <c r="B70" s="1" t="str">
        <f>TEXT(A70,"mmmm")</f>
        <v>February</v>
      </c>
      <c r="C70" t="s">
        <v>9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3">
        <f>G70*H70</f>
        <v>6.6</v>
      </c>
      <c r="K70">
        <v>36</v>
      </c>
    </row>
    <row r="71" spans="1:11" x14ac:dyDescent="0.3">
      <c r="A71" s="1">
        <v>42795</v>
      </c>
      <c r="B71" s="1" t="str">
        <f>TEXT(A71,"mmmm")</f>
        <v>March</v>
      </c>
      <c r="C71" t="s">
        <v>10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3">
        <f>G71*H71</f>
        <v>6.8999999999999995</v>
      </c>
      <c r="K71">
        <v>39</v>
      </c>
    </row>
    <row r="72" spans="1:11" x14ac:dyDescent="0.3">
      <c r="A72" s="1">
        <v>42796</v>
      </c>
      <c r="B72" s="1" t="str">
        <f>TEXT(A72,"mmmm")</f>
        <v>March</v>
      </c>
      <c r="C72" t="s">
        <v>11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3">
        <f>G72*H72</f>
        <v>7.1999999999999993</v>
      </c>
      <c r="K72">
        <v>32</v>
      </c>
    </row>
    <row r="73" spans="1:11" x14ac:dyDescent="0.3">
      <c r="A73" s="1">
        <v>42797</v>
      </c>
      <c r="B73" s="1" t="str">
        <f>TEXT(A73,"mmmm")</f>
        <v>March</v>
      </c>
      <c r="C73" t="s">
        <v>12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3">
        <f>G73*H73</f>
        <v>7.1999999999999993</v>
      </c>
      <c r="K73">
        <v>35</v>
      </c>
    </row>
    <row r="74" spans="1:11" x14ac:dyDescent="0.3">
      <c r="A74" s="1">
        <v>42798</v>
      </c>
      <c r="B74" s="1" t="str">
        <f>TEXT(A74,"mmmm")</f>
        <v>March</v>
      </c>
      <c r="C74" t="s">
        <v>13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3">
        <f>G74*H74</f>
        <v>7.5</v>
      </c>
      <c r="K74">
        <v>36</v>
      </c>
    </row>
    <row r="75" spans="1:11" x14ac:dyDescent="0.3">
      <c r="A75" s="1">
        <v>42799</v>
      </c>
      <c r="B75" s="1" t="str">
        <f>TEXT(A75,"mmmm")</f>
        <v>March</v>
      </c>
      <c r="C75" t="s">
        <v>7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3">
        <f>G75*H75</f>
        <v>6.8999999999999995</v>
      </c>
      <c r="K75">
        <v>40</v>
      </c>
    </row>
    <row r="76" spans="1:11" x14ac:dyDescent="0.3">
      <c r="A76" s="1">
        <v>42800</v>
      </c>
      <c r="B76" s="1" t="str">
        <f>TEXT(A76,"mmmm")</f>
        <v>March</v>
      </c>
      <c r="C76" t="s">
        <v>8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3">
        <f>G76*H76</f>
        <v>7.1999999999999993</v>
      </c>
      <c r="K76">
        <v>32</v>
      </c>
    </row>
    <row r="77" spans="1:11" x14ac:dyDescent="0.3">
      <c r="A77" s="1">
        <v>42801</v>
      </c>
      <c r="B77" s="1" t="str">
        <f>TEXT(A77,"mmmm")</f>
        <v>March</v>
      </c>
      <c r="C77" t="s">
        <v>9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3">
        <f>G77*H77</f>
        <v>7.1999999999999993</v>
      </c>
      <c r="K77">
        <v>35</v>
      </c>
    </row>
    <row r="78" spans="1:11" x14ac:dyDescent="0.3">
      <c r="A78" s="1">
        <v>42802</v>
      </c>
      <c r="B78" s="1" t="str">
        <f>TEXT(A78,"mmmm")</f>
        <v>March</v>
      </c>
      <c r="C78" t="s">
        <v>10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3">
        <f>G78*H78</f>
        <v>7.5</v>
      </c>
      <c r="K78">
        <v>36</v>
      </c>
    </row>
    <row r="79" spans="1:11" x14ac:dyDescent="0.3">
      <c r="A79" s="1">
        <v>42803</v>
      </c>
      <c r="B79" s="1" t="str">
        <f>TEXT(A79,"mmmm")</f>
        <v>March</v>
      </c>
      <c r="C79" t="s">
        <v>11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3">
        <f>G79*H79</f>
        <v>6.8999999999999995</v>
      </c>
      <c r="K79">
        <v>41</v>
      </c>
    </row>
    <row r="80" spans="1:11" x14ac:dyDescent="0.3">
      <c r="A80" s="1">
        <v>42804</v>
      </c>
      <c r="B80" s="1" t="str">
        <f>TEXT(A80,"mmmm")</f>
        <v>March</v>
      </c>
      <c r="C80" t="s">
        <v>12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3">
        <f>G80*H80</f>
        <v>7.1999999999999993</v>
      </c>
      <c r="K80">
        <v>31</v>
      </c>
    </row>
    <row r="81" spans="1:11" x14ac:dyDescent="0.3">
      <c r="A81" s="1">
        <v>42805</v>
      </c>
      <c r="B81" s="1" t="str">
        <f>TEXT(A81,"mmmm")</f>
        <v>March</v>
      </c>
      <c r="C81" t="s">
        <v>13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3">
        <f>G81*H81</f>
        <v>7.1999999999999993</v>
      </c>
      <c r="K81">
        <v>32</v>
      </c>
    </row>
    <row r="82" spans="1:11" x14ac:dyDescent="0.3">
      <c r="A82" s="1">
        <v>42806</v>
      </c>
      <c r="B82" s="1" t="str">
        <f>TEXT(A82,"mmmm")</f>
        <v>March</v>
      </c>
      <c r="C82" t="s">
        <v>7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3">
        <f>G82*H82</f>
        <v>7.5</v>
      </c>
      <c r="K82">
        <v>35</v>
      </c>
    </row>
    <row r="83" spans="1:11" x14ac:dyDescent="0.3">
      <c r="A83" s="1">
        <v>42807</v>
      </c>
      <c r="B83" s="1" t="str">
        <f>TEXT(A83,"mmmm")</f>
        <v>March</v>
      </c>
      <c r="C83" t="s">
        <v>8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3">
        <f>G83*H83</f>
        <v>6.8999999999999995</v>
      </c>
      <c r="K83">
        <v>37</v>
      </c>
    </row>
    <row r="84" spans="1:11" x14ac:dyDescent="0.3">
      <c r="A84" s="1">
        <v>42808</v>
      </c>
      <c r="B84" s="1" t="str">
        <f>TEXT(A84,"mmmm")</f>
        <v>March</v>
      </c>
      <c r="C84" t="s">
        <v>9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3">
        <f>G84*H84</f>
        <v>6.8999999999999995</v>
      </c>
      <c r="K84">
        <v>41</v>
      </c>
    </row>
    <row r="85" spans="1:11" x14ac:dyDescent="0.3">
      <c r="A85" s="1">
        <v>42809</v>
      </c>
      <c r="B85" s="1" t="str">
        <f>TEXT(A85,"mmmm")</f>
        <v>March</v>
      </c>
      <c r="C85" t="s">
        <v>10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3">
        <f>G85*H85</f>
        <v>7.1999999999999993</v>
      </c>
      <c r="K85">
        <v>35</v>
      </c>
    </row>
    <row r="86" spans="1:11" x14ac:dyDescent="0.3">
      <c r="A86" s="1">
        <v>42810</v>
      </c>
      <c r="B86" s="1" t="str">
        <f>TEXT(A86,"mmmm")</f>
        <v>March</v>
      </c>
      <c r="C86" t="s">
        <v>11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3">
        <f>G86*H86</f>
        <v>7.1999999999999993</v>
      </c>
      <c r="K86">
        <v>37</v>
      </c>
    </row>
    <row r="87" spans="1:11" x14ac:dyDescent="0.3">
      <c r="A87" s="1">
        <v>42811</v>
      </c>
      <c r="B87" s="1" t="str">
        <f>TEXT(A87,"mmmm")</f>
        <v>March</v>
      </c>
      <c r="C87" t="s">
        <v>12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3">
        <f>G87*H87</f>
        <v>7.5</v>
      </c>
      <c r="K87">
        <v>42</v>
      </c>
    </row>
    <row r="88" spans="1:11" x14ac:dyDescent="0.3">
      <c r="A88" s="1">
        <v>42812</v>
      </c>
      <c r="B88" s="1" t="str">
        <f>TEXT(A88,"mmmm")</f>
        <v>March</v>
      </c>
      <c r="C88" t="s">
        <v>13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3">
        <f>G88*H88</f>
        <v>6.8999999999999995</v>
      </c>
      <c r="K88">
        <v>31</v>
      </c>
    </row>
    <row r="89" spans="1:11" x14ac:dyDescent="0.3">
      <c r="A89" s="1">
        <v>42813</v>
      </c>
      <c r="B89" s="1" t="str">
        <f>TEXT(A89,"mmmm")</f>
        <v>March</v>
      </c>
      <c r="C89" t="s">
        <v>7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3">
        <f>G89*H89</f>
        <v>6.8999999999999995</v>
      </c>
      <c r="K89">
        <v>33</v>
      </c>
    </row>
    <row r="90" spans="1:11" x14ac:dyDescent="0.3">
      <c r="A90" s="1">
        <v>42814</v>
      </c>
      <c r="B90" s="1" t="str">
        <f>TEXT(A90,"mmmm")</f>
        <v>March</v>
      </c>
      <c r="C90" t="s">
        <v>8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3">
        <f>G90*H90</f>
        <v>7.1999999999999993</v>
      </c>
      <c r="K90">
        <v>35</v>
      </c>
    </row>
    <row r="91" spans="1:11" x14ac:dyDescent="0.3">
      <c r="A91" s="1">
        <v>42815</v>
      </c>
      <c r="B91" s="1" t="str">
        <f>TEXT(A91,"mmmm")</f>
        <v>March</v>
      </c>
      <c r="C91" t="s">
        <v>9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3">
        <f>G91*H91</f>
        <v>7.1999999999999993</v>
      </c>
      <c r="K91">
        <v>38</v>
      </c>
    </row>
    <row r="92" spans="1:11" x14ac:dyDescent="0.3">
      <c r="A92" s="1">
        <v>42816</v>
      </c>
      <c r="B92" s="1" t="str">
        <f>TEXT(A92,"mmmm")</f>
        <v>March</v>
      </c>
      <c r="C92" t="s">
        <v>10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3">
        <f>G92*H92</f>
        <v>7.5</v>
      </c>
      <c r="K92">
        <v>43</v>
      </c>
    </row>
    <row r="93" spans="1:11" x14ac:dyDescent="0.3">
      <c r="A93" s="1">
        <v>42817</v>
      </c>
      <c r="B93" s="1" t="str">
        <f>TEXT(A93,"mmmm")</f>
        <v>March</v>
      </c>
      <c r="C93" t="s">
        <v>11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3">
        <f>G93*H93</f>
        <v>6.8999999999999995</v>
      </c>
      <c r="K93">
        <v>38</v>
      </c>
    </row>
    <row r="94" spans="1:11" x14ac:dyDescent="0.3">
      <c r="A94" s="1">
        <v>42818</v>
      </c>
      <c r="B94" s="1" t="str">
        <f>TEXT(A94,"mmmm")</f>
        <v>March</v>
      </c>
      <c r="C94" t="s">
        <v>12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3">
        <f>G94*H94</f>
        <v>6.8999999999999995</v>
      </c>
      <c r="K94">
        <v>35</v>
      </c>
    </row>
    <row r="95" spans="1:11" x14ac:dyDescent="0.3">
      <c r="A95" s="1">
        <v>42819</v>
      </c>
      <c r="B95" s="1" t="str">
        <f>TEXT(A95,"mmmm")</f>
        <v>March</v>
      </c>
      <c r="C95" t="s">
        <v>13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3">
        <f>G95*H95</f>
        <v>7.1999999999999993</v>
      </c>
      <c r="K95">
        <v>34</v>
      </c>
    </row>
    <row r="96" spans="1:11" x14ac:dyDescent="0.3">
      <c r="A96" s="1">
        <v>42820</v>
      </c>
      <c r="B96" s="1" t="str">
        <f>TEXT(A96,"mmmm")</f>
        <v>March</v>
      </c>
      <c r="C96" t="s">
        <v>7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3">
        <f>G96*H96</f>
        <v>7.5</v>
      </c>
      <c r="K96">
        <v>32</v>
      </c>
    </row>
    <row r="97" spans="1:11" x14ac:dyDescent="0.3">
      <c r="A97" s="1">
        <v>42821</v>
      </c>
      <c r="B97" s="1" t="str">
        <f>TEXT(A97,"mmmm")</f>
        <v>March</v>
      </c>
      <c r="C97" t="s">
        <v>8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3">
        <f>G97*H97</f>
        <v>7.5</v>
      </c>
      <c r="K97">
        <v>39</v>
      </c>
    </row>
    <row r="98" spans="1:11" x14ac:dyDescent="0.3">
      <c r="A98" s="1">
        <v>42822</v>
      </c>
      <c r="B98" s="1" t="str">
        <f>TEXT(A98,"mmmm")</f>
        <v>March</v>
      </c>
      <c r="C98" t="s">
        <v>9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3">
        <f>G98*H98</f>
        <v>6.8999999999999995</v>
      </c>
      <c r="K98">
        <v>35</v>
      </c>
    </row>
    <row r="99" spans="1:11" x14ac:dyDescent="0.3">
      <c r="A99" s="1">
        <v>42823</v>
      </c>
      <c r="B99" s="1" t="str">
        <f>TEXT(A99,"mmmm")</f>
        <v>March</v>
      </c>
      <c r="C99" t="s">
        <v>10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3">
        <f>G99*H99</f>
        <v>7.1999999999999993</v>
      </c>
      <c r="K99">
        <v>34</v>
      </c>
    </row>
    <row r="100" spans="1:11" x14ac:dyDescent="0.3">
      <c r="A100" s="1">
        <v>42824</v>
      </c>
      <c r="B100" s="1" t="str">
        <f>TEXT(A100,"mmmm")</f>
        <v>March</v>
      </c>
      <c r="C100" t="s">
        <v>11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3">
        <f>G100*H100</f>
        <v>7.1999999999999993</v>
      </c>
      <c r="K100">
        <v>33</v>
      </c>
    </row>
    <row r="101" spans="1:11" x14ac:dyDescent="0.3">
      <c r="A101" s="1">
        <v>42825</v>
      </c>
      <c r="B101" s="1" t="str">
        <f>TEXT(A101,"mmmm")</f>
        <v>March</v>
      </c>
      <c r="C101" t="s">
        <v>12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3">
        <f>G101*H101</f>
        <v>7.5</v>
      </c>
      <c r="K101">
        <v>40</v>
      </c>
    </row>
    <row r="102" spans="1:11" x14ac:dyDescent="0.3">
      <c r="A102" s="1">
        <v>42826</v>
      </c>
      <c r="B102" s="1" t="str">
        <f>TEXT(A102,"mmmm")</f>
        <v>April</v>
      </c>
      <c r="C102" t="s">
        <v>13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3">
        <f>G102*H102</f>
        <v>7.5</v>
      </c>
      <c r="K102">
        <v>33</v>
      </c>
    </row>
    <row r="103" spans="1:11" x14ac:dyDescent="0.3">
      <c r="A103" s="1">
        <v>42827</v>
      </c>
      <c r="B103" s="1" t="str">
        <f>TEXT(A103,"mmmm")</f>
        <v>April</v>
      </c>
      <c r="C103" t="s">
        <v>7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3">
        <f>G103*H103</f>
        <v>7.8</v>
      </c>
      <c r="K103">
        <v>40</v>
      </c>
    </row>
    <row r="104" spans="1:11" x14ac:dyDescent="0.3">
      <c r="A104" s="1">
        <v>42828</v>
      </c>
      <c r="B104" s="1" t="str">
        <f>TEXT(A104,"mmmm")</f>
        <v>April</v>
      </c>
      <c r="C104" t="s">
        <v>8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3">
        <f>G104*H104</f>
        <v>7.8</v>
      </c>
      <c r="K104">
        <v>35</v>
      </c>
    </row>
    <row r="105" spans="1:11" x14ac:dyDescent="0.3">
      <c r="A105" s="1">
        <v>42829</v>
      </c>
      <c r="B105" s="1" t="str">
        <f>TEXT(A105,"mmmm")</f>
        <v>April</v>
      </c>
      <c r="C105" t="s">
        <v>9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3">
        <f>G105*H105</f>
        <v>8.1</v>
      </c>
      <c r="K105">
        <v>34</v>
      </c>
    </row>
    <row r="106" spans="1:11" x14ac:dyDescent="0.3">
      <c r="A106" s="1">
        <v>42830</v>
      </c>
      <c r="B106" s="1" t="str">
        <f>TEXT(A106,"mmmm")</f>
        <v>April</v>
      </c>
      <c r="C106" t="s">
        <v>10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3">
        <f>G106*H106</f>
        <v>8.4</v>
      </c>
      <c r="K106">
        <v>33</v>
      </c>
    </row>
    <row r="107" spans="1:11" x14ac:dyDescent="0.3">
      <c r="A107" s="1">
        <v>42831</v>
      </c>
      <c r="B107" s="1" t="str">
        <f>TEXT(A107,"mmmm")</f>
        <v>April</v>
      </c>
      <c r="C107" t="s">
        <v>11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3">
        <f>G107*H107</f>
        <v>7.5</v>
      </c>
      <c r="K107">
        <v>41</v>
      </c>
    </row>
    <row r="108" spans="1:11" x14ac:dyDescent="0.3">
      <c r="A108" s="1">
        <v>42832</v>
      </c>
      <c r="B108" s="1" t="str">
        <f>TEXT(A108,"mmmm")</f>
        <v>April</v>
      </c>
      <c r="C108" t="s">
        <v>12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3">
        <f>G108*H108</f>
        <v>7.8</v>
      </c>
      <c r="K108">
        <v>36</v>
      </c>
    </row>
    <row r="109" spans="1:11" x14ac:dyDescent="0.3">
      <c r="A109" s="1">
        <v>42833</v>
      </c>
      <c r="B109" s="1" t="str">
        <f>TEXT(A109,"mmmm")</f>
        <v>April</v>
      </c>
      <c r="C109" t="s">
        <v>13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3">
        <f>G109*H109</f>
        <v>7.8</v>
      </c>
      <c r="K109">
        <v>35</v>
      </c>
    </row>
    <row r="110" spans="1:11" x14ac:dyDescent="0.3">
      <c r="A110" s="1">
        <v>42834</v>
      </c>
      <c r="B110" s="1" t="str">
        <f>TEXT(A110,"mmmm")</f>
        <v>April</v>
      </c>
      <c r="C110" t="s">
        <v>7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3">
        <f>G110*H110</f>
        <v>8.1</v>
      </c>
      <c r="K110">
        <v>33</v>
      </c>
    </row>
    <row r="111" spans="1:11" x14ac:dyDescent="0.3">
      <c r="A111" s="1">
        <v>42835</v>
      </c>
      <c r="B111" s="1" t="str">
        <f>TEXT(A111,"mmmm")</f>
        <v>April</v>
      </c>
      <c r="C111" t="s">
        <v>8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3">
        <f>G111*H111</f>
        <v>7.5</v>
      </c>
      <c r="K111">
        <v>42</v>
      </c>
    </row>
    <row r="112" spans="1:11" x14ac:dyDescent="0.3">
      <c r="A112" s="1">
        <v>42836</v>
      </c>
      <c r="B112" s="1" t="str">
        <f>TEXT(A112,"mmmm")</f>
        <v>April</v>
      </c>
      <c r="C112" t="s">
        <v>9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3">
        <f>G112*H112</f>
        <v>7.8</v>
      </c>
      <c r="K112">
        <v>37</v>
      </c>
    </row>
    <row r="113" spans="1:11" x14ac:dyDescent="0.3">
      <c r="A113" s="1">
        <v>42837</v>
      </c>
      <c r="B113" s="1" t="str">
        <f>TEXT(A113,"mmmm")</f>
        <v>April</v>
      </c>
      <c r="C113" t="s">
        <v>10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3">
        <f>G113*H113</f>
        <v>8.1</v>
      </c>
      <c r="K113">
        <v>35</v>
      </c>
    </row>
    <row r="114" spans="1:11" x14ac:dyDescent="0.3">
      <c r="A114" s="1">
        <v>42838</v>
      </c>
      <c r="B114" s="1" t="str">
        <f>TEXT(A114,"mmmm")</f>
        <v>April</v>
      </c>
      <c r="C114" t="s">
        <v>11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3">
        <f>G114*H114</f>
        <v>8.1</v>
      </c>
      <c r="K114">
        <v>33</v>
      </c>
    </row>
    <row r="115" spans="1:11" x14ac:dyDescent="0.3">
      <c r="A115" s="1">
        <v>42839</v>
      </c>
      <c r="B115" s="1" t="str">
        <f>TEXT(A115,"mmmm")</f>
        <v>April</v>
      </c>
      <c r="C115" t="s">
        <v>12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3">
        <f>G115*H115</f>
        <v>7.5</v>
      </c>
      <c r="K115">
        <v>43</v>
      </c>
    </row>
    <row r="116" spans="1:11" x14ac:dyDescent="0.3">
      <c r="A116" s="1">
        <v>42840</v>
      </c>
      <c r="B116" s="1" t="str">
        <f>TEXT(A116,"mmmm")</f>
        <v>April</v>
      </c>
      <c r="C116" t="s">
        <v>13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3">
        <f>G116*H116</f>
        <v>7.8</v>
      </c>
      <c r="K116">
        <v>38</v>
      </c>
    </row>
    <row r="117" spans="1:11" x14ac:dyDescent="0.3">
      <c r="A117" s="1">
        <v>42841</v>
      </c>
      <c r="B117" s="1" t="str">
        <f>TEXT(A117,"mmmm")</f>
        <v>April</v>
      </c>
      <c r="C117" t="s">
        <v>7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3">
        <f>G117*H117</f>
        <v>8.1</v>
      </c>
      <c r="K117">
        <v>35</v>
      </c>
    </row>
    <row r="118" spans="1:11" x14ac:dyDescent="0.3">
      <c r="A118" s="1">
        <v>42842</v>
      </c>
      <c r="B118" s="1" t="str">
        <f>TEXT(A118,"mmmm")</f>
        <v>April</v>
      </c>
      <c r="C118" t="s">
        <v>8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3">
        <f>G118*H118</f>
        <v>8.1</v>
      </c>
      <c r="K118">
        <v>34</v>
      </c>
    </row>
    <row r="119" spans="1:11" x14ac:dyDescent="0.3">
      <c r="A119" s="1">
        <v>42843</v>
      </c>
      <c r="B119" s="1" t="str">
        <f>TEXT(A119,"mmmm")</f>
        <v>April</v>
      </c>
      <c r="C119" t="s">
        <v>9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3">
        <f>G119*H119</f>
        <v>7.5</v>
      </c>
      <c r="K119">
        <v>32</v>
      </c>
    </row>
    <row r="120" spans="1:11" x14ac:dyDescent="0.3">
      <c r="A120" s="1">
        <v>42844</v>
      </c>
      <c r="B120" s="1" t="str">
        <f>TEXT(A120,"mmmm")</f>
        <v>April</v>
      </c>
      <c r="C120" t="s">
        <v>10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3">
        <f>G120*H120</f>
        <v>7.8</v>
      </c>
      <c r="K120">
        <v>31</v>
      </c>
    </row>
    <row r="121" spans="1:11" x14ac:dyDescent="0.3">
      <c r="A121" s="1">
        <v>42845</v>
      </c>
      <c r="B121" s="1" t="str">
        <f>TEXT(A121,"mmmm")</f>
        <v>April</v>
      </c>
      <c r="C121" t="s">
        <v>11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3">
        <f>G121*H121</f>
        <v>8.1</v>
      </c>
      <c r="K121">
        <v>30</v>
      </c>
    </row>
    <row r="122" spans="1:11" x14ac:dyDescent="0.3">
      <c r="A122" s="1">
        <v>42846</v>
      </c>
      <c r="B122" s="1" t="str">
        <f>TEXT(A122,"mmmm")</f>
        <v>April</v>
      </c>
      <c r="C122" t="s">
        <v>12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3">
        <f>G122*H122</f>
        <v>8.1</v>
      </c>
      <c r="K122">
        <v>32</v>
      </c>
    </row>
    <row r="123" spans="1:11" x14ac:dyDescent="0.3">
      <c r="A123" s="1">
        <v>42847</v>
      </c>
      <c r="B123" s="1" t="str">
        <f>TEXT(A123,"mmmm")</f>
        <v>April</v>
      </c>
      <c r="C123" t="s">
        <v>13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3">
        <f>G123*H123</f>
        <v>7.5</v>
      </c>
      <c r="K123">
        <v>29</v>
      </c>
    </row>
    <row r="124" spans="1:11" x14ac:dyDescent="0.3">
      <c r="A124" s="1">
        <v>42848</v>
      </c>
      <c r="B124" s="1" t="str">
        <f>TEXT(A124,"mmmm")</f>
        <v>April</v>
      </c>
      <c r="C124" t="s">
        <v>7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3">
        <f>G124*H124</f>
        <v>7.8</v>
      </c>
      <c r="K124">
        <v>32</v>
      </c>
    </row>
    <row r="125" spans="1:11" x14ac:dyDescent="0.3">
      <c r="A125" s="1">
        <v>42849</v>
      </c>
      <c r="B125" s="1" t="str">
        <f>TEXT(A125,"mmmm")</f>
        <v>April</v>
      </c>
      <c r="C125" t="s">
        <v>8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3">
        <f>G125*H125</f>
        <v>8.1</v>
      </c>
      <c r="K125">
        <v>31</v>
      </c>
    </row>
    <row r="126" spans="1:11" x14ac:dyDescent="0.3">
      <c r="A126" s="1">
        <v>42850</v>
      </c>
      <c r="B126" s="1" t="str">
        <f>TEXT(A126,"mmmm")</f>
        <v>April</v>
      </c>
      <c r="C126" t="s">
        <v>9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3">
        <f>G126*H126</f>
        <v>8.1</v>
      </c>
      <c r="K126">
        <v>30</v>
      </c>
    </row>
    <row r="127" spans="1:11" x14ac:dyDescent="0.3">
      <c r="A127" s="1">
        <v>42851</v>
      </c>
      <c r="B127" s="1" t="str">
        <f>TEXT(A127,"mmmm")</f>
        <v>April</v>
      </c>
      <c r="C127" t="s">
        <v>10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3">
        <f>G127*H127</f>
        <v>7.5</v>
      </c>
      <c r="K127">
        <v>29</v>
      </c>
    </row>
    <row r="128" spans="1:11" x14ac:dyDescent="0.3">
      <c r="A128" s="1">
        <v>42852</v>
      </c>
      <c r="B128" s="1" t="str">
        <f>TEXT(A128,"mmmm")</f>
        <v>April</v>
      </c>
      <c r="C128" t="s">
        <v>11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3">
        <f>G128*H128</f>
        <v>7.5</v>
      </c>
      <c r="K128">
        <v>29</v>
      </c>
    </row>
    <row r="129" spans="1:11" x14ac:dyDescent="0.3">
      <c r="A129" s="1">
        <v>42853</v>
      </c>
      <c r="B129" s="1" t="str">
        <f>TEXT(A129,"mmmm")</f>
        <v>April</v>
      </c>
      <c r="C129" t="s">
        <v>12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3">
        <f>G129*H129</f>
        <v>7.8</v>
      </c>
      <c r="K129">
        <v>32</v>
      </c>
    </row>
    <row r="130" spans="1:11" x14ac:dyDescent="0.3">
      <c r="A130" s="1">
        <v>42854</v>
      </c>
      <c r="B130" s="1" t="str">
        <f>TEXT(A130,"mmmm")</f>
        <v>April</v>
      </c>
      <c r="C130" t="s">
        <v>13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3">
        <f>G130*H130</f>
        <v>8.1</v>
      </c>
      <c r="K130">
        <v>31</v>
      </c>
    </row>
    <row r="131" spans="1:11" x14ac:dyDescent="0.3">
      <c r="A131" s="1">
        <v>42855</v>
      </c>
      <c r="B131" s="1" t="str">
        <f>TEXT(A131,"mmmm")</f>
        <v>April</v>
      </c>
      <c r="C131" t="s">
        <v>7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3">
        <f>G131*H131</f>
        <v>8.1</v>
      </c>
      <c r="K131">
        <v>30</v>
      </c>
    </row>
    <row r="132" spans="1:11" x14ac:dyDescent="0.3">
      <c r="A132" s="1">
        <v>42856</v>
      </c>
      <c r="B132" s="1" t="str">
        <f>TEXT(A132,"mmmm")</f>
        <v>May</v>
      </c>
      <c r="C132" t="s">
        <v>8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3">
        <f>G132*H132</f>
        <v>8.6999999999999993</v>
      </c>
      <c r="K132">
        <v>30</v>
      </c>
    </row>
    <row r="133" spans="1:11" x14ac:dyDescent="0.3">
      <c r="A133" s="1">
        <v>42857</v>
      </c>
      <c r="B133" s="1" t="str">
        <f>TEXT(A133,"mmmm")</f>
        <v>May</v>
      </c>
      <c r="C133" t="s">
        <v>9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3">
        <f>G133*H133</f>
        <v>8.6999999999999993</v>
      </c>
      <c r="K133">
        <v>29</v>
      </c>
    </row>
    <row r="134" spans="1:11" x14ac:dyDescent="0.3">
      <c r="A134" s="1">
        <v>42858</v>
      </c>
      <c r="B134" s="1" t="str">
        <f>TEXT(A134,"mmmm")</f>
        <v>May</v>
      </c>
      <c r="C134" t="s">
        <v>10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3">
        <f>G134*H134</f>
        <v>9</v>
      </c>
      <c r="K134">
        <v>32</v>
      </c>
    </row>
    <row r="135" spans="1:11" x14ac:dyDescent="0.3">
      <c r="A135" s="1">
        <v>42859</v>
      </c>
      <c r="B135" s="1" t="str">
        <f>TEXT(A135,"mmmm")</f>
        <v>May</v>
      </c>
      <c r="C135" t="s">
        <v>11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3">
        <f>G135*H135</f>
        <v>9.2999999999999989</v>
      </c>
      <c r="K135">
        <v>31</v>
      </c>
    </row>
    <row r="136" spans="1:11" x14ac:dyDescent="0.3">
      <c r="A136" s="1">
        <v>42860</v>
      </c>
      <c r="B136" s="1" t="str">
        <f>TEXT(A136,"mmmm")</f>
        <v>May</v>
      </c>
      <c r="C136" t="s">
        <v>12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3">
        <f>G136*H136</f>
        <v>8.4</v>
      </c>
      <c r="K136">
        <v>30</v>
      </c>
    </row>
    <row r="137" spans="1:11" x14ac:dyDescent="0.3">
      <c r="A137" s="1">
        <v>42861</v>
      </c>
      <c r="B137" s="1" t="str">
        <f>TEXT(A137,"mmmm")</f>
        <v>May</v>
      </c>
      <c r="C137" t="s">
        <v>13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3">
        <f>G137*H137</f>
        <v>8.6999999999999993</v>
      </c>
      <c r="K137">
        <v>30</v>
      </c>
    </row>
    <row r="138" spans="1:11" x14ac:dyDescent="0.3">
      <c r="A138" s="1">
        <v>42862</v>
      </c>
      <c r="B138" s="1" t="str">
        <f>TEXT(A138,"mmmm")</f>
        <v>May</v>
      </c>
      <c r="C138" t="s">
        <v>7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3">
        <f>G138*H138</f>
        <v>8.6999999999999993</v>
      </c>
      <c r="K138">
        <v>32</v>
      </c>
    </row>
    <row r="139" spans="1:11" x14ac:dyDescent="0.3">
      <c r="A139" s="1">
        <v>42863</v>
      </c>
      <c r="B139" s="1" t="str">
        <f>TEXT(A139,"mmmm")</f>
        <v>May</v>
      </c>
      <c r="C139" t="s">
        <v>8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3">
        <f>G139*H139</f>
        <v>9</v>
      </c>
      <c r="K139">
        <v>30</v>
      </c>
    </row>
    <row r="140" spans="1:11" x14ac:dyDescent="0.3">
      <c r="A140" s="1">
        <v>42864</v>
      </c>
      <c r="B140" s="1" t="str">
        <f>TEXT(A140,"mmmm")</f>
        <v>May</v>
      </c>
      <c r="C140" t="s">
        <v>9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3">
        <f>G140*H140</f>
        <v>9.2999999999999989</v>
      </c>
      <c r="K140">
        <v>30</v>
      </c>
    </row>
    <row r="141" spans="1:11" x14ac:dyDescent="0.3">
      <c r="A141" s="1">
        <v>42865</v>
      </c>
      <c r="B141" s="1" t="str">
        <f>TEXT(A141,"mmmm")</f>
        <v>May</v>
      </c>
      <c r="C141" t="s">
        <v>10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3">
        <f>G141*H141</f>
        <v>8.4</v>
      </c>
      <c r="K141">
        <v>29</v>
      </c>
    </row>
    <row r="142" spans="1:11" x14ac:dyDescent="0.3">
      <c r="A142" s="1">
        <v>42866</v>
      </c>
      <c r="B142" s="1" t="str">
        <f>TEXT(A142,"mmmm")</f>
        <v>May</v>
      </c>
      <c r="C142" t="s">
        <v>11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3">
        <f>G142*H142</f>
        <v>8.6999999999999993</v>
      </c>
      <c r="K142">
        <v>32</v>
      </c>
    </row>
    <row r="143" spans="1:11" x14ac:dyDescent="0.3">
      <c r="A143" s="1">
        <v>42867</v>
      </c>
      <c r="B143" s="1" t="str">
        <f>TEXT(A143,"mmmm")</f>
        <v>May</v>
      </c>
      <c r="C143" t="s">
        <v>12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3">
        <f>G143*H143</f>
        <v>8.6999999999999993</v>
      </c>
      <c r="K143">
        <v>30</v>
      </c>
    </row>
    <row r="144" spans="1:11" x14ac:dyDescent="0.3">
      <c r="A144" s="1">
        <v>42868</v>
      </c>
      <c r="B144" s="1" t="str">
        <f>TEXT(A144,"mmmm")</f>
        <v>May</v>
      </c>
      <c r="C144" t="s">
        <v>13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3">
        <f>G144*H144</f>
        <v>9</v>
      </c>
      <c r="K144">
        <v>29</v>
      </c>
    </row>
    <row r="145" spans="1:11" x14ac:dyDescent="0.3">
      <c r="A145" s="1">
        <v>42869</v>
      </c>
      <c r="B145" s="1" t="str">
        <f>TEXT(A145,"mmmm")</f>
        <v>May</v>
      </c>
      <c r="C145" t="s">
        <v>7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3">
        <f>G145*H145</f>
        <v>9.2999999999999989</v>
      </c>
      <c r="K145">
        <v>29</v>
      </c>
    </row>
    <row r="146" spans="1:11" x14ac:dyDescent="0.3">
      <c r="A146" s="1">
        <v>42870</v>
      </c>
      <c r="B146" s="1" t="str">
        <f>TEXT(A146,"mmmm")</f>
        <v>May</v>
      </c>
      <c r="C146" t="s">
        <v>8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3">
        <f>G146*H146</f>
        <v>8.4</v>
      </c>
      <c r="K146">
        <v>28</v>
      </c>
    </row>
    <row r="147" spans="1:11" x14ac:dyDescent="0.3">
      <c r="A147" s="1">
        <v>42871</v>
      </c>
      <c r="B147" s="1" t="str">
        <f>TEXT(A147,"mmmm")</f>
        <v>May</v>
      </c>
      <c r="C147" t="s">
        <v>9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3">
        <f>G147*H147</f>
        <v>8.6999999999999993</v>
      </c>
      <c r="K147">
        <v>27</v>
      </c>
    </row>
    <row r="148" spans="1:11" x14ac:dyDescent="0.3">
      <c r="A148" s="1">
        <v>42872</v>
      </c>
      <c r="B148" s="1" t="str">
        <f>TEXT(A148,"mmmm")</f>
        <v>May</v>
      </c>
      <c r="C148" t="s">
        <v>10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3">
        <f>G148*H148</f>
        <v>8.6999999999999993</v>
      </c>
      <c r="K148">
        <v>26</v>
      </c>
    </row>
    <row r="149" spans="1:11" x14ac:dyDescent="0.3">
      <c r="A149" s="1">
        <v>42873</v>
      </c>
      <c r="B149" s="1" t="str">
        <f>TEXT(A149,"mmmm")</f>
        <v>May</v>
      </c>
      <c r="C149" t="s">
        <v>11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3">
        <f>G149*H149</f>
        <v>9</v>
      </c>
      <c r="K149">
        <v>29</v>
      </c>
    </row>
    <row r="150" spans="1:11" x14ac:dyDescent="0.3">
      <c r="A150" s="1">
        <v>42874</v>
      </c>
      <c r="B150" s="1" t="str">
        <f>TEXT(A150,"mmmm")</f>
        <v>May</v>
      </c>
      <c r="C150" t="s">
        <v>12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3">
        <f>G150*H150</f>
        <v>9.2999999999999989</v>
      </c>
      <c r="K150">
        <v>28</v>
      </c>
    </row>
    <row r="151" spans="1:11" x14ac:dyDescent="0.3">
      <c r="A151" s="1">
        <v>42875</v>
      </c>
      <c r="B151" s="1" t="str">
        <f>TEXT(A151,"mmmm")</f>
        <v>May</v>
      </c>
      <c r="C151" t="s">
        <v>13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3">
        <f>G151*H151</f>
        <v>8.4</v>
      </c>
      <c r="K151">
        <v>26</v>
      </c>
    </row>
    <row r="152" spans="1:11" x14ac:dyDescent="0.3">
      <c r="A152" s="1">
        <v>42876</v>
      </c>
      <c r="B152" s="1" t="str">
        <f>TEXT(A152,"mmmm")</f>
        <v>May</v>
      </c>
      <c r="C152" t="s">
        <v>7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3">
        <f>G152*H152</f>
        <v>8.6999999999999993</v>
      </c>
      <c r="K152">
        <v>26</v>
      </c>
    </row>
    <row r="153" spans="1:11" x14ac:dyDescent="0.3">
      <c r="A153" s="1">
        <v>42877</v>
      </c>
      <c r="B153" s="1" t="str">
        <f>TEXT(A153,"mmmm")</f>
        <v>May</v>
      </c>
      <c r="C153" t="s">
        <v>8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3">
        <f>G153*H153</f>
        <v>9</v>
      </c>
      <c r="K153">
        <v>26</v>
      </c>
    </row>
    <row r="154" spans="1:11" x14ac:dyDescent="0.3">
      <c r="A154" s="1">
        <v>42878</v>
      </c>
      <c r="B154" s="1" t="str">
        <f>TEXT(A154,"mmmm")</f>
        <v>May</v>
      </c>
      <c r="C154" t="s">
        <v>9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3">
        <f>G154*H154</f>
        <v>9.2999999999999989</v>
      </c>
      <c r="K154">
        <v>28</v>
      </c>
    </row>
    <row r="155" spans="1:11" x14ac:dyDescent="0.3">
      <c r="A155" s="1">
        <v>42879</v>
      </c>
      <c r="B155" s="1" t="str">
        <f>TEXT(A155,"mmmm")</f>
        <v>May</v>
      </c>
      <c r="C155" t="s">
        <v>10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3">
        <f>G155*H155</f>
        <v>8.4</v>
      </c>
      <c r="K155">
        <v>26</v>
      </c>
    </row>
    <row r="156" spans="1:11" x14ac:dyDescent="0.3">
      <c r="A156" s="1">
        <v>42880</v>
      </c>
      <c r="B156" s="1" t="str">
        <f>TEXT(A156,"mmmm")</f>
        <v>May</v>
      </c>
      <c r="C156" t="s">
        <v>11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3">
        <f>G156*H156</f>
        <v>8.6999999999999993</v>
      </c>
      <c r="K156">
        <v>28</v>
      </c>
    </row>
    <row r="157" spans="1:11" x14ac:dyDescent="0.3">
      <c r="A157" s="1">
        <v>42881</v>
      </c>
      <c r="B157" s="1" t="str">
        <f>TEXT(A157,"mmmm")</f>
        <v>May</v>
      </c>
      <c r="C157" t="s">
        <v>12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3">
        <f>G157*H157</f>
        <v>9</v>
      </c>
      <c r="K157">
        <v>27</v>
      </c>
    </row>
    <row r="158" spans="1:11" x14ac:dyDescent="0.3">
      <c r="A158" s="1">
        <v>42882</v>
      </c>
      <c r="B158" s="1" t="str">
        <f>TEXT(A158,"mmmm")</f>
        <v>May</v>
      </c>
      <c r="C158" t="s">
        <v>13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3">
        <f>G158*H158</f>
        <v>9.2999999999999989</v>
      </c>
      <c r="K158">
        <v>26</v>
      </c>
    </row>
    <row r="159" spans="1:11" x14ac:dyDescent="0.3">
      <c r="A159" s="1">
        <v>42883</v>
      </c>
      <c r="B159" s="1" t="str">
        <f>TEXT(A159,"mmmm")</f>
        <v>May</v>
      </c>
      <c r="C159" t="s">
        <v>7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3">
        <f>G159*H159</f>
        <v>8.6999999999999993</v>
      </c>
      <c r="K159">
        <v>28</v>
      </c>
    </row>
    <row r="160" spans="1:11" x14ac:dyDescent="0.3">
      <c r="A160" s="1">
        <v>42884</v>
      </c>
      <c r="B160" s="1" t="str">
        <f>TEXT(A160,"mmmm")</f>
        <v>May</v>
      </c>
      <c r="C160" t="s">
        <v>8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3">
        <f>G160*H160</f>
        <v>8.6999999999999993</v>
      </c>
      <c r="K160">
        <v>26</v>
      </c>
    </row>
    <row r="161" spans="1:11" x14ac:dyDescent="0.3">
      <c r="A161" s="1">
        <v>42885</v>
      </c>
      <c r="B161" s="1" t="str">
        <f>TEXT(A161,"mmmm")</f>
        <v>May</v>
      </c>
      <c r="C161" t="s">
        <v>9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3">
        <f>G161*H161</f>
        <v>9</v>
      </c>
      <c r="K161">
        <v>29</v>
      </c>
    </row>
    <row r="162" spans="1:11" x14ac:dyDescent="0.3">
      <c r="A162" s="1">
        <v>42886</v>
      </c>
      <c r="B162" s="1" t="str">
        <f>TEXT(A162,"mmmm")</f>
        <v>May</v>
      </c>
      <c r="C162" t="s">
        <v>10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3">
        <f>G162*H162</f>
        <v>9.2999999999999989</v>
      </c>
      <c r="K162">
        <v>27</v>
      </c>
    </row>
    <row r="163" spans="1:11" x14ac:dyDescent="0.3">
      <c r="A163" s="1">
        <v>42887</v>
      </c>
      <c r="B163" s="1" t="str">
        <f>TEXT(A163,"mmmm")</f>
        <v>June</v>
      </c>
      <c r="C163" t="s">
        <v>11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3">
        <f>G163*H163</f>
        <v>9.2999999999999989</v>
      </c>
      <c r="K163">
        <v>25</v>
      </c>
    </row>
    <row r="164" spans="1:11" x14ac:dyDescent="0.3">
      <c r="A164" s="1">
        <v>42888</v>
      </c>
      <c r="B164" s="1" t="str">
        <f>TEXT(A164,"mmmm")</f>
        <v>June</v>
      </c>
      <c r="C164" t="s">
        <v>12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3">
        <f>G164*H164</f>
        <v>9.9</v>
      </c>
      <c r="K164">
        <v>25</v>
      </c>
    </row>
    <row r="165" spans="1:11" x14ac:dyDescent="0.3">
      <c r="A165" s="1">
        <v>42889</v>
      </c>
      <c r="B165" s="1" t="str">
        <f>TEXT(A165,"mmmm")</f>
        <v>June</v>
      </c>
      <c r="C165" t="s">
        <v>13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3">
        <f>G165*H165</f>
        <v>10.5</v>
      </c>
      <c r="K165">
        <v>24</v>
      </c>
    </row>
    <row r="166" spans="1:11" x14ac:dyDescent="0.3">
      <c r="A166" s="1">
        <v>42890</v>
      </c>
      <c r="B166" s="1" t="str">
        <f>TEXT(A166,"mmmm")</f>
        <v>June</v>
      </c>
      <c r="C166" t="s">
        <v>7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3">
        <f>G166*H166</f>
        <v>11.4</v>
      </c>
      <c r="K166">
        <v>25</v>
      </c>
    </row>
    <row r="167" spans="1:11" x14ac:dyDescent="0.3">
      <c r="A167" s="1">
        <v>42891</v>
      </c>
      <c r="B167" s="1" t="str">
        <f>TEXT(A167,"mmmm")</f>
        <v>June</v>
      </c>
      <c r="C167" t="s">
        <v>8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3">
        <f>G167*H167</f>
        <v>9.6</v>
      </c>
      <c r="K167">
        <v>25</v>
      </c>
    </row>
    <row r="168" spans="1:11" x14ac:dyDescent="0.3">
      <c r="A168" s="1">
        <v>42892</v>
      </c>
      <c r="B168" s="1" t="str">
        <f>TEXT(A168,"mmmm")</f>
        <v>June</v>
      </c>
      <c r="C168" t="s">
        <v>9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3">
        <f>G168*H168</f>
        <v>10.199999999999999</v>
      </c>
      <c r="K168">
        <v>25</v>
      </c>
    </row>
    <row r="169" spans="1:11" x14ac:dyDescent="0.3">
      <c r="A169" s="1">
        <v>42893</v>
      </c>
      <c r="B169" s="1" t="str">
        <f>TEXT(A169,"mmmm")</f>
        <v>June</v>
      </c>
      <c r="C169" t="s">
        <v>10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3">
        <f>G169*H169</f>
        <v>10.799999999999999</v>
      </c>
      <c r="K169">
        <v>25</v>
      </c>
    </row>
    <row r="170" spans="1:11" x14ac:dyDescent="0.3">
      <c r="A170" s="1">
        <v>42894</v>
      </c>
      <c r="B170" s="1" t="str">
        <f>TEXT(A170,"mmmm")</f>
        <v>June</v>
      </c>
      <c r="C170" t="s">
        <v>11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3">
        <f>G170*H170</f>
        <v>11.7</v>
      </c>
      <c r="K170">
        <v>25</v>
      </c>
    </row>
    <row r="171" spans="1:11" x14ac:dyDescent="0.3">
      <c r="A171" s="1">
        <v>42895</v>
      </c>
      <c r="B171" s="1" t="str">
        <f>TEXT(A171,"mmmm")</f>
        <v>June</v>
      </c>
      <c r="C171" t="s">
        <v>12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3">
        <f>G171*H171</f>
        <v>9.6</v>
      </c>
      <c r="K171">
        <v>24</v>
      </c>
    </row>
    <row r="172" spans="1:11" x14ac:dyDescent="0.3">
      <c r="A172" s="1">
        <v>42896</v>
      </c>
      <c r="B172" s="1" t="str">
        <f>TEXT(A172,"mmmm")</f>
        <v>June</v>
      </c>
      <c r="C172" t="s">
        <v>13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3">
        <f>G172*H172</f>
        <v>10.5</v>
      </c>
      <c r="K172">
        <v>25</v>
      </c>
    </row>
    <row r="173" spans="1:11" x14ac:dyDescent="0.3">
      <c r="A173" s="1">
        <v>42897</v>
      </c>
      <c r="B173" s="1" t="str">
        <f>TEXT(A173,"mmmm")</f>
        <v>June</v>
      </c>
      <c r="C173" t="s">
        <v>7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3">
        <f>G173*H173</f>
        <v>10.799999999999999</v>
      </c>
      <c r="K173">
        <v>25</v>
      </c>
    </row>
    <row r="174" spans="1:11" x14ac:dyDescent="0.3">
      <c r="A174" s="1">
        <v>42898</v>
      </c>
      <c r="B174" s="1" t="str">
        <f>TEXT(A174,"mmmm")</f>
        <v>June</v>
      </c>
      <c r="C174" t="s">
        <v>8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3">
        <f>G174*H174</f>
        <v>12</v>
      </c>
      <c r="K174">
        <v>24</v>
      </c>
    </row>
    <row r="175" spans="1:11" x14ac:dyDescent="0.3">
      <c r="A175" s="1">
        <v>42899</v>
      </c>
      <c r="B175" s="1" t="str">
        <f>TEXT(A175,"mmmm")</f>
        <v>June</v>
      </c>
      <c r="C175" t="s">
        <v>9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3">
        <f>G175*H175</f>
        <v>9.6</v>
      </c>
      <c r="K175">
        <v>24</v>
      </c>
    </row>
    <row r="176" spans="1:11" x14ac:dyDescent="0.3">
      <c r="A176" s="1">
        <v>42900</v>
      </c>
      <c r="B176" s="1" t="str">
        <f>TEXT(A176,"mmmm")</f>
        <v>June</v>
      </c>
      <c r="C176" t="s">
        <v>10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3">
        <f>G176*H176</f>
        <v>10.5</v>
      </c>
      <c r="K176">
        <v>26</v>
      </c>
    </row>
    <row r="177" spans="1:11" x14ac:dyDescent="0.3">
      <c r="A177" s="1">
        <v>42901</v>
      </c>
      <c r="B177" s="1" t="str">
        <f>TEXT(A177,"mmmm")</f>
        <v>June</v>
      </c>
      <c r="C177" t="s">
        <v>11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3">
        <f>G177*H177</f>
        <v>10.799999999999999</v>
      </c>
      <c r="K177">
        <v>23</v>
      </c>
    </row>
    <row r="178" spans="1:11" x14ac:dyDescent="0.3">
      <c r="A178" s="1">
        <v>42902</v>
      </c>
      <c r="B178" s="1" t="str">
        <f>TEXT(A178,"mmmm")</f>
        <v>June</v>
      </c>
      <c r="C178" t="s">
        <v>12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3">
        <f>G178*H178</f>
        <v>12.299999999999999</v>
      </c>
      <c r="K178">
        <v>22</v>
      </c>
    </row>
    <row r="179" spans="1:11" x14ac:dyDescent="0.3">
      <c r="A179" s="1">
        <v>42903</v>
      </c>
      <c r="B179" s="1" t="str">
        <f>TEXT(A179,"mmmm")</f>
        <v>June</v>
      </c>
      <c r="C179" t="s">
        <v>13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3">
        <f>G179*H179</f>
        <v>9.2999999999999989</v>
      </c>
      <c r="K179">
        <v>23</v>
      </c>
    </row>
    <row r="180" spans="1:11" x14ac:dyDescent="0.3">
      <c r="A180" s="1">
        <v>42904</v>
      </c>
      <c r="B180" s="1" t="str">
        <f>TEXT(A180,"mmmm")</f>
        <v>June</v>
      </c>
      <c r="C180" t="s">
        <v>7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3">
        <f>G180*H180</f>
        <v>9.6</v>
      </c>
      <c r="K180">
        <v>23</v>
      </c>
    </row>
    <row r="181" spans="1:11" x14ac:dyDescent="0.3">
      <c r="A181" s="1">
        <v>42905</v>
      </c>
      <c r="B181" s="1" t="str">
        <f>TEXT(A181,"mmmm")</f>
        <v>June</v>
      </c>
      <c r="C181" t="s">
        <v>8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3">
        <f>G181*H181</f>
        <v>10.5</v>
      </c>
      <c r="K181">
        <v>22</v>
      </c>
    </row>
    <row r="182" spans="1:11" x14ac:dyDescent="0.3">
      <c r="A182" s="1">
        <v>42906</v>
      </c>
      <c r="B182" s="1" t="str">
        <f>TEXT(A182,"mmmm")</f>
        <v>June</v>
      </c>
      <c r="C182" t="s">
        <v>9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3">
        <f>G182*H182</f>
        <v>11.1</v>
      </c>
      <c r="K182">
        <v>23</v>
      </c>
    </row>
    <row r="183" spans="1:11" x14ac:dyDescent="0.3">
      <c r="A183" s="1">
        <v>42907</v>
      </c>
      <c r="B183" s="1" t="str">
        <f>TEXT(A183,"mmmm")</f>
        <v>June</v>
      </c>
      <c r="C183" t="s">
        <v>10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3">
        <f>G183*H183</f>
        <v>12.299999999999999</v>
      </c>
      <c r="K183">
        <v>22</v>
      </c>
    </row>
    <row r="184" spans="1:11" x14ac:dyDescent="0.3">
      <c r="A184" s="1">
        <v>42908</v>
      </c>
      <c r="B184" s="1" t="str">
        <f>TEXT(A184,"mmmm")</f>
        <v>June</v>
      </c>
      <c r="C184" t="s">
        <v>11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3">
        <f>G184*H184</f>
        <v>9.2999999999999989</v>
      </c>
    </row>
    <row r="185" spans="1:11" x14ac:dyDescent="0.3">
      <c r="A185" s="1">
        <v>42909</v>
      </c>
      <c r="B185" s="1" t="str">
        <f>TEXT(A185,"mmmm")</f>
        <v>June</v>
      </c>
      <c r="C185" t="s">
        <v>12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3">
        <f>G185*H185</f>
        <v>9.9</v>
      </c>
    </row>
    <row r="186" spans="1:11" x14ac:dyDescent="0.3">
      <c r="A186" s="1">
        <v>42910</v>
      </c>
      <c r="B186" s="1" t="str">
        <f>TEXT(A186,"mmmm")</f>
        <v>June</v>
      </c>
      <c r="C186" t="s">
        <v>13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3">
        <f>G186*H186</f>
        <v>10.5</v>
      </c>
    </row>
    <row r="187" spans="1:11" x14ac:dyDescent="0.3">
      <c r="A187" s="1">
        <v>42911</v>
      </c>
      <c r="B187" s="1" t="str">
        <f>TEXT(A187,"mmmm")</f>
        <v>June</v>
      </c>
      <c r="C187" t="s">
        <v>7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3">
        <f>G187*H187</f>
        <v>11.1</v>
      </c>
    </row>
    <row r="188" spans="1:11" x14ac:dyDescent="0.3">
      <c r="A188" s="1">
        <v>42912</v>
      </c>
      <c r="B188" s="1" t="str">
        <f>TEXT(A188,"mmmm")</f>
        <v>June</v>
      </c>
      <c r="C188" t="s">
        <v>8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3">
        <f>G188*H188</f>
        <v>12.6</v>
      </c>
    </row>
    <row r="189" spans="1:11" x14ac:dyDescent="0.3">
      <c r="A189" s="1">
        <v>42913</v>
      </c>
      <c r="B189" s="1" t="str">
        <f>TEXT(A189,"mmmm")</f>
        <v>June</v>
      </c>
      <c r="C189" t="s">
        <v>9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3">
        <f>G189*H189</f>
        <v>9.2999999999999989</v>
      </c>
    </row>
    <row r="190" spans="1:11" x14ac:dyDescent="0.3">
      <c r="A190" s="1">
        <v>42914</v>
      </c>
      <c r="B190" s="1" t="str">
        <f>TEXT(A190,"mmmm")</f>
        <v>June</v>
      </c>
      <c r="C190" t="s">
        <v>10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3">
        <f>G190*H190</f>
        <v>9.9</v>
      </c>
    </row>
    <row r="191" spans="1:11" x14ac:dyDescent="0.3">
      <c r="A191" s="1">
        <v>42915</v>
      </c>
      <c r="B191" s="1" t="str">
        <f>TEXT(A191,"mmmm")</f>
        <v>June</v>
      </c>
      <c r="C191" t="s">
        <v>11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3">
        <f>G191*H191</f>
        <v>10.5</v>
      </c>
    </row>
    <row r="192" spans="1:11" x14ac:dyDescent="0.3">
      <c r="A192" s="1">
        <v>42916</v>
      </c>
      <c r="B192" s="1" t="str">
        <f>TEXT(A192,"mmmm")</f>
        <v>June</v>
      </c>
      <c r="C192" t="s">
        <v>12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3">
        <f>G192*H192</f>
        <v>11.4</v>
      </c>
    </row>
    <row r="193" spans="1:9" x14ac:dyDescent="0.3">
      <c r="A193" s="1">
        <v>42917</v>
      </c>
      <c r="B193" s="1" t="str">
        <f>TEXT(A193,"mmmm")</f>
        <v>July</v>
      </c>
      <c r="C193" t="s">
        <v>13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3">
        <f>G193*H193</f>
        <v>21.5</v>
      </c>
    </row>
    <row r="194" spans="1:9" x14ac:dyDescent="0.3">
      <c r="A194" s="1">
        <v>42918</v>
      </c>
      <c r="B194" s="1" t="str">
        <f>TEXT(A194,"mmmm")</f>
        <v>July</v>
      </c>
      <c r="C194" t="s">
        <v>7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3">
        <f>G194*H194</f>
        <v>19</v>
      </c>
    </row>
    <row r="195" spans="1:9" x14ac:dyDescent="0.3">
      <c r="A195" s="1">
        <v>42919</v>
      </c>
      <c r="B195" s="1" t="str">
        <f>TEXT(A195,"mmmm")</f>
        <v>July</v>
      </c>
      <c r="C195" t="s">
        <v>8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3">
        <f>G195*H195</f>
        <v>17.5</v>
      </c>
    </row>
    <row r="196" spans="1:9" x14ac:dyDescent="0.3">
      <c r="A196" s="1">
        <v>42920</v>
      </c>
      <c r="B196" s="1" t="str">
        <f>TEXT(A196,"mmmm")</f>
        <v>July</v>
      </c>
      <c r="C196" t="s">
        <v>9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3">
        <f>G196*H196</f>
        <v>17</v>
      </c>
    </row>
    <row r="197" spans="1:9" x14ac:dyDescent="0.3">
      <c r="A197" s="1">
        <v>42921</v>
      </c>
      <c r="B197" s="1" t="str">
        <f>TEXT(A197,"mmmm")</f>
        <v>July</v>
      </c>
      <c r="C197" t="s">
        <v>10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3">
        <f>G197*H197</f>
        <v>16</v>
      </c>
    </row>
    <row r="198" spans="1:9" x14ac:dyDescent="0.3">
      <c r="A198" s="1">
        <v>42922</v>
      </c>
      <c r="B198" s="1" t="str">
        <f>TEXT(A198,"mmmm")</f>
        <v>July</v>
      </c>
      <c r="C198" t="s">
        <v>11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3">
        <f>G198*H198</f>
        <v>19.5</v>
      </c>
    </row>
    <row r="199" spans="1:9" x14ac:dyDescent="0.3">
      <c r="A199" s="1">
        <v>42923</v>
      </c>
      <c r="B199" s="1" t="str">
        <f>TEXT(A199,"mmmm")</f>
        <v>July</v>
      </c>
      <c r="C199" t="s">
        <v>12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3">
        <f>G199*H199</f>
        <v>17.5</v>
      </c>
    </row>
    <row r="200" spans="1:9" x14ac:dyDescent="0.3">
      <c r="A200" s="1">
        <v>42924</v>
      </c>
      <c r="B200" s="1" t="str">
        <f>TEXT(A200,"mmmm")</f>
        <v>July</v>
      </c>
      <c r="C200" t="s">
        <v>13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3">
        <f>G200*H200</f>
        <v>17</v>
      </c>
    </row>
    <row r="201" spans="1:9" x14ac:dyDescent="0.3">
      <c r="A201" s="1">
        <v>42925</v>
      </c>
      <c r="B201" s="1" t="str">
        <f>TEXT(A201,"mmmm")</f>
        <v>July</v>
      </c>
      <c r="C201" t="s">
        <v>7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3">
        <f>G201*H201</f>
        <v>16.5</v>
      </c>
    </row>
    <row r="202" spans="1:9" x14ac:dyDescent="0.3">
      <c r="A202" s="1">
        <v>42926</v>
      </c>
      <c r="B202" s="1" t="str">
        <f>TEXT(A202,"mmmm")</f>
        <v>July</v>
      </c>
      <c r="C202" t="s">
        <v>8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3">
        <f>G202*H202</f>
        <v>20</v>
      </c>
    </row>
    <row r="203" spans="1:9" x14ac:dyDescent="0.3">
      <c r="A203" s="1">
        <v>42927</v>
      </c>
      <c r="B203" s="1" t="str">
        <f>TEXT(A203,"mmmm")</f>
        <v>July</v>
      </c>
      <c r="C203" t="s">
        <v>9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3">
        <f>G203*H203</f>
        <v>17.5</v>
      </c>
    </row>
    <row r="204" spans="1:9" x14ac:dyDescent="0.3">
      <c r="A204" s="1">
        <v>42928</v>
      </c>
      <c r="B204" s="1" t="str">
        <f>TEXT(A204,"mmmm")</f>
        <v>July</v>
      </c>
      <c r="C204" t="s">
        <v>10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3">
        <f>G204*H204</f>
        <v>17</v>
      </c>
    </row>
    <row r="205" spans="1:9" x14ac:dyDescent="0.3">
      <c r="A205" s="1">
        <v>42929</v>
      </c>
      <c r="B205" s="1" t="str">
        <f>TEXT(A205,"mmmm")</f>
        <v>July</v>
      </c>
      <c r="C205" t="s">
        <v>11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3">
        <f>G205*H205</f>
        <v>16.5</v>
      </c>
    </row>
    <row r="206" spans="1:9" x14ac:dyDescent="0.3">
      <c r="A206" s="1">
        <v>42930</v>
      </c>
      <c r="B206" s="1" t="str">
        <f>TEXT(A206,"mmmm")</f>
        <v>July</v>
      </c>
      <c r="C206" t="s">
        <v>12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3">
        <f>G206*H206</f>
        <v>20</v>
      </c>
    </row>
    <row r="207" spans="1:9" x14ac:dyDescent="0.3">
      <c r="A207" s="1">
        <v>42931</v>
      </c>
      <c r="B207" s="1" t="str">
        <f>TEXT(A207,"mmmm")</f>
        <v>July</v>
      </c>
      <c r="C207" t="s">
        <v>13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3">
        <f>G207*H207</f>
        <v>17.5</v>
      </c>
    </row>
    <row r="208" spans="1:9" x14ac:dyDescent="0.3">
      <c r="A208" s="1">
        <v>42932</v>
      </c>
      <c r="B208" s="1" t="str">
        <f>TEXT(A208,"mmmm")</f>
        <v>July</v>
      </c>
      <c r="C208" t="s">
        <v>7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3">
        <f>G208*H208</f>
        <v>17</v>
      </c>
    </row>
    <row r="209" spans="1:9" x14ac:dyDescent="0.3">
      <c r="A209" s="1">
        <v>42933</v>
      </c>
      <c r="B209" s="1" t="str">
        <f>TEXT(A209,"mmmm")</f>
        <v>July</v>
      </c>
      <c r="C209" t="s">
        <v>8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3">
        <f>G209*H209</f>
        <v>16.5</v>
      </c>
    </row>
    <row r="210" spans="1:9" x14ac:dyDescent="0.3">
      <c r="A210" s="1">
        <v>42934</v>
      </c>
      <c r="B210" s="1" t="str">
        <f>TEXT(A210,"mmmm")</f>
        <v>July</v>
      </c>
      <c r="C210" t="s">
        <v>9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3">
        <f>G210*H210</f>
        <v>20.5</v>
      </c>
    </row>
    <row r="211" spans="1:9" x14ac:dyDescent="0.3">
      <c r="A211" s="1">
        <v>42935</v>
      </c>
      <c r="B211" s="1" t="str">
        <f>TEXT(A211,"mmmm")</f>
        <v>July</v>
      </c>
      <c r="C211" t="s">
        <v>10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3">
        <f>G211*H211</f>
        <v>18</v>
      </c>
    </row>
    <row r="212" spans="1:9" x14ac:dyDescent="0.3">
      <c r="A212" s="1">
        <v>42936</v>
      </c>
      <c r="B212" s="1" t="str">
        <f>TEXT(A212,"mmmm")</f>
        <v>July</v>
      </c>
      <c r="C212" t="s">
        <v>11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3">
        <f>G212*H212</f>
        <v>17.5</v>
      </c>
    </row>
    <row r="213" spans="1:9" x14ac:dyDescent="0.3">
      <c r="A213" s="1">
        <v>42937</v>
      </c>
      <c r="B213" s="1" t="str">
        <f>TEXT(A213,"mmmm")</f>
        <v>July</v>
      </c>
      <c r="C213" t="s">
        <v>12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3">
        <f>G213*H213</f>
        <v>16.5</v>
      </c>
    </row>
    <row r="214" spans="1:9" x14ac:dyDescent="0.3">
      <c r="A214" s="1">
        <v>42938</v>
      </c>
      <c r="B214" s="1" t="str">
        <f>TEXT(A214,"mmmm")</f>
        <v>July</v>
      </c>
      <c r="C214" t="s">
        <v>13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3">
        <f>G214*H214</f>
        <v>21</v>
      </c>
    </row>
    <row r="215" spans="1:9" x14ac:dyDescent="0.3">
      <c r="A215" s="1">
        <v>42939</v>
      </c>
      <c r="B215" s="1" t="str">
        <f>TEXT(A215,"mmmm")</f>
        <v>July</v>
      </c>
      <c r="C215" t="s">
        <v>7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3">
        <f>G215*H215</f>
        <v>18.5</v>
      </c>
    </row>
    <row r="216" spans="1:9" x14ac:dyDescent="0.3">
      <c r="A216" s="1">
        <v>42940</v>
      </c>
      <c r="B216" s="1" t="str">
        <f>TEXT(A216,"mmmm")</f>
        <v>July</v>
      </c>
      <c r="C216" t="s">
        <v>8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3">
        <f>G216*H216</f>
        <v>17.5</v>
      </c>
    </row>
    <row r="217" spans="1:9" x14ac:dyDescent="0.3">
      <c r="A217" s="1">
        <v>42941</v>
      </c>
      <c r="B217" s="1" t="str">
        <f>TEXT(A217,"mmmm")</f>
        <v>July</v>
      </c>
      <c r="C217" t="s">
        <v>9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3">
        <f>G217*H217</f>
        <v>16.5</v>
      </c>
    </row>
    <row r="218" spans="1:9" x14ac:dyDescent="0.3">
      <c r="A218" s="1">
        <v>42942</v>
      </c>
      <c r="B218" s="1" t="str">
        <f>TEXT(A218,"mmmm")</f>
        <v>July</v>
      </c>
      <c r="C218" t="s">
        <v>10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3">
        <f>G218*H218</f>
        <v>16</v>
      </c>
    </row>
    <row r="219" spans="1:9" x14ac:dyDescent="0.3">
      <c r="A219" s="1">
        <v>42943</v>
      </c>
      <c r="B219" s="1" t="str">
        <f>TEXT(A219,"mmmm")</f>
        <v>July</v>
      </c>
      <c r="C219" t="s">
        <v>11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3">
        <f>G219*H219</f>
        <v>21.5</v>
      </c>
    </row>
    <row r="220" spans="1:9" x14ac:dyDescent="0.3">
      <c r="A220" s="1">
        <v>42944</v>
      </c>
      <c r="B220" s="1" t="str">
        <f>TEXT(A220,"mmmm")</f>
        <v>July</v>
      </c>
      <c r="C220" t="s">
        <v>12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3">
        <f>G220*H220</f>
        <v>19</v>
      </c>
    </row>
    <row r="221" spans="1:9" x14ac:dyDescent="0.3">
      <c r="A221" s="1">
        <v>42945</v>
      </c>
      <c r="B221" s="1" t="str">
        <f>TEXT(A221,"mmmm")</f>
        <v>July</v>
      </c>
      <c r="C221" t="s">
        <v>13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3">
        <f>G221*H221</f>
        <v>17.5</v>
      </c>
    </row>
    <row r="222" spans="1:9" x14ac:dyDescent="0.3">
      <c r="A222" s="1">
        <v>42946</v>
      </c>
      <c r="B222" s="1" t="str">
        <f>TEXT(A222,"mmmm")</f>
        <v>July</v>
      </c>
      <c r="C222" t="s">
        <v>7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3">
        <f>G222*H222</f>
        <v>17</v>
      </c>
    </row>
    <row r="223" spans="1:9" x14ac:dyDescent="0.3">
      <c r="A223" s="1">
        <v>42947</v>
      </c>
      <c r="B223" s="1" t="str">
        <f>TEXT(A223,"mmmm")</f>
        <v>July</v>
      </c>
      <c r="C223" t="s">
        <v>8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3">
        <f>G223*H223</f>
        <v>16</v>
      </c>
    </row>
    <row r="224" spans="1:9" x14ac:dyDescent="0.3">
      <c r="A224" s="1">
        <v>42948</v>
      </c>
      <c r="B224" s="1" t="str">
        <f>TEXT(A224,"mmmm")</f>
        <v>August</v>
      </c>
      <c r="C224" t="s">
        <v>9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3">
        <f>G224*H224</f>
        <v>16</v>
      </c>
    </row>
    <row r="225" spans="1:9" x14ac:dyDescent="0.3">
      <c r="A225" s="1">
        <v>42949</v>
      </c>
      <c r="B225" s="1" t="str">
        <f>TEXT(A225,"mmmm")</f>
        <v>August</v>
      </c>
      <c r="C225" t="s">
        <v>10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3">
        <f>G225*H225</f>
        <v>15.5</v>
      </c>
    </row>
    <row r="226" spans="1:9" x14ac:dyDescent="0.3">
      <c r="A226" s="1">
        <v>42950</v>
      </c>
      <c r="B226" s="1" t="str">
        <f>TEXT(A226,"mmmm")</f>
        <v>August</v>
      </c>
      <c r="C226" t="s">
        <v>11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3">
        <f>G226*H226</f>
        <v>15</v>
      </c>
    </row>
    <row r="227" spans="1:9" x14ac:dyDescent="0.3">
      <c r="A227" s="1">
        <v>42951</v>
      </c>
      <c r="B227" s="1" t="str">
        <f>TEXT(A227,"mmmm")</f>
        <v>August</v>
      </c>
      <c r="C227" t="s">
        <v>12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3">
        <f>G227*H227</f>
        <v>14.5</v>
      </c>
    </row>
    <row r="228" spans="1:9" x14ac:dyDescent="0.3">
      <c r="A228" s="1">
        <v>42952</v>
      </c>
      <c r="B228" s="1" t="str">
        <f>TEXT(A228,"mmmm")</f>
        <v>August</v>
      </c>
      <c r="C228" t="s">
        <v>13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3">
        <f>G228*H228</f>
        <v>16</v>
      </c>
    </row>
    <row r="229" spans="1:9" x14ac:dyDescent="0.3">
      <c r="A229" s="1">
        <v>42953</v>
      </c>
      <c r="B229" s="1" t="str">
        <f>TEXT(A229,"mmmm")</f>
        <v>August</v>
      </c>
      <c r="C229" t="s">
        <v>7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3">
        <f>G229*H229</f>
        <v>15.5</v>
      </c>
    </row>
    <row r="230" spans="1:9" x14ac:dyDescent="0.3">
      <c r="A230" s="1">
        <v>42954</v>
      </c>
      <c r="B230" s="1" t="str">
        <f>TEXT(A230,"mmmm")</f>
        <v>August</v>
      </c>
      <c r="C230" t="s">
        <v>8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3">
        <f>G230*H230</f>
        <v>15</v>
      </c>
    </row>
    <row r="231" spans="1:9" x14ac:dyDescent="0.3">
      <c r="A231" s="1">
        <v>42955</v>
      </c>
      <c r="B231" s="1" t="str">
        <f>TEXT(A231,"mmmm")</f>
        <v>August</v>
      </c>
      <c r="C231" t="s">
        <v>9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3">
        <f>G231*H231</f>
        <v>14.5</v>
      </c>
    </row>
    <row r="232" spans="1:9" x14ac:dyDescent="0.3">
      <c r="A232" s="1">
        <v>42956</v>
      </c>
      <c r="B232" s="1" t="str">
        <f>TEXT(A232,"mmmm")</f>
        <v>August</v>
      </c>
      <c r="C232" t="s">
        <v>10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3">
        <f>G232*H232</f>
        <v>16</v>
      </c>
    </row>
    <row r="233" spans="1:9" x14ac:dyDescent="0.3">
      <c r="A233" s="1">
        <v>42957</v>
      </c>
      <c r="B233" s="1" t="str">
        <f>TEXT(A233,"mmmm")</f>
        <v>August</v>
      </c>
      <c r="C233" t="s">
        <v>11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3">
        <f>G233*H233</f>
        <v>15.5</v>
      </c>
    </row>
    <row r="234" spans="1:9" x14ac:dyDescent="0.3">
      <c r="A234" s="1">
        <v>42958</v>
      </c>
      <c r="B234" s="1" t="str">
        <f>TEXT(A234,"mmmm")</f>
        <v>August</v>
      </c>
      <c r="C234" t="s">
        <v>12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3">
        <f>G234*H234</f>
        <v>15</v>
      </c>
    </row>
    <row r="235" spans="1:9" x14ac:dyDescent="0.3">
      <c r="A235" s="1">
        <v>42959</v>
      </c>
      <c r="B235" s="1" t="str">
        <f>TEXT(A235,"mmmm")</f>
        <v>August</v>
      </c>
      <c r="C235" t="s">
        <v>13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3">
        <f>G235*H235</f>
        <v>14.5</v>
      </c>
    </row>
    <row r="236" spans="1:9" x14ac:dyDescent="0.3">
      <c r="A236" s="1">
        <v>42960</v>
      </c>
      <c r="B236" s="1" t="str">
        <f>TEXT(A236,"mmmm")</f>
        <v>August</v>
      </c>
      <c r="C236" t="s">
        <v>7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3">
        <f>G236*H236</f>
        <v>14.5</v>
      </c>
    </row>
    <row r="237" spans="1:9" x14ac:dyDescent="0.3">
      <c r="A237" s="1">
        <v>42961</v>
      </c>
      <c r="B237" s="1" t="str">
        <f>TEXT(A237,"mmmm")</f>
        <v>August</v>
      </c>
      <c r="C237" t="s">
        <v>8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3">
        <f>G237*H237</f>
        <v>16</v>
      </c>
    </row>
    <row r="238" spans="1:9" x14ac:dyDescent="0.3">
      <c r="A238" s="1">
        <v>42962</v>
      </c>
      <c r="B238" s="1" t="str">
        <f>TEXT(A238,"mmmm")</f>
        <v>August</v>
      </c>
      <c r="C238" t="s">
        <v>9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3">
        <f>G238*H238</f>
        <v>15.5</v>
      </c>
    </row>
    <row r="239" spans="1:9" x14ac:dyDescent="0.3">
      <c r="A239" s="1">
        <v>42963</v>
      </c>
      <c r="B239" s="1" t="str">
        <f>TEXT(A239,"mmmm")</f>
        <v>August</v>
      </c>
      <c r="C239" t="s">
        <v>10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3">
        <f>G239*H239</f>
        <v>15</v>
      </c>
    </row>
    <row r="240" spans="1:9" x14ac:dyDescent="0.3">
      <c r="A240" s="1">
        <v>42964</v>
      </c>
      <c r="B240" s="1" t="str">
        <f>TEXT(A240,"mmmm")</f>
        <v>August</v>
      </c>
      <c r="C240" t="s">
        <v>11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3">
        <f>G240*H240</f>
        <v>15</v>
      </c>
    </row>
    <row r="241" spans="1:9" x14ac:dyDescent="0.3">
      <c r="A241" s="1">
        <v>42965</v>
      </c>
      <c r="B241" s="1" t="str">
        <f>TEXT(A241,"mmmm")</f>
        <v>August</v>
      </c>
      <c r="C241" t="s">
        <v>12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3">
        <f>G241*H241</f>
        <v>14.5</v>
      </c>
    </row>
    <row r="242" spans="1:9" x14ac:dyDescent="0.3">
      <c r="A242" s="1">
        <v>42966</v>
      </c>
      <c r="B242" s="1" t="str">
        <f>TEXT(A242,"mmmm")</f>
        <v>August</v>
      </c>
      <c r="C242" t="s">
        <v>13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3">
        <f>G242*H242</f>
        <v>16</v>
      </c>
    </row>
    <row r="243" spans="1:9" x14ac:dyDescent="0.3">
      <c r="A243" s="1">
        <v>42967</v>
      </c>
      <c r="B243" s="1" t="str">
        <f>TEXT(A243,"mmmm")</f>
        <v>August</v>
      </c>
      <c r="C243" t="s">
        <v>7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3">
        <f>G243*H243</f>
        <v>15.5</v>
      </c>
    </row>
    <row r="244" spans="1:9" x14ac:dyDescent="0.3">
      <c r="A244" s="1">
        <v>42968</v>
      </c>
      <c r="B244" s="1" t="str">
        <f>TEXT(A244,"mmmm")</f>
        <v>August</v>
      </c>
      <c r="C244" t="s">
        <v>8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3">
        <f>G244*H244</f>
        <v>15</v>
      </c>
    </row>
    <row r="245" spans="1:9" x14ac:dyDescent="0.3">
      <c r="A245" s="1">
        <v>42969</v>
      </c>
      <c r="B245" s="1" t="str">
        <f>TEXT(A245,"mmmm")</f>
        <v>August</v>
      </c>
      <c r="C245" t="s">
        <v>9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3">
        <f>G245*H245</f>
        <v>15</v>
      </c>
    </row>
    <row r="246" spans="1:9" x14ac:dyDescent="0.3">
      <c r="A246" s="1">
        <v>42970</v>
      </c>
      <c r="B246" s="1" t="str">
        <f>TEXT(A246,"mmmm")</f>
        <v>August</v>
      </c>
      <c r="C246" t="s">
        <v>10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3">
        <f>G246*H246</f>
        <v>14.5</v>
      </c>
    </row>
    <row r="247" spans="1:9" x14ac:dyDescent="0.3">
      <c r="A247" s="1">
        <v>42971</v>
      </c>
      <c r="B247" s="1" t="str">
        <f>TEXT(A247,"mmmm")</f>
        <v>August</v>
      </c>
      <c r="C247" t="s">
        <v>11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3">
        <f>G247*H247</f>
        <v>16</v>
      </c>
    </row>
    <row r="248" spans="1:9" x14ac:dyDescent="0.3">
      <c r="A248" s="1">
        <v>42972</v>
      </c>
      <c r="B248" s="1" t="str">
        <f>TEXT(A248,"mmmm")</f>
        <v>August</v>
      </c>
      <c r="C248" t="s">
        <v>12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3">
        <f>G248*H248</f>
        <v>15</v>
      </c>
    </row>
    <row r="249" spans="1:9" x14ac:dyDescent="0.3">
      <c r="A249" s="1">
        <v>42973</v>
      </c>
      <c r="B249" s="1" t="str">
        <f>TEXT(A249,"mmmm")</f>
        <v>August</v>
      </c>
      <c r="C249" t="s">
        <v>13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3">
        <f>G249*H249</f>
        <v>15</v>
      </c>
    </row>
    <row r="250" spans="1:9" x14ac:dyDescent="0.3">
      <c r="A250" s="1">
        <v>42974</v>
      </c>
      <c r="B250" s="1" t="str">
        <f>TEXT(A250,"mmmm")</f>
        <v>August</v>
      </c>
      <c r="C250" t="s">
        <v>7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3">
        <f>G250*H250</f>
        <v>14.5</v>
      </c>
    </row>
    <row r="251" spans="1:9" x14ac:dyDescent="0.3">
      <c r="A251" s="1">
        <v>42975</v>
      </c>
      <c r="B251" s="1" t="str">
        <f>TEXT(A251,"mmmm")</f>
        <v>August</v>
      </c>
      <c r="C251" t="s">
        <v>8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3">
        <f>G251*H251</f>
        <v>16</v>
      </c>
    </row>
    <row r="252" spans="1:9" x14ac:dyDescent="0.3">
      <c r="A252" s="1">
        <v>42976</v>
      </c>
      <c r="B252" s="1" t="str">
        <f>TEXT(A252,"mmmm")</f>
        <v>August</v>
      </c>
      <c r="C252" t="s">
        <v>9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3">
        <f>G252*H252</f>
        <v>15</v>
      </c>
    </row>
    <row r="253" spans="1:9" x14ac:dyDescent="0.3">
      <c r="A253" s="1">
        <v>42977</v>
      </c>
      <c r="B253" s="1" t="str">
        <f>TEXT(A253,"mmmm")</f>
        <v>August</v>
      </c>
      <c r="C253" t="s">
        <v>10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3">
        <f>G253*H253</f>
        <v>15</v>
      </c>
    </row>
    <row r="254" spans="1:9" x14ac:dyDescent="0.3">
      <c r="A254" s="1">
        <v>42978</v>
      </c>
      <c r="B254" s="1" t="str">
        <f>TEXT(A254,"mmmm")</f>
        <v>August</v>
      </c>
      <c r="C254" t="s">
        <v>11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3">
        <f>G254*H254</f>
        <v>14.5</v>
      </c>
    </row>
    <row r="255" spans="1:9" x14ac:dyDescent="0.3">
      <c r="A255" s="1">
        <v>42979</v>
      </c>
      <c r="B255" s="1" t="str">
        <f>TEXT(A255,"mmmm")</f>
        <v>September</v>
      </c>
      <c r="C255" t="s">
        <v>12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3">
        <f>G255*H255</f>
        <v>8.6999999999999993</v>
      </c>
    </row>
    <row r="256" spans="1:9" x14ac:dyDescent="0.3">
      <c r="A256" s="1">
        <v>42980</v>
      </c>
      <c r="B256" s="1" t="str">
        <f>TEXT(A256,"mmmm")</f>
        <v>September</v>
      </c>
      <c r="C256" t="s">
        <v>13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3">
        <f>G256*H256</f>
        <v>8.4</v>
      </c>
    </row>
    <row r="257" spans="1:9" x14ac:dyDescent="0.3">
      <c r="A257" s="1">
        <v>42981</v>
      </c>
      <c r="B257" s="1" t="str">
        <f>TEXT(A257,"mmmm")</f>
        <v>September</v>
      </c>
      <c r="C257" t="s">
        <v>7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3">
        <f>G257*H257</f>
        <v>8.1</v>
      </c>
    </row>
    <row r="258" spans="1:9" x14ac:dyDescent="0.3">
      <c r="A258" s="1">
        <v>42982</v>
      </c>
      <c r="B258" s="1" t="str">
        <f>TEXT(A258,"mmmm")</f>
        <v>September</v>
      </c>
      <c r="C258" t="s">
        <v>8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3">
        <f>G258*H258</f>
        <v>7.8</v>
      </c>
    </row>
    <row r="259" spans="1:9" x14ac:dyDescent="0.3">
      <c r="A259" s="1">
        <v>42983</v>
      </c>
      <c r="B259" s="1" t="str">
        <f>TEXT(A259,"mmmm")</f>
        <v>September</v>
      </c>
      <c r="C259" t="s">
        <v>9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3">
        <f>G259*H259</f>
        <v>7.8</v>
      </c>
    </row>
    <row r="260" spans="1:9" x14ac:dyDescent="0.3">
      <c r="A260" s="1">
        <v>42984</v>
      </c>
      <c r="B260" s="1" t="str">
        <f>TEXT(A260,"mmmm")</f>
        <v>September</v>
      </c>
      <c r="C260" t="s">
        <v>10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3">
        <f>G260*H260</f>
        <v>8.6999999999999993</v>
      </c>
    </row>
    <row r="261" spans="1:9" x14ac:dyDescent="0.3">
      <c r="A261" s="1">
        <v>42985</v>
      </c>
      <c r="B261" s="1" t="str">
        <f>TEXT(A261,"mmmm")</f>
        <v>September</v>
      </c>
      <c r="C261" t="s">
        <v>11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3">
        <f>G261*H261</f>
        <v>8.4</v>
      </c>
    </row>
    <row r="262" spans="1:9" x14ac:dyDescent="0.3">
      <c r="A262" s="1">
        <v>42986</v>
      </c>
      <c r="B262" s="1" t="str">
        <f>TEXT(A262,"mmmm")</f>
        <v>September</v>
      </c>
      <c r="C262" t="s">
        <v>12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3">
        <f>G262*H262</f>
        <v>8.1</v>
      </c>
    </row>
    <row r="263" spans="1:9" x14ac:dyDescent="0.3">
      <c r="A263" s="1">
        <v>42987</v>
      </c>
      <c r="B263" s="1" t="str">
        <f>TEXT(A263,"mmmm")</f>
        <v>September</v>
      </c>
      <c r="C263" t="s">
        <v>13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3">
        <f>G263*H263</f>
        <v>7.8</v>
      </c>
    </row>
    <row r="264" spans="1:9" x14ac:dyDescent="0.3">
      <c r="A264" s="1">
        <v>42988</v>
      </c>
      <c r="B264" s="1" t="str">
        <f>TEXT(A264,"mmmm")</f>
        <v>September</v>
      </c>
      <c r="C264" t="s">
        <v>7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3">
        <f>G264*H264</f>
        <v>7.8</v>
      </c>
    </row>
    <row r="265" spans="1:9" x14ac:dyDescent="0.3">
      <c r="A265" s="1">
        <v>42989</v>
      </c>
      <c r="B265" s="1" t="str">
        <f>TEXT(A265,"mmmm")</f>
        <v>September</v>
      </c>
      <c r="C265" t="s">
        <v>8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3">
        <f>G265*H265</f>
        <v>8.4</v>
      </c>
    </row>
    <row r="266" spans="1:9" x14ac:dyDescent="0.3">
      <c r="A266" s="1">
        <v>42990</v>
      </c>
      <c r="B266" s="1" t="str">
        <f>TEXT(A266,"mmmm")</f>
        <v>September</v>
      </c>
      <c r="C266" t="s">
        <v>9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3">
        <f>G266*H266</f>
        <v>8.1</v>
      </c>
    </row>
    <row r="267" spans="1:9" x14ac:dyDescent="0.3">
      <c r="A267" s="1">
        <v>42991</v>
      </c>
      <c r="B267" s="1" t="str">
        <f>TEXT(A267,"mmmm")</f>
        <v>September</v>
      </c>
      <c r="C267" t="s">
        <v>10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3">
        <f>G267*H267</f>
        <v>7.8</v>
      </c>
    </row>
    <row r="268" spans="1:9" x14ac:dyDescent="0.3">
      <c r="A268" s="1">
        <v>42992</v>
      </c>
      <c r="B268" s="1" t="str">
        <f>TEXT(A268,"mmmm")</f>
        <v>September</v>
      </c>
      <c r="C268" t="s">
        <v>11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3">
        <f>G268*H268</f>
        <v>7.8</v>
      </c>
    </row>
    <row r="269" spans="1:9" x14ac:dyDescent="0.3">
      <c r="A269" s="1">
        <v>42993</v>
      </c>
      <c r="B269" s="1" t="str">
        <f>TEXT(A269,"mmmm")</f>
        <v>September</v>
      </c>
      <c r="C269" t="s">
        <v>12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3">
        <f>G269*H269</f>
        <v>8.4</v>
      </c>
    </row>
    <row r="270" spans="1:9" x14ac:dyDescent="0.3">
      <c r="A270" s="1">
        <v>42994</v>
      </c>
      <c r="B270" s="1" t="str">
        <f>TEXT(A270,"mmmm")</f>
        <v>September</v>
      </c>
      <c r="C270" t="s">
        <v>13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3">
        <f>G270*H270</f>
        <v>8.1</v>
      </c>
    </row>
    <row r="271" spans="1:9" x14ac:dyDescent="0.3">
      <c r="A271" s="1">
        <v>42995</v>
      </c>
      <c r="B271" s="1" t="str">
        <f>TEXT(A271,"mmmm")</f>
        <v>September</v>
      </c>
      <c r="C271" t="s">
        <v>7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3">
        <f>G271*H271</f>
        <v>7.8</v>
      </c>
    </row>
    <row r="272" spans="1:9" x14ac:dyDescent="0.3">
      <c r="A272" s="1">
        <v>42996</v>
      </c>
      <c r="B272" s="1" t="str">
        <f>TEXT(A272,"mmmm")</f>
        <v>September</v>
      </c>
      <c r="C272" t="s">
        <v>8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3">
        <f>G272*H272</f>
        <v>7.8</v>
      </c>
    </row>
    <row r="273" spans="1:9" x14ac:dyDescent="0.3">
      <c r="A273" s="1">
        <v>42997</v>
      </c>
      <c r="B273" s="1" t="str">
        <f>TEXT(A273,"mmmm")</f>
        <v>September</v>
      </c>
      <c r="C273" t="s">
        <v>9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3">
        <f>G273*H273</f>
        <v>8.4</v>
      </c>
    </row>
    <row r="274" spans="1:9" x14ac:dyDescent="0.3">
      <c r="A274" s="1">
        <v>42998</v>
      </c>
      <c r="B274" s="1" t="str">
        <f>TEXT(A274,"mmmm")</f>
        <v>September</v>
      </c>
      <c r="C274" t="s">
        <v>10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3">
        <f>G274*H274</f>
        <v>8.1</v>
      </c>
    </row>
    <row r="275" spans="1:9" x14ac:dyDescent="0.3">
      <c r="A275" s="1">
        <v>42999</v>
      </c>
      <c r="B275" s="1" t="str">
        <f>TEXT(A275,"mmmm")</f>
        <v>September</v>
      </c>
      <c r="C275" t="s">
        <v>11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3">
        <f>G275*H275</f>
        <v>7.8</v>
      </c>
    </row>
    <row r="276" spans="1:9" x14ac:dyDescent="0.3">
      <c r="A276" s="1">
        <v>43000</v>
      </c>
      <c r="B276" s="1" t="str">
        <f>TEXT(A276,"mmmm")</f>
        <v>September</v>
      </c>
      <c r="C276" t="s">
        <v>12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3">
        <f>G276*H276</f>
        <v>7.8</v>
      </c>
    </row>
    <row r="277" spans="1:9" x14ac:dyDescent="0.3">
      <c r="A277" s="1">
        <v>43001</v>
      </c>
      <c r="B277" s="1" t="str">
        <f>TEXT(A277,"mmmm")</f>
        <v>September</v>
      </c>
      <c r="C277" t="s">
        <v>13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3">
        <f>G277*H277</f>
        <v>8.4</v>
      </c>
    </row>
    <row r="278" spans="1:9" x14ac:dyDescent="0.3">
      <c r="A278" s="1">
        <v>43002</v>
      </c>
      <c r="B278" s="1" t="str">
        <f>TEXT(A278,"mmmm")</f>
        <v>September</v>
      </c>
      <c r="C278" t="s">
        <v>7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3">
        <f>G278*H278</f>
        <v>8.4</v>
      </c>
    </row>
    <row r="279" spans="1:9" x14ac:dyDescent="0.3">
      <c r="A279" s="1">
        <v>43003</v>
      </c>
      <c r="B279" s="1" t="str">
        <f>TEXT(A279,"mmmm")</f>
        <v>September</v>
      </c>
      <c r="C279" t="s">
        <v>8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3">
        <f>G279*H279</f>
        <v>8.1</v>
      </c>
    </row>
    <row r="280" spans="1:9" x14ac:dyDescent="0.3">
      <c r="A280" s="1">
        <v>43004</v>
      </c>
      <c r="B280" s="1" t="str">
        <f>TEXT(A280,"mmmm")</f>
        <v>September</v>
      </c>
      <c r="C280" t="s">
        <v>9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3">
        <f>G280*H280</f>
        <v>7.8</v>
      </c>
    </row>
    <row r="281" spans="1:9" x14ac:dyDescent="0.3">
      <c r="A281" s="1">
        <v>43005</v>
      </c>
      <c r="B281" s="1" t="str">
        <f>TEXT(A281,"mmmm")</f>
        <v>September</v>
      </c>
      <c r="C281" t="s">
        <v>10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3">
        <f>G281*H281</f>
        <v>8.6999999999999993</v>
      </c>
    </row>
    <row r="282" spans="1:9" x14ac:dyDescent="0.3">
      <c r="A282" s="1">
        <v>43006</v>
      </c>
      <c r="B282" s="1" t="str">
        <f>TEXT(A282,"mmmm")</f>
        <v>September</v>
      </c>
      <c r="C282" t="s">
        <v>11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3">
        <f>G282*H282</f>
        <v>8.4</v>
      </c>
    </row>
    <row r="283" spans="1:9" x14ac:dyDescent="0.3">
      <c r="A283" s="1">
        <v>43007</v>
      </c>
      <c r="B283" s="1" t="str">
        <f>TEXT(A283,"mmmm")</f>
        <v>September</v>
      </c>
      <c r="C283" t="s">
        <v>12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3">
        <f>G283*H283</f>
        <v>8.1</v>
      </c>
    </row>
    <row r="284" spans="1:9" x14ac:dyDescent="0.3">
      <c r="A284" s="1">
        <v>43008</v>
      </c>
      <c r="B284" s="1" t="str">
        <f>TEXT(A284,"mmmm")</f>
        <v>September</v>
      </c>
      <c r="C284" t="s">
        <v>13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3">
        <f>G284*H284</f>
        <v>7.8</v>
      </c>
    </row>
    <row r="285" spans="1:9" x14ac:dyDescent="0.3">
      <c r="A285" s="1">
        <v>43009</v>
      </c>
      <c r="B285" s="1" t="str">
        <f>TEXT(A285,"mmmm")</f>
        <v>October</v>
      </c>
      <c r="C285" t="s">
        <v>7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3">
        <f>G285*H285</f>
        <v>7.5</v>
      </c>
    </row>
    <row r="286" spans="1:9" x14ac:dyDescent="0.3">
      <c r="A286" s="1">
        <v>43010</v>
      </c>
      <c r="B286" s="1" t="str">
        <f>TEXT(A286,"mmmm")</f>
        <v>October</v>
      </c>
      <c r="C286" t="s">
        <v>8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3">
        <f>G286*H286</f>
        <v>7.5</v>
      </c>
    </row>
    <row r="287" spans="1:9" x14ac:dyDescent="0.3">
      <c r="A287" s="1">
        <v>43011</v>
      </c>
      <c r="B287" s="1" t="str">
        <f>TEXT(A287,"mmmm")</f>
        <v>October</v>
      </c>
      <c r="C287" t="s">
        <v>9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3">
        <f>G287*H287</f>
        <v>7.1999999999999993</v>
      </c>
    </row>
    <row r="288" spans="1:9" x14ac:dyDescent="0.3">
      <c r="A288" s="1">
        <v>43012</v>
      </c>
      <c r="B288" s="1" t="str">
        <f>TEXT(A288,"mmmm")</f>
        <v>October</v>
      </c>
      <c r="C288" t="s">
        <v>10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3">
        <f>G288*H288</f>
        <v>7.1999999999999993</v>
      </c>
    </row>
    <row r="289" spans="1:9" x14ac:dyDescent="0.3">
      <c r="A289" s="1">
        <v>43013</v>
      </c>
      <c r="B289" s="1" t="str">
        <f>TEXT(A289,"mmmm")</f>
        <v>October</v>
      </c>
      <c r="C289" t="s">
        <v>11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3">
        <f>G289*H289</f>
        <v>7.5</v>
      </c>
    </row>
    <row r="290" spans="1:9" x14ac:dyDescent="0.3">
      <c r="A290" s="1">
        <v>43014</v>
      </c>
      <c r="B290" s="1" t="str">
        <f>TEXT(A290,"mmmm")</f>
        <v>October</v>
      </c>
      <c r="C290" t="s">
        <v>12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3">
        <f>G290*H290</f>
        <v>7.5</v>
      </c>
    </row>
    <row r="291" spans="1:9" x14ac:dyDescent="0.3">
      <c r="A291" s="1">
        <v>43015</v>
      </c>
      <c r="B291" s="1" t="str">
        <f>TEXT(A291,"mmmm")</f>
        <v>October</v>
      </c>
      <c r="C291" t="s">
        <v>13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3">
        <f>G291*H291</f>
        <v>7.5</v>
      </c>
    </row>
    <row r="292" spans="1:9" x14ac:dyDescent="0.3">
      <c r="A292" s="1">
        <v>43016</v>
      </c>
      <c r="B292" s="1" t="str">
        <f>TEXT(A292,"mmmm")</f>
        <v>October</v>
      </c>
      <c r="C292" t="s">
        <v>7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3">
        <f>G292*H292</f>
        <v>7.1999999999999993</v>
      </c>
    </row>
    <row r="293" spans="1:9" x14ac:dyDescent="0.3">
      <c r="A293" s="1">
        <v>43017</v>
      </c>
      <c r="B293" s="1" t="str">
        <f>TEXT(A293,"mmmm")</f>
        <v>October</v>
      </c>
      <c r="C293" t="s">
        <v>8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3">
        <f>G293*H293</f>
        <v>7.5</v>
      </c>
    </row>
    <row r="294" spans="1:9" x14ac:dyDescent="0.3">
      <c r="A294" s="1">
        <v>43018</v>
      </c>
      <c r="B294" s="1" t="str">
        <f>TEXT(A294,"mmmm")</f>
        <v>October</v>
      </c>
      <c r="C294" t="s">
        <v>9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3">
        <f>G294*H294</f>
        <v>7.5</v>
      </c>
    </row>
    <row r="295" spans="1:9" x14ac:dyDescent="0.3">
      <c r="A295" s="1">
        <v>43019</v>
      </c>
      <c r="B295" s="1" t="str">
        <f>TEXT(A295,"mmmm")</f>
        <v>October</v>
      </c>
      <c r="C295" t="s">
        <v>10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3">
        <f>G295*H295</f>
        <v>7.5</v>
      </c>
    </row>
    <row r="296" spans="1:9" x14ac:dyDescent="0.3">
      <c r="A296" s="1">
        <v>43020</v>
      </c>
      <c r="B296" s="1" t="str">
        <f>TEXT(A296,"mmmm")</f>
        <v>October</v>
      </c>
      <c r="C296" t="s">
        <v>11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3">
        <f>G296*H296</f>
        <v>7.1999999999999993</v>
      </c>
    </row>
    <row r="297" spans="1:9" x14ac:dyDescent="0.3">
      <c r="A297" s="1">
        <v>43021</v>
      </c>
      <c r="B297" s="1" t="str">
        <f>TEXT(A297,"mmmm")</f>
        <v>October</v>
      </c>
      <c r="C297" t="s">
        <v>12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3">
        <f>G297*H297</f>
        <v>7.5</v>
      </c>
    </row>
    <row r="298" spans="1:9" x14ac:dyDescent="0.3">
      <c r="A298" s="1">
        <v>43022</v>
      </c>
      <c r="B298" s="1" t="str">
        <f>TEXT(A298,"mmmm")</f>
        <v>October</v>
      </c>
      <c r="C298" t="s">
        <v>13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3">
        <f>G298*H298</f>
        <v>7.5</v>
      </c>
    </row>
    <row r="299" spans="1:9" x14ac:dyDescent="0.3">
      <c r="A299" s="1">
        <v>43023</v>
      </c>
      <c r="B299" s="1" t="str">
        <f>TEXT(A299,"mmmm")</f>
        <v>October</v>
      </c>
      <c r="C299" t="s">
        <v>7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3">
        <f>G299*H299</f>
        <v>7.5</v>
      </c>
    </row>
    <row r="300" spans="1:9" x14ac:dyDescent="0.3">
      <c r="A300" s="1">
        <v>43024</v>
      </c>
      <c r="B300" s="1" t="str">
        <f>TEXT(A300,"mmmm")</f>
        <v>October</v>
      </c>
      <c r="C300" t="s">
        <v>8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3">
        <f>G300*H300</f>
        <v>7.1999999999999993</v>
      </c>
    </row>
    <row r="301" spans="1:9" x14ac:dyDescent="0.3">
      <c r="A301" s="1">
        <v>43025</v>
      </c>
      <c r="B301" s="1" t="str">
        <f>TEXT(A301,"mmmm")</f>
        <v>October</v>
      </c>
      <c r="C301" t="s">
        <v>9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3">
        <f>G301*H301</f>
        <v>7.5</v>
      </c>
    </row>
    <row r="302" spans="1:9" x14ac:dyDescent="0.3">
      <c r="A302" s="1">
        <v>43026</v>
      </c>
      <c r="B302" s="1" t="str">
        <f>TEXT(A302,"mmmm")</f>
        <v>October</v>
      </c>
      <c r="C302" t="s">
        <v>10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3">
        <f>G302*H302</f>
        <v>7.5</v>
      </c>
    </row>
    <row r="303" spans="1:9" x14ac:dyDescent="0.3">
      <c r="A303" s="1">
        <v>43027</v>
      </c>
      <c r="B303" s="1" t="str">
        <f>TEXT(A303,"mmmm")</f>
        <v>October</v>
      </c>
      <c r="C303" t="s">
        <v>11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3">
        <f>G303*H303</f>
        <v>7.5</v>
      </c>
    </row>
    <row r="304" spans="1:9" x14ac:dyDescent="0.3">
      <c r="A304" s="1">
        <v>43028</v>
      </c>
      <c r="B304" s="1" t="str">
        <f>TEXT(A304,"mmmm")</f>
        <v>October</v>
      </c>
      <c r="C304" t="s">
        <v>12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3">
        <f>G304*H304</f>
        <v>7.1999999999999993</v>
      </c>
    </row>
    <row r="305" spans="1:9" x14ac:dyDescent="0.3">
      <c r="A305" s="1">
        <v>43029</v>
      </c>
      <c r="B305" s="1" t="str">
        <f>TEXT(A305,"mmmm")</f>
        <v>October</v>
      </c>
      <c r="C305" t="s">
        <v>13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3">
        <f>G305*H305</f>
        <v>7.1999999999999993</v>
      </c>
    </row>
    <row r="306" spans="1:9" x14ac:dyDescent="0.3">
      <c r="A306" s="1">
        <v>43030</v>
      </c>
      <c r="B306" s="1" t="str">
        <f>TEXT(A306,"mmmm")</f>
        <v>October</v>
      </c>
      <c r="C306" t="s">
        <v>7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3">
        <f>G306*H306</f>
        <v>7.5</v>
      </c>
    </row>
    <row r="307" spans="1:9" x14ac:dyDescent="0.3">
      <c r="A307" s="1">
        <v>43031</v>
      </c>
      <c r="B307" s="1" t="str">
        <f>TEXT(A307,"mmmm")</f>
        <v>October</v>
      </c>
      <c r="C307" t="s">
        <v>8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3">
        <f>G307*H307</f>
        <v>7.5</v>
      </c>
    </row>
    <row r="308" spans="1:9" x14ac:dyDescent="0.3">
      <c r="A308" s="1">
        <v>43032</v>
      </c>
      <c r="B308" s="1" t="str">
        <f>TEXT(A308,"mmmm")</f>
        <v>October</v>
      </c>
      <c r="C308" t="s">
        <v>9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3">
        <f>G308*H308</f>
        <v>7.5</v>
      </c>
    </row>
    <row r="309" spans="1:9" x14ac:dyDescent="0.3">
      <c r="A309" s="1">
        <v>43033</v>
      </c>
      <c r="B309" s="1" t="str">
        <f>TEXT(A309,"mmmm")</f>
        <v>October</v>
      </c>
      <c r="C309" t="s">
        <v>10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3">
        <f>G309*H309</f>
        <v>7.1999999999999993</v>
      </c>
    </row>
    <row r="310" spans="1:9" x14ac:dyDescent="0.3">
      <c r="A310" s="1">
        <v>43034</v>
      </c>
      <c r="B310" s="1" t="str">
        <f>TEXT(A310,"mmmm")</f>
        <v>October</v>
      </c>
      <c r="C310" t="s">
        <v>11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3">
        <f>G310*H310</f>
        <v>7.1999999999999993</v>
      </c>
    </row>
    <row r="311" spans="1:9" x14ac:dyDescent="0.3">
      <c r="A311" s="1">
        <v>43035</v>
      </c>
      <c r="B311" s="1" t="str">
        <f>TEXT(A311,"mmmm")</f>
        <v>October</v>
      </c>
      <c r="C311" t="s">
        <v>12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3">
        <f>G311*H311</f>
        <v>7.8</v>
      </c>
    </row>
    <row r="312" spans="1:9" x14ac:dyDescent="0.3">
      <c r="A312" s="1">
        <v>43036</v>
      </c>
      <c r="B312" s="1" t="str">
        <f>TEXT(A312,"mmmm")</f>
        <v>October</v>
      </c>
      <c r="C312" t="s">
        <v>13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3">
        <f>G312*H312</f>
        <v>7.5</v>
      </c>
    </row>
    <row r="313" spans="1:9" x14ac:dyDescent="0.3">
      <c r="A313" s="1">
        <v>43037</v>
      </c>
      <c r="B313" s="1" t="str">
        <f>TEXT(A313,"mmmm")</f>
        <v>October</v>
      </c>
      <c r="C313" t="s">
        <v>7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3">
        <f>G313*H313</f>
        <v>7.5</v>
      </c>
    </row>
    <row r="314" spans="1:9" x14ac:dyDescent="0.3">
      <c r="A314" s="1">
        <v>43038</v>
      </c>
      <c r="B314" s="1" t="str">
        <f>TEXT(A314,"mmmm")</f>
        <v>October</v>
      </c>
      <c r="C314" t="s">
        <v>8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3">
        <f>G314*H314</f>
        <v>7.1999999999999993</v>
      </c>
    </row>
    <row r="315" spans="1:9" x14ac:dyDescent="0.3">
      <c r="A315" s="1">
        <v>43039</v>
      </c>
      <c r="B315" s="1" t="str">
        <f>TEXT(A315,"mmmm")</f>
        <v>October</v>
      </c>
      <c r="C315" t="s">
        <v>9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3">
        <f>G315*H315</f>
        <v>7.1999999999999993</v>
      </c>
    </row>
    <row r="316" spans="1:9" x14ac:dyDescent="0.3">
      <c r="A316" s="1">
        <v>43040</v>
      </c>
      <c r="B316" s="1" t="str">
        <f>TEXT(A316,"mmmm")</f>
        <v>November</v>
      </c>
      <c r="C316" t="s">
        <v>10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3">
        <f>G316*H316</f>
        <v>6.8999999999999995</v>
      </c>
    </row>
    <row r="317" spans="1:9" x14ac:dyDescent="0.3">
      <c r="A317" s="1">
        <v>43041</v>
      </c>
      <c r="B317" s="1" t="str">
        <f>TEXT(A317,"mmmm")</f>
        <v>November</v>
      </c>
      <c r="C317" t="s">
        <v>11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3">
        <f>G317*H317</f>
        <v>6.6</v>
      </c>
    </row>
    <row r="318" spans="1:9" x14ac:dyDescent="0.3">
      <c r="A318" s="1">
        <v>43042</v>
      </c>
      <c r="B318" s="1" t="str">
        <f>TEXT(A318,"mmmm")</f>
        <v>November</v>
      </c>
      <c r="C318" t="s">
        <v>12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3">
        <f>G318*H318</f>
        <v>6.3</v>
      </c>
    </row>
    <row r="319" spans="1:9" x14ac:dyDescent="0.3">
      <c r="A319" s="1">
        <v>43043</v>
      </c>
      <c r="B319" s="1" t="str">
        <f>TEXT(A319,"mmmm")</f>
        <v>November</v>
      </c>
      <c r="C319" t="s">
        <v>13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3">
        <f>G319*H319</f>
        <v>5.7</v>
      </c>
    </row>
    <row r="320" spans="1:9" x14ac:dyDescent="0.3">
      <c r="A320" s="1">
        <v>43044</v>
      </c>
      <c r="B320" s="1" t="str">
        <f>TEXT(A320,"mmmm")</f>
        <v>November</v>
      </c>
      <c r="C320" t="s">
        <v>7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3">
        <f>G320*H320</f>
        <v>6.8999999999999995</v>
      </c>
    </row>
    <row r="321" spans="1:9" x14ac:dyDescent="0.3">
      <c r="A321" s="1">
        <v>43045</v>
      </c>
      <c r="B321" s="1" t="str">
        <f>TEXT(A321,"mmmm")</f>
        <v>November</v>
      </c>
      <c r="C321" t="s">
        <v>8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3">
        <f>G321*H321</f>
        <v>6.6</v>
      </c>
    </row>
    <row r="322" spans="1:9" x14ac:dyDescent="0.3">
      <c r="A322" s="1">
        <v>43046</v>
      </c>
      <c r="B322" s="1" t="str">
        <f>TEXT(A322,"mmmm")</f>
        <v>November</v>
      </c>
      <c r="C322" t="s">
        <v>9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3">
        <f>G322*H322</f>
        <v>6.3</v>
      </c>
    </row>
    <row r="323" spans="1:9" x14ac:dyDescent="0.3">
      <c r="A323" s="1">
        <v>43047</v>
      </c>
      <c r="B323" s="1" t="str">
        <f>TEXT(A323,"mmmm")</f>
        <v>November</v>
      </c>
      <c r="C323" t="s">
        <v>10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3">
        <f>G323*H323</f>
        <v>5.7</v>
      </c>
    </row>
    <row r="324" spans="1:9" x14ac:dyDescent="0.3">
      <c r="A324" s="1">
        <v>43048</v>
      </c>
      <c r="B324" s="1" t="str">
        <f>TEXT(A324,"mmmm")</f>
        <v>November</v>
      </c>
      <c r="C324" t="s">
        <v>11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3">
        <f>G324*H324</f>
        <v>6.8999999999999995</v>
      </c>
    </row>
    <row r="325" spans="1:9" x14ac:dyDescent="0.3">
      <c r="A325" s="1">
        <v>43049</v>
      </c>
      <c r="B325" s="1" t="str">
        <f>TEXT(A325,"mmmm")</f>
        <v>November</v>
      </c>
      <c r="C325" t="s">
        <v>12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3">
        <f>G325*H325</f>
        <v>6.6</v>
      </c>
    </row>
    <row r="326" spans="1:9" x14ac:dyDescent="0.3">
      <c r="A326" s="1">
        <v>43050</v>
      </c>
      <c r="B326" s="1" t="str">
        <f>TEXT(A326,"mmmm")</f>
        <v>November</v>
      </c>
      <c r="C326" t="s">
        <v>13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3">
        <f>G326*H326</f>
        <v>6.3</v>
      </c>
    </row>
    <row r="327" spans="1:9" x14ac:dyDescent="0.3">
      <c r="A327" s="1">
        <v>43051</v>
      </c>
      <c r="B327" s="1" t="str">
        <f>TEXT(A327,"mmmm")</f>
        <v>November</v>
      </c>
      <c r="C327" t="s">
        <v>7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3">
        <f>G327*H327</f>
        <v>5.7</v>
      </c>
    </row>
    <row r="328" spans="1:9" x14ac:dyDescent="0.3">
      <c r="A328" s="1">
        <v>43052</v>
      </c>
      <c r="B328" s="1" t="str">
        <f>TEXT(A328,"mmmm")</f>
        <v>November</v>
      </c>
      <c r="C328" t="s">
        <v>8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3">
        <f>G328*H328</f>
        <v>5.7</v>
      </c>
    </row>
    <row r="329" spans="1:9" x14ac:dyDescent="0.3">
      <c r="A329" s="1">
        <v>43053</v>
      </c>
      <c r="B329" s="1" t="str">
        <f>TEXT(A329,"mmmm")</f>
        <v>November</v>
      </c>
      <c r="C329" t="s">
        <v>9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3">
        <f>G329*H329</f>
        <v>6.8999999999999995</v>
      </c>
    </row>
    <row r="330" spans="1:9" x14ac:dyDescent="0.3">
      <c r="A330" s="1">
        <v>43054</v>
      </c>
      <c r="B330" s="1" t="str">
        <f>TEXT(A330,"mmmm")</f>
        <v>November</v>
      </c>
      <c r="C330" t="s">
        <v>10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3">
        <f>G330*H330</f>
        <v>6.8999999999999995</v>
      </c>
    </row>
    <row r="331" spans="1:9" x14ac:dyDescent="0.3">
      <c r="A331" s="1">
        <v>43055</v>
      </c>
      <c r="B331" s="1" t="str">
        <f>TEXT(A331,"mmmm")</f>
        <v>November</v>
      </c>
      <c r="C331" t="s">
        <v>11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3">
        <f>G331*H331</f>
        <v>6.3</v>
      </c>
    </row>
    <row r="332" spans="1:9" x14ac:dyDescent="0.3">
      <c r="A332" s="1">
        <v>43056</v>
      </c>
      <c r="B332" s="1" t="str">
        <f>TEXT(A332,"mmmm")</f>
        <v>November</v>
      </c>
      <c r="C332" t="s">
        <v>12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3">
        <f>G332*H332</f>
        <v>6</v>
      </c>
    </row>
    <row r="333" spans="1:9" x14ac:dyDescent="0.3">
      <c r="A333" s="1">
        <v>43057</v>
      </c>
      <c r="B333" s="1" t="str">
        <f>TEXT(A333,"mmmm")</f>
        <v>November</v>
      </c>
      <c r="C333" t="s">
        <v>13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3">
        <f>G333*H333</f>
        <v>5.7</v>
      </c>
    </row>
    <row r="334" spans="1:9" x14ac:dyDescent="0.3">
      <c r="A334" s="1">
        <v>43058</v>
      </c>
      <c r="B334" s="1" t="str">
        <f>TEXT(A334,"mmmm")</f>
        <v>November</v>
      </c>
      <c r="C334" t="s">
        <v>7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3">
        <f>G334*H334</f>
        <v>6.8999999999999995</v>
      </c>
    </row>
    <row r="335" spans="1:9" x14ac:dyDescent="0.3">
      <c r="A335" s="1">
        <v>43059</v>
      </c>
      <c r="B335" s="1" t="str">
        <f>TEXT(A335,"mmmm")</f>
        <v>November</v>
      </c>
      <c r="C335" t="s">
        <v>8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3">
        <f>G335*H335</f>
        <v>6.6</v>
      </c>
    </row>
    <row r="336" spans="1:9" x14ac:dyDescent="0.3">
      <c r="A336" s="1">
        <v>43060</v>
      </c>
      <c r="B336" s="1" t="str">
        <f>TEXT(A336,"mmmm")</f>
        <v>November</v>
      </c>
      <c r="C336" t="s">
        <v>9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3">
        <f>G336*H336</f>
        <v>6</v>
      </c>
    </row>
    <row r="337" spans="1:9" x14ac:dyDescent="0.3">
      <c r="A337" s="1">
        <v>43061</v>
      </c>
      <c r="B337" s="1" t="str">
        <f>TEXT(A337,"mmmm")</f>
        <v>November</v>
      </c>
      <c r="C337" t="s">
        <v>10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3">
        <f>G337*H337</f>
        <v>5.7</v>
      </c>
    </row>
    <row r="338" spans="1:9" x14ac:dyDescent="0.3">
      <c r="A338" s="1">
        <v>43062</v>
      </c>
      <c r="B338" s="1" t="str">
        <f>TEXT(A338,"mmmm")</f>
        <v>November</v>
      </c>
      <c r="C338" t="s">
        <v>11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3">
        <f>G338*H338</f>
        <v>6.8999999999999995</v>
      </c>
    </row>
    <row r="339" spans="1:9" x14ac:dyDescent="0.3">
      <c r="A339" s="1">
        <v>43063</v>
      </c>
      <c r="B339" s="1" t="str">
        <f>TEXT(A339,"mmmm")</f>
        <v>November</v>
      </c>
      <c r="C339" t="s">
        <v>12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3">
        <f>G339*H339</f>
        <v>6.6</v>
      </c>
    </row>
    <row r="340" spans="1:9" x14ac:dyDescent="0.3">
      <c r="A340" s="1">
        <v>43064</v>
      </c>
      <c r="B340" s="1" t="str">
        <f>TEXT(A340,"mmmm")</f>
        <v>November</v>
      </c>
      <c r="C340" t="s">
        <v>13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3">
        <f>G340*H340</f>
        <v>6</v>
      </c>
    </row>
    <row r="341" spans="1:9" x14ac:dyDescent="0.3">
      <c r="A341" s="1">
        <v>43065</v>
      </c>
      <c r="B341" s="1" t="str">
        <f>TEXT(A341,"mmmm")</f>
        <v>November</v>
      </c>
      <c r="C341" t="s">
        <v>7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3">
        <f>G341*H341</f>
        <v>5.7</v>
      </c>
    </row>
    <row r="342" spans="1:9" x14ac:dyDescent="0.3">
      <c r="A342" s="1">
        <v>43066</v>
      </c>
      <c r="B342" s="1" t="str">
        <f>TEXT(A342,"mmmm")</f>
        <v>November</v>
      </c>
      <c r="C342" t="s">
        <v>8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3">
        <f>G342*H342</f>
        <v>6.8999999999999995</v>
      </c>
    </row>
    <row r="343" spans="1:9" x14ac:dyDescent="0.3">
      <c r="A343" s="1">
        <v>43067</v>
      </c>
      <c r="B343" s="1" t="str">
        <f>TEXT(A343,"mmmm")</f>
        <v>November</v>
      </c>
      <c r="C343" t="s">
        <v>9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3">
        <f>G343*H343</f>
        <v>6.6</v>
      </c>
    </row>
    <row r="344" spans="1:9" x14ac:dyDescent="0.3">
      <c r="A344" s="1">
        <v>43068</v>
      </c>
      <c r="B344" s="1" t="str">
        <f>TEXT(A344,"mmmm")</f>
        <v>November</v>
      </c>
      <c r="C344" t="s">
        <v>10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3">
        <f>G344*H344</f>
        <v>6</v>
      </c>
    </row>
    <row r="345" spans="1:9" x14ac:dyDescent="0.3">
      <c r="A345" s="1">
        <v>43069</v>
      </c>
      <c r="B345" s="1" t="str">
        <f>TEXT(A345,"mmmm")</f>
        <v>November</v>
      </c>
      <c r="C345" t="s">
        <v>11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3">
        <f>G345*H345</f>
        <v>5.7</v>
      </c>
    </row>
    <row r="346" spans="1:9" x14ac:dyDescent="0.3">
      <c r="A346" s="1">
        <v>43070</v>
      </c>
      <c r="B346" s="1" t="str">
        <f>TEXT(A346,"mmmm")</f>
        <v>December</v>
      </c>
      <c r="C346" t="s">
        <v>12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3">
        <f>G346*H346</f>
        <v>5.7</v>
      </c>
    </row>
    <row r="347" spans="1:9" x14ac:dyDescent="0.3">
      <c r="A347" s="1">
        <v>43071</v>
      </c>
      <c r="B347" s="1" t="str">
        <f>TEXT(A347,"mmmm")</f>
        <v>December</v>
      </c>
      <c r="C347" t="s">
        <v>13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3">
        <f>G347*H347</f>
        <v>5.0999999999999996</v>
      </c>
    </row>
    <row r="348" spans="1:9" x14ac:dyDescent="0.3">
      <c r="A348" s="1">
        <v>43072</v>
      </c>
      <c r="B348" s="1" t="str">
        <f>TEXT(A348,"mmmm")</f>
        <v>December</v>
      </c>
      <c r="C348" t="s">
        <v>7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3">
        <f>G348*H348</f>
        <v>4.5</v>
      </c>
    </row>
    <row r="349" spans="1:9" x14ac:dyDescent="0.3">
      <c r="A349" s="1">
        <v>43073</v>
      </c>
      <c r="B349" s="1" t="str">
        <f>TEXT(A349,"mmmm")</f>
        <v>December</v>
      </c>
      <c r="C349" t="s">
        <v>8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3">
        <f>G349*H349</f>
        <v>3.9</v>
      </c>
    </row>
    <row r="350" spans="1:9" x14ac:dyDescent="0.3">
      <c r="A350" s="1">
        <v>43074</v>
      </c>
      <c r="B350" s="1" t="str">
        <f>TEXT(A350,"mmmm")</f>
        <v>December</v>
      </c>
      <c r="C350" t="s">
        <v>9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3">
        <f>G350*H350</f>
        <v>3</v>
      </c>
    </row>
    <row r="351" spans="1:9" x14ac:dyDescent="0.3">
      <c r="A351" s="1">
        <v>43075</v>
      </c>
      <c r="B351" s="1" t="str">
        <f>TEXT(A351,"mmmm")</f>
        <v>December</v>
      </c>
      <c r="C351" t="s">
        <v>10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3">
        <f>G351*H351</f>
        <v>5.7</v>
      </c>
    </row>
    <row r="352" spans="1:9" x14ac:dyDescent="0.3">
      <c r="A352" s="1">
        <v>43076</v>
      </c>
      <c r="B352" s="1" t="str">
        <f>TEXT(A352,"mmmm")</f>
        <v>December</v>
      </c>
      <c r="C352" t="s">
        <v>11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3">
        <f>G352*H352</f>
        <v>5.0999999999999996</v>
      </c>
    </row>
    <row r="353" spans="1:9" x14ac:dyDescent="0.3">
      <c r="A353" s="1">
        <v>43077</v>
      </c>
      <c r="B353" s="1" t="str">
        <f>TEXT(A353,"mmmm")</f>
        <v>December</v>
      </c>
      <c r="C353" t="s">
        <v>12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3">
        <f>G353*H353</f>
        <v>4.5</v>
      </c>
    </row>
    <row r="354" spans="1:9" x14ac:dyDescent="0.3">
      <c r="A354" s="1">
        <v>43078</v>
      </c>
      <c r="B354" s="1" t="str">
        <f>TEXT(A354,"mmmm")</f>
        <v>December</v>
      </c>
      <c r="C354" t="s">
        <v>13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3">
        <f>G354*H354</f>
        <v>4.2</v>
      </c>
    </row>
    <row r="355" spans="1:9" x14ac:dyDescent="0.3">
      <c r="A355" s="1">
        <v>43079</v>
      </c>
      <c r="B355" s="1" t="str">
        <f>TEXT(A355,"mmmm")</f>
        <v>December</v>
      </c>
      <c r="C355" t="s">
        <v>7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3">
        <f>G355*H355</f>
        <v>3.3</v>
      </c>
    </row>
    <row r="356" spans="1:9" x14ac:dyDescent="0.3">
      <c r="A356" s="1">
        <v>43080</v>
      </c>
      <c r="B356" s="1" t="str">
        <f>TEXT(A356,"mmmm")</f>
        <v>December</v>
      </c>
      <c r="C356" t="s">
        <v>8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3">
        <f>G356*H356</f>
        <v>5.0999999999999996</v>
      </c>
    </row>
    <row r="357" spans="1:9" x14ac:dyDescent="0.3">
      <c r="A357" s="1">
        <v>43081</v>
      </c>
      <c r="B357" s="1" t="str">
        <f>TEXT(A357,"mmmm")</f>
        <v>December</v>
      </c>
      <c r="C357" t="s">
        <v>9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3">
        <f>G357*H357</f>
        <v>4.5</v>
      </c>
    </row>
    <row r="358" spans="1:9" x14ac:dyDescent="0.3">
      <c r="A358" s="1">
        <v>43082</v>
      </c>
      <c r="B358" s="1" t="str">
        <f>TEXT(A358,"mmmm")</f>
        <v>December</v>
      </c>
      <c r="C358" t="s">
        <v>10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3">
        <f>G358*H358</f>
        <v>4.2</v>
      </c>
    </row>
    <row r="359" spans="1:9" x14ac:dyDescent="0.3">
      <c r="A359" s="1">
        <v>43083</v>
      </c>
      <c r="B359" s="1" t="str">
        <f>TEXT(A359,"mmmm")</f>
        <v>December</v>
      </c>
      <c r="C359" t="s">
        <v>11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3">
        <f>G359*H359</f>
        <v>3.9</v>
      </c>
    </row>
    <row r="360" spans="1:9" x14ac:dyDescent="0.3">
      <c r="A360" s="1">
        <v>43084</v>
      </c>
      <c r="B360" s="1" t="str">
        <f>TEXT(A360,"mmmm")</f>
        <v>December</v>
      </c>
      <c r="C360" t="s">
        <v>12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3">
        <f>G360*H360</f>
        <v>5.0999999999999996</v>
      </c>
    </row>
    <row r="361" spans="1:9" x14ac:dyDescent="0.3">
      <c r="A361" s="1">
        <v>43085</v>
      </c>
      <c r="B361" s="1" t="str">
        <f>TEXT(A361,"mmmm")</f>
        <v>December</v>
      </c>
      <c r="C361" t="s">
        <v>13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3">
        <f>G361*H361</f>
        <v>4.5</v>
      </c>
    </row>
    <row r="362" spans="1:9" x14ac:dyDescent="0.3">
      <c r="A362" s="1">
        <v>43086</v>
      </c>
      <c r="B362" s="1" t="str">
        <f>TEXT(A362,"mmmm")</f>
        <v>December</v>
      </c>
      <c r="C362" t="s">
        <v>7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3">
        <f>G362*H362</f>
        <v>4.2</v>
      </c>
    </row>
    <row r="363" spans="1:9" x14ac:dyDescent="0.3">
      <c r="A363" s="1">
        <v>43087</v>
      </c>
      <c r="B363" s="1" t="str">
        <f>TEXT(A363,"mmmm")</f>
        <v>December</v>
      </c>
      <c r="C363" t="s">
        <v>8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3">
        <f>G363*H363</f>
        <v>3.9</v>
      </c>
    </row>
    <row r="364" spans="1:9" x14ac:dyDescent="0.3">
      <c r="A364" s="1">
        <v>43088</v>
      </c>
      <c r="B364" s="1" t="str">
        <f>TEXT(A364,"mmmm")</f>
        <v>December</v>
      </c>
      <c r="C364" t="s">
        <v>9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3">
        <f>G364*H364</f>
        <v>5.3999999999999995</v>
      </c>
    </row>
    <row r="365" spans="1:9" x14ac:dyDescent="0.3">
      <c r="A365" s="1">
        <v>43089</v>
      </c>
      <c r="B365" s="1" t="str">
        <f>TEXT(A365,"mmmm")</f>
        <v>December</v>
      </c>
      <c r="C365" t="s">
        <v>10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3">
        <f>G365*H365</f>
        <v>4.8</v>
      </c>
    </row>
    <row r="366" spans="1:9" x14ac:dyDescent="0.3">
      <c r="A366" s="1">
        <v>43090</v>
      </c>
      <c r="B366" s="1" t="str">
        <f>TEXT(A366,"mmmm")</f>
        <v>December</v>
      </c>
      <c r="C366" t="s">
        <v>11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3">
        <f>G366*H366</f>
        <v>4.5</v>
      </c>
    </row>
    <row r="367" spans="1:9" x14ac:dyDescent="0.3">
      <c r="A367" s="1">
        <v>43091</v>
      </c>
      <c r="B367" s="1" t="str">
        <f>TEXT(A367,"mmmm")</f>
        <v>December</v>
      </c>
      <c r="C367" t="s">
        <v>12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3">
        <f>G367*H367</f>
        <v>3.9</v>
      </c>
    </row>
    <row r="368" spans="1:9" x14ac:dyDescent="0.3">
      <c r="A368" s="1">
        <v>43092</v>
      </c>
      <c r="B368" s="1" t="str">
        <f>TEXT(A368,"mmmm")</f>
        <v>December</v>
      </c>
      <c r="C368" t="s">
        <v>13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3">
        <f>G368*H368</f>
        <v>5.3999999999999995</v>
      </c>
    </row>
    <row r="369" spans="1:9" x14ac:dyDescent="0.3">
      <c r="A369" s="1">
        <v>43093</v>
      </c>
      <c r="B369" s="1" t="str">
        <f>TEXT(A369,"mmmm")</f>
        <v>December</v>
      </c>
      <c r="C369" t="s">
        <v>7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3">
        <f>G369*H369</f>
        <v>4.8</v>
      </c>
    </row>
    <row r="370" spans="1:9" x14ac:dyDescent="0.3">
      <c r="A370" s="1">
        <v>43094</v>
      </c>
      <c r="B370" s="1" t="str">
        <f>TEXT(A370,"mmmm")</f>
        <v>December</v>
      </c>
      <c r="C370" t="s">
        <v>8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3">
        <f>G370*H370</f>
        <v>4.5</v>
      </c>
    </row>
    <row r="371" spans="1:9" x14ac:dyDescent="0.3">
      <c r="A371" s="1">
        <v>43095</v>
      </c>
      <c r="B371" s="1" t="str">
        <f>TEXT(A371,"mmmm")</f>
        <v>December</v>
      </c>
      <c r="C371" t="s">
        <v>9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3">
        <f>G371*H371</f>
        <v>3.9</v>
      </c>
    </row>
    <row r="372" spans="1:9" x14ac:dyDescent="0.3">
      <c r="A372" s="1">
        <v>43096</v>
      </c>
      <c r="B372" s="1" t="str">
        <f>TEXT(A372,"mmmm")</f>
        <v>December</v>
      </c>
      <c r="C372" t="s">
        <v>10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3">
        <f>G372*H372</f>
        <v>5.7</v>
      </c>
    </row>
    <row r="373" spans="1:9" x14ac:dyDescent="0.3">
      <c r="A373" s="1">
        <v>43097</v>
      </c>
      <c r="B373" s="1" t="str">
        <f>TEXT(A373,"mmmm")</f>
        <v>December</v>
      </c>
      <c r="C373" t="s">
        <v>11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3">
        <f>G373*H373</f>
        <v>4.8</v>
      </c>
    </row>
    <row r="374" spans="1:9" x14ac:dyDescent="0.3">
      <c r="A374" s="1">
        <v>43098</v>
      </c>
      <c r="B374" s="1" t="str">
        <f>TEXT(A374,"mmmm")</f>
        <v>December</v>
      </c>
      <c r="C374" t="s">
        <v>12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3">
        <f>G374*H374</f>
        <v>4.5</v>
      </c>
    </row>
    <row r="375" spans="1:9" x14ac:dyDescent="0.3">
      <c r="A375" s="1">
        <v>43099</v>
      </c>
      <c r="B375" s="1" t="str">
        <f>TEXT(A375,"mmmm")</f>
        <v>December</v>
      </c>
      <c r="C375" t="s">
        <v>13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3">
        <f>G375*H375</f>
        <v>3.9</v>
      </c>
    </row>
    <row r="376" spans="1:9" x14ac:dyDescent="0.3">
      <c r="A376" s="1">
        <v>43100</v>
      </c>
      <c r="B376" s="1" t="str">
        <f>TEXT(A376,"mmmm")</f>
        <v>December</v>
      </c>
      <c r="C376" t="s">
        <v>7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>G376*H376</f>
        <v>2.1</v>
      </c>
    </row>
    <row r="377" spans="1:9" x14ac:dyDescent="0.3">
      <c r="A377" s="1"/>
      <c r="B377" s="1"/>
      <c r="E377" s="2"/>
      <c r="F377" s="4">
        <f>SUBTOTAL(109,Table24[Flyers])</f>
        <v>14704</v>
      </c>
      <c r="I377" s="3">
        <f>SUBTOTAL(109,Table24[Revenue])</f>
        <v>3183.6999999999985</v>
      </c>
    </row>
  </sheetData>
  <conditionalFormatting sqref="D11:D376">
    <cfRule type="colorScale" priority="4">
      <colorScale>
        <cfvo type="min"/>
        <cfvo type="max"/>
        <color rgb="FFF8696B"/>
        <color rgb="FFFCFCFF"/>
      </colorScale>
    </cfRule>
  </conditionalFormatting>
  <conditionalFormatting sqref="E11:E3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{A4B49920-D3EE-4BCD-AE6D-D133B2D70D1F}</x14:id>
        </ext>
      </extLst>
    </cfRule>
  </conditionalFormatting>
  <conditionalFormatting sqref="H11:H376">
    <cfRule type="top10" dxfId="3" priority="1" percent="1" bottom="1" rank="10"/>
    <cfRule type="top10" dxfId="2" priority="2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B49920-D3EE-4BCD-AE6D-D133B2D70D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E11:E376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954E-7C22-41C0-948D-FC64A11D20CA}">
  <dimension ref="A1:B11"/>
  <sheetViews>
    <sheetView workbookViewId="0">
      <selection activeCell="A10" sqref="A10"/>
    </sheetView>
  </sheetViews>
  <sheetFormatPr defaultRowHeight="14.4" x14ac:dyDescent="0.3"/>
  <cols>
    <col min="1" max="1" width="12.5546875" bestFit="1" customWidth="1"/>
    <col min="2" max="2" width="12.21875" bestFit="1" customWidth="1"/>
    <col min="3" max="18" width="3" bestFit="1" customWidth="1"/>
    <col min="19" max="19" width="10.77734375" bestFit="1" customWidth="1"/>
    <col min="20" max="23" width="3" bestFit="1" customWidth="1"/>
    <col min="24" max="24" width="10.77734375" bestFit="1" customWidth="1"/>
    <col min="25" max="43" width="5" bestFit="1" customWidth="1"/>
    <col min="44" max="44" width="3" bestFit="1" customWidth="1"/>
    <col min="45" max="46" width="5" bestFit="1" customWidth="1"/>
    <col min="47" max="47" width="3" bestFit="1" customWidth="1"/>
    <col min="48" max="48" width="5" bestFit="1" customWidth="1"/>
    <col min="49" max="49" width="3" bestFit="1" customWidth="1"/>
    <col min="50" max="52" width="5" bestFit="1" customWidth="1"/>
    <col min="53" max="53" width="3" bestFit="1" customWidth="1"/>
    <col min="54" max="55" width="5" bestFit="1" customWidth="1"/>
    <col min="56" max="56" width="3" bestFit="1" customWidth="1"/>
    <col min="57" max="60" width="5" bestFit="1" customWidth="1"/>
    <col min="61" max="61" width="3" bestFit="1" customWidth="1"/>
    <col min="62" max="110" width="5" bestFit="1" customWidth="1"/>
    <col min="111" max="111" width="3" bestFit="1" customWidth="1"/>
    <col min="112" max="114" width="5" bestFit="1" customWidth="1"/>
    <col min="115" max="115" width="3" bestFit="1" customWidth="1"/>
    <col min="116" max="117" width="5" bestFit="1" customWidth="1"/>
    <col min="118" max="118" width="3" bestFit="1" customWidth="1"/>
    <col min="119" max="120" width="5" bestFit="1" customWidth="1"/>
    <col min="121" max="121" width="3" bestFit="1" customWidth="1"/>
    <col min="122" max="123" width="5" bestFit="1" customWidth="1"/>
    <col min="124" max="124" width="3" bestFit="1" customWidth="1"/>
    <col min="125" max="130" width="5" bestFit="1" customWidth="1"/>
    <col min="131" max="131" width="3" bestFit="1" customWidth="1"/>
    <col min="132" max="167" width="5" bestFit="1" customWidth="1"/>
    <col min="168" max="169" width="3" bestFit="1" customWidth="1"/>
    <col min="170" max="172" width="5" bestFit="1" customWidth="1"/>
    <col min="173" max="173" width="3" bestFit="1" customWidth="1"/>
    <col min="174" max="175" width="5" bestFit="1" customWidth="1"/>
    <col min="176" max="177" width="6" bestFit="1" customWidth="1"/>
    <col min="178" max="178" width="10.77734375" bestFit="1" customWidth="1"/>
    <col min="179" max="181" width="5" bestFit="1" customWidth="1"/>
    <col min="182" max="182" width="15.6640625" bestFit="1" customWidth="1"/>
    <col min="183" max="183" width="10.77734375" bestFit="1" customWidth="1"/>
    <col min="184" max="192" width="5" bestFit="1" customWidth="1"/>
    <col min="193" max="193" width="3" bestFit="1" customWidth="1"/>
    <col min="194" max="195" width="5" bestFit="1" customWidth="1"/>
    <col min="196" max="196" width="3" bestFit="1" customWidth="1"/>
    <col min="197" max="213" width="5" bestFit="1" customWidth="1"/>
    <col min="214" max="214" width="3" bestFit="1" customWidth="1"/>
    <col min="215" max="219" width="5" bestFit="1" customWidth="1"/>
    <col min="220" max="220" width="3" bestFit="1" customWidth="1"/>
    <col min="221" max="223" width="5" bestFit="1" customWidth="1"/>
    <col min="224" max="224" width="3" bestFit="1" customWidth="1"/>
    <col min="225" max="230" width="5" bestFit="1" customWidth="1"/>
    <col min="231" max="231" width="13.5546875" bestFit="1" customWidth="1"/>
    <col min="232" max="232" width="8.109375" bestFit="1" customWidth="1"/>
    <col min="233" max="239" width="5" bestFit="1" customWidth="1"/>
    <col min="240" max="240" width="3" bestFit="1" customWidth="1"/>
    <col min="241" max="242" width="5" bestFit="1" customWidth="1"/>
    <col min="243" max="243" width="3" bestFit="1" customWidth="1"/>
    <col min="244" max="266" width="5" bestFit="1" customWidth="1"/>
    <col min="267" max="267" width="3" bestFit="1" customWidth="1"/>
    <col min="268" max="268" width="5" bestFit="1" customWidth="1"/>
    <col min="269" max="270" width="3" bestFit="1" customWidth="1"/>
    <col min="271" max="277" width="5" bestFit="1" customWidth="1"/>
    <col min="278" max="278" width="3" bestFit="1" customWidth="1"/>
    <col min="279" max="279" width="5" bestFit="1" customWidth="1"/>
    <col min="280" max="280" width="10.77734375" bestFit="1" customWidth="1"/>
    <col min="281" max="281" width="10.5546875" bestFit="1" customWidth="1"/>
    <col min="282" max="291" width="5" bestFit="1" customWidth="1"/>
    <col min="292" max="292" width="3" bestFit="1" customWidth="1"/>
    <col min="293" max="310" width="5" bestFit="1" customWidth="1"/>
    <col min="311" max="311" width="3" bestFit="1" customWidth="1"/>
    <col min="312" max="322" width="5" bestFit="1" customWidth="1"/>
    <col min="323" max="323" width="6" bestFit="1" customWidth="1"/>
    <col min="324" max="324" width="13.33203125" bestFit="1" customWidth="1"/>
    <col min="325" max="325" width="10.77734375" bestFit="1" customWidth="1"/>
  </cols>
  <sheetData>
    <row r="1" spans="1:2" x14ac:dyDescent="0.3">
      <c r="A1" s="5" t="s">
        <v>14</v>
      </c>
      <c r="B1" t="s">
        <v>18</v>
      </c>
    </row>
    <row r="3" spans="1:2" x14ac:dyDescent="0.3">
      <c r="A3" s="5" t="s">
        <v>16</v>
      </c>
      <c r="B3" t="s">
        <v>19</v>
      </c>
    </row>
    <row r="4" spans="1:2" x14ac:dyDescent="0.3">
      <c r="A4" s="6" t="s">
        <v>7</v>
      </c>
      <c r="B4" s="7">
        <v>2137</v>
      </c>
    </row>
    <row r="5" spans="1:2" x14ac:dyDescent="0.3">
      <c r="A5" s="6" t="s">
        <v>8</v>
      </c>
      <c r="B5" s="7">
        <v>2069</v>
      </c>
    </row>
    <row r="6" spans="1:2" x14ac:dyDescent="0.3">
      <c r="A6" s="6" t="s">
        <v>9</v>
      </c>
      <c r="B6" s="7">
        <v>2135</v>
      </c>
    </row>
    <row r="7" spans="1:2" x14ac:dyDescent="0.3">
      <c r="A7" s="6" t="s">
        <v>10</v>
      </c>
      <c r="B7" s="7">
        <v>2152</v>
      </c>
    </row>
    <row r="8" spans="1:2" x14ac:dyDescent="0.3">
      <c r="A8" s="6" t="s">
        <v>11</v>
      </c>
      <c r="B8" s="7">
        <v>2117</v>
      </c>
    </row>
    <row r="9" spans="1:2" x14ac:dyDescent="0.3">
      <c r="A9" s="6" t="s">
        <v>12</v>
      </c>
      <c r="B9" s="7">
        <v>2097</v>
      </c>
    </row>
    <row r="10" spans="1:2" ht="15" customHeight="1" x14ac:dyDescent="0.3">
      <c r="A10" s="6" t="s">
        <v>13</v>
      </c>
      <c r="B10" s="7">
        <v>1997</v>
      </c>
    </row>
    <row r="11" spans="1:2" x14ac:dyDescent="0.3">
      <c r="A11" s="6" t="s">
        <v>17</v>
      </c>
      <c r="B11" s="7">
        <v>14704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3FB3-B2E3-43CB-9BED-DF5374DA25C5}">
  <dimension ref="A3:C369"/>
  <sheetViews>
    <sheetView workbookViewId="0">
      <selection activeCell="B368" sqref="B3:C368"/>
    </sheetView>
  </sheetViews>
  <sheetFormatPr defaultRowHeight="14.4" x14ac:dyDescent="0.3"/>
  <cols>
    <col min="1" max="1" width="12.5546875" bestFit="1" customWidth="1"/>
    <col min="2" max="2" width="13.77734375" bestFit="1" customWidth="1"/>
    <col min="3" max="3" width="11.6640625" bestFit="1" customWidth="1"/>
  </cols>
  <sheetData>
    <row r="3" spans="1:3" x14ac:dyDescent="0.3">
      <c r="A3" s="5" t="s">
        <v>16</v>
      </c>
      <c r="B3" t="s">
        <v>694</v>
      </c>
      <c r="C3" t="s">
        <v>691</v>
      </c>
    </row>
    <row r="4" spans="1:3" x14ac:dyDescent="0.3">
      <c r="A4" s="10" t="s">
        <v>326</v>
      </c>
      <c r="B4" s="7">
        <v>2</v>
      </c>
      <c r="C4" s="7">
        <v>10</v>
      </c>
    </row>
    <row r="5" spans="1:3" x14ac:dyDescent="0.3">
      <c r="A5" s="10" t="s">
        <v>327</v>
      </c>
      <c r="B5" s="7">
        <v>1.33</v>
      </c>
      <c r="C5" s="7">
        <v>13</v>
      </c>
    </row>
    <row r="6" spans="1:3" x14ac:dyDescent="0.3">
      <c r="A6" s="10" t="s">
        <v>328</v>
      </c>
      <c r="B6" s="7">
        <v>1.33</v>
      </c>
      <c r="C6" s="7">
        <v>15</v>
      </c>
    </row>
    <row r="7" spans="1:3" x14ac:dyDescent="0.3">
      <c r="A7" s="10" t="s">
        <v>329</v>
      </c>
      <c r="B7" s="7">
        <v>1.05</v>
      </c>
      <c r="C7" s="7">
        <v>17</v>
      </c>
    </row>
    <row r="8" spans="1:3" x14ac:dyDescent="0.3">
      <c r="A8" s="10" t="s">
        <v>330</v>
      </c>
      <c r="B8" s="7">
        <v>1</v>
      </c>
      <c r="C8" s="7">
        <v>18</v>
      </c>
    </row>
    <row r="9" spans="1:3" x14ac:dyDescent="0.3">
      <c r="A9" s="10" t="s">
        <v>331</v>
      </c>
      <c r="B9" s="7">
        <v>1.54</v>
      </c>
      <c r="C9" s="7">
        <v>11</v>
      </c>
    </row>
    <row r="10" spans="1:3" x14ac:dyDescent="0.3">
      <c r="A10" s="10" t="s">
        <v>332</v>
      </c>
      <c r="B10" s="7">
        <v>1.54</v>
      </c>
      <c r="C10" s="7">
        <v>13</v>
      </c>
    </row>
    <row r="11" spans="1:3" x14ac:dyDescent="0.3">
      <c r="A11" s="10" t="s">
        <v>333</v>
      </c>
      <c r="B11" s="7">
        <v>1.18</v>
      </c>
      <c r="C11" s="7">
        <v>15</v>
      </c>
    </row>
    <row r="12" spans="1:3" x14ac:dyDescent="0.3">
      <c r="A12" s="10" t="s">
        <v>334</v>
      </c>
      <c r="B12" s="7">
        <v>1.18</v>
      </c>
      <c r="C12" s="7">
        <v>17</v>
      </c>
    </row>
    <row r="13" spans="1:3" x14ac:dyDescent="0.3">
      <c r="A13" s="10" t="s">
        <v>335</v>
      </c>
      <c r="B13" s="7">
        <v>1.05</v>
      </c>
      <c r="C13" s="7">
        <v>18</v>
      </c>
    </row>
    <row r="14" spans="1:3" x14ac:dyDescent="0.3">
      <c r="A14" s="10" t="s">
        <v>336</v>
      </c>
      <c r="B14" s="7">
        <v>1.54</v>
      </c>
      <c r="C14" s="7">
        <v>12</v>
      </c>
    </row>
    <row r="15" spans="1:3" x14ac:dyDescent="0.3">
      <c r="A15" s="10" t="s">
        <v>337</v>
      </c>
      <c r="B15" s="7">
        <v>1.33</v>
      </c>
      <c r="C15" s="7">
        <v>14</v>
      </c>
    </row>
    <row r="16" spans="1:3" x14ac:dyDescent="0.3">
      <c r="A16" s="10" t="s">
        <v>338</v>
      </c>
      <c r="B16" s="7">
        <v>1.33</v>
      </c>
      <c r="C16" s="7">
        <v>15</v>
      </c>
    </row>
    <row r="17" spans="1:3" x14ac:dyDescent="0.3">
      <c r="A17" s="10" t="s">
        <v>339</v>
      </c>
      <c r="B17" s="7">
        <v>1.05</v>
      </c>
      <c r="C17" s="7">
        <v>17</v>
      </c>
    </row>
    <row r="18" spans="1:3" x14ac:dyDescent="0.3">
      <c r="A18" s="10" t="s">
        <v>340</v>
      </c>
      <c r="B18" s="7">
        <v>1.1100000000000001</v>
      </c>
      <c r="C18" s="7">
        <v>18</v>
      </c>
    </row>
    <row r="19" spans="1:3" x14ac:dyDescent="0.3">
      <c r="A19" s="10" t="s">
        <v>341</v>
      </c>
      <c r="B19" s="7">
        <v>1.67</v>
      </c>
      <c r="C19" s="7">
        <v>12</v>
      </c>
    </row>
    <row r="20" spans="1:3" x14ac:dyDescent="0.3">
      <c r="A20" s="10" t="s">
        <v>342</v>
      </c>
      <c r="B20" s="7">
        <v>1.43</v>
      </c>
      <c r="C20" s="7">
        <v>14</v>
      </c>
    </row>
    <row r="21" spans="1:3" x14ac:dyDescent="0.3">
      <c r="A21" s="10" t="s">
        <v>343</v>
      </c>
      <c r="B21" s="7">
        <v>1.18</v>
      </c>
      <c r="C21" s="7">
        <v>16</v>
      </c>
    </row>
    <row r="22" spans="1:3" x14ac:dyDescent="0.3">
      <c r="A22" s="10" t="s">
        <v>344</v>
      </c>
      <c r="B22" s="7">
        <v>1.18</v>
      </c>
      <c r="C22" s="7">
        <v>17</v>
      </c>
    </row>
    <row r="23" spans="1:3" x14ac:dyDescent="0.3">
      <c r="A23" s="10" t="s">
        <v>345</v>
      </c>
      <c r="B23" s="7">
        <v>1.43</v>
      </c>
      <c r="C23" s="7">
        <v>12</v>
      </c>
    </row>
    <row r="24" spans="1:3" x14ac:dyDescent="0.3">
      <c r="A24" s="10" t="s">
        <v>346</v>
      </c>
      <c r="B24" s="7">
        <v>1.25</v>
      </c>
      <c r="C24" s="7">
        <v>14</v>
      </c>
    </row>
    <row r="25" spans="1:3" x14ac:dyDescent="0.3">
      <c r="A25" s="10" t="s">
        <v>347</v>
      </c>
      <c r="B25" s="7">
        <v>1.1100000000000001</v>
      </c>
      <c r="C25" s="7">
        <v>16</v>
      </c>
    </row>
    <row r="26" spans="1:3" x14ac:dyDescent="0.3">
      <c r="A26" s="10" t="s">
        <v>348</v>
      </c>
      <c r="B26" s="7">
        <v>1.05</v>
      </c>
      <c r="C26" s="7">
        <v>17</v>
      </c>
    </row>
    <row r="27" spans="1:3" x14ac:dyDescent="0.3">
      <c r="A27" s="10" t="s">
        <v>349</v>
      </c>
      <c r="B27" s="7">
        <v>1.54</v>
      </c>
      <c r="C27" s="7">
        <v>12</v>
      </c>
    </row>
    <row r="28" spans="1:3" x14ac:dyDescent="0.3">
      <c r="A28" s="10" t="s">
        <v>350</v>
      </c>
      <c r="B28" s="7">
        <v>1.25</v>
      </c>
      <c r="C28" s="7">
        <v>14</v>
      </c>
    </row>
    <row r="29" spans="1:3" x14ac:dyDescent="0.3">
      <c r="A29" s="10" t="s">
        <v>351</v>
      </c>
      <c r="B29" s="7">
        <v>1.25</v>
      </c>
      <c r="C29" s="7">
        <v>16</v>
      </c>
    </row>
    <row r="30" spans="1:3" x14ac:dyDescent="0.3">
      <c r="A30" s="10" t="s">
        <v>352</v>
      </c>
      <c r="B30" s="7">
        <v>1.05</v>
      </c>
      <c r="C30" s="7">
        <v>17</v>
      </c>
    </row>
    <row r="31" spans="1:3" x14ac:dyDescent="0.3">
      <c r="A31" s="10" t="s">
        <v>353</v>
      </c>
      <c r="B31" s="7">
        <v>1.33</v>
      </c>
      <c r="C31" s="7">
        <v>13</v>
      </c>
    </row>
    <row r="32" spans="1:3" x14ac:dyDescent="0.3">
      <c r="A32" s="10" t="s">
        <v>354</v>
      </c>
      <c r="B32" s="7">
        <v>1.33</v>
      </c>
      <c r="C32" s="7">
        <v>14</v>
      </c>
    </row>
    <row r="33" spans="1:3" x14ac:dyDescent="0.3">
      <c r="A33" s="10" t="s">
        <v>355</v>
      </c>
      <c r="B33" s="7">
        <v>1.05</v>
      </c>
      <c r="C33" s="7">
        <v>17</v>
      </c>
    </row>
    <row r="34" spans="1:3" x14ac:dyDescent="0.3">
      <c r="A34" s="10" t="s">
        <v>356</v>
      </c>
      <c r="B34" s="7">
        <v>1.05</v>
      </c>
      <c r="C34" s="7">
        <v>18</v>
      </c>
    </row>
    <row r="35" spans="1:3" x14ac:dyDescent="0.3">
      <c r="A35" s="10" t="s">
        <v>357</v>
      </c>
      <c r="B35" s="7">
        <v>1</v>
      </c>
      <c r="C35" s="7">
        <v>18</v>
      </c>
    </row>
    <row r="36" spans="1:3" x14ac:dyDescent="0.3">
      <c r="A36" s="10" t="s">
        <v>358</v>
      </c>
      <c r="B36" s="7">
        <v>1</v>
      </c>
      <c r="C36" s="7">
        <v>20</v>
      </c>
    </row>
    <row r="37" spans="1:3" x14ac:dyDescent="0.3">
      <c r="A37" s="10" t="s">
        <v>359</v>
      </c>
      <c r="B37" s="7">
        <v>0.87</v>
      </c>
      <c r="C37" s="7">
        <v>21</v>
      </c>
    </row>
    <row r="38" spans="1:3" x14ac:dyDescent="0.3">
      <c r="A38" s="10" t="s">
        <v>360</v>
      </c>
      <c r="B38" s="7">
        <v>0.83</v>
      </c>
      <c r="C38" s="7">
        <v>22</v>
      </c>
    </row>
    <row r="39" spans="1:3" x14ac:dyDescent="0.3">
      <c r="A39" s="10" t="s">
        <v>361</v>
      </c>
      <c r="B39" s="7">
        <v>1.1100000000000001</v>
      </c>
      <c r="C39" s="7">
        <v>18</v>
      </c>
    </row>
    <row r="40" spans="1:3" x14ac:dyDescent="0.3">
      <c r="A40" s="10" t="s">
        <v>362</v>
      </c>
      <c r="B40" s="7">
        <v>0.95</v>
      </c>
      <c r="C40" s="7">
        <v>20</v>
      </c>
    </row>
    <row r="41" spans="1:3" x14ac:dyDescent="0.3">
      <c r="A41" s="10" t="s">
        <v>363</v>
      </c>
      <c r="B41" s="7">
        <v>0.87</v>
      </c>
      <c r="C41" s="7">
        <v>21</v>
      </c>
    </row>
    <row r="42" spans="1:3" x14ac:dyDescent="0.3">
      <c r="A42" s="10" t="s">
        <v>364</v>
      </c>
      <c r="B42" s="7">
        <v>0.87</v>
      </c>
      <c r="C42" s="7">
        <v>22</v>
      </c>
    </row>
    <row r="43" spans="1:3" x14ac:dyDescent="0.3">
      <c r="A43" s="10" t="s">
        <v>365</v>
      </c>
      <c r="B43" s="7">
        <v>1</v>
      </c>
      <c r="C43" s="7">
        <v>19</v>
      </c>
    </row>
    <row r="44" spans="1:3" x14ac:dyDescent="0.3">
      <c r="A44" s="10" t="s">
        <v>366</v>
      </c>
      <c r="B44" s="7">
        <v>0.91</v>
      </c>
      <c r="C44" s="7">
        <v>20</v>
      </c>
    </row>
    <row r="45" spans="1:3" x14ac:dyDescent="0.3">
      <c r="A45" s="10" t="s">
        <v>367</v>
      </c>
      <c r="B45" s="7">
        <v>0.91</v>
      </c>
      <c r="C45" s="7">
        <v>21</v>
      </c>
    </row>
    <row r="46" spans="1:3" x14ac:dyDescent="0.3">
      <c r="A46" s="10" t="s">
        <v>368</v>
      </c>
      <c r="B46" s="7">
        <v>0.83</v>
      </c>
      <c r="C46" s="7">
        <v>22</v>
      </c>
    </row>
    <row r="47" spans="1:3" x14ac:dyDescent="0.3">
      <c r="A47" s="10" t="s">
        <v>369</v>
      </c>
      <c r="B47" s="7">
        <v>1.1100000000000001</v>
      </c>
      <c r="C47" s="7">
        <v>18</v>
      </c>
    </row>
    <row r="48" spans="1:3" x14ac:dyDescent="0.3">
      <c r="A48" s="10" t="s">
        <v>370</v>
      </c>
      <c r="B48" s="7">
        <v>0.95</v>
      </c>
      <c r="C48" s="7">
        <v>19</v>
      </c>
    </row>
    <row r="49" spans="1:3" x14ac:dyDescent="0.3">
      <c r="A49" s="10" t="s">
        <v>371</v>
      </c>
      <c r="B49" s="7">
        <v>0.91</v>
      </c>
      <c r="C49" s="7">
        <v>20</v>
      </c>
    </row>
    <row r="50" spans="1:3" x14ac:dyDescent="0.3">
      <c r="A50" s="10" t="s">
        <v>372</v>
      </c>
      <c r="B50" s="7">
        <v>0.87</v>
      </c>
      <c r="C50" s="7">
        <v>21</v>
      </c>
    </row>
    <row r="51" spans="1:3" x14ac:dyDescent="0.3">
      <c r="A51" s="10" t="s">
        <v>373</v>
      </c>
      <c r="B51" s="7">
        <v>1</v>
      </c>
      <c r="C51" s="7">
        <v>18</v>
      </c>
    </row>
    <row r="52" spans="1:3" x14ac:dyDescent="0.3">
      <c r="A52" s="10" t="s">
        <v>374</v>
      </c>
      <c r="B52" s="7">
        <v>0.95</v>
      </c>
      <c r="C52" s="7">
        <v>19</v>
      </c>
    </row>
    <row r="53" spans="1:3" x14ac:dyDescent="0.3">
      <c r="A53" s="10" t="s">
        <v>375</v>
      </c>
      <c r="B53" s="7">
        <v>0.95</v>
      </c>
      <c r="C53" s="7">
        <v>20</v>
      </c>
    </row>
    <row r="54" spans="1:3" x14ac:dyDescent="0.3">
      <c r="A54" s="10" t="s">
        <v>376</v>
      </c>
      <c r="B54" s="7">
        <v>0.95</v>
      </c>
      <c r="C54" s="7">
        <v>21</v>
      </c>
    </row>
    <row r="55" spans="1:3" x14ac:dyDescent="0.3">
      <c r="A55" s="10" t="s">
        <v>377</v>
      </c>
      <c r="B55" s="7">
        <v>1</v>
      </c>
      <c r="C55" s="7">
        <v>18</v>
      </c>
    </row>
    <row r="56" spans="1:3" x14ac:dyDescent="0.3">
      <c r="A56" s="10" t="s">
        <v>378</v>
      </c>
      <c r="B56" s="7">
        <v>0.95</v>
      </c>
      <c r="C56" s="7">
        <v>19</v>
      </c>
    </row>
    <row r="57" spans="1:3" x14ac:dyDescent="0.3">
      <c r="A57" s="10" t="s">
        <v>379</v>
      </c>
      <c r="B57" s="7">
        <v>1</v>
      </c>
      <c r="C57" s="7">
        <v>20</v>
      </c>
    </row>
    <row r="58" spans="1:3" x14ac:dyDescent="0.3">
      <c r="A58" s="10" t="s">
        <v>380</v>
      </c>
      <c r="B58" s="7">
        <v>0.87</v>
      </c>
      <c r="C58" s="7">
        <v>21</v>
      </c>
    </row>
    <row r="59" spans="1:3" x14ac:dyDescent="0.3">
      <c r="A59" s="10" t="s">
        <v>381</v>
      </c>
      <c r="B59" s="7">
        <v>1</v>
      </c>
      <c r="C59" s="7">
        <v>18</v>
      </c>
    </row>
    <row r="60" spans="1:3" x14ac:dyDescent="0.3">
      <c r="A60" s="10" t="s">
        <v>382</v>
      </c>
      <c r="B60" s="7">
        <v>1.05</v>
      </c>
      <c r="C60" s="7">
        <v>19</v>
      </c>
    </row>
    <row r="61" spans="1:3" x14ac:dyDescent="0.3">
      <c r="A61" s="10" t="s">
        <v>383</v>
      </c>
      <c r="B61" s="7">
        <v>1</v>
      </c>
      <c r="C61" s="7">
        <v>20</v>
      </c>
    </row>
    <row r="62" spans="1:3" x14ac:dyDescent="0.3">
      <c r="A62" s="10" t="s">
        <v>384</v>
      </c>
      <c r="B62" s="7">
        <v>0.91</v>
      </c>
      <c r="C62" s="7">
        <v>22</v>
      </c>
    </row>
    <row r="63" spans="1:3" x14ac:dyDescent="0.3">
      <c r="A63" s="10" t="s">
        <v>385</v>
      </c>
      <c r="B63" s="7">
        <v>0.87</v>
      </c>
      <c r="C63" s="7">
        <v>23</v>
      </c>
    </row>
    <row r="64" spans="1:3" x14ac:dyDescent="0.3">
      <c r="A64" s="10" t="s">
        <v>386</v>
      </c>
      <c r="B64" s="7">
        <v>0.8</v>
      </c>
      <c r="C64" s="7">
        <v>24</v>
      </c>
    </row>
    <row r="65" spans="1:3" x14ac:dyDescent="0.3">
      <c r="A65" s="10" t="s">
        <v>387</v>
      </c>
      <c r="B65" s="7">
        <v>0.77</v>
      </c>
      <c r="C65" s="7">
        <v>24</v>
      </c>
    </row>
    <row r="66" spans="1:3" x14ac:dyDescent="0.3">
      <c r="A66" s="10" t="s">
        <v>388</v>
      </c>
      <c r="B66" s="7">
        <v>0.77</v>
      </c>
      <c r="C66" s="7">
        <v>25</v>
      </c>
    </row>
    <row r="67" spans="1:3" x14ac:dyDescent="0.3">
      <c r="A67" s="10" t="s">
        <v>389</v>
      </c>
      <c r="B67" s="7">
        <v>0.87</v>
      </c>
      <c r="C67" s="7">
        <v>23</v>
      </c>
    </row>
    <row r="68" spans="1:3" x14ac:dyDescent="0.3">
      <c r="A68" s="10" t="s">
        <v>390</v>
      </c>
      <c r="B68" s="7">
        <v>0.77</v>
      </c>
      <c r="C68" s="7">
        <v>24</v>
      </c>
    </row>
    <row r="69" spans="1:3" x14ac:dyDescent="0.3">
      <c r="A69" s="10" t="s">
        <v>391</v>
      </c>
      <c r="B69" s="7">
        <v>0.77</v>
      </c>
      <c r="C69" s="7">
        <v>24</v>
      </c>
    </row>
    <row r="70" spans="1:3" x14ac:dyDescent="0.3">
      <c r="A70" s="10" t="s">
        <v>392</v>
      </c>
      <c r="B70" s="7">
        <v>0.77</v>
      </c>
      <c r="C70" s="7">
        <v>25</v>
      </c>
    </row>
    <row r="71" spans="1:3" x14ac:dyDescent="0.3">
      <c r="A71" s="10" t="s">
        <v>393</v>
      </c>
      <c r="B71" s="7">
        <v>0.8</v>
      </c>
      <c r="C71" s="7">
        <v>23</v>
      </c>
    </row>
    <row r="72" spans="1:3" x14ac:dyDescent="0.3">
      <c r="A72" s="10" t="s">
        <v>394</v>
      </c>
      <c r="B72" s="7">
        <v>0.83</v>
      </c>
      <c r="C72" s="7">
        <v>24</v>
      </c>
    </row>
    <row r="73" spans="1:3" x14ac:dyDescent="0.3">
      <c r="A73" s="10" t="s">
        <v>395</v>
      </c>
      <c r="B73" s="7">
        <v>0.83</v>
      </c>
      <c r="C73" s="7">
        <v>24</v>
      </c>
    </row>
    <row r="74" spans="1:3" x14ac:dyDescent="0.3">
      <c r="A74" s="10" t="s">
        <v>396</v>
      </c>
      <c r="B74" s="7">
        <v>0.74</v>
      </c>
      <c r="C74" s="7">
        <v>25</v>
      </c>
    </row>
    <row r="75" spans="1:3" x14ac:dyDescent="0.3">
      <c r="A75" s="10" t="s">
        <v>397</v>
      </c>
      <c r="B75" s="7">
        <v>0.87</v>
      </c>
      <c r="C75" s="7">
        <v>23</v>
      </c>
    </row>
    <row r="76" spans="1:3" x14ac:dyDescent="0.3">
      <c r="A76" s="10" t="s">
        <v>398</v>
      </c>
      <c r="B76" s="7">
        <v>0.87</v>
      </c>
      <c r="C76" s="7">
        <v>23</v>
      </c>
    </row>
    <row r="77" spans="1:3" x14ac:dyDescent="0.3">
      <c r="A77" s="10" t="s">
        <v>399</v>
      </c>
      <c r="B77" s="7">
        <v>0.83</v>
      </c>
      <c r="C77" s="7">
        <v>24</v>
      </c>
    </row>
    <row r="78" spans="1:3" x14ac:dyDescent="0.3">
      <c r="A78" s="10" t="s">
        <v>400</v>
      </c>
      <c r="B78" s="7">
        <v>0.83</v>
      </c>
      <c r="C78" s="7">
        <v>24</v>
      </c>
    </row>
    <row r="79" spans="1:3" x14ac:dyDescent="0.3">
      <c r="A79" s="10" t="s">
        <v>401</v>
      </c>
      <c r="B79" s="7">
        <v>0.77</v>
      </c>
      <c r="C79" s="7">
        <v>25</v>
      </c>
    </row>
    <row r="80" spans="1:3" x14ac:dyDescent="0.3">
      <c r="A80" s="10" t="s">
        <v>402</v>
      </c>
      <c r="B80" s="7">
        <v>0.83</v>
      </c>
      <c r="C80" s="7">
        <v>23</v>
      </c>
    </row>
    <row r="81" spans="1:3" x14ac:dyDescent="0.3">
      <c r="A81" s="10" t="s">
        <v>403</v>
      </c>
      <c r="B81" s="7">
        <v>0.83</v>
      </c>
      <c r="C81" s="7">
        <v>23</v>
      </c>
    </row>
    <row r="82" spans="1:3" x14ac:dyDescent="0.3">
      <c r="A82" s="10" t="s">
        <v>404</v>
      </c>
      <c r="B82" s="7">
        <v>0.77</v>
      </c>
      <c r="C82" s="7">
        <v>24</v>
      </c>
    </row>
    <row r="83" spans="1:3" x14ac:dyDescent="0.3">
      <c r="A83" s="10" t="s">
        <v>405</v>
      </c>
      <c r="B83" s="7">
        <v>0.83</v>
      </c>
      <c r="C83" s="7">
        <v>24</v>
      </c>
    </row>
    <row r="84" spans="1:3" x14ac:dyDescent="0.3">
      <c r="A84" s="10" t="s">
        <v>406</v>
      </c>
      <c r="B84" s="7">
        <v>0.74</v>
      </c>
      <c r="C84" s="7">
        <v>25</v>
      </c>
    </row>
    <row r="85" spans="1:3" x14ac:dyDescent="0.3">
      <c r="A85" s="10" t="s">
        <v>407</v>
      </c>
      <c r="B85" s="7">
        <v>0.87</v>
      </c>
      <c r="C85" s="7">
        <v>23</v>
      </c>
    </row>
    <row r="86" spans="1:3" x14ac:dyDescent="0.3">
      <c r="A86" s="10" t="s">
        <v>408</v>
      </c>
      <c r="B86" s="7">
        <v>0.83</v>
      </c>
      <c r="C86" s="7">
        <v>23</v>
      </c>
    </row>
    <row r="87" spans="1:3" x14ac:dyDescent="0.3">
      <c r="A87" s="10" t="s">
        <v>409</v>
      </c>
      <c r="B87" s="7">
        <v>0.8</v>
      </c>
      <c r="C87" s="7">
        <v>24</v>
      </c>
    </row>
    <row r="88" spans="1:3" x14ac:dyDescent="0.3">
      <c r="A88" s="10" t="s">
        <v>410</v>
      </c>
      <c r="B88" s="7">
        <v>0.77</v>
      </c>
      <c r="C88" s="7">
        <v>25</v>
      </c>
    </row>
    <row r="89" spans="1:3" x14ac:dyDescent="0.3">
      <c r="A89" s="10" t="s">
        <v>411</v>
      </c>
      <c r="B89" s="7">
        <v>0.74</v>
      </c>
      <c r="C89" s="7">
        <v>25</v>
      </c>
    </row>
    <row r="90" spans="1:3" x14ac:dyDescent="0.3">
      <c r="A90" s="10" t="s">
        <v>412</v>
      </c>
      <c r="B90" s="7">
        <v>0.83</v>
      </c>
      <c r="C90" s="7">
        <v>23</v>
      </c>
    </row>
    <row r="91" spans="1:3" x14ac:dyDescent="0.3">
      <c r="A91" s="10" t="s">
        <v>413</v>
      </c>
      <c r="B91" s="7">
        <v>0.83</v>
      </c>
      <c r="C91" s="7">
        <v>24</v>
      </c>
    </row>
    <row r="92" spans="1:3" x14ac:dyDescent="0.3">
      <c r="A92" s="10" t="s">
        <v>414</v>
      </c>
      <c r="B92" s="7">
        <v>0.8</v>
      </c>
      <c r="C92" s="7">
        <v>24</v>
      </c>
    </row>
    <row r="93" spans="1:3" x14ac:dyDescent="0.3">
      <c r="A93" s="10" t="s">
        <v>415</v>
      </c>
      <c r="B93" s="7">
        <v>0.77</v>
      </c>
      <c r="C93" s="7">
        <v>25</v>
      </c>
    </row>
    <row r="94" spans="1:3" x14ac:dyDescent="0.3">
      <c r="A94" s="10" t="s">
        <v>416</v>
      </c>
      <c r="B94" s="7">
        <v>0.8</v>
      </c>
      <c r="C94" s="7">
        <v>25</v>
      </c>
    </row>
    <row r="95" spans="1:3" x14ac:dyDescent="0.3">
      <c r="A95" s="10" t="s">
        <v>417</v>
      </c>
      <c r="B95" s="7">
        <v>0.74</v>
      </c>
      <c r="C95" s="7">
        <v>26</v>
      </c>
    </row>
    <row r="96" spans="1:3" x14ac:dyDescent="0.3">
      <c r="A96" s="10" t="s">
        <v>418</v>
      </c>
      <c r="B96" s="7">
        <v>0.74</v>
      </c>
      <c r="C96" s="7">
        <v>26</v>
      </c>
    </row>
    <row r="97" spans="1:3" x14ac:dyDescent="0.3">
      <c r="A97" s="10" t="s">
        <v>419</v>
      </c>
      <c r="B97" s="7">
        <v>0.71</v>
      </c>
      <c r="C97" s="7">
        <v>27</v>
      </c>
    </row>
    <row r="98" spans="1:3" x14ac:dyDescent="0.3">
      <c r="A98" s="10" t="s">
        <v>420</v>
      </c>
      <c r="B98" s="7">
        <v>0.71</v>
      </c>
      <c r="C98" s="7">
        <v>28</v>
      </c>
    </row>
    <row r="99" spans="1:3" x14ac:dyDescent="0.3">
      <c r="A99" s="10" t="s">
        <v>421</v>
      </c>
      <c r="B99" s="7">
        <v>0.8</v>
      </c>
      <c r="C99" s="7">
        <v>25</v>
      </c>
    </row>
    <row r="100" spans="1:3" x14ac:dyDescent="0.3">
      <c r="A100" s="10" t="s">
        <v>422</v>
      </c>
      <c r="B100" s="7">
        <v>0.74</v>
      </c>
      <c r="C100" s="7">
        <v>26</v>
      </c>
    </row>
    <row r="101" spans="1:3" x14ac:dyDescent="0.3">
      <c r="A101" s="10" t="s">
        <v>423</v>
      </c>
      <c r="B101" s="7">
        <v>0.74</v>
      </c>
      <c r="C101" s="7">
        <v>26</v>
      </c>
    </row>
    <row r="102" spans="1:3" x14ac:dyDescent="0.3">
      <c r="A102" s="10" t="s">
        <v>424</v>
      </c>
      <c r="B102" s="7">
        <v>0.69</v>
      </c>
      <c r="C102" s="7">
        <v>27</v>
      </c>
    </row>
    <row r="103" spans="1:3" x14ac:dyDescent="0.3">
      <c r="A103" s="10" t="s">
        <v>425</v>
      </c>
      <c r="B103" s="7">
        <v>0.74</v>
      </c>
      <c r="C103" s="7">
        <v>25</v>
      </c>
    </row>
    <row r="104" spans="1:3" x14ac:dyDescent="0.3">
      <c r="A104" s="10" t="s">
        <v>426</v>
      </c>
      <c r="B104" s="7">
        <v>0.74</v>
      </c>
      <c r="C104" s="7">
        <v>26</v>
      </c>
    </row>
    <row r="105" spans="1:3" x14ac:dyDescent="0.3">
      <c r="A105" s="10" t="s">
        <v>427</v>
      </c>
      <c r="B105" s="7">
        <v>0.74</v>
      </c>
      <c r="C105" s="7">
        <v>27</v>
      </c>
    </row>
    <row r="106" spans="1:3" x14ac:dyDescent="0.3">
      <c r="A106" s="10" t="s">
        <v>428</v>
      </c>
      <c r="B106" s="7">
        <v>0.69</v>
      </c>
      <c r="C106" s="7">
        <v>27</v>
      </c>
    </row>
    <row r="107" spans="1:3" x14ac:dyDescent="0.3">
      <c r="A107" s="10" t="s">
        <v>429</v>
      </c>
      <c r="B107" s="7">
        <v>0.77</v>
      </c>
      <c r="C107" s="7">
        <v>25</v>
      </c>
    </row>
    <row r="108" spans="1:3" x14ac:dyDescent="0.3">
      <c r="A108" s="10" t="s">
        <v>430</v>
      </c>
      <c r="B108" s="7">
        <v>0.74</v>
      </c>
      <c r="C108" s="7">
        <v>26</v>
      </c>
    </row>
    <row r="109" spans="1:3" x14ac:dyDescent="0.3">
      <c r="A109" s="10" t="s">
        <v>431</v>
      </c>
      <c r="B109" s="7">
        <v>0.69</v>
      </c>
      <c r="C109" s="7">
        <v>27</v>
      </c>
    </row>
    <row r="110" spans="1:3" x14ac:dyDescent="0.3">
      <c r="A110" s="10" t="s">
        <v>432</v>
      </c>
      <c r="B110" s="7">
        <v>0.71</v>
      </c>
      <c r="C110" s="7">
        <v>27</v>
      </c>
    </row>
    <row r="111" spans="1:3" x14ac:dyDescent="0.3">
      <c r="A111" s="10" t="s">
        <v>433</v>
      </c>
      <c r="B111" s="7">
        <v>0.74</v>
      </c>
      <c r="C111" s="7">
        <v>25</v>
      </c>
    </row>
    <row r="112" spans="1:3" x14ac:dyDescent="0.3">
      <c r="A112" s="10" t="s">
        <v>434</v>
      </c>
      <c r="B112" s="7">
        <v>0.77</v>
      </c>
      <c r="C112" s="7">
        <v>26</v>
      </c>
    </row>
    <row r="113" spans="1:3" x14ac:dyDescent="0.3">
      <c r="A113" s="10" t="s">
        <v>435</v>
      </c>
      <c r="B113" s="7">
        <v>0.69</v>
      </c>
      <c r="C113" s="7">
        <v>27</v>
      </c>
    </row>
    <row r="114" spans="1:3" x14ac:dyDescent="0.3">
      <c r="A114" s="10" t="s">
        <v>436</v>
      </c>
      <c r="B114" s="7">
        <v>0.74</v>
      </c>
      <c r="C114" s="7">
        <v>27</v>
      </c>
    </row>
    <row r="115" spans="1:3" x14ac:dyDescent="0.3">
      <c r="A115" s="10" t="s">
        <v>437</v>
      </c>
      <c r="B115" s="7">
        <v>0.77</v>
      </c>
      <c r="C115" s="7">
        <v>25</v>
      </c>
    </row>
    <row r="116" spans="1:3" x14ac:dyDescent="0.3">
      <c r="A116" s="10" t="s">
        <v>438</v>
      </c>
      <c r="B116" s="7">
        <v>0.77</v>
      </c>
      <c r="C116" s="7">
        <v>26</v>
      </c>
    </row>
    <row r="117" spans="1:3" x14ac:dyDescent="0.3">
      <c r="A117" s="10" t="s">
        <v>439</v>
      </c>
      <c r="B117" s="7">
        <v>0.69</v>
      </c>
      <c r="C117" s="7">
        <v>27</v>
      </c>
    </row>
    <row r="118" spans="1:3" x14ac:dyDescent="0.3">
      <c r="A118" s="10" t="s">
        <v>440</v>
      </c>
      <c r="B118" s="7">
        <v>0.71</v>
      </c>
      <c r="C118" s="7">
        <v>27</v>
      </c>
    </row>
    <row r="119" spans="1:3" x14ac:dyDescent="0.3">
      <c r="A119" s="10" t="s">
        <v>441</v>
      </c>
      <c r="B119" s="7">
        <v>0.8</v>
      </c>
      <c r="C119" s="7">
        <v>25</v>
      </c>
    </row>
    <row r="120" spans="1:3" x14ac:dyDescent="0.3">
      <c r="A120" s="10" t="s">
        <v>442</v>
      </c>
      <c r="B120" s="7">
        <v>0.77</v>
      </c>
      <c r="C120" s="7">
        <v>25</v>
      </c>
    </row>
    <row r="121" spans="1:3" x14ac:dyDescent="0.3">
      <c r="A121" s="10" t="s">
        <v>443</v>
      </c>
      <c r="B121" s="7">
        <v>0.74</v>
      </c>
      <c r="C121" s="7">
        <v>26</v>
      </c>
    </row>
    <row r="122" spans="1:3" x14ac:dyDescent="0.3">
      <c r="A122" s="10" t="s">
        <v>444</v>
      </c>
      <c r="B122" s="7">
        <v>0.71</v>
      </c>
      <c r="C122" s="7">
        <v>27</v>
      </c>
    </row>
    <row r="123" spans="1:3" x14ac:dyDescent="0.3">
      <c r="A123" s="10" t="s">
        <v>445</v>
      </c>
      <c r="B123" s="7">
        <v>0.74</v>
      </c>
      <c r="C123" s="7">
        <v>27</v>
      </c>
    </row>
    <row r="124" spans="1:3" x14ac:dyDescent="0.3">
      <c r="A124" s="10" t="s">
        <v>446</v>
      </c>
      <c r="B124" s="7">
        <v>0.65</v>
      </c>
      <c r="C124" s="7">
        <v>29</v>
      </c>
    </row>
    <row r="125" spans="1:3" x14ac:dyDescent="0.3">
      <c r="A125" s="10" t="s">
        <v>447</v>
      </c>
      <c r="B125" s="7">
        <v>0.69</v>
      </c>
      <c r="C125" s="7">
        <v>29</v>
      </c>
    </row>
    <row r="126" spans="1:3" x14ac:dyDescent="0.3">
      <c r="A126" s="10" t="s">
        <v>448</v>
      </c>
      <c r="B126" s="7">
        <v>0.63</v>
      </c>
      <c r="C126" s="7">
        <v>30</v>
      </c>
    </row>
    <row r="127" spans="1:3" x14ac:dyDescent="0.3">
      <c r="A127" s="10" t="s">
        <v>449</v>
      </c>
      <c r="B127" s="7">
        <v>0.63</v>
      </c>
      <c r="C127" s="7">
        <v>31</v>
      </c>
    </row>
    <row r="128" spans="1:3" x14ac:dyDescent="0.3">
      <c r="A128" s="10" t="s">
        <v>450</v>
      </c>
      <c r="B128" s="7">
        <v>0.71</v>
      </c>
      <c r="C128" s="7">
        <v>28</v>
      </c>
    </row>
    <row r="129" spans="1:3" x14ac:dyDescent="0.3">
      <c r="A129" s="10" t="s">
        <v>451</v>
      </c>
      <c r="B129" s="7">
        <v>0.67</v>
      </c>
      <c r="C129" s="7">
        <v>29</v>
      </c>
    </row>
    <row r="130" spans="1:3" x14ac:dyDescent="0.3">
      <c r="A130" s="10" t="s">
        <v>452</v>
      </c>
      <c r="B130" s="7">
        <v>0.65</v>
      </c>
      <c r="C130" s="7">
        <v>29</v>
      </c>
    </row>
    <row r="131" spans="1:3" x14ac:dyDescent="0.3">
      <c r="A131" s="10" t="s">
        <v>453</v>
      </c>
      <c r="B131" s="7">
        <v>0.67</v>
      </c>
      <c r="C131" s="7">
        <v>30</v>
      </c>
    </row>
    <row r="132" spans="1:3" x14ac:dyDescent="0.3">
      <c r="A132" s="10" t="s">
        <v>454</v>
      </c>
      <c r="B132" s="7">
        <v>0.63</v>
      </c>
      <c r="C132" s="7">
        <v>31</v>
      </c>
    </row>
    <row r="133" spans="1:3" x14ac:dyDescent="0.3">
      <c r="A133" s="10" t="s">
        <v>455</v>
      </c>
      <c r="B133" s="7">
        <v>0.69</v>
      </c>
      <c r="C133" s="7">
        <v>28</v>
      </c>
    </row>
    <row r="134" spans="1:3" x14ac:dyDescent="0.3">
      <c r="A134" s="10" t="s">
        <v>456</v>
      </c>
      <c r="B134" s="7">
        <v>0.67</v>
      </c>
      <c r="C134" s="7">
        <v>29</v>
      </c>
    </row>
    <row r="135" spans="1:3" x14ac:dyDescent="0.3">
      <c r="A135" s="10" t="s">
        <v>457</v>
      </c>
      <c r="B135" s="7">
        <v>0.67</v>
      </c>
      <c r="C135" s="7">
        <v>29</v>
      </c>
    </row>
    <row r="136" spans="1:3" x14ac:dyDescent="0.3">
      <c r="A136" s="10" t="s">
        <v>458</v>
      </c>
      <c r="B136" s="7">
        <v>0.65</v>
      </c>
      <c r="C136" s="7">
        <v>30</v>
      </c>
    </row>
    <row r="137" spans="1:3" x14ac:dyDescent="0.3">
      <c r="A137" s="10" t="s">
        <v>459</v>
      </c>
      <c r="B137" s="7">
        <v>0.63</v>
      </c>
      <c r="C137" s="7">
        <v>31</v>
      </c>
    </row>
    <row r="138" spans="1:3" x14ac:dyDescent="0.3">
      <c r="A138" s="10" t="s">
        <v>460</v>
      </c>
      <c r="B138" s="7">
        <v>0.69</v>
      </c>
      <c r="C138" s="7">
        <v>28</v>
      </c>
    </row>
    <row r="139" spans="1:3" x14ac:dyDescent="0.3">
      <c r="A139" s="10" t="s">
        <v>461</v>
      </c>
      <c r="B139" s="7">
        <v>0.67</v>
      </c>
      <c r="C139" s="7">
        <v>29</v>
      </c>
    </row>
    <row r="140" spans="1:3" x14ac:dyDescent="0.3">
      <c r="A140" s="10" t="s">
        <v>462</v>
      </c>
      <c r="B140" s="7">
        <v>0.67</v>
      </c>
      <c r="C140" s="7">
        <v>29</v>
      </c>
    </row>
    <row r="141" spans="1:3" x14ac:dyDescent="0.3">
      <c r="A141" s="10" t="s">
        <v>463</v>
      </c>
      <c r="B141" s="7">
        <v>0.67</v>
      </c>
      <c r="C141" s="7">
        <v>30</v>
      </c>
    </row>
    <row r="142" spans="1:3" x14ac:dyDescent="0.3">
      <c r="A142" s="10" t="s">
        <v>464</v>
      </c>
      <c r="B142" s="7">
        <v>0.61</v>
      </c>
      <c r="C142" s="7">
        <v>31</v>
      </c>
    </row>
    <row r="143" spans="1:3" x14ac:dyDescent="0.3">
      <c r="A143" s="10" t="s">
        <v>465</v>
      </c>
      <c r="B143" s="7">
        <v>0.67</v>
      </c>
      <c r="C143" s="7">
        <v>28</v>
      </c>
    </row>
    <row r="144" spans="1:3" x14ac:dyDescent="0.3">
      <c r="A144" s="10" t="s">
        <v>466</v>
      </c>
      <c r="B144" s="7">
        <v>0.69</v>
      </c>
      <c r="C144" s="7">
        <v>29</v>
      </c>
    </row>
    <row r="145" spans="1:3" x14ac:dyDescent="0.3">
      <c r="A145" s="10" t="s">
        <v>467</v>
      </c>
      <c r="B145" s="7">
        <v>0.67</v>
      </c>
      <c r="C145" s="7">
        <v>30</v>
      </c>
    </row>
    <row r="146" spans="1:3" x14ac:dyDescent="0.3">
      <c r="A146" s="10" t="s">
        <v>468</v>
      </c>
      <c r="B146" s="7">
        <v>0.63</v>
      </c>
      <c r="C146" s="7">
        <v>31</v>
      </c>
    </row>
    <row r="147" spans="1:3" x14ac:dyDescent="0.3">
      <c r="A147" s="10" t="s">
        <v>469</v>
      </c>
      <c r="B147" s="7">
        <v>0.69</v>
      </c>
      <c r="C147" s="7">
        <v>28</v>
      </c>
    </row>
    <row r="148" spans="1:3" x14ac:dyDescent="0.3">
      <c r="A148" s="10" t="s">
        <v>470</v>
      </c>
      <c r="B148" s="7">
        <v>0.69</v>
      </c>
      <c r="C148" s="7">
        <v>29</v>
      </c>
    </row>
    <row r="149" spans="1:3" x14ac:dyDescent="0.3">
      <c r="A149" s="10" t="s">
        <v>471</v>
      </c>
      <c r="B149" s="7">
        <v>0.67</v>
      </c>
      <c r="C149" s="7">
        <v>30</v>
      </c>
    </row>
    <row r="150" spans="1:3" x14ac:dyDescent="0.3">
      <c r="A150" s="10" t="s">
        <v>472</v>
      </c>
      <c r="B150" s="7">
        <v>0.63</v>
      </c>
      <c r="C150" s="7">
        <v>31</v>
      </c>
    </row>
    <row r="151" spans="1:3" x14ac:dyDescent="0.3">
      <c r="A151" s="10" t="s">
        <v>473</v>
      </c>
      <c r="B151" s="7">
        <v>0.65</v>
      </c>
      <c r="C151" s="7">
        <v>29</v>
      </c>
    </row>
    <row r="152" spans="1:3" x14ac:dyDescent="0.3">
      <c r="A152" s="10" t="s">
        <v>474</v>
      </c>
      <c r="B152" s="7">
        <v>0.65</v>
      </c>
      <c r="C152" s="7">
        <v>29</v>
      </c>
    </row>
    <row r="153" spans="1:3" x14ac:dyDescent="0.3">
      <c r="A153" s="10" t="s">
        <v>475</v>
      </c>
      <c r="B153" s="7">
        <v>0.67</v>
      </c>
      <c r="C153" s="7">
        <v>30</v>
      </c>
    </row>
    <row r="154" spans="1:3" x14ac:dyDescent="0.3">
      <c r="A154" s="10" t="s">
        <v>476</v>
      </c>
      <c r="B154" s="7">
        <v>0.65</v>
      </c>
      <c r="C154" s="7">
        <v>31</v>
      </c>
    </row>
    <row r="155" spans="1:3" x14ac:dyDescent="0.3">
      <c r="A155" s="10" t="s">
        <v>477</v>
      </c>
      <c r="B155" s="7">
        <v>0.65</v>
      </c>
      <c r="C155" s="7">
        <v>31</v>
      </c>
    </row>
    <row r="156" spans="1:3" x14ac:dyDescent="0.3">
      <c r="A156" s="10" t="s">
        <v>478</v>
      </c>
      <c r="B156" s="7">
        <v>0.59</v>
      </c>
      <c r="C156" s="7">
        <v>33</v>
      </c>
    </row>
    <row r="157" spans="1:3" x14ac:dyDescent="0.3">
      <c r="A157" s="10" t="s">
        <v>479</v>
      </c>
      <c r="B157" s="7">
        <v>0.56000000000000005</v>
      </c>
      <c r="C157" s="7">
        <v>35</v>
      </c>
    </row>
    <row r="158" spans="1:3" x14ac:dyDescent="0.3">
      <c r="A158" s="10" t="s">
        <v>480</v>
      </c>
      <c r="B158" s="7">
        <v>0.51</v>
      </c>
      <c r="C158" s="7">
        <v>38</v>
      </c>
    </row>
    <row r="159" spans="1:3" x14ac:dyDescent="0.3">
      <c r="A159" s="10" t="s">
        <v>481</v>
      </c>
      <c r="B159" s="7">
        <v>0.59</v>
      </c>
      <c r="C159" s="7">
        <v>32</v>
      </c>
    </row>
    <row r="160" spans="1:3" x14ac:dyDescent="0.3">
      <c r="A160" s="10" t="s">
        <v>482</v>
      </c>
      <c r="B160" s="7">
        <v>0.56000000000000005</v>
      </c>
      <c r="C160" s="7">
        <v>34</v>
      </c>
    </row>
    <row r="161" spans="1:3" x14ac:dyDescent="0.3">
      <c r="A161" s="10" t="s">
        <v>483</v>
      </c>
      <c r="B161" s="7">
        <v>0.56000000000000005</v>
      </c>
      <c r="C161" s="7">
        <v>36</v>
      </c>
    </row>
    <row r="162" spans="1:3" x14ac:dyDescent="0.3">
      <c r="A162" s="10" t="s">
        <v>484</v>
      </c>
      <c r="B162" s="7">
        <v>0.5</v>
      </c>
      <c r="C162" s="7">
        <v>39</v>
      </c>
    </row>
    <row r="163" spans="1:3" x14ac:dyDescent="0.3">
      <c r="A163" s="10" t="s">
        <v>485</v>
      </c>
      <c r="B163" s="7">
        <v>0.61</v>
      </c>
      <c r="C163" s="7">
        <v>32</v>
      </c>
    </row>
    <row r="164" spans="1:3" x14ac:dyDescent="0.3">
      <c r="A164" s="10" t="s">
        <v>486</v>
      </c>
      <c r="B164" s="7">
        <v>0.54</v>
      </c>
      <c r="C164" s="7">
        <v>35</v>
      </c>
    </row>
    <row r="165" spans="1:3" x14ac:dyDescent="0.3">
      <c r="A165" s="10" t="s">
        <v>487</v>
      </c>
      <c r="B165" s="7">
        <v>0.53</v>
      </c>
      <c r="C165" s="7">
        <v>36</v>
      </c>
    </row>
    <row r="166" spans="1:3" x14ac:dyDescent="0.3">
      <c r="A166" s="10" t="s">
        <v>488</v>
      </c>
      <c r="B166" s="7">
        <v>0.5</v>
      </c>
      <c r="C166" s="7">
        <v>40</v>
      </c>
    </row>
    <row r="167" spans="1:3" x14ac:dyDescent="0.3">
      <c r="A167" s="10" t="s">
        <v>489</v>
      </c>
      <c r="B167" s="7">
        <v>0.59</v>
      </c>
      <c r="C167" s="7">
        <v>32</v>
      </c>
    </row>
    <row r="168" spans="1:3" x14ac:dyDescent="0.3">
      <c r="A168" s="10" t="s">
        <v>490</v>
      </c>
      <c r="B168" s="7">
        <v>0.56999999999999995</v>
      </c>
      <c r="C168" s="7">
        <v>35</v>
      </c>
    </row>
    <row r="169" spans="1:3" x14ac:dyDescent="0.3">
      <c r="A169" s="10" t="s">
        <v>491</v>
      </c>
      <c r="B169" s="7">
        <v>0.56000000000000005</v>
      </c>
      <c r="C169" s="7">
        <v>36</v>
      </c>
    </row>
    <row r="170" spans="1:3" x14ac:dyDescent="0.3">
      <c r="A170" s="10" t="s">
        <v>492</v>
      </c>
      <c r="B170" s="7">
        <v>0.47</v>
      </c>
      <c r="C170" s="7">
        <v>41</v>
      </c>
    </row>
    <row r="171" spans="1:3" x14ac:dyDescent="0.3">
      <c r="A171" s="10" t="s">
        <v>493</v>
      </c>
      <c r="B171" s="7">
        <v>0.65</v>
      </c>
      <c r="C171" s="7">
        <v>31</v>
      </c>
    </row>
    <row r="172" spans="1:3" x14ac:dyDescent="0.3">
      <c r="A172" s="10" t="s">
        <v>494</v>
      </c>
      <c r="B172" s="7">
        <v>0.59</v>
      </c>
      <c r="C172" s="7">
        <v>32</v>
      </c>
    </row>
    <row r="173" spans="1:3" x14ac:dyDescent="0.3">
      <c r="A173" s="10" t="s">
        <v>495</v>
      </c>
      <c r="B173" s="7">
        <v>0.56000000000000005</v>
      </c>
      <c r="C173" s="7">
        <v>35</v>
      </c>
    </row>
    <row r="174" spans="1:3" x14ac:dyDescent="0.3">
      <c r="A174" s="10" t="s">
        <v>496</v>
      </c>
      <c r="B174" s="7">
        <v>0.54</v>
      </c>
      <c r="C174" s="7">
        <v>37</v>
      </c>
    </row>
    <row r="175" spans="1:3" x14ac:dyDescent="0.3">
      <c r="A175" s="10" t="s">
        <v>497</v>
      </c>
      <c r="B175" s="7">
        <v>0.47</v>
      </c>
      <c r="C175" s="7">
        <v>41</v>
      </c>
    </row>
    <row r="176" spans="1:3" x14ac:dyDescent="0.3">
      <c r="A176" s="10" t="s">
        <v>498</v>
      </c>
      <c r="B176" s="7">
        <v>0.65</v>
      </c>
      <c r="C176" s="7">
        <v>31</v>
      </c>
    </row>
    <row r="177" spans="1:3" x14ac:dyDescent="0.3">
      <c r="A177" s="10" t="s">
        <v>499</v>
      </c>
      <c r="B177" s="7">
        <v>0.61</v>
      </c>
      <c r="C177" s="7">
        <v>33</v>
      </c>
    </row>
    <row r="178" spans="1:3" x14ac:dyDescent="0.3">
      <c r="A178" s="10" t="s">
        <v>500</v>
      </c>
      <c r="B178" s="7">
        <v>0.56999999999999995</v>
      </c>
      <c r="C178" s="7">
        <v>35</v>
      </c>
    </row>
    <row r="179" spans="1:3" x14ac:dyDescent="0.3">
      <c r="A179" s="10" t="s">
        <v>501</v>
      </c>
      <c r="B179" s="7">
        <v>0.51</v>
      </c>
      <c r="C179" s="7">
        <v>37</v>
      </c>
    </row>
    <row r="180" spans="1:3" x14ac:dyDescent="0.3">
      <c r="A180" s="10" t="s">
        <v>502</v>
      </c>
      <c r="B180" s="7">
        <v>0.47</v>
      </c>
      <c r="C180" s="7">
        <v>42</v>
      </c>
    </row>
    <row r="181" spans="1:3" x14ac:dyDescent="0.3">
      <c r="A181" s="10" t="s">
        <v>503</v>
      </c>
      <c r="B181" s="7">
        <v>0.63</v>
      </c>
      <c r="C181" s="7">
        <v>31</v>
      </c>
    </row>
    <row r="182" spans="1:3" x14ac:dyDescent="0.3">
      <c r="A182" s="10" t="s">
        <v>504</v>
      </c>
      <c r="B182" s="7">
        <v>0.59</v>
      </c>
      <c r="C182" s="7">
        <v>33</v>
      </c>
    </row>
    <row r="183" spans="1:3" x14ac:dyDescent="0.3">
      <c r="A183" s="10" t="s">
        <v>505</v>
      </c>
      <c r="B183" s="7">
        <v>0.54</v>
      </c>
      <c r="C183" s="7">
        <v>35</v>
      </c>
    </row>
    <row r="184" spans="1:3" x14ac:dyDescent="0.3">
      <c r="A184" s="10" t="s">
        <v>506</v>
      </c>
      <c r="B184" s="7">
        <v>0.53</v>
      </c>
      <c r="C184" s="7">
        <v>38</v>
      </c>
    </row>
    <row r="185" spans="1:3" x14ac:dyDescent="0.3">
      <c r="A185" s="10" t="s">
        <v>507</v>
      </c>
      <c r="B185" s="7">
        <v>0.47</v>
      </c>
      <c r="C185" s="7">
        <v>43</v>
      </c>
    </row>
    <row r="186" spans="1:3" x14ac:dyDescent="0.3">
      <c r="A186" s="10" t="s">
        <v>508</v>
      </c>
      <c r="B186" s="7">
        <v>0.51</v>
      </c>
      <c r="C186" s="7">
        <v>38</v>
      </c>
    </row>
    <row r="187" spans="1:3" x14ac:dyDescent="0.3">
      <c r="A187" s="10" t="s">
        <v>509</v>
      </c>
      <c r="B187" s="7">
        <v>0.54</v>
      </c>
      <c r="C187" s="7">
        <v>35</v>
      </c>
    </row>
    <row r="188" spans="1:3" x14ac:dyDescent="0.3">
      <c r="A188" s="10" t="s">
        <v>510</v>
      </c>
      <c r="B188" s="7">
        <v>0.59</v>
      </c>
      <c r="C188" s="7">
        <v>34</v>
      </c>
    </row>
    <row r="189" spans="1:3" x14ac:dyDescent="0.3">
      <c r="A189" s="10" t="s">
        <v>511</v>
      </c>
      <c r="B189" s="7">
        <v>0.63</v>
      </c>
      <c r="C189" s="7">
        <v>32</v>
      </c>
    </row>
    <row r="190" spans="1:3" x14ac:dyDescent="0.3">
      <c r="A190" s="10" t="s">
        <v>512</v>
      </c>
      <c r="B190" s="7">
        <v>0.51</v>
      </c>
      <c r="C190" s="7">
        <v>39</v>
      </c>
    </row>
    <row r="191" spans="1:3" x14ac:dyDescent="0.3">
      <c r="A191" s="10" t="s">
        <v>513</v>
      </c>
      <c r="B191" s="7">
        <v>0.56999999999999995</v>
      </c>
      <c r="C191" s="7">
        <v>35</v>
      </c>
    </row>
    <row r="192" spans="1:3" x14ac:dyDescent="0.3">
      <c r="A192" s="10" t="s">
        <v>514</v>
      </c>
      <c r="B192" s="7">
        <v>0.56999999999999995</v>
      </c>
      <c r="C192" s="7">
        <v>34</v>
      </c>
    </row>
    <row r="193" spans="1:3" x14ac:dyDescent="0.3">
      <c r="A193" s="10" t="s">
        <v>515</v>
      </c>
      <c r="B193" s="7">
        <v>0.59</v>
      </c>
      <c r="C193" s="7">
        <v>33</v>
      </c>
    </row>
    <row r="194" spans="1:3" x14ac:dyDescent="0.3">
      <c r="A194" s="10" t="s">
        <v>516</v>
      </c>
      <c r="B194" s="7">
        <v>0.49</v>
      </c>
      <c r="C194" s="7">
        <v>40</v>
      </c>
    </row>
    <row r="195" spans="1:3" x14ac:dyDescent="0.3">
      <c r="A195" s="10" t="s">
        <v>517</v>
      </c>
      <c r="B195" s="7">
        <v>0.54</v>
      </c>
      <c r="C195" s="7">
        <v>35</v>
      </c>
    </row>
    <row r="196" spans="1:3" x14ac:dyDescent="0.3">
      <c r="A196" s="10" t="s">
        <v>518</v>
      </c>
      <c r="B196" s="7">
        <v>0.56000000000000005</v>
      </c>
      <c r="C196" s="7">
        <v>34</v>
      </c>
    </row>
    <row r="197" spans="1:3" x14ac:dyDescent="0.3">
      <c r="A197" s="10" t="s">
        <v>519</v>
      </c>
      <c r="B197" s="7">
        <v>0.61</v>
      </c>
      <c r="C197" s="7">
        <v>33</v>
      </c>
    </row>
    <row r="198" spans="1:3" x14ac:dyDescent="0.3">
      <c r="A198" s="10" t="s">
        <v>520</v>
      </c>
      <c r="B198" s="7">
        <v>0.5</v>
      </c>
      <c r="C198" s="7">
        <v>40</v>
      </c>
    </row>
    <row r="199" spans="1:3" x14ac:dyDescent="0.3">
      <c r="A199" s="10" t="s">
        <v>521</v>
      </c>
      <c r="B199" s="7">
        <v>0.54</v>
      </c>
      <c r="C199" s="7">
        <v>35</v>
      </c>
    </row>
    <row r="200" spans="1:3" x14ac:dyDescent="0.3">
      <c r="A200" s="10" t="s">
        <v>522</v>
      </c>
      <c r="B200" s="7">
        <v>0.59</v>
      </c>
      <c r="C200" s="7">
        <v>34</v>
      </c>
    </row>
    <row r="201" spans="1:3" x14ac:dyDescent="0.3">
      <c r="A201" s="10" t="s">
        <v>523</v>
      </c>
      <c r="B201" s="7">
        <v>0.56999999999999995</v>
      </c>
      <c r="C201" s="7">
        <v>33</v>
      </c>
    </row>
    <row r="202" spans="1:3" x14ac:dyDescent="0.3">
      <c r="A202" s="10" t="s">
        <v>524</v>
      </c>
      <c r="B202" s="7">
        <v>0.47</v>
      </c>
      <c r="C202" s="7">
        <v>41</v>
      </c>
    </row>
    <row r="203" spans="1:3" x14ac:dyDescent="0.3">
      <c r="A203" s="10" t="s">
        <v>525</v>
      </c>
      <c r="B203" s="7">
        <v>0.56000000000000005</v>
      </c>
      <c r="C203" s="7">
        <v>36</v>
      </c>
    </row>
    <row r="204" spans="1:3" x14ac:dyDescent="0.3">
      <c r="A204" s="10" t="s">
        <v>526</v>
      </c>
      <c r="B204" s="7">
        <v>0.56999999999999995</v>
      </c>
      <c r="C204" s="7">
        <v>35</v>
      </c>
    </row>
    <row r="205" spans="1:3" x14ac:dyDescent="0.3">
      <c r="A205" s="10" t="s">
        <v>527</v>
      </c>
      <c r="B205" s="7">
        <v>0.56999999999999995</v>
      </c>
      <c r="C205" s="7">
        <v>33</v>
      </c>
    </row>
    <row r="206" spans="1:3" x14ac:dyDescent="0.3">
      <c r="A206" s="10" t="s">
        <v>528</v>
      </c>
      <c r="B206" s="7">
        <v>0.47</v>
      </c>
      <c r="C206" s="7">
        <v>42</v>
      </c>
    </row>
    <row r="207" spans="1:3" x14ac:dyDescent="0.3">
      <c r="A207" s="10" t="s">
        <v>529</v>
      </c>
      <c r="B207" s="7">
        <v>0.51</v>
      </c>
      <c r="C207" s="7">
        <v>37</v>
      </c>
    </row>
    <row r="208" spans="1:3" x14ac:dyDescent="0.3">
      <c r="A208" s="10" t="s">
        <v>530</v>
      </c>
      <c r="B208" s="7">
        <v>0.56999999999999995</v>
      </c>
      <c r="C208" s="7">
        <v>35</v>
      </c>
    </row>
    <row r="209" spans="1:3" x14ac:dyDescent="0.3">
      <c r="A209" s="10" t="s">
        <v>531</v>
      </c>
      <c r="B209" s="7">
        <v>0.56999999999999995</v>
      </c>
      <c r="C209" s="7">
        <v>33</v>
      </c>
    </row>
    <row r="210" spans="1:3" x14ac:dyDescent="0.3">
      <c r="A210" s="10" t="s">
        <v>532</v>
      </c>
      <c r="B210" s="7">
        <v>0.59</v>
      </c>
      <c r="C210" s="7">
        <v>32</v>
      </c>
    </row>
    <row r="211" spans="1:3" x14ac:dyDescent="0.3">
      <c r="A211" s="10" t="s">
        <v>533</v>
      </c>
      <c r="B211" s="7">
        <v>0.47</v>
      </c>
      <c r="C211" s="7">
        <v>43</v>
      </c>
    </row>
    <row r="212" spans="1:3" x14ac:dyDescent="0.3">
      <c r="A212" s="10" t="s">
        <v>534</v>
      </c>
      <c r="B212" s="7">
        <v>0.51</v>
      </c>
      <c r="C212" s="7">
        <v>38</v>
      </c>
    </row>
    <row r="213" spans="1:3" x14ac:dyDescent="0.3">
      <c r="A213" s="10" t="s">
        <v>535</v>
      </c>
      <c r="B213" s="7">
        <v>0.56999999999999995</v>
      </c>
      <c r="C213" s="7">
        <v>35</v>
      </c>
    </row>
    <row r="214" spans="1:3" x14ac:dyDescent="0.3">
      <c r="A214" s="10" t="s">
        <v>536</v>
      </c>
      <c r="B214" s="7">
        <v>0.59</v>
      </c>
      <c r="C214" s="7">
        <v>34</v>
      </c>
    </row>
    <row r="215" spans="1:3" x14ac:dyDescent="0.3">
      <c r="A215" s="10" t="s">
        <v>537</v>
      </c>
      <c r="B215" s="7">
        <v>0.61</v>
      </c>
      <c r="C215" s="7">
        <v>32</v>
      </c>
    </row>
    <row r="216" spans="1:3" x14ac:dyDescent="0.3">
      <c r="A216" s="10" t="s">
        <v>538</v>
      </c>
      <c r="B216" s="7">
        <v>0.63</v>
      </c>
      <c r="C216" s="7">
        <v>32</v>
      </c>
    </row>
    <row r="217" spans="1:3" x14ac:dyDescent="0.3">
      <c r="A217" s="10" t="s">
        <v>539</v>
      </c>
      <c r="B217" s="7">
        <v>0.63</v>
      </c>
      <c r="C217" s="7">
        <v>31</v>
      </c>
    </row>
    <row r="218" spans="1:3" x14ac:dyDescent="0.3">
      <c r="A218" s="10" t="s">
        <v>540</v>
      </c>
      <c r="B218" s="7">
        <v>0.63</v>
      </c>
      <c r="C218" s="7">
        <v>30</v>
      </c>
    </row>
    <row r="219" spans="1:3" x14ac:dyDescent="0.3">
      <c r="A219" s="10" t="s">
        <v>541</v>
      </c>
      <c r="B219" s="7">
        <v>0.69</v>
      </c>
      <c r="C219" s="7">
        <v>29</v>
      </c>
    </row>
    <row r="220" spans="1:3" x14ac:dyDescent="0.3">
      <c r="A220" s="10" t="s">
        <v>542</v>
      </c>
      <c r="B220" s="7">
        <v>0.61</v>
      </c>
      <c r="C220" s="7">
        <v>32</v>
      </c>
    </row>
    <row r="221" spans="1:3" x14ac:dyDescent="0.3">
      <c r="A221" s="10" t="s">
        <v>543</v>
      </c>
      <c r="B221" s="7">
        <v>0.61</v>
      </c>
      <c r="C221" s="7">
        <v>31</v>
      </c>
    </row>
    <row r="222" spans="1:3" x14ac:dyDescent="0.3">
      <c r="A222" s="10" t="s">
        <v>544</v>
      </c>
      <c r="B222" s="7">
        <v>0.67</v>
      </c>
      <c r="C222" s="7">
        <v>30</v>
      </c>
    </row>
    <row r="223" spans="1:3" x14ac:dyDescent="0.3">
      <c r="A223" s="10" t="s">
        <v>545</v>
      </c>
      <c r="B223" s="7">
        <v>0.65</v>
      </c>
      <c r="C223" s="7">
        <v>29</v>
      </c>
    </row>
    <row r="224" spans="1:3" x14ac:dyDescent="0.3">
      <c r="A224" s="10" t="s">
        <v>546</v>
      </c>
      <c r="B224" s="7">
        <v>0.63</v>
      </c>
      <c r="C224" s="7">
        <v>32</v>
      </c>
    </row>
    <row r="225" spans="1:3" x14ac:dyDescent="0.3">
      <c r="A225" s="10" t="s">
        <v>547</v>
      </c>
      <c r="B225" s="7">
        <v>0.65</v>
      </c>
      <c r="C225" s="7">
        <v>31</v>
      </c>
    </row>
    <row r="226" spans="1:3" x14ac:dyDescent="0.3">
      <c r="A226" s="10" t="s">
        <v>548</v>
      </c>
      <c r="B226" s="7">
        <v>0.67</v>
      </c>
      <c r="C226" s="7">
        <v>30</v>
      </c>
    </row>
    <row r="227" spans="1:3" x14ac:dyDescent="0.3">
      <c r="A227" s="10" t="s">
        <v>549</v>
      </c>
      <c r="B227" s="7">
        <v>0.65</v>
      </c>
      <c r="C227" s="7">
        <v>29</v>
      </c>
    </row>
    <row r="228" spans="1:3" x14ac:dyDescent="0.3">
      <c r="A228" s="10" t="s">
        <v>550</v>
      </c>
      <c r="B228" s="7">
        <v>0.65</v>
      </c>
      <c r="C228" s="7">
        <v>29</v>
      </c>
    </row>
    <row r="229" spans="1:3" x14ac:dyDescent="0.3">
      <c r="A229" s="10" t="s">
        <v>551</v>
      </c>
      <c r="B229" s="7">
        <v>0.59</v>
      </c>
      <c r="C229" s="7">
        <v>32</v>
      </c>
    </row>
    <row r="230" spans="1:3" x14ac:dyDescent="0.3">
      <c r="A230" s="10" t="s">
        <v>552</v>
      </c>
      <c r="B230" s="7">
        <v>0.63</v>
      </c>
      <c r="C230" s="7">
        <v>31</v>
      </c>
    </row>
    <row r="231" spans="1:3" x14ac:dyDescent="0.3">
      <c r="A231" s="10" t="s">
        <v>553</v>
      </c>
      <c r="B231" s="7">
        <v>0.63</v>
      </c>
      <c r="C231" s="7">
        <v>30</v>
      </c>
    </row>
    <row r="232" spans="1:3" x14ac:dyDescent="0.3">
      <c r="A232" s="10" t="s">
        <v>554</v>
      </c>
      <c r="B232" s="7">
        <v>0.67</v>
      </c>
      <c r="C232" s="7">
        <v>30</v>
      </c>
    </row>
    <row r="233" spans="1:3" x14ac:dyDescent="0.3">
      <c r="A233" s="10" t="s">
        <v>555</v>
      </c>
      <c r="B233" s="7">
        <v>0.69</v>
      </c>
      <c r="C233" s="7">
        <v>29</v>
      </c>
    </row>
    <row r="234" spans="1:3" x14ac:dyDescent="0.3">
      <c r="A234" s="10" t="s">
        <v>556</v>
      </c>
      <c r="B234" s="7">
        <v>0.61</v>
      </c>
      <c r="C234" s="7">
        <v>32</v>
      </c>
    </row>
    <row r="235" spans="1:3" x14ac:dyDescent="0.3">
      <c r="A235" s="10" t="s">
        <v>557</v>
      </c>
      <c r="B235" s="7">
        <v>0.65</v>
      </c>
      <c r="C235" s="7">
        <v>31</v>
      </c>
    </row>
    <row r="236" spans="1:3" x14ac:dyDescent="0.3">
      <c r="A236" s="10" t="s">
        <v>558</v>
      </c>
      <c r="B236" s="7">
        <v>0.65</v>
      </c>
      <c r="C236" s="7">
        <v>30</v>
      </c>
    </row>
    <row r="237" spans="1:3" x14ac:dyDescent="0.3">
      <c r="A237" s="10" t="s">
        <v>559</v>
      </c>
      <c r="B237" s="7">
        <v>0.63</v>
      </c>
      <c r="C237" s="7">
        <v>30</v>
      </c>
    </row>
    <row r="238" spans="1:3" x14ac:dyDescent="0.3">
      <c r="A238" s="10" t="s">
        <v>560</v>
      </c>
      <c r="B238" s="7">
        <v>0.67</v>
      </c>
      <c r="C238" s="7">
        <v>29</v>
      </c>
    </row>
    <row r="239" spans="1:3" x14ac:dyDescent="0.3">
      <c r="A239" s="10" t="s">
        <v>561</v>
      </c>
      <c r="B239" s="7">
        <v>0.59</v>
      </c>
      <c r="C239" s="7">
        <v>32</v>
      </c>
    </row>
    <row r="240" spans="1:3" x14ac:dyDescent="0.3">
      <c r="A240" s="10" t="s">
        <v>562</v>
      </c>
      <c r="B240" s="7">
        <v>0.63</v>
      </c>
      <c r="C240" s="7">
        <v>30</v>
      </c>
    </row>
    <row r="241" spans="1:3" x14ac:dyDescent="0.3">
      <c r="A241" s="10" t="s">
        <v>563</v>
      </c>
      <c r="B241" s="7">
        <v>0.63</v>
      </c>
      <c r="C241" s="7">
        <v>30</v>
      </c>
    </row>
    <row r="242" spans="1:3" x14ac:dyDescent="0.3">
      <c r="A242" s="10" t="s">
        <v>564</v>
      </c>
      <c r="B242" s="7">
        <v>0.65</v>
      </c>
      <c r="C242" s="7">
        <v>29</v>
      </c>
    </row>
    <row r="243" spans="1:3" x14ac:dyDescent="0.3">
      <c r="A243" s="10" t="s">
        <v>565</v>
      </c>
      <c r="B243" s="7">
        <v>0.63</v>
      </c>
      <c r="C243" s="7">
        <v>32</v>
      </c>
    </row>
    <row r="244" spans="1:3" x14ac:dyDescent="0.3">
      <c r="A244" s="10" t="s">
        <v>566</v>
      </c>
      <c r="B244" s="7">
        <v>0.65</v>
      </c>
      <c r="C244" s="7">
        <v>30</v>
      </c>
    </row>
    <row r="245" spans="1:3" x14ac:dyDescent="0.3">
      <c r="A245" s="10" t="s">
        <v>567</v>
      </c>
      <c r="B245" s="7">
        <v>0.63</v>
      </c>
      <c r="C245" s="7">
        <v>30</v>
      </c>
    </row>
    <row r="246" spans="1:3" x14ac:dyDescent="0.3">
      <c r="A246" s="10" t="s">
        <v>568</v>
      </c>
      <c r="B246" s="7">
        <v>0.69</v>
      </c>
      <c r="C246" s="7">
        <v>29</v>
      </c>
    </row>
    <row r="247" spans="1:3" x14ac:dyDescent="0.3">
      <c r="A247" s="10" t="s">
        <v>569</v>
      </c>
      <c r="B247" s="7">
        <v>0.69</v>
      </c>
      <c r="C247" s="7">
        <v>29</v>
      </c>
    </row>
    <row r="248" spans="1:3" x14ac:dyDescent="0.3">
      <c r="A248" s="10" t="s">
        <v>570</v>
      </c>
      <c r="B248" s="7">
        <v>0.69</v>
      </c>
      <c r="C248" s="7">
        <v>28</v>
      </c>
    </row>
    <row r="249" spans="1:3" x14ac:dyDescent="0.3">
      <c r="A249" s="10" t="s">
        <v>571</v>
      </c>
      <c r="B249" s="7">
        <v>0.69</v>
      </c>
      <c r="C249" s="7">
        <v>27</v>
      </c>
    </row>
    <row r="250" spans="1:3" x14ac:dyDescent="0.3">
      <c r="A250" s="10" t="s">
        <v>572</v>
      </c>
      <c r="B250" s="7">
        <v>0.74</v>
      </c>
      <c r="C250" s="7">
        <v>26</v>
      </c>
    </row>
    <row r="251" spans="1:3" x14ac:dyDescent="0.3">
      <c r="A251" s="10" t="s">
        <v>573</v>
      </c>
      <c r="B251" s="7">
        <v>0.71</v>
      </c>
      <c r="C251" s="7">
        <v>26</v>
      </c>
    </row>
    <row r="252" spans="1:3" x14ac:dyDescent="0.3">
      <c r="A252" s="10" t="s">
        <v>574</v>
      </c>
      <c r="B252" s="7">
        <v>0.69</v>
      </c>
      <c r="C252" s="7">
        <v>29</v>
      </c>
    </row>
    <row r="253" spans="1:3" x14ac:dyDescent="0.3">
      <c r="A253" s="10" t="s">
        <v>575</v>
      </c>
      <c r="B253" s="7">
        <v>0.67</v>
      </c>
      <c r="C253" s="7">
        <v>28</v>
      </c>
    </row>
    <row r="254" spans="1:3" x14ac:dyDescent="0.3">
      <c r="A254" s="10" t="s">
        <v>576</v>
      </c>
      <c r="B254" s="7">
        <v>0.71</v>
      </c>
      <c r="C254" s="7">
        <v>27</v>
      </c>
    </row>
    <row r="255" spans="1:3" x14ac:dyDescent="0.3">
      <c r="A255" s="10" t="s">
        <v>577</v>
      </c>
      <c r="B255" s="7">
        <v>0.77</v>
      </c>
      <c r="C255" s="7">
        <v>26</v>
      </c>
    </row>
    <row r="256" spans="1:3" x14ac:dyDescent="0.3">
      <c r="A256" s="10" t="s">
        <v>578</v>
      </c>
      <c r="B256" s="7">
        <v>0.74</v>
      </c>
      <c r="C256" s="7">
        <v>26</v>
      </c>
    </row>
    <row r="257" spans="1:3" x14ac:dyDescent="0.3">
      <c r="A257" s="10" t="s">
        <v>579</v>
      </c>
      <c r="B257" s="7">
        <v>0.69</v>
      </c>
      <c r="C257" s="7">
        <v>28</v>
      </c>
    </row>
    <row r="258" spans="1:3" x14ac:dyDescent="0.3">
      <c r="A258" s="10" t="s">
        <v>580</v>
      </c>
      <c r="B258" s="7">
        <v>0.71</v>
      </c>
      <c r="C258" s="7">
        <v>27</v>
      </c>
    </row>
    <row r="259" spans="1:3" x14ac:dyDescent="0.3">
      <c r="A259" s="10" t="s">
        <v>581</v>
      </c>
      <c r="B259" s="7">
        <v>0.71</v>
      </c>
      <c r="C259" s="7">
        <v>26</v>
      </c>
    </row>
    <row r="260" spans="1:3" x14ac:dyDescent="0.3">
      <c r="A260" s="10" t="s">
        <v>582</v>
      </c>
      <c r="B260" s="7">
        <v>0.71</v>
      </c>
      <c r="C260" s="7">
        <v>26</v>
      </c>
    </row>
    <row r="261" spans="1:3" x14ac:dyDescent="0.3">
      <c r="A261" s="10" t="s">
        <v>583</v>
      </c>
      <c r="B261" s="7">
        <v>0.67</v>
      </c>
      <c r="C261" s="7">
        <v>28</v>
      </c>
    </row>
    <row r="262" spans="1:3" x14ac:dyDescent="0.3">
      <c r="A262" s="10" t="s">
        <v>584</v>
      </c>
      <c r="B262" s="7">
        <v>0.69</v>
      </c>
      <c r="C262" s="7">
        <v>27</v>
      </c>
    </row>
    <row r="263" spans="1:3" x14ac:dyDescent="0.3">
      <c r="A263" s="10" t="s">
        <v>585</v>
      </c>
      <c r="B263" s="7">
        <v>0.71</v>
      </c>
      <c r="C263" s="7">
        <v>26</v>
      </c>
    </row>
    <row r="264" spans="1:3" x14ac:dyDescent="0.3">
      <c r="A264" s="10" t="s">
        <v>586</v>
      </c>
      <c r="B264" s="7">
        <v>0.71</v>
      </c>
      <c r="C264" s="7">
        <v>26</v>
      </c>
    </row>
    <row r="265" spans="1:3" x14ac:dyDescent="0.3">
      <c r="A265" s="10" t="s">
        <v>587</v>
      </c>
      <c r="B265" s="7">
        <v>0.67</v>
      </c>
      <c r="C265" s="7">
        <v>28</v>
      </c>
    </row>
    <row r="266" spans="1:3" x14ac:dyDescent="0.3">
      <c r="A266" s="10" t="s">
        <v>588</v>
      </c>
      <c r="B266" s="7">
        <v>0.69</v>
      </c>
      <c r="C266" s="7">
        <v>27</v>
      </c>
    </row>
    <row r="267" spans="1:3" x14ac:dyDescent="0.3">
      <c r="A267" s="10" t="s">
        <v>589</v>
      </c>
      <c r="B267" s="7">
        <v>0.71</v>
      </c>
      <c r="C267" s="7">
        <v>26</v>
      </c>
    </row>
    <row r="268" spans="1:3" x14ac:dyDescent="0.3">
      <c r="A268" s="10" t="s">
        <v>590</v>
      </c>
      <c r="B268" s="7">
        <v>0.74</v>
      </c>
      <c r="C268" s="7">
        <v>26</v>
      </c>
    </row>
    <row r="269" spans="1:3" x14ac:dyDescent="0.3">
      <c r="A269" s="10" t="s">
        <v>591</v>
      </c>
      <c r="B269" s="7">
        <v>0.71</v>
      </c>
      <c r="C269" s="7">
        <v>28</v>
      </c>
    </row>
    <row r="270" spans="1:3" x14ac:dyDescent="0.3">
      <c r="A270" s="10" t="s">
        <v>592</v>
      </c>
      <c r="B270" s="7">
        <v>0.71</v>
      </c>
      <c r="C270" s="7">
        <v>28</v>
      </c>
    </row>
    <row r="271" spans="1:3" x14ac:dyDescent="0.3">
      <c r="A271" s="10" t="s">
        <v>593</v>
      </c>
      <c r="B271" s="7">
        <v>0.71</v>
      </c>
      <c r="C271" s="7">
        <v>27</v>
      </c>
    </row>
    <row r="272" spans="1:3" x14ac:dyDescent="0.3">
      <c r="A272" s="10" t="s">
        <v>594</v>
      </c>
      <c r="B272" s="7">
        <v>0.77</v>
      </c>
      <c r="C272" s="7">
        <v>26</v>
      </c>
    </row>
    <row r="273" spans="1:3" x14ac:dyDescent="0.3">
      <c r="A273" s="10" t="s">
        <v>595</v>
      </c>
      <c r="B273" s="7">
        <v>0.67</v>
      </c>
      <c r="C273" s="7">
        <v>29</v>
      </c>
    </row>
    <row r="274" spans="1:3" x14ac:dyDescent="0.3">
      <c r="A274" s="10" t="s">
        <v>596</v>
      </c>
      <c r="B274" s="7">
        <v>0.69</v>
      </c>
      <c r="C274" s="7">
        <v>28</v>
      </c>
    </row>
    <row r="275" spans="1:3" x14ac:dyDescent="0.3">
      <c r="A275" s="10" t="s">
        <v>597</v>
      </c>
      <c r="B275" s="7">
        <v>0.71</v>
      </c>
      <c r="C275" s="7">
        <v>27</v>
      </c>
    </row>
    <row r="276" spans="1:3" x14ac:dyDescent="0.3">
      <c r="A276" s="10" t="s">
        <v>598</v>
      </c>
      <c r="B276" s="7">
        <v>0.74</v>
      </c>
      <c r="C276" s="7">
        <v>26</v>
      </c>
    </row>
    <row r="277" spans="1:3" x14ac:dyDescent="0.3">
      <c r="A277" s="10" t="s">
        <v>599</v>
      </c>
      <c r="B277" s="7">
        <v>0.8</v>
      </c>
      <c r="C277" s="7">
        <v>25</v>
      </c>
    </row>
    <row r="278" spans="1:3" x14ac:dyDescent="0.3">
      <c r="A278" s="10" t="s">
        <v>600</v>
      </c>
      <c r="B278" s="7">
        <v>0.74</v>
      </c>
      <c r="C278" s="7">
        <v>25</v>
      </c>
    </row>
    <row r="279" spans="1:3" x14ac:dyDescent="0.3">
      <c r="A279" s="10" t="s">
        <v>601</v>
      </c>
      <c r="B279" s="7">
        <v>0.8</v>
      </c>
      <c r="C279" s="7">
        <v>24</v>
      </c>
    </row>
    <row r="280" spans="1:3" x14ac:dyDescent="0.3">
      <c r="A280" s="10" t="s">
        <v>602</v>
      </c>
      <c r="B280" s="7">
        <v>0.77</v>
      </c>
      <c r="C280" s="7">
        <v>24</v>
      </c>
    </row>
    <row r="281" spans="1:3" x14ac:dyDescent="0.3">
      <c r="A281" s="10" t="s">
        <v>603</v>
      </c>
      <c r="B281" s="7">
        <v>0.8</v>
      </c>
      <c r="C281" s="7">
        <v>25</v>
      </c>
    </row>
    <row r="282" spans="1:3" x14ac:dyDescent="0.3">
      <c r="A282" s="10" t="s">
        <v>604</v>
      </c>
      <c r="B282" s="7">
        <v>0.74</v>
      </c>
      <c r="C282" s="7">
        <v>25</v>
      </c>
    </row>
    <row r="283" spans="1:3" x14ac:dyDescent="0.3">
      <c r="A283" s="10" t="s">
        <v>605</v>
      </c>
      <c r="B283" s="7">
        <v>0.8</v>
      </c>
      <c r="C283" s="7">
        <v>25</v>
      </c>
    </row>
    <row r="284" spans="1:3" x14ac:dyDescent="0.3">
      <c r="A284" s="10" t="s">
        <v>606</v>
      </c>
      <c r="B284" s="7">
        <v>0.8</v>
      </c>
      <c r="C284" s="7">
        <v>24</v>
      </c>
    </row>
    <row r="285" spans="1:3" x14ac:dyDescent="0.3">
      <c r="A285" s="10" t="s">
        <v>607</v>
      </c>
      <c r="B285" s="7">
        <v>0.74</v>
      </c>
      <c r="C285" s="7">
        <v>25</v>
      </c>
    </row>
    <row r="286" spans="1:3" x14ac:dyDescent="0.3">
      <c r="A286" s="10" t="s">
        <v>608</v>
      </c>
      <c r="B286" s="7">
        <v>0.74</v>
      </c>
      <c r="C286" s="7">
        <v>25</v>
      </c>
    </row>
    <row r="287" spans="1:3" x14ac:dyDescent="0.3">
      <c r="A287" s="10" t="s">
        <v>609</v>
      </c>
      <c r="B287" s="7">
        <v>0.77</v>
      </c>
      <c r="C287" s="7">
        <v>25</v>
      </c>
    </row>
    <row r="288" spans="1:3" x14ac:dyDescent="0.3">
      <c r="A288" s="10" t="s">
        <v>610</v>
      </c>
      <c r="B288" s="7">
        <v>0.77</v>
      </c>
      <c r="C288" s="7">
        <v>24</v>
      </c>
    </row>
    <row r="289" spans="1:3" x14ac:dyDescent="0.3">
      <c r="A289" s="10" t="s">
        <v>611</v>
      </c>
      <c r="B289" s="7">
        <v>0.8</v>
      </c>
      <c r="C289" s="7">
        <v>25</v>
      </c>
    </row>
    <row r="290" spans="1:3" x14ac:dyDescent="0.3">
      <c r="A290" s="10" t="s">
        <v>612</v>
      </c>
      <c r="B290" s="7">
        <v>0.74</v>
      </c>
      <c r="C290" s="7">
        <v>25</v>
      </c>
    </row>
    <row r="291" spans="1:3" x14ac:dyDescent="0.3">
      <c r="A291" s="10" t="s">
        <v>613</v>
      </c>
      <c r="B291" s="7">
        <v>0.74</v>
      </c>
      <c r="C291" s="7">
        <v>25</v>
      </c>
    </row>
    <row r="292" spans="1:3" x14ac:dyDescent="0.3">
      <c r="A292" s="10" t="s">
        <v>614</v>
      </c>
      <c r="B292" s="7">
        <v>0.8</v>
      </c>
      <c r="C292" s="7">
        <v>24</v>
      </c>
    </row>
    <row r="293" spans="1:3" x14ac:dyDescent="0.3">
      <c r="A293" s="10" t="s">
        <v>615</v>
      </c>
      <c r="B293" s="7">
        <v>0.77</v>
      </c>
      <c r="C293" s="7">
        <v>25</v>
      </c>
    </row>
    <row r="294" spans="1:3" x14ac:dyDescent="0.3">
      <c r="A294" s="10" t="s">
        <v>616</v>
      </c>
      <c r="B294" s="7">
        <v>0.77</v>
      </c>
      <c r="C294" s="7">
        <v>25</v>
      </c>
    </row>
    <row r="295" spans="1:3" x14ac:dyDescent="0.3">
      <c r="A295" s="10" t="s">
        <v>617</v>
      </c>
      <c r="B295" s="7">
        <v>0.8</v>
      </c>
      <c r="C295" s="7">
        <v>25</v>
      </c>
    </row>
    <row r="296" spans="1:3" x14ac:dyDescent="0.3">
      <c r="A296" s="10" t="s">
        <v>618</v>
      </c>
      <c r="B296" s="7">
        <v>0.8</v>
      </c>
      <c r="C296" s="7">
        <v>24</v>
      </c>
    </row>
    <row r="297" spans="1:3" x14ac:dyDescent="0.3">
      <c r="A297" s="10" t="s">
        <v>619</v>
      </c>
      <c r="B297" s="7">
        <v>0.83</v>
      </c>
      <c r="C297" s="7">
        <v>24</v>
      </c>
    </row>
    <row r="298" spans="1:3" x14ac:dyDescent="0.3">
      <c r="A298" s="10" t="s">
        <v>620</v>
      </c>
      <c r="B298" s="7">
        <v>0.77</v>
      </c>
      <c r="C298" s="7">
        <v>25</v>
      </c>
    </row>
    <row r="299" spans="1:3" x14ac:dyDescent="0.3">
      <c r="A299" s="10" t="s">
        <v>621</v>
      </c>
      <c r="B299" s="7">
        <v>0.8</v>
      </c>
      <c r="C299" s="7">
        <v>25</v>
      </c>
    </row>
    <row r="300" spans="1:3" x14ac:dyDescent="0.3">
      <c r="A300" s="10" t="s">
        <v>622</v>
      </c>
      <c r="B300" s="7">
        <v>0.74</v>
      </c>
      <c r="C300" s="7">
        <v>25</v>
      </c>
    </row>
    <row r="301" spans="1:3" x14ac:dyDescent="0.3">
      <c r="A301" s="10" t="s">
        <v>623</v>
      </c>
      <c r="B301" s="7">
        <v>0.8</v>
      </c>
      <c r="C301" s="7">
        <v>24</v>
      </c>
    </row>
    <row r="302" spans="1:3" x14ac:dyDescent="0.3">
      <c r="A302" s="10" t="s">
        <v>624</v>
      </c>
      <c r="B302" s="7">
        <v>0.77</v>
      </c>
      <c r="C302" s="7">
        <v>24</v>
      </c>
    </row>
    <row r="303" spans="1:3" x14ac:dyDescent="0.3">
      <c r="A303" s="10" t="s">
        <v>625</v>
      </c>
      <c r="B303" s="7">
        <v>0.71</v>
      </c>
      <c r="C303" s="7">
        <v>26</v>
      </c>
    </row>
    <row r="304" spans="1:3" x14ac:dyDescent="0.3">
      <c r="A304" s="10" t="s">
        <v>626</v>
      </c>
      <c r="B304" s="7">
        <v>0.77</v>
      </c>
      <c r="C304" s="7">
        <v>25</v>
      </c>
    </row>
    <row r="305" spans="1:3" x14ac:dyDescent="0.3">
      <c r="A305" s="10" t="s">
        <v>627</v>
      </c>
      <c r="B305" s="7">
        <v>0.8</v>
      </c>
      <c r="C305" s="7">
        <v>25</v>
      </c>
    </row>
    <row r="306" spans="1:3" x14ac:dyDescent="0.3">
      <c r="A306" s="10" t="s">
        <v>628</v>
      </c>
      <c r="B306" s="7">
        <v>0.77</v>
      </c>
      <c r="C306" s="7">
        <v>24</v>
      </c>
    </row>
    <row r="307" spans="1:3" x14ac:dyDescent="0.3">
      <c r="A307" s="10" t="s">
        <v>629</v>
      </c>
      <c r="B307" s="7">
        <v>0.77</v>
      </c>
      <c r="C307" s="7">
        <v>24</v>
      </c>
    </row>
    <row r="308" spans="1:3" x14ac:dyDescent="0.3">
      <c r="A308" s="10" t="s">
        <v>630</v>
      </c>
      <c r="B308" s="7">
        <v>0.83</v>
      </c>
      <c r="C308" s="7">
        <v>23</v>
      </c>
    </row>
    <row r="309" spans="1:3" x14ac:dyDescent="0.3">
      <c r="A309" s="10" t="s">
        <v>631</v>
      </c>
      <c r="B309" s="7">
        <v>0.91</v>
      </c>
      <c r="C309" s="7">
        <v>22</v>
      </c>
    </row>
    <row r="310" spans="1:3" x14ac:dyDescent="0.3">
      <c r="A310" s="10" t="s">
        <v>632</v>
      </c>
      <c r="B310" s="7">
        <v>0.87</v>
      </c>
      <c r="C310" s="7">
        <v>21</v>
      </c>
    </row>
    <row r="311" spans="1:3" x14ac:dyDescent="0.3">
      <c r="A311" s="10" t="s">
        <v>633</v>
      </c>
      <c r="B311" s="7">
        <v>0.95</v>
      </c>
      <c r="C311" s="7">
        <v>19</v>
      </c>
    </row>
    <row r="312" spans="1:3" x14ac:dyDescent="0.3">
      <c r="A312" s="10" t="s">
        <v>634</v>
      </c>
      <c r="B312" s="7">
        <v>0.87</v>
      </c>
      <c r="C312" s="7">
        <v>23</v>
      </c>
    </row>
    <row r="313" spans="1:3" x14ac:dyDescent="0.3">
      <c r="A313" s="10" t="s">
        <v>635</v>
      </c>
      <c r="B313" s="7">
        <v>0.91</v>
      </c>
      <c r="C313" s="7">
        <v>22</v>
      </c>
    </row>
    <row r="314" spans="1:3" x14ac:dyDescent="0.3">
      <c r="A314" s="10" t="s">
        <v>636</v>
      </c>
      <c r="B314" s="7">
        <v>0.91</v>
      </c>
      <c r="C314" s="7">
        <v>21</v>
      </c>
    </row>
    <row r="315" spans="1:3" x14ac:dyDescent="0.3">
      <c r="A315" s="10" t="s">
        <v>637</v>
      </c>
      <c r="B315" s="7">
        <v>0.95</v>
      </c>
      <c r="C315" s="7">
        <v>19</v>
      </c>
    </row>
    <row r="316" spans="1:3" x14ac:dyDescent="0.3">
      <c r="A316" s="10" t="s">
        <v>638</v>
      </c>
      <c r="B316" s="7">
        <v>0.83</v>
      </c>
      <c r="C316" s="7">
        <v>23</v>
      </c>
    </row>
    <row r="317" spans="1:3" x14ac:dyDescent="0.3">
      <c r="A317" s="10" t="s">
        <v>639</v>
      </c>
      <c r="B317" s="7">
        <v>0.87</v>
      </c>
      <c r="C317" s="7">
        <v>22</v>
      </c>
    </row>
    <row r="318" spans="1:3" x14ac:dyDescent="0.3">
      <c r="A318" s="10" t="s">
        <v>640</v>
      </c>
      <c r="B318" s="7">
        <v>0.91</v>
      </c>
      <c r="C318" s="7">
        <v>21</v>
      </c>
    </row>
    <row r="319" spans="1:3" x14ac:dyDescent="0.3">
      <c r="A319" s="10" t="s">
        <v>641</v>
      </c>
      <c r="B319" s="7">
        <v>1.05</v>
      </c>
      <c r="C319" s="7">
        <v>19</v>
      </c>
    </row>
    <row r="320" spans="1:3" x14ac:dyDescent="0.3">
      <c r="A320" s="10" t="s">
        <v>642</v>
      </c>
      <c r="B320" s="7">
        <v>1.05</v>
      </c>
      <c r="C320" s="7">
        <v>19</v>
      </c>
    </row>
    <row r="321" spans="1:3" x14ac:dyDescent="0.3">
      <c r="A321" s="10" t="s">
        <v>643</v>
      </c>
      <c r="B321" s="7">
        <v>0.8</v>
      </c>
      <c r="C321" s="7">
        <v>23</v>
      </c>
    </row>
    <row r="322" spans="1:3" x14ac:dyDescent="0.3">
      <c r="A322" s="10" t="s">
        <v>644</v>
      </c>
      <c r="B322" s="7">
        <v>0.83</v>
      </c>
      <c r="C322" s="7">
        <v>23</v>
      </c>
    </row>
    <row r="323" spans="1:3" x14ac:dyDescent="0.3">
      <c r="A323" s="10" t="s">
        <v>645</v>
      </c>
      <c r="B323" s="7">
        <v>0.87</v>
      </c>
      <c r="C323" s="7">
        <v>21</v>
      </c>
    </row>
    <row r="324" spans="1:3" x14ac:dyDescent="0.3">
      <c r="A324" s="10" t="s">
        <v>646</v>
      </c>
      <c r="B324" s="7">
        <v>1</v>
      </c>
      <c r="C324" s="7">
        <v>20</v>
      </c>
    </row>
    <row r="325" spans="1:3" x14ac:dyDescent="0.3">
      <c r="A325" s="10" t="s">
        <v>647</v>
      </c>
      <c r="B325" s="7">
        <v>1.05</v>
      </c>
      <c r="C325" s="7">
        <v>19</v>
      </c>
    </row>
    <row r="326" spans="1:3" x14ac:dyDescent="0.3">
      <c r="A326" s="10" t="s">
        <v>648</v>
      </c>
      <c r="B326" s="7">
        <v>0.87</v>
      </c>
      <c r="C326" s="7">
        <v>23</v>
      </c>
    </row>
    <row r="327" spans="1:3" x14ac:dyDescent="0.3">
      <c r="A327" s="10" t="s">
        <v>649</v>
      </c>
      <c r="B327" s="7">
        <v>0.87</v>
      </c>
      <c r="C327" s="7">
        <v>22</v>
      </c>
    </row>
    <row r="328" spans="1:3" x14ac:dyDescent="0.3">
      <c r="A328" s="10" t="s">
        <v>650</v>
      </c>
      <c r="B328" s="7">
        <v>0.95</v>
      </c>
      <c r="C328" s="7">
        <v>20</v>
      </c>
    </row>
    <row r="329" spans="1:3" x14ac:dyDescent="0.3">
      <c r="A329" s="10" t="s">
        <v>651</v>
      </c>
      <c r="B329" s="7">
        <v>1</v>
      </c>
      <c r="C329" s="7">
        <v>19</v>
      </c>
    </row>
    <row r="330" spans="1:3" x14ac:dyDescent="0.3">
      <c r="A330" s="10" t="s">
        <v>652</v>
      </c>
      <c r="B330" s="7">
        <v>0.87</v>
      </c>
      <c r="C330" s="7">
        <v>23</v>
      </c>
    </row>
    <row r="331" spans="1:3" x14ac:dyDescent="0.3">
      <c r="A331" s="10" t="s">
        <v>653</v>
      </c>
      <c r="B331" s="7">
        <v>0.83</v>
      </c>
      <c r="C331" s="7">
        <v>22</v>
      </c>
    </row>
    <row r="332" spans="1:3" x14ac:dyDescent="0.3">
      <c r="A332" s="10" t="s">
        <v>654</v>
      </c>
      <c r="B332" s="7">
        <v>0.91</v>
      </c>
      <c r="C332" s="7">
        <v>20</v>
      </c>
    </row>
    <row r="333" spans="1:3" x14ac:dyDescent="0.3">
      <c r="A333" s="10" t="s">
        <v>655</v>
      </c>
      <c r="B333" s="7">
        <v>1.05</v>
      </c>
      <c r="C333" s="7">
        <v>19</v>
      </c>
    </row>
    <row r="334" spans="1:3" x14ac:dyDescent="0.3">
      <c r="A334" s="10" t="s">
        <v>656</v>
      </c>
      <c r="B334" s="7">
        <v>0.87</v>
      </c>
      <c r="C334" s="7">
        <v>23</v>
      </c>
    </row>
    <row r="335" spans="1:3" x14ac:dyDescent="0.3">
      <c r="A335" s="10" t="s">
        <v>657</v>
      </c>
      <c r="B335" s="7">
        <v>0.91</v>
      </c>
      <c r="C335" s="7">
        <v>22</v>
      </c>
    </row>
    <row r="336" spans="1:3" x14ac:dyDescent="0.3">
      <c r="A336" s="10" t="s">
        <v>658</v>
      </c>
      <c r="B336" s="7">
        <v>0.95</v>
      </c>
      <c r="C336" s="7">
        <v>20</v>
      </c>
    </row>
    <row r="337" spans="1:3" x14ac:dyDescent="0.3">
      <c r="A337" s="10" t="s">
        <v>659</v>
      </c>
      <c r="B337" s="7">
        <v>1.05</v>
      </c>
      <c r="C337" s="7">
        <v>19</v>
      </c>
    </row>
    <row r="338" spans="1:3" x14ac:dyDescent="0.3">
      <c r="A338" s="10" t="s">
        <v>660</v>
      </c>
      <c r="B338" s="7">
        <v>1</v>
      </c>
      <c r="C338" s="7">
        <v>19</v>
      </c>
    </row>
    <row r="339" spans="1:3" x14ac:dyDescent="0.3">
      <c r="A339" s="10" t="s">
        <v>661</v>
      </c>
      <c r="B339" s="7">
        <v>1.1100000000000001</v>
      </c>
      <c r="C339" s="7">
        <v>17</v>
      </c>
    </row>
    <row r="340" spans="1:3" x14ac:dyDescent="0.3">
      <c r="A340" s="10" t="s">
        <v>662</v>
      </c>
      <c r="B340" s="7">
        <v>1.18</v>
      </c>
      <c r="C340" s="7">
        <v>15</v>
      </c>
    </row>
    <row r="341" spans="1:3" x14ac:dyDescent="0.3">
      <c r="A341" s="10" t="s">
        <v>663</v>
      </c>
      <c r="B341" s="7">
        <v>1.54</v>
      </c>
      <c r="C341" s="7">
        <v>13</v>
      </c>
    </row>
    <row r="342" spans="1:3" x14ac:dyDescent="0.3">
      <c r="A342" s="10" t="s">
        <v>664</v>
      </c>
      <c r="B342" s="7">
        <v>1.82</v>
      </c>
      <c r="C342" s="7">
        <v>10</v>
      </c>
    </row>
    <row r="343" spans="1:3" x14ac:dyDescent="0.3">
      <c r="A343" s="10" t="s">
        <v>665</v>
      </c>
      <c r="B343" s="7">
        <v>0.95</v>
      </c>
      <c r="C343" s="7">
        <v>19</v>
      </c>
    </row>
    <row r="344" spans="1:3" x14ac:dyDescent="0.3">
      <c r="A344" s="10" t="s">
        <v>666</v>
      </c>
      <c r="B344" s="7">
        <v>1.05</v>
      </c>
      <c r="C344" s="7">
        <v>17</v>
      </c>
    </row>
    <row r="345" spans="1:3" x14ac:dyDescent="0.3">
      <c r="A345" s="10" t="s">
        <v>667</v>
      </c>
      <c r="B345" s="7">
        <v>1.25</v>
      </c>
      <c r="C345" s="7">
        <v>15</v>
      </c>
    </row>
    <row r="346" spans="1:3" x14ac:dyDescent="0.3">
      <c r="A346" s="10" t="s">
        <v>668</v>
      </c>
      <c r="B346" s="7">
        <v>1.43</v>
      </c>
      <c r="C346" s="7">
        <v>14</v>
      </c>
    </row>
    <row r="347" spans="1:3" x14ac:dyDescent="0.3">
      <c r="A347" s="10" t="s">
        <v>669</v>
      </c>
      <c r="B347" s="7">
        <v>1.82</v>
      </c>
      <c r="C347" s="7">
        <v>11</v>
      </c>
    </row>
    <row r="348" spans="1:3" x14ac:dyDescent="0.3">
      <c r="A348" s="10" t="s">
        <v>670</v>
      </c>
      <c r="B348" s="7">
        <v>1.1100000000000001</v>
      </c>
      <c r="C348" s="7">
        <v>17</v>
      </c>
    </row>
    <row r="349" spans="1:3" x14ac:dyDescent="0.3">
      <c r="A349" s="10" t="s">
        <v>671</v>
      </c>
      <c r="B349" s="7">
        <v>1.33</v>
      </c>
      <c r="C349" s="7">
        <v>15</v>
      </c>
    </row>
    <row r="350" spans="1:3" x14ac:dyDescent="0.3">
      <c r="A350" s="10" t="s">
        <v>672</v>
      </c>
      <c r="B350" s="7">
        <v>1.43</v>
      </c>
      <c r="C350" s="7">
        <v>14</v>
      </c>
    </row>
    <row r="351" spans="1:3" x14ac:dyDescent="0.3">
      <c r="A351" s="10" t="s">
        <v>673</v>
      </c>
      <c r="B351" s="7">
        <v>1.54</v>
      </c>
      <c r="C351" s="7">
        <v>13</v>
      </c>
    </row>
    <row r="352" spans="1:3" x14ac:dyDescent="0.3">
      <c r="A352" s="10" t="s">
        <v>674</v>
      </c>
      <c r="B352" s="7">
        <v>1.05</v>
      </c>
      <c r="C352" s="7">
        <v>17</v>
      </c>
    </row>
    <row r="353" spans="1:3" x14ac:dyDescent="0.3">
      <c r="A353" s="10" t="s">
        <v>675</v>
      </c>
      <c r="B353" s="7">
        <v>1.25</v>
      </c>
      <c r="C353" s="7">
        <v>15</v>
      </c>
    </row>
    <row r="354" spans="1:3" x14ac:dyDescent="0.3">
      <c r="A354" s="10" t="s">
        <v>676</v>
      </c>
      <c r="B354" s="7">
        <v>1.33</v>
      </c>
      <c r="C354" s="7">
        <v>14</v>
      </c>
    </row>
    <row r="355" spans="1:3" x14ac:dyDescent="0.3">
      <c r="A355" s="10" t="s">
        <v>677</v>
      </c>
      <c r="B355" s="7">
        <v>1.43</v>
      </c>
      <c r="C355" s="7">
        <v>13</v>
      </c>
    </row>
    <row r="356" spans="1:3" x14ac:dyDescent="0.3">
      <c r="A356" s="10" t="s">
        <v>678</v>
      </c>
      <c r="B356" s="7">
        <v>1</v>
      </c>
      <c r="C356" s="7">
        <v>18</v>
      </c>
    </row>
    <row r="357" spans="1:3" x14ac:dyDescent="0.3">
      <c r="A357" s="10" t="s">
        <v>679</v>
      </c>
      <c r="B357" s="7">
        <v>1.25</v>
      </c>
      <c r="C357" s="7">
        <v>16</v>
      </c>
    </row>
    <row r="358" spans="1:3" x14ac:dyDescent="0.3">
      <c r="A358" s="10" t="s">
        <v>680</v>
      </c>
      <c r="B358" s="7">
        <v>1.33</v>
      </c>
      <c r="C358" s="7">
        <v>15</v>
      </c>
    </row>
    <row r="359" spans="1:3" x14ac:dyDescent="0.3">
      <c r="A359" s="10" t="s">
        <v>681</v>
      </c>
      <c r="B359" s="7">
        <v>1.54</v>
      </c>
      <c r="C359" s="7">
        <v>13</v>
      </c>
    </row>
    <row r="360" spans="1:3" x14ac:dyDescent="0.3">
      <c r="A360" s="10" t="s">
        <v>682</v>
      </c>
      <c r="B360" s="7">
        <v>1.1100000000000001</v>
      </c>
      <c r="C360" s="7">
        <v>18</v>
      </c>
    </row>
    <row r="361" spans="1:3" x14ac:dyDescent="0.3">
      <c r="A361" s="10" t="s">
        <v>683</v>
      </c>
      <c r="B361" s="7">
        <v>1.25</v>
      </c>
      <c r="C361" s="7">
        <v>16</v>
      </c>
    </row>
    <row r="362" spans="1:3" x14ac:dyDescent="0.3">
      <c r="A362" s="10" t="s">
        <v>684</v>
      </c>
      <c r="B362" s="7">
        <v>1.25</v>
      </c>
      <c r="C362" s="7">
        <v>15</v>
      </c>
    </row>
    <row r="363" spans="1:3" x14ac:dyDescent="0.3">
      <c r="A363" s="10" t="s">
        <v>685</v>
      </c>
      <c r="B363" s="7">
        <v>1.43</v>
      </c>
      <c r="C363" s="7">
        <v>13</v>
      </c>
    </row>
    <row r="364" spans="1:3" x14ac:dyDescent="0.3">
      <c r="A364" s="10" t="s">
        <v>686</v>
      </c>
      <c r="B364" s="7">
        <v>1</v>
      </c>
      <c r="C364" s="7">
        <v>19</v>
      </c>
    </row>
    <row r="365" spans="1:3" x14ac:dyDescent="0.3">
      <c r="A365" s="10" t="s">
        <v>687</v>
      </c>
      <c r="B365" s="7">
        <v>1.25</v>
      </c>
      <c r="C365" s="7">
        <v>16</v>
      </c>
    </row>
    <row r="366" spans="1:3" x14ac:dyDescent="0.3">
      <c r="A366" s="10" t="s">
        <v>688</v>
      </c>
      <c r="B366" s="7">
        <v>1.25</v>
      </c>
      <c r="C366" s="7">
        <v>15</v>
      </c>
    </row>
    <row r="367" spans="1:3" x14ac:dyDescent="0.3">
      <c r="A367" s="10" t="s">
        <v>689</v>
      </c>
      <c r="B367" s="7">
        <v>1.43</v>
      </c>
      <c r="C367" s="7">
        <v>13</v>
      </c>
    </row>
    <row r="368" spans="1:3" x14ac:dyDescent="0.3">
      <c r="A368" s="10" t="s">
        <v>690</v>
      </c>
      <c r="B368" s="7">
        <v>2.5</v>
      </c>
      <c r="C368" s="7">
        <v>7</v>
      </c>
    </row>
    <row r="369" spans="1:3" x14ac:dyDescent="0.3">
      <c r="A369" s="10" t="s">
        <v>17</v>
      </c>
      <c r="B369" s="7">
        <v>301.71000000000026</v>
      </c>
      <c r="C369" s="7">
        <v>9243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09AE4-6672-41A7-B293-7329D93D7B24}">
  <dimension ref="A1:D366"/>
  <sheetViews>
    <sheetView workbookViewId="0">
      <selection activeCell="D3" sqref="D3"/>
    </sheetView>
  </sheetViews>
  <sheetFormatPr defaultRowHeight="14.4" x14ac:dyDescent="0.3"/>
  <cols>
    <col min="1" max="1" width="25.5546875" customWidth="1"/>
    <col min="2" max="2" width="29" customWidth="1"/>
    <col min="4" max="4" width="17.77734375" customWidth="1"/>
  </cols>
  <sheetData>
    <row r="1" spans="1:4" x14ac:dyDescent="0.3">
      <c r="A1" s="11" t="s">
        <v>692</v>
      </c>
      <c r="B1" s="11" t="s">
        <v>5</v>
      </c>
      <c r="D1" s="8" t="s">
        <v>693</v>
      </c>
    </row>
    <row r="2" spans="1:4" x14ac:dyDescent="0.3">
      <c r="A2" s="7">
        <v>27</v>
      </c>
      <c r="B2" s="7">
        <v>10</v>
      </c>
      <c r="D2">
        <f>CORREL(A2:A366,B2:B366)</f>
        <v>0.98983208497796904</v>
      </c>
    </row>
    <row r="3" spans="1:4" x14ac:dyDescent="0.3">
      <c r="A3" s="7">
        <v>28.9</v>
      </c>
      <c r="B3" s="7">
        <v>13</v>
      </c>
    </row>
    <row r="4" spans="1:4" x14ac:dyDescent="0.3">
      <c r="A4" s="7">
        <v>34.5</v>
      </c>
      <c r="B4" s="7">
        <v>15</v>
      </c>
    </row>
    <row r="5" spans="1:4" x14ac:dyDescent="0.3">
      <c r="A5" s="7">
        <v>44.099999999999994</v>
      </c>
      <c r="B5" s="7">
        <v>17</v>
      </c>
    </row>
    <row r="6" spans="1:4" x14ac:dyDescent="0.3">
      <c r="A6" s="7">
        <v>42.4</v>
      </c>
      <c r="B6" s="7">
        <v>18</v>
      </c>
    </row>
    <row r="7" spans="1:4" x14ac:dyDescent="0.3">
      <c r="A7" s="7">
        <v>25.299999999999997</v>
      </c>
      <c r="B7" s="7">
        <v>11</v>
      </c>
    </row>
    <row r="8" spans="1:4" x14ac:dyDescent="0.3">
      <c r="A8" s="7">
        <v>32.9</v>
      </c>
      <c r="B8" s="7">
        <v>13</v>
      </c>
    </row>
    <row r="9" spans="1:4" x14ac:dyDescent="0.3">
      <c r="A9" s="7">
        <v>37.5</v>
      </c>
      <c r="B9" s="7">
        <v>15</v>
      </c>
    </row>
    <row r="10" spans="1:4" x14ac:dyDescent="0.3">
      <c r="A10" s="7">
        <v>38.099999999999994</v>
      </c>
      <c r="B10" s="7">
        <v>17</v>
      </c>
    </row>
    <row r="11" spans="1:4" x14ac:dyDescent="0.3">
      <c r="A11" s="7">
        <v>43.4</v>
      </c>
      <c r="B11" s="7">
        <v>18</v>
      </c>
    </row>
    <row r="12" spans="1:4" x14ac:dyDescent="0.3">
      <c r="A12" s="7">
        <v>32.599999999999994</v>
      </c>
      <c r="B12" s="7">
        <v>12</v>
      </c>
    </row>
    <row r="13" spans="1:4" x14ac:dyDescent="0.3">
      <c r="A13" s="7">
        <v>38.199999999999996</v>
      </c>
      <c r="B13" s="7">
        <v>14</v>
      </c>
    </row>
    <row r="14" spans="1:4" x14ac:dyDescent="0.3">
      <c r="A14" s="7">
        <v>37.5</v>
      </c>
      <c r="B14" s="7">
        <v>15</v>
      </c>
    </row>
    <row r="15" spans="1:4" x14ac:dyDescent="0.3">
      <c r="A15" s="7">
        <v>44.099999999999994</v>
      </c>
      <c r="B15" s="7">
        <v>17</v>
      </c>
    </row>
    <row r="16" spans="1:4" x14ac:dyDescent="0.3">
      <c r="A16" s="7">
        <v>43.4</v>
      </c>
      <c r="B16" s="7">
        <v>18</v>
      </c>
    </row>
    <row r="17" spans="1:2" x14ac:dyDescent="0.3">
      <c r="A17" s="7">
        <v>30.599999999999998</v>
      </c>
      <c r="B17" s="7">
        <v>12</v>
      </c>
    </row>
    <row r="18" spans="1:2" x14ac:dyDescent="0.3">
      <c r="A18" s="7">
        <v>32.199999999999996</v>
      </c>
      <c r="B18" s="7">
        <v>14</v>
      </c>
    </row>
    <row r="19" spans="1:2" x14ac:dyDescent="0.3">
      <c r="A19" s="7">
        <v>42.8</v>
      </c>
      <c r="B19" s="7">
        <v>16</v>
      </c>
    </row>
    <row r="20" spans="1:2" x14ac:dyDescent="0.3">
      <c r="A20" s="7">
        <v>43.099999999999994</v>
      </c>
      <c r="B20" s="7">
        <v>17</v>
      </c>
    </row>
    <row r="21" spans="1:2" x14ac:dyDescent="0.3">
      <c r="A21" s="7">
        <v>31.599999999999998</v>
      </c>
      <c r="B21" s="7">
        <v>12</v>
      </c>
    </row>
    <row r="22" spans="1:2" x14ac:dyDescent="0.3">
      <c r="A22" s="7">
        <v>36.199999999999996</v>
      </c>
      <c r="B22" s="7">
        <v>14</v>
      </c>
    </row>
    <row r="23" spans="1:2" x14ac:dyDescent="0.3">
      <c r="A23" s="7">
        <v>40.799999999999997</v>
      </c>
      <c r="B23" s="7">
        <v>16</v>
      </c>
    </row>
    <row r="24" spans="1:2" x14ac:dyDescent="0.3">
      <c r="A24" s="7">
        <v>38.099999999999994</v>
      </c>
      <c r="B24" s="7">
        <v>17</v>
      </c>
    </row>
    <row r="25" spans="1:2" x14ac:dyDescent="0.3">
      <c r="A25" s="7">
        <v>28.599999999999998</v>
      </c>
      <c r="B25" s="7">
        <v>12</v>
      </c>
    </row>
    <row r="26" spans="1:2" x14ac:dyDescent="0.3">
      <c r="A26" s="7">
        <v>32.199999999999996</v>
      </c>
      <c r="B26" s="7">
        <v>14</v>
      </c>
    </row>
    <row r="27" spans="1:2" x14ac:dyDescent="0.3">
      <c r="A27" s="7">
        <v>35.799999999999997</v>
      </c>
      <c r="B27" s="7">
        <v>16</v>
      </c>
    </row>
    <row r="28" spans="1:2" x14ac:dyDescent="0.3">
      <c r="A28" s="7">
        <v>42.099999999999994</v>
      </c>
      <c r="B28" s="7">
        <v>17</v>
      </c>
    </row>
    <row r="29" spans="1:2" x14ac:dyDescent="0.3">
      <c r="A29" s="7">
        <v>34.9</v>
      </c>
      <c r="B29" s="7">
        <v>13</v>
      </c>
    </row>
    <row r="30" spans="1:2" x14ac:dyDescent="0.3">
      <c r="A30" s="7">
        <v>35.199999999999996</v>
      </c>
      <c r="B30" s="7">
        <v>14</v>
      </c>
    </row>
    <row r="31" spans="1:2" x14ac:dyDescent="0.3">
      <c r="A31" s="7">
        <v>41.099999999999994</v>
      </c>
      <c r="B31" s="7">
        <v>17</v>
      </c>
    </row>
    <row r="32" spans="1:2" x14ac:dyDescent="0.3">
      <c r="A32" s="7">
        <v>40.4</v>
      </c>
      <c r="B32" s="7">
        <v>18</v>
      </c>
    </row>
    <row r="33" spans="1:2" x14ac:dyDescent="0.3">
      <c r="A33" s="7">
        <v>42.4</v>
      </c>
      <c r="B33" s="7">
        <v>18</v>
      </c>
    </row>
    <row r="34" spans="1:2" x14ac:dyDescent="0.3">
      <c r="A34" s="7">
        <v>52</v>
      </c>
      <c r="B34" s="7">
        <v>20</v>
      </c>
    </row>
    <row r="35" spans="1:2" x14ac:dyDescent="0.3">
      <c r="A35" s="7">
        <v>50.3</v>
      </c>
      <c r="B35" s="7">
        <v>21</v>
      </c>
    </row>
    <row r="36" spans="1:2" x14ac:dyDescent="0.3">
      <c r="A36" s="7">
        <v>56.599999999999994</v>
      </c>
      <c r="B36" s="7">
        <v>22</v>
      </c>
    </row>
    <row r="37" spans="1:2" x14ac:dyDescent="0.3">
      <c r="A37" s="7">
        <v>45.4</v>
      </c>
      <c r="B37" s="7">
        <v>18</v>
      </c>
    </row>
    <row r="38" spans="1:2" x14ac:dyDescent="0.3">
      <c r="A38" s="7">
        <v>45</v>
      </c>
      <c r="B38" s="7">
        <v>20</v>
      </c>
    </row>
    <row r="39" spans="1:2" x14ac:dyDescent="0.3">
      <c r="A39" s="7">
        <v>52.3</v>
      </c>
      <c r="B39" s="7">
        <v>21</v>
      </c>
    </row>
    <row r="40" spans="1:2" x14ac:dyDescent="0.3">
      <c r="A40" s="7">
        <v>52.599999999999994</v>
      </c>
      <c r="B40" s="7">
        <v>22</v>
      </c>
    </row>
    <row r="41" spans="1:2" x14ac:dyDescent="0.3">
      <c r="A41" s="7">
        <v>42.699999999999996</v>
      </c>
      <c r="B41" s="7">
        <v>19</v>
      </c>
    </row>
    <row r="42" spans="1:2" x14ac:dyDescent="0.3">
      <c r="A42" s="7">
        <v>50</v>
      </c>
      <c r="B42" s="7">
        <v>20</v>
      </c>
    </row>
    <row r="43" spans="1:2" x14ac:dyDescent="0.3">
      <c r="A43" s="7">
        <v>51.3</v>
      </c>
      <c r="B43" s="7">
        <v>21</v>
      </c>
    </row>
    <row r="44" spans="1:2" x14ac:dyDescent="0.3">
      <c r="A44" s="7">
        <v>55.599999999999994</v>
      </c>
      <c r="B44" s="7">
        <v>22</v>
      </c>
    </row>
    <row r="45" spans="1:2" x14ac:dyDescent="0.3">
      <c r="A45" s="7">
        <v>46.4</v>
      </c>
      <c r="B45" s="7">
        <v>18</v>
      </c>
    </row>
    <row r="46" spans="1:2" x14ac:dyDescent="0.3">
      <c r="A46" s="7">
        <v>47.699999999999996</v>
      </c>
      <c r="B46" s="7">
        <v>19</v>
      </c>
    </row>
    <row r="47" spans="1:2" x14ac:dyDescent="0.3">
      <c r="A47" s="7">
        <v>52</v>
      </c>
      <c r="B47" s="7">
        <v>20</v>
      </c>
    </row>
    <row r="48" spans="1:2" x14ac:dyDescent="0.3">
      <c r="A48" s="7">
        <v>47.3</v>
      </c>
      <c r="B48" s="7">
        <v>21</v>
      </c>
    </row>
    <row r="49" spans="1:2" x14ac:dyDescent="0.3">
      <c r="A49" s="7">
        <v>40.4</v>
      </c>
      <c r="B49" s="7">
        <v>18</v>
      </c>
    </row>
    <row r="50" spans="1:2" x14ac:dyDescent="0.3">
      <c r="A50" s="7">
        <v>43.699999999999996</v>
      </c>
      <c r="B50" s="7">
        <v>19</v>
      </c>
    </row>
    <row r="51" spans="1:2" x14ac:dyDescent="0.3">
      <c r="A51" s="7">
        <v>50</v>
      </c>
      <c r="B51" s="7">
        <v>20</v>
      </c>
    </row>
    <row r="52" spans="1:2" x14ac:dyDescent="0.3">
      <c r="A52" s="7">
        <v>50.3</v>
      </c>
      <c r="B52" s="7">
        <v>21</v>
      </c>
    </row>
    <row r="53" spans="1:2" x14ac:dyDescent="0.3">
      <c r="A53" s="7">
        <v>42.4</v>
      </c>
      <c r="B53" s="7">
        <v>18</v>
      </c>
    </row>
    <row r="54" spans="1:2" x14ac:dyDescent="0.3">
      <c r="A54" s="7">
        <v>47.699999999999996</v>
      </c>
      <c r="B54" s="7">
        <v>19</v>
      </c>
    </row>
    <row r="55" spans="1:2" x14ac:dyDescent="0.3">
      <c r="A55" s="7">
        <v>45</v>
      </c>
      <c r="B55" s="7">
        <v>20</v>
      </c>
    </row>
    <row r="56" spans="1:2" x14ac:dyDescent="0.3">
      <c r="A56" s="7">
        <v>47.3</v>
      </c>
      <c r="B56" s="7">
        <v>21</v>
      </c>
    </row>
    <row r="57" spans="1:2" x14ac:dyDescent="0.3">
      <c r="A57" s="7">
        <v>42.4</v>
      </c>
      <c r="B57" s="7">
        <v>18</v>
      </c>
    </row>
    <row r="58" spans="1:2" x14ac:dyDescent="0.3">
      <c r="A58" s="7">
        <v>48.699999999999996</v>
      </c>
      <c r="B58" s="7">
        <v>19</v>
      </c>
    </row>
    <row r="59" spans="1:2" x14ac:dyDescent="0.3">
      <c r="A59" s="7">
        <v>45</v>
      </c>
      <c r="B59" s="7">
        <v>20</v>
      </c>
    </row>
    <row r="60" spans="1:2" x14ac:dyDescent="0.3">
      <c r="A60" s="7">
        <v>49.599999999999994</v>
      </c>
      <c r="B60" s="7">
        <v>22</v>
      </c>
    </row>
    <row r="61" spans="1:2" x14ac:dyDescent="0.3">
      <c r="A61" s="7">
        <v>57.9</v>
      </c>
      <c r="B61" s="7">
        <v>23</v>
      </c>
    </row>
    <row r="62" spans="1:2" x14ac:dyDescent="0.3">
      <c r="A62" s="7">
        <v>57.199999999999996</v>
      </c>
      <c r="B62" s="7">
        <v>24</v>
      </c>
    </row>
    <row r="63" spans="1:2" x14ac:dyDescent="0.3">
      <c r="A63" s="7">
        <v>60.199999999999996</v>
      </c>
      <c r="B63" s="7">
        <v>24</v>
      </c>
    </row>
    <row r="64" spans="1:2" x14ac:dyDescent="0.3">
      <c r="A64" s="7">
        <v>59.499999999999993</v>
      </c>
      <c r="B64" s="7">
        <v>25</v>
      </c>
    </row>
    <row r="65" spans="1:2" x14ac:dyDescent="0.3">
      <c r="A65" s="7">
        <v>55.9</v>
      </c>
      <c r="B65" s="7">
        <v>23</v>
      </c>
    </row>
    <row r="66" spans="1:2" x14ac:dyDescent="0.3">
      <c r="A66" s="7">
        <v>61.199999999999996</v>
      </c>
      <c r="B66" s="7">
        <v>24</v>
      </c>
    </row>
    <row r="67" spans="1:2" x14ac:dyDescent="0.3">
      <c r="A67" s="7">
        <v>60.199999999999996</v>
      </c>
      <c r="B67" s="7">
        <v>24</v>
      </c>
    </row>
    <row r="68" spans="1:2" x14ac:dyDescent="0.3">
      <c r="A68" s="7">
        <v>58.499999999999993</v>
      </c>
      <c r="B68" s="7">
        <v>25</v>
      </c>
    </row>
    <row r="69" spans="1:2" x14ac:dyDescent="0.3">
      <c r="A69" s="7">
        <v>52.9</v>
      </c>
      <c r="B69" s="7">
        <v>23</v>
      </c>
    </row>
    <row r="70" spans="1:2" x14ac:dyDescent="0.3">
      <c r="A70" s="7">
        <v>59.199999999999996</v>
      </c>
      <c r="B70" s="7">
        <v>24</v>
      </c>
    </row>
    <row r="71" spans="1:2" x14ac:dyDescent="0.3">
      <c r="A71" s="7">
        <v>58.199999999999996</v>
      </c>
      <c r="B71" s="7">
        <v>24</v>
      </c>
    </row>
    <row r="72" spans="1:2" x14ac:dyDescent="0.3">
      <c r="A72" s="7">
        <v>61.499999999999993</v>
      </c>
      <c r="B72" s="7">
        <v>25</v>
      </c>
    </row>
    <row r="73" spans="1:2" x14ac:dyDescent="0.3">
      <c r="A73" s="7">
        <v>55.9</v>
      </c>
      <c r="B73" s="7">
        <v>23</v>
      </c>
    </row>
    <row r="74" spans="1:2" x14ac:dyDescent="0.3">
      <c r="A74" s="7">
        <v>58.9</v>
      </c>
      <c r="B74" s="7">
        <v>23</v>
      </c>
    </row>
    <row r="75" spans="1:2" x14ac:dyDescent="0.3">
      <c r="A75" s="7">
        <v>56.199999999999996</v>
      </c>
      <c r="B75" s="7">
        <v>24</v>
      </c>
    </row>
    <row r="76" spans="1:2" x14ac:dyDescent="0.3">
      <c r="A76" s="7">
        <v>60.199999999999996</v>
      </c>
      <c r="B76" s="7">
        <v>24</v>
      </c>
    </row>
    <row r="77" spans="1:2" x14ac:dyDescent="0.3">
      <c r="A77" s="7">
        <v>56.499999999999993</v>
      </c>
      <c r="B77" s="7">
        <v>25</v>
      </c>
    </row>
    <row r="78" spans="1:2" x14ac:dyDescent="0.3">
      <c r="A78" s="7">
        <v>53.9</v>
      </c>
      <c r="B78" s="7">
        <v>23</v>
      </c>
    </row>
    <row r="79" spans="1:2" x14ac:dyDescent="0.3">
      <c r="A79" s="7">
        <v>56.9</v>
      </c>
      <c r="B79" s="7">
        <v>23</v>
      </c>
    </row>
    <row r="80" spans="1:2" x14ac:dyDescent="0.3">
      <c r="A80" s="7">
        <v>58.199999999999996</v>
      </c>
      <c r="B80" s="7">
        <v>24</v>
      </c>
    </row>
    <row r="81" spans="1:2" x14ac:dyDescent="0.3">
      <c r="A81" s="7">
        <v>57.199999999999996</v>
      </c>
      <c r="B81" s="7">
        <v>24</v>
      </c>
    </row>
    <row r="82" spans="1:2" x14ac:dyDescent="0.3">
      <c r="A82" s="7">
        <v>56.499999999999993</v>
      </c>
      <c r="B82" s="7">
        <v>25</v>
      </c>
    </row>
    <row r="83" spans="1:2" x14ac:dyDescent="0.3">
      <c r="A83" s="7">
        <v>55.9</v>
      </c>
      <c r="B83" s="7">
        <v>23</v>
      </c>
    </row>
    <row r="84" spans="1:2" x14ac:dyDescent="0.3">
      <c r="A84" s="7">
        <v>56.9</v>
      </c>
      <c r="B84" s="7">
        <v>23</v>
      </c>
    </row>
    <row r="85" spans="1:2" x14ac:dyDescent="0.3">
      <c r="A85" s="7">
        <v>58.199999999999996</v>
      </c>
      <c r="B85" s="7">
        <v>24</v>
      </c>
    </row>
    <row r="86" spans="1:2" x14ac:dyDescent="0.3">
      <c r="A86" s="7">
        <v>59.499999999999993</v>
      </c>
      <c r="B86" s="7">
        <v>25</v>
      </c>
    </row>
    <row r="87" spans="1:2" x14ac:dyDescent="0.3">
      <c r="A87" s="7">
        <v>60.499999999999993</v>
      </c>
      <c r="B87" s="7">
        <v>25</v>
      </c>
    </row>
    <row r="88" spans="1:2" x14ac:dyDescent="0.3">
      <c r="A88" s="7">
        <v>55.9</v>
      </c>
      <c r="B88" s="7">
        <v>23</v>
      </c>
    </row>
    <row r="89" spans="1:2" x14ac:dyDescent="0.3">
      <c r="A89" s="7">
        <v>57.199999999999996</v>
      </c>
      <c r="B89" s="7">
        <v>24</v>
      </c>
    </row>
    <row r="90" spans="1:2" x14ac:dyDescent="0.3">
      <c r="A90" s="7">
        <v>55.199999999999996</v>
      </c>
      <c r="B90" s="7">
        <v>24</v>
      </c>
    </row>
    <row r="91" spans="1:2" x14ac:dyDescent="0.3">
      <c r="A91" s="7">
        <v>58.499999999999993</v>
      </c>
      <c r="B91" s="7">
        <v>25</v>
      </c>
    </row>
    <row r="92" spans="1:2" x14ac:dyDescent="0.3">
      <c r="A92" s="7">
        <v>57.499999999999993</v>
      </c>
      <c r="B92" s="7">
        <v>25</v>
      </c>
    </row>
    <row r="93" spans="1:2" x14ac:dyDescent="0.3">
      <c r="A93" s="7">
        <v>65.8</v>
      </c>
      <c r="B93" s="7">
        <v>26</v>
      </c>
    </row>
    <row r="94" spans="1:2" x14ac:dyDescent="0.3">
      <c r="A94" s="7">
        <v>60.8</v>
      </c>
      <c r="B94" s="7">
        <v>26</v>
      </c>
    </row>
    <row r="95" spans="1:2" x14ac:dyDescent="0.3">
      <c r="A95" s="7">
        <v>62.099999999999994</v>
      </c>
      <c r="B95" s="7">
        <v>27</v>
      </c>
    </row>
    <row r="96" spans="1:2" x14ac:dyDescent="0.3">
      <c r="A96" s="7">
        <v>64.399999999999991</v>
      </c>
      <c r="B96" s="7">
        <v>28</v>
      </c>
    </row>
    <row r="97" spans="1:2" x14ac:dyDescent="0.3">
      <c r="A97" s="7">
        <v>57.499999999999993</v>
      </c>
      <c r="B97" s="7">
        <v>25</v>
      </c>
    </row>
    <row r="98" spans="1:2" x14ac:dyDescent="0.3">
      <c r="A98" s="7">
        <v>59.8</v>
      </c>
      <c r="B98" s="7">
        <v>26</v>
      </c>
    </row>
    <row r="99" spans="1:2" x14ac:dyDescent="0.3">
      <c r="A99" s="7">
        <v>63.8</v>
      </c>
      <c r="B99" s="7">
        <v>26</v>
      </c>
    </row>
    <row r="100" spans="1:2" x14ac:dyDescent="0.3">
      <c r="A100" s="7">
        <v>63.099999999999994</v>
      </c>
      <c r="B100" s="7">
        <v>27</v>
      </c>
    </row>
    <row r="101" spans="1:2" x14ac:dyDescent="0.3">
      <c r="A101" s="7">
        <v>58.499999999999993</v>
      </c>
      <c r="B101" s="7">
        <v>25</v>
      </c>
    </row>
    <row r="102" spans="1:2" x14ac:dyDescent="0.3">
      <c r="A102" s="7">
        <v>60.8</v>
      </c>
      <c r="B102" s="7">
        <v>26</v>
      </c>
    </row>
    <row r="103" spans="1:2" x14ac:dyDescent="0.3">
      <c r="A103" s="7">
        <v>66.099999999999994</v>
      </c>
      <c r="B103" s="7">
        <v>27</v>
      </c>
    </row>
    <row r="104" spans="1:2" x14ac:dyDescent="0.3">
      <c r="A104" s="7">
        <v>61.099999999999994</v>
      </c>
      <c r="B104" s="7">
        <v>27</v>
      </c>
    </row>
    <row r="105" spans="1:2" x14ac:dyDescent="0.3">
      <c r="A105" s="7">
        <v>61.499999999999993</v>
      </c>
      <c r="B105" s="7">
        <v>25</v>
      </c>
    </row>
    <row r="106" spans="1:2" x14ac:dyDescent="0.3">
      <c r="A106" s="7">
        <v>65.8</v>
      </c>
      <c r="B106" s="7">
        <v>26</v>
      </c>
    </row>
    <row r="107" spans="1:2" x14ac:dyDescent="0.3">
      <c r="A107" s="7">
        <v>65.099999999999994</v>
      </c>
      <c r="B107" s="7">
        <v>27</v>
      </c>
    </row>
    <row r="108" spans="1:2" x14ac:dyDescent="0.3">
      <c r="A108" s="7">
        <v>64.099999999999994</v>
      </c>
      <c r="B108" s="7">
        <v>27</v>
      </c>
    </row>
    <row r="109" spans="1:2" x14ac:dyDescent="0.3">
      <c r="A109" s="7">
        <v>62.499999999999993</v>
      </c>
      <c r="B109" s="7">
        <v>25</v>
      </c>
    </row>
    <row r="110" spans="1:2" x14ac:dyDescent="0.3">
      <c r="A110" s="7">
        <v>59.8</v>
      </c>
      <c r="B110" s="7">
        <v>26</v>
      </c>
    </row>
    <row r="111" spans="1:2" x14ac:dyDescent="0.3">
      <c r="A111" s="7">
        <v>68.099999999999994</v>
      </c>
      <c r="B111" s="7">
        <v>27</v>
      </c>
    </row>
    <row r="112" spans="1:2" x14ac:dyDescent="0.3">
      <c r="A112" s="7">
        <v>67.099999999999994</v>
      </c>
      <c r="B112" s="7">
        <v>27</v>
      </c>
    </row>
    <row r="113" spans="1:2" x14ac:dyDescent="0.3">
      <c r="A113" s="7">
        <v>57.499999999999993</v>
      </c>
      <c r="B113" s="7">
        <v>25</v>
      </c>
    </row>
    <row r="114" spans="1:2" x14ac:dyDescent="0.3">
      <c r="A114" s="7">
        <v>60.8</v>
      </c>
      <c r="B114" s="7">
        <v>26</v>
      </c>
    </row>
    <row r="115" spans="1:2" x14ac:dyDescent="0.3">
      <c r="A115" s="7">
        <v>65.099999999999994</v>
      </c>
      <c r="B115" s="7">
        <v>27</v>
      </c>
    </row>
    <row r="116" spans="1:2" x14ac:dyDescent="0.3">
      <c r="A116" s="7">
        <v>65.099999999999994</v>
      </c>
      <c r="B116" s="7">
        <v>27</v>
      </c>
    </row>
    <row r="117" spans="1:2" x14ac:dyDescent="0.3">
      <c r="A117" s="7">
        <v>62.499999999999993</v>
      </c>
      <c r="B117" s="7">
        <v>25</v>
      </c>
    </row>
    <row r="118" spans="1:2" x14ac:dyDescent="0.3">
      <c r="A118" s="7">
        <v>63.499999999999993</v>
      </c>
      <c r="B118" s="7">
        <v>25</v>
      </c>
    </row>
    <row r="119" spans="1:2" x14ac:dyDescent="0.3">
      <c r="A119" s="7">
        <v>58.8</v>
      </c>
      <c r="B119" s="7">
        <v>26</v>
      </c>
    </row>
    <row r="120" spans="1:2" x14ac:dyDescent="0.3">
      <c r="A120" s="7">
        <v>65.099999999999994</v>
      </c>
      <c r="B120" s="7">
        <v>27</v>
      </c>
    </row>
    <row r="121" spans="1:2" x14ac:dyDescent="0.3">
      <c r="A121" s="7">
        <v>67.099999999999994</v>
      </c>
      <c r="B121" s="7">
        <v>27</v>
      </c>
    </row>
    <row r="122" spans="1:2" x14ac:dyDescent="0.3">
      <c r="A122" s="7">
        <v>66.699999999999989</v>
      </c>
      <c r="B122" s="7">
        <v>29</v>
      </c>
    </row>
    <row r="123" spans="1:2" x14ac:dyDescent="0.3">
      <c r="A123" s="7">
        <v>65.699999999999989</v>
      </c>
      <c r="B123" s="7">
        <v>29</v>
      </c>
    </row>
    <row r="124" spans="1:2" x14ac:dyDescent="0.3">
      <c r="A124" s="7">
        <v>71</v>
      </c>
      <c r="B124" s="7">
        <v>30</v>
      </c>
    </row>
    <row r="125" spans="1:2" x14ac:dyDescent="0.3">
      <c r="A125" s="7">
        <v>71.3</v>
      </c>
      <c r="B125" s="7">
        <v>31</v>
      </c>
    </row>
    <row r="126" spans="1:2" x14ac:dyDescent="0.3">
      <c r="A126" s="7">
        <v>69.399999999999991</v>
      </c>
      <c r="B126" s="7">
        <v>28</v>
      </c>
    </row>
    <row r="127" spans="1:2" x14ac:dyDescent="0.3">
      <c r="A127" s="7">
        <v>66.699999999999989</v>
      </c>
      <c r="B127" s="7">
        <v>29</v>
      </c>
    </row>
    <row r="128" spans="1:2" x14ac:dyDescent="0.3">
      <c r="A128" s="7">
        <v>69.699999999999989</v>
      </c>
      <c r="B128" s="7">
        <v>29</v>
      </c>
    </row>
    <row r="129" spans="1:2" x14ac:dyDescent="0.3">
      <c r="A129" s="7">
        <v>75</v>
      </c>
      <c r="B129" s="7">
        <v>30</v>
      </c>
    </row>
    <row r="130" spans="1:2" x14ac:dyDescent="0.3">
      <c r="A130" s="7">
        <v>71.3</v>
      </c>
      <c r="B130" s="7">
        <v>31</v>
      </c>
    </row>
    <row r="131" spans="1:2" x14ac:dyDescent="0.3">
      <c r="A131" s="7">
        <v>69.399999999999991</v>
      </c>
      <c r="B131" s="7">
        <v>28</v>
      </c>
    </row>
    <row r="132" spans="1:2" x14ac:dyDescent="0.3">
      <c r="A132" s="7">
        <v>72.699999999999989</v>
      </c>
      <c r="B132" s="7">
        <v>29</v>
      </c>
    </row>
    <row r="133" spans="1:2" x14ac:dyDescent="0.3">
      <c r="A133" s="7">
        <v>66.699999999999989</v>
      </c>
      <c r="B133" s="7">
        <v>29</v>
      </c>
    </row>
    <row r="134" spans="1:2" x14ac:dyDescent="0.3">
      <c r="A134" s="7">
        <v>70</v>
      </c>
      <c r="B134" s="7">
        <v>30</v>
      </c>
    </row>
    <row r="135" spans="1:2" x14ac:dyDescent="0.3">
      <c r="A135" s="7">
        <v>77.3</v>
      </c>
      <c r="B135" s="7">
        <v>31</v>
      </c>
    </row>
    <row r="136" spans="1:2" x14ac:dyDescent="0.3">
      <c r="A136" s="7">
        <v>63.399999999999991</v>
      </c>
      <c r="B136" s="7">
        <v>28</v>
      </c>
    </row>
    <row r="137" spans="1:2" x14ac:dyDescent="0.3">
      <c r="A137" s="7">
        <v>65.699999999999989</v>
      </c>
      <c r="B137" s="7">
        <v>29</v>
      </c>
    </row>
    <row r="138" spans="1:2" x14ac:dyDescent="0.3">
      <c r="A138" s="7">
        <v>70.699999999999989</v>
      </c>
      <c r="B138" s="7">
        <v>29</v>
      </c>
    </row>
    <row r="139" spans="1:2" x14ac:dyDescent="0.3">
      <c r="A139" s="7">
        <v>72</v>
      </c>
      <c r="B139" s="7">
        <v>30</v>
      </c>
    </row>
    <row r="140" spans="1:2" x14ac:dyDescent="0.3">
      <c r="A140" s="7">
        <v>75.3</v>
      </c>
      <c r="B140" s="7">
        <v>31</v>
      </c>
    </row>
    <row r="141" spans="1:2" x14ac:dyDescent="0.3">
      <c r="A141" s="7">
        <v>64.399999999999991</v>
      </c>
      <c r="B141" s="7">
        <v>28</v>
      </c>
    </row>
    <row r="142" spans="1:2" x14ac:dyDescent="0.3">
      <c r="A142" s="7">
        <v>71.699999999999989</v>
      </c>
      <c r="B142" s="7">
        <v>29</v>
      </c>
    </row>
    <row r="143" spans="1:2" x14ac:dyDescent="0.3">
      <c r="A143" s="7">
        <v>71</v>
      </c>
      <c r="B143" s="7">
        <v>30</v>
      </c>
    </row>
    <row r="144" spans="1:2" x14ac:dyDescent="0.3">
      <c r="A144" s="7">
        <v>76.3</v>
      </c>
      <c r="B144" s="7">
        <v>31</v>
      </c>
    </row>
    <row r="145" spans="1:2" x14ac:dyDescent="0.3">
      <c r="A145" s="7">
        <v>69.399999999999991</v>
      </c>
      <c r="B145" s="7">
        <v>28</v>
      </c>
    </row>
    <row r="146" spans="1:2" x14ac:dyDescent="0.3">
      <c r="A146" s="7">
        <v>71.699999999999989</v>
      </c>
      <c r="B146" s="7">
        <v>29</v>
      </c>
    </row>
    <row r="147" spans="1:2" x14ac:dyDescent="0.3">
      <c r="A147" s="7">
        <v>72</v>
      </c>
      <c r="B147" s="7">
        <v>30</v>
      </c>
    </row>
    <row r="148" spans="1:2" x14ac:dyDescent="0.3">
      <c r="A148" s="7">
        <v>77.3</v>
      </c>
      <c r="B148" s="7">
        <v>31</v>
      </c>
    </row>
    <row r="149" spans="1:2" x14ac:dyDescent="0.3">
      <c r="A149" s="7">
        <v>71.699999999999989</v>
      </c>
      <c r="B149" s="7">
        <v>29</v>
      </c>
    </row>
    <row r="150" spans="1:2" x14ac:dyDescent="0.3">
      <c r="A150" s="7">
        <v>66.699999999999989</v>
      </c>
      <c r="B150" s="7">
        <v>29</v>
      </c>
    </row>
    <row r="151" spans="1:2" x14ac:dyDescent="0.3">
      <c r="A151" s="7">
        <v>75</v>
      </c>
      <c r="B151" s="7">
        <v>30</v>
      </c>
    </row>
    <row r="152" spans="1:2" x14ac:dyDescent="0.3">
      <c r="A152" s="7">
        <v>77.3</v>
      </c>
      <c r="B152" s="7">
        <v>31</v>
      </c>
    </row>
    <row r="153" spans="1:2" x14ac:dyDescent="0.3">
      <c r="A153" s="7">
        <v>71.3</v>
      </c>
      <c r="B153" s="7">
        <v>31</v>
      </c>
    </row>
    <row r="154" spans="1:2" x14ac:dyDescent="0.3">
      <c r="A154" s="7">
        <v>79.899999999999991</v>
      </c>
      <c r="B154" s="7">
        <v>33</v>
      </c>
    </row>
    <row r="155" spans="1:2" x14ac:dyDescent="0.3">
      <c r="A155" s="7">
        <v>81.5</v>
      </c>
      <c r="B155" s="7">
        <v>35</v>
      </c>
    </row>
    <row r="156" spans="1:2" x14ac:dyDescent="0.3">
      <c r="A156" s="7">
        <v>90.399999999999991</v>
      </c>
      <c r="B156" s="7">
        <v>38</v>
      </c>
    </row>
    <row r="157" spans="1:2" x14ac:dyDescent="0.3">
      <c r="A157" s="7">
        <v>78.599999999999994</v>
      </c>
      <c r="B157" s="7">
        <v>32</v>
      </c>
    </row>
    <row r="158" spans="1:2" x14ac:dyDescent="0.3">
      <c r="A158" s="7">
        <v>84.199999999999989</v>
      </c>
      <c r="B158" s="7">
        <v>34</v>
      </c>
    </row>
    <row r="159" spans="1:2" x14ac:dyDescent="0.3">
      <c r="A159" s="7">
        <v>86.8</v>
      </c>
      <c r="B159" s="7">
        <v>36</v>
      </c>
    </row>
    <row r="160" spans="1:2" x14ac:dyDescent="0.3">
      <c r="A160" s="7">
        <v>90.699999999999989</v>
      </c>
      <c r="B160" s="7">
        <v>39</v>
      </c>
    </row>
    <row r="161" spans="1:2" x14ac:dyDescent="0.3">
      <c r="A161" s="7">
        <v>77.599999999999994</v>
      </c>
      <c r="B161" s="7">
        <v>32</v>
      </c>
    </row>
    <row r="162" spans="1:2" x14ac:dyDescent="0.3">
      <c r="A162" s="7">
        <v>79.5</v>
      </c>
      <c r="B162" s="7">
        <v>35</v>
      </c>
    </row>
    <row r="163" spans="1:2" x14ac:dyDescent="0.3">
      <c r="A163" s="7">
        <v>84.8</v>
      </c>
      <c r="B163" s="7">
        <v>36</v>
      </c>
    </row>
    <row r="164" spans="1:2" x14ac:dyDescent="0.3">
      <c r="A164" s="7">
        <v>93</v>
      </c>
      <c r="B164" s="7">
        <v>40</v>
      </c>
    </row>
    <row r="165" spans="1:2" x14ac:dyDescent="0.3">
      <c r="A165" s="7">
        <v>75.599999999999994</v>
      </c>
      <c r="B165" s="7">
        <v>32</v>
      </c>
    </row>
    <row r="166" spans="1:2" x14ac:dyDescent="0.3">
      <c r="A166" s="7">
        <v>80.5</v>
      </c>
      <c r="B166" s="7">
        <v>35</v>
      </c>
    </row>
    <row r="167" spans="1:2" x14ac:dyDescent="0.3">
      <c r="A167" s="7">
        <v>84.8</v>
      </c>
      <c r="B167" s="7">
        <v>36</v>
      </c>
    </row>
    <row r="168" spans="1:2" x14ac:dyDescent="0.3">
      <c r="A168" s="7">
        <v>99.3</v>
      </c>
      <c r="B168" s="7">
        <v>41</v>
      </c>
    </row>
    <row r="169" spans="1:2" x14ac:dyDescent="0.3">
      <c r="A169" s="7">
        <v>76.3</v>
      </c>
      <c r="B169" s="7">
        <v>31</v>
      </c>
    </row>
    <row r="170" spans="1:2" x14ac:dyDescent="0.3">
      <c r="A170" s="7">
        <v>72.599999999999994</v>
      </c>
      <c r="B170" s="7">
        <v>32</v>
      </c>
    </row>
    <row r="171" spans="1:2" x14ac:dyDescent="0.3">
      <c r="A171" s="7">
        <v>86.5</v>
      </c>
      <c r="B171" s="7">
        <v>35</v>
      </c>
    </row>
    <row r="172" spans="1:2" x14ac:dyDescent="0.3">
      <c r="A172" s="7">
        <v>85.1</v>
      </c>
      <c r="B172" s="7">
        <v>37</v>
      </c>
    </row>
    <row r="173" spans="1:2" x14ac:dyDescent="0.3">
      <c r="A173" s="7">
        <v>94.3</v>
      </c>
      <c r="B173" s="7">
        <v>41</v>
      </c>
    </row>
    <row r="174" spans="1:2" x14ac:dyDescent="0.3">
      <c r="A174" s="7">
        <v>72.3</v>
      </c>
      <c r="B174" s="7">
        <v>31</v>
      </c>
    </row>
    <row r="175" spans="1:2" x14ac:dyDescent="0.3">
      <c r="A175" s="7">
        <v>79.899999999999991</v>
      </c>
      <c r="B175" s="7">
        <v>33</v>
      </c>
    </row>
    <row r="176" spans="1:2" x14ac:dyDescent="0.3">
      <c r="A176" s="7">
        <v>80.5</v>
      </c>
      <c r="B176" s="7">
        <v>35</v>
      </c>
    </row>
    <row r="177" spans="1:2" x14ac:dyDescent="0.3">
      <c r="A177" s="7">
        <v>85.1</v>
      </c>
      <c r="B177" s="7">
        <v>37</v>
      </c>
    </row>
    <row r="178" spans="1:2" x14ac:dyDescent="0.3">
      <c r="A178" s="7">
        <v>102.6</v>
      </c>
      <c r="B178" s="7">
        <v>42</v>
      </c>
    </row>
    <row r="179" spans="1:2" x14ac:dyDescent="0.3">
      <c r="A179" s="7">
        <v>75.3</v>
      </c>
      <c r="B179" s="7">
        <v>31</v>
      </c>
    </row>
    <row r="180" spans="1:2" x14ac:dyDescent="0.3">
      <c r="A180" s="7">
        <v>75.899999999999991</v>
      </c>
      <c r="B180" s="7">
        <v>33</v>
      </c>
    </row>
    <row r="181" spans="1:2" x14ac:dyDescent="0.3">
      <c r="A181" s="7">
        <v>86.5</v>
      </c>
      <c r="B181" s="7">
        <v>35</v>
      </c>
    </row>
    <row r="182" spans="1:2" x14ac:dyDescent="0.3">
      <c r="A182" s="7">
        <v>89.399999999999991</v>
      </c>
      <c r="B182" s="7">
        <v>38</v>
      </c>
    </row>
    <row r="183" spans="1:2" x14ac:dyDescent="0.3">
      <c r="A183" s="7">
        <v>102.89999999999999</v>
      </c>
      <c r="B183" s="7">
        <v>43</v>
      </c>
    </row>
    <row r="184" spans="1:2" x14ac:dyDescent="0.3">
      <c r="A184" s="7">
        <v>93.399999999999991</v>
      </c>
      <c r="B184" s="7">
        <v>38</v>
      </c>
    </row>
    <row r="185" spans="1:2" x14ac:dyDescent="0.3">
      <c r="A185" s="7">
        <v>81.5</v>
      </c>
      <c r="B185" s="7">
        <v>35</v>
      </c>
    </row>
    <row r="186" spans="1:2" x14ac:dyDescent="0.3">
      <c r="A186" s="7">
        <v>84.199999999999989</v>
      </c>
      <c r="B186" s="7">
        <v>34</v>
      </c>
    </row>
    <row r="187" spans="1:2" x14ac:dyDescent="0.3">
      <c r="A187" s="7">
        <v>73.599999999999994</v>
      </c>
      <c r="B187" s="7">
        <v>32</v>
      </c>
    </row>
    <row r="188" spans="1:2" x14ac:dyDescent="0.3">
      <c r="A188" s="7">
        <v>91.699999999999989</v>
      </c>
      <c r="B188" s="7">
        <v>39</v>
      </c>
    </row>
    <row r="189" spans="1:2" x14ac:dyDescent="0.3">
      <c r="A189" s="7">
        <v>82.5</v>
      </c>
      <c r="B189" s="7">
        <v>35</v>
      </c>
    </row>
    <row r="190" spans="1:2" x14ac:dyDescent="0.3">
      <c r="A190" s="7">
        <v>83.199999999999989</v>
      </c>
      <c r="B190" s="7">
        <v>34</v>
      </c>
    </row>
    <row r="191" spans="1:2" x14ac:dyDescent="0.3">
      <c r="A191" s="7">
        <v>77.899999999999991</v>
      </c>
      <c r="B191" s="7">
        <v>33</v>
      </c>
    </row>
    <row r="192" spans="1:2" x14ac:dyDescent="0.3">
      <c r="A192" s="7">
        <v>98</v>
      </c>
      <c r="B192" s="7">
        <v>40</v>
      </c>
    </row>
    <row r="193" spans="1:2" x14ac:dyDescent="0.3">
      <c r="A193" s="7">
        <v>83.5</v>
      </c>
      <c r="B193" s="7">
        <v>35</v>
      </c>
    </row>
    <row r="194" spans="1:2" x14ac:dyDescent="0.3">
      <c r="A194" s="7">
        <v>80.199999999999989</v>
      </c>
      <c r="B194" s="7">
        <v>34</v>
      </c>
    </row>
    <row r="195" spans="1:2" x14ac:dyDescent="0.3">
      <c r="A195" s="7">
        <v>78.899999999999991</v>
      </c>
      <c r="B195" s="7">
        <v>33</v>
      </c>
    </row>
    <row r="196" spans="1:2" x14ac:dyDescent="0.3">
      <c r="A196" s="7">
        <v>92</v>
      </c>
      <c r="B196" s="7">
        <v>40</v>
      </c>
    </row>
    <row r="197" spans="1:2" x14ac:dyDescent="0.3">
      <c r="A197" s="7">
        <v>82.5</v>
      </c>
      <c r="B197" s="7">
        <v>35</v>
      </c>
    </row>
    <row r="198" spans="1:2" x14ac:dyDescent="0.3">
      <c r="A198" s="7">
        <v>79.199999999999989</v>
      </c>
      <c r="B198" s="7">
        <v>34</v>
      </c>
    </row>
    <row r="199" spans="1:2" x14ac:dyDescent="0.3">
      <c r="A199" s="7">
        <v>80.899999999999991</v>
      </c>
      <c r="B199" s="7">
        <v>33</v>
      </c>
    </row>
    <row r="200" spans="1:2" x14ac:dyDescent="0.3">
      <c r="A200" s="7">
        <v>99.3</v>
      </c>
      <c r="B200" s="7">
        <v>41</v>
      </c>
    </row>
    <row r="201" spans="1:2" x14ac:dyDescent="0.3">
      <c r="A201" s="7">
        <v>83.8</v>
      </c>
      <c r="B201" s="7">
        <v>36</v>
      </c>
    </row>
    <row r="202" spans="1:2" x14ac:dyDescent="0.3">
      <c r="A202" s="7">
        <v>86.5</v>
      </c>
      <c r="B202" s="7">
        <v>35</v>
      </c>
    </row>
    <row r="203" spans="1:2" x14ac:dyDescent="0.3">
      <c r="A203" s="7">
        <v>76.899999999999991</v>
      </c>
      <c r="B203" s="7">
        <v>33</v>
      </c>
    </row>
    <row r="204" spans="1:2" x14ac:dyDescent="0.3">
      <c r="A204" s="7">
        <v>99.6</v>
      </c>
      <c r="B204" s="7">
        <v>42</v>
      </c>
    </row>
    <row r="205" spans="1:2" x14ac:dyDescent="0.3">
      <c r="A205" s="7">
        <v>89.1</v>
      </c>
      <c r="B205" s="7">
        <v>37</v>
      </c>
    </row>
    <row r="206" spans="1:2" x14ac:dyDescent="0.3">
      <c r="A206" s="7">
        <v>83.5</v>
      </c>
      <c r="B206" s="7">
        <v>35</v>
      </c>
    </row>
    <row r="207" spans="1:2" x14ac:dyDescent="0.3">
      <c r="A207" s="7">
        <v>79.899999999999991</v>
      </c>
      <c r="B207" s="7">
        <v>33</v>
      </c>
    </row>
    <row r="208" spans="1:2" x14ac:dyDescent="0.3">
      <c r="A208" s="7">
        <v>76.599999999999994</v>
      </c>
      <c r="B208" s="7">
        <v>32</v>
      </c>
    </row>
    <row r="209" spans="1:2" x14ac:dyDescent="0.3">
      <c r="A209" s="7">
        <v>97.899999999999991</v>
      </c>
      <c r="B209" s="7">
        <v>43</v>
      </c>
    </row>
    <row r="210" spans="1:2" x14ac:dyDescent="0.3">
      <c r="A210" s="7">
        <v>87.399999999999991</v>
      </c>
      <c r="B210" s="7">
        <v>38</v>
      </c>
    </row>
    <row r="211" spans="1:2" x14ac:dyDescent="0.3">
      <c r="A211" s="7">
        <v>85.5</v>
      </c>
      <c r="B211" s="7">
        <v>35</v>
      </c>
    </row>
    <row r="212" spans="1:2" x14ac:dyDescent="0.3">
      <c r="A212" s="7">
        <v>78.199999999999989</v>
      </c>
      <c r="B212" s="7">
        <v>34</v>
      </c>
    </row>
    <row r="213" spans="1:2" x14ac:dyDescent="0.3">
      <c r="A213" s="7">
        <v>74.599999999999994</v>
      </c>
      <c r="B213" s="7">
        <v>32</v>
      </c>
    </row>
    <row r="214" spans="1:2" x14ac:dyDescent="0.3">
      <c r="A214" s="7">
        <v>75.599999999999994</v>
      </c>
      <c r="B214" s="7">
        <v>32</v>
      </c>
    </row>
    <row r="215" spans="1:2" x14ac:dyDescent="0.3">
      <c r="A215" s="7">
        <v>76.3</v>
      </c>
      <c r="B215" s="7">
        <v>31</v>
      </c>
    </row>
    <row r="216" spans="1:2" x14ac:dyDescent="0.3">
      <c r="A216" s="7">
        <v>75</v>
      </c>
      <c r="B216" s="7">
        <v>30</v>
      </c>
    </row>
    <row r="217" spans="1:2" x14ac:dyDescent="0.3">
      <c r="A217" s="7">
        <v>70.699999999999989</v>
      </c>
      <c r="B217" s="7">
        <v>29</v>
      </c>
    </row>
    <row r="218" spans="1:2" x14ac:dyDescent="0.3">
      <c r="A218" s="7">
        <v>76.599999999999994</v>
      </c>
      <c r="B218" s="7">
        <v>32</v>
      </c>
    </row>
    <row r="219" spans="1:2" x14ac:dyDescent="0.3">
      <c r="A219" s="7">
        <v>77.3</v>
      </c>
      <c r="B219" s="7">
        <v>31</v>
      </c>
    </row>
    <row r="220" spans="1:2" x14ac:dyDescent="0.3">
      <c r="A220" s="7">
        <v>75</v>
      </c>
      <c r="B220" s="7">
        <v>30</v>
      </c>
    </row>
    <row r="221" spans="1:2" x14ac:dyDescent="0.3">
      <c r="A221" s="7">
        <v>68.699999999999989</v>
      </c>
      <c r="B221" s="7">
        <v>29</v>
      </c>
    </row>
    <row r="222" spans="1:2" x14ac:dyDescent="0.3">
      <c r="A222" s="7">
        <v>76.599999999999994</v>
      </c>
      <c r="B222" s="7">
        <v>32</v>
      </c>
    </row>
    <row r="223" spans="1:2" x14ac:dyDescent="0.3">
      <c r="A223" s="7">
        <v>70.3</v>
      </c>
      <c r="B223" s="7">
        <v>31</v>
      </c>
    </row>
    <row r="224" spans="1:2" x14ac:dyDescent="0.3">
      <c r="A224" s="7">
        <v>75</v>
      </c>
      <c r="B224" s="7">
        <v>30</v>
      </c>
    </row>
    <row r="225" spans="1:2" x14ac:dyDescent="0.3">
      <c r="A225" s="7">
        <v>67.699999999999989</v>
      </c>
      <c r="B225" s="7">
        <v>29</v>
      </c>
    </row>
    <row r="226" spans="1:2" x14ac:dyDescent="0.3">
      <c r="A226" s="7">
        <v>67.699999999999989</v>
      </c>
      <c r="B226" s="7">
        <v>29</v>
      </c>
    </row>
    <row r="227" spans="1:2" x14ac:dyDescent="0.3">
      <c r="A227" s="7">
        <v>72.599999999999994</v>
      </c>
      <c r="B227" s="7">
        <v>32</v>
      </c>
    </row>
    <row r="228" spans="1:2" x14ac:dyDescent="0.3">
      <c r="A228" s="7">
        <v>74.3</v>
      </c>
      <c r="B228" s="7">
        <v>31</v>
      </c>
    </row>
    <row r="229" spans="1:2" x14ac:dyDescent="0.3">
      <c r="A229" s="7">
        <v>71</v>
      </c>
      <c r="B229" s="7">
        <v>30</v>
      </c>
    </row>
    <row r="230" spans="1:2" x14ac:dyDescent="0.3">
      <c r="A230" s="7">
        <v>68</v>
      </c>
      <c r="B230" s="7">
        <v>30</v>
      </c>
    </row>
    <row r="231" spans="1:2" x14ac:dyDescent="0.3">
      <c r="A231" s="7">
        <v>65.699999999999989</v>
      </c>
      <c r="B231" s="7">
        <v>29</v>
      </c>
    </row>
    <row r="232" spans="1:2" x14ac:dyDescent="0.3">
      <c r="A232" s="7">
        <v>79.599999999999994</v>
      </c>
      <c r="B232" s="7">
        <v>32</v>
      </c>
    </row>
    <row r="233" spans="1:2" x14ac:dyDescent="0.3">
      <c r="A233" s="7">
        <v>74.3</v>
      </c>
      <c r="B233" s="7">
        <v>31</v>
      </c>
    </row>
    <row r="234" spans="1:2" x14ac:dyDescent="0.3">
      <c r="A234" s="7">
        <v>68</v>
      </c>
      <c r="B234" s="7">
        <v>30</v>
      </c>
    </row>
    <row r="235" spans="1:2" x14ac:dyDescent="0.3">
      <c r="A235" s="7">
        <v>69</v>
      </c>
      <c r="B235" s="7">
        <v>30</v>
      </c>
    </row>
    <row r="236" spans="1:2" x14ac:dyDescent="0.3">
      <c r="A236" s="7">
        <v>70.699999999999989</v>
      </c>
      <c r="B236" s="7">
        <v>29</v>
      </c>
    </row>
    <row r="237" spans="1:2" x14ac:dyDescent="0.3">
      <c r="A237" s="7">
        <v>74.599999999999994</v>
      </c>
      <c r="B237" s="7">
        <v>32</v>
      </c>
    </row>
    <row r="238" spans="1:2" x14ac:dyDescent="0.3">
      <c r="A238" s="7">
        <v>71</v>
      </c>
      <c r="B238" s="7">
        <v>30</v>
      </c>
    </row>
    <row r="239" spans="1:2" x14ac:dyDescent="0.3">
      <c r="A239" s="7">
        <v>70</v>
      </c>
      <c r="B239" s="7">
        <v>30</v>
      </c>
    </row>
    <row r="240" spans="1:2" x14ac:dyDescent="0.3">
      <c r="A240" s="7">
        <v>65.699999999999989</v>
      </c>
      <c r="B240" s="7">
        <v>29</v>
      </c>
    </row>
    <row r="241" spans="1:2" x14ac:dyDescent="0.3">
      <c r="A241" s="7">
        <v>77.599999999999994</v>
      </c>
      <c r="B241" s="7">
        <v>32</v>
      </c>
    </row>
    <row r="242" spans="1:2" x14ac:dyDescent="0.3">
      <c r="A242" s="7">
        <v>75</v>
      </c>
      <c r="B242" s="7">
        <v>30</v>
      </c>
    </row>
    <row r="243" spans="1:2" x14ac:dyDescent="0.3">
      <c r="A243" s="7">
        <v>72</v>
      </c>
      <c r="B243" s="7">
        <v>30</v>
      </c>
    </row>
    <row r="244" spans="1:2" x14ac:dyDescent="0.3">
      <c r="A244" s="7">
        <v>67.699999999999989</v>
      </c>
      <c r="B244" s="7">
        <v>29</v>
      </c>
    </row>
    <row r="245" spans="1:2" x14ac:dyDescent="0.3">
      <c r="A245" s="7">
        <v>71.699999999999989</v>
      </c>
      <c r="B245" s="7">
        <v>29</v>
      </c>
    </row>
    <row r="246" spans="1:2" x14ac:dyDescent="0.3">
      <c r="A246" s="7">
        <v>67.399999999999991</v>
      </c>
      <c r="B246" s="7">
        <v>28</v>
      </c>
    </row>
    <row r="247" spans="1:2" x14ac:dyDescent="0.3">
      <c r="A247" s="7">
        <v>61.099999999999994</v>
      </c>
      <c r="B247" s="7">
        <v>27</v>
      </c>
    </row>
    <row r="248" spans="1:2" x14ac:dyDescent="0.3">
      <c r="A248" s="7">
        <v>59.8</v>
      </c>
      <c r="B248" s="7">
        <v>26</v>
      </c>
    </row>
    <row r="249" spans="1:2" x14ac:dyDescent="0.3">
      <c r="A249" s="7">
        <v>61.8</v>
      </c>
      <c r="B249" s="7">
        <v>26</v>
      </c>
    </row>
    <row r="250" spans="1:2" x14ac:dyDescent="0.3">
      <c r="A250" s="7">
        <v>71.699999999999989</v>
      </c>
      <c r="B250" s="7">
        <v>29</v>
      </c>
    </row>
    <row r="251" spans="1:2" x14ac:dyDescent="0.3">
      <c r="A251" s="7">
        <v>68.399999999999991</v>
      </c>
      <c r="B251" s="7">
        <v>28</v>
      </c>
    </row>
    <row r="252" spans="1:2" x14ac:dyDescent="0.3">
      <c r="A252" s="7">
        <v>65.099999999999994</v>
      </c>
      <c r="B252" s="7">
        <v>27</v>
      </c>
    </row>
    <row r="253" spans="1:2" x14ac:dyDescent="0.3">
      <c r="A253" s="7">
        <v>64.8</v>
      </c>
      <c r="B253" s="7">
        <v>26</v>
      </c>
    </row>
    <row r="254" spans="1:2" x14ac:dyDescent="0.3">
      <c r="A254" s="7">
        <v>61.8</v>
      </c>
      <c r="B254" s="7">
        <v>26</v>
      </c>
    </row>
    <row r="255" spans="1:2" x14ac:dyDescent="0.3">
      <c r="A255" s="7">
        <v>68.399999999999991</v>
      </c>
      <c r="B255" s="7">
        <v>28</v>
      </c>
    </row>
    <row r="256" spans="1:2" x14ac:dyDescent="0.3">
      <c r="A256" s="7">
        <v>61.099999999999994</v>
      </c>
      <c r="B256" s="7">
        <v>27</v>
      </c>
    </row>
    <row r="257" spans="1:2" x14ac:dyDescent="0.3">
      <c r="A257" s="7">
        <v>64.8</v>
      </c>
      <c r="B257" s="7">
        <v>26</v>
      </c>
    </row>
    <row r="258" spans="1:2" x14ac:dyDescent="0.3">
      <c r="A258" s="7">
        <v>63.8</v>
      </c>
      <c r="B258" s="7">
        <v>26</v>
      </c>
    </row>
    <row r="259" spans="1:2" x14ac:dyDescent="0.3">
      <c r="A259" s="7">
        <v>63.399999999999991</v>
      </c>
      <c r="B259" s="7">
        <v>28</v>
      </c>
    </row>
    <row r="260" spans="1:2" x14ac:dyDescent="0.3">
      <c r="A260" s="7">
        <v>68.099999999999994</v>
      </c>
      <c r="B260" s="7">
        <v>27</v>
      </c>
    </row>
    <row r="261" spans="1:2" x14ac:dyDescent="0.3">
      <c r="A261" s="7">
        <v>59.8</v>
      </c>
      <c r="B261" s="7">
        <v>26</v>
      </c>
    </row>
    <row r="262" spans="1:2" x14ac:dyDescent="0.3">
      <c r="A262" s="7">
        <v>64.8</v>
      </c>
      <c r="B262" s="7">
        <v>26</v>
      </c>
    </row>
    <row r="263" spans="1:2" x14ac:dyDescent="0.3">
      <c r="A263" s="7">
        <v>67.399999999999991</v>
      </c>
      <c r="B263" s="7">
        <v>28</v>
      </c>
    </row>
    <row r="264" spans="1:2" x14ac:dyDescent="0.3">
      <c r="A264" s="7">
        <v>67.099999999999994</v>
      </c>
      <c r="B264" s="7">
        <v>27</v>
      </c>
    </row>
    <row r="265" spans="1:2" x14ac:dyDescent="0.3">
      <c r="A265" s="7">
        <v>59.8</v>
      </c>
      <c r="B265" s="7">
        <v>26</v>
      </c>
    </row>
    <row r="266" spans="1:2" x14ac:dyDescent="0.3">
      <c r="A266" s="7">
        <v>64.8</v>
      </c>
      <c r="B266" s="7">
        <v>26</v>
      </c>
    </row>
    <row r="267" spans="1:2" x14ac:dyDescent="0.3">
      <c r="A267" s="7">
        <v>63.399999999999991</v>
      </c>
      <c r="B267" s="7">
        <v>28</v>
      </c>
    </row>
    <row r="268" spans="1:2" x14ac:dyDescent="0.3">
      <c r="A268" s="7">
        <v>63.399999999999991</v>
      </c>
      <c r="B268" s="7">
        <v>28</v>
      </c>
    </row>
    <row r="269" spans="1:2" x14ac:dyDescent="0.3">
      <c r="A269" s="7">
        <v>61.099999999999994</v>
      </c>
      <c r="B269" s="7">
        <v>27</v>
      </c>
    </row>
    <row r="270" spans="1:2" x14ac:dyDescent="0.3">
      <c r="A270" s="7">
        <v>61.8</v>
      </c>
      <c r="B270" s="7">
        <v>26</v>
      </c>
    </row>
    <row r="271" spans="1:2" x14ac:dyDescent="0.3">
      <c r="A271" s="7">
        <v>70.699999999999989</v>
      </c>
      <c r="B271" s="7">
        <v>29</v>
      </c>
    </row>
    <row r="272" spans="1:2" x14ac:dyDescent="0.3">
      <c r="A272" s="7">
        <v>67.399999999999991</v>
      </c>
      <c r="B272" s="7">
        <v>28</v>
      </c>
    </row>
    <row r="273" spans="1:2" x14ac:dyDescent="0.3">
      <c r="A273" s="7">
        <v>66.099999999999994</v>
      </c>
      <c r="B273" s="7">
        <v>27</v>
      </c>
    </row>
    <row r="274" spans="1:2" x14ac:dyDescent="0.3">
      <c r="A274" s="7">
        <v>64.8</v>
      </c>
      <c r="B274" s="7">
        <v>26</v>
      </c>
    </row>
    <row r="275" spans="1:2" x14ac:dyDescent="0.3">
      <c r="A275" s="7">
        <v>56.499999999999993</v>
      </c>
      <c r="B275" s="7">
        <v>25</v>
      </c>
    </row>
    <row r="276" spans="1:2" x14ac:dyDescent="0.3">
      <c r="A276" s="7">
        <v>58.499999999999993</v>
      </c>
      <c r="B276" s="7">
        <v>25</v>
      </c>
    </row>
    <row r="277" spans="1:2" x14ac:dyDescent="0.3">
      <c r="A277" s="7">
        <v>59.199999999999996</v>
      </c>
      <c r="B277" s="7">
        <v>24</v>
      </c>
    </row>
    <row r="278" spans="1:2" x14ac:dyDescent="0.3">
      <c r="A278" s="7">
        <v>61.199999999999996</v>
      </c>
      <c r="B278" s="7">
        <v>24</v>
      </c>
    </row>
    <row r="279" spans="1:2" x14ac:dyDescent="0.3">
      <c r="A279" s="7">
        <v>60.499999999999993</v>
      </c>
      <c r="B279" s="7">
        <v>25</v>
      </c>
    </row>
    <row r="280" spans="1:2" x14ac:dyDescent="0.3">
      <c r="A280" s="7">
        <v>62.499999999999993</v>
      </c>
      <c r="B280" s="7">
        <v>25</v>
      </c>
    </row>
    <row r="281" spans="1:2" x14ac:dyDescent="0.3">
      <c r="A281" s="7">
        <v>63.499999999999993</v>
      </c>
      <c r="B281" s="7">
        <v>25</v>
      </c>
    </row>
    <row r="282" spans="1:2" x14ac:dyDescent="0.3">
      <c r="A282" s="7">
        <v>60.199999999999996</v>
      </c>
      <c r="B282" s="7">
        <v>24</v>
      </c>
    </row>
    <row r="283" spans="1:2" x14ac:dyDescent="0.3">
      <c r="A283" s="7">
        <v>63.499999999999993</v>
      </c>
      <c r="B283" s="7">
        <v>25</v>
      </c>
    </row>
    <row r="284" spans="1:2" x14ac:dyDescent="0.3">
      <c r="A284" s="7">
        <v>58.499999999999993</v>
      </c>
      <c r="B284" s="7">
        <v>25</v>
      </c>
    </row>
    <row r="285" spans="1:2" x14ac:dyDescent="0.3">
      <c r="A285" s="7">
        <v>61.499999999999993</v>
      </c>
      <c r="B285" s="7">
        <v>25</v>
      </c>
    </row>
    <row r="286" spans="1:2" x14ac:dyDescent="0.3">
      <c r="A286" s="7">
        <v>58.199999999999996</v>
      </c>
      <c r="B286" s="7">
        <v>24</v>
      </c>
    </row>
    <row r="287" spans="1:2" x14ac:dyDescent="0.3">
      <c r="A287" s="7">
        <v>61.499999999999993</v>
      </c>
      <c r="B287" s="7">
        <v>25</v>
      </c>
    </row>
    <row r="288" spans="1:2" x14ac:dyDescent="0.3">
      <c r="A288" s="7">
        <v>59.499999999999993</v>
      </c>
      <c r="B288" s="7">
        <v>25</v>
      </c>
    </row>
    <row r="289" spans="1:2" x14ac:dyDescent="0.3">
      <c r="A289" s="7">
        <v>61.499999999999993</v>
      </c>
      <c r="B289" s="7">
        <v>25</v>
      </c>
    </row>
    <row r="290" spans="1:2" x14ac:dyDescent="0.3">
      <c r="A290" s="7">
        <v>58.199999999999996</v>
      </c>
      <c r="B290" s="7">
        <v>24</v>
      </c>
    </row>
    <row r="291" spans="1:2" x14ac:dyDescent="0.3">
      <c r="A291" s="7">
        <v>58.499999999999993</v>
      </c>
      <c r="B291" s="7">
        <v>25</v>
      </c>
    </row>
    <row r="292" spans="1:2" x14ac:dyDescent="0.3">
      <c r="A292" s="7">
        <v>62.499999999999993</v>
      </c>
      <c r="B292" s="7">
        <v>25</v>
      </c>
    </row>
    <row r="293" spans="1:2" x14ac:dyDescent="0.3">
      <c r="A293" s="7">
        <v>60.499999999999993</v>
      </c>
      <c r="B293" s="7">
        <v>25</v>
      </c>
    </row>
    <row r="294" spans="1:2" x14ac:dyDescent="0.3">
      <c r="A294" s="7">
        <v>60.199999999999996</v>
      </c>
      <c r="B294" s="7">
        <v>24</v>
      </c>
    </row>
    <row r="295" spans="1:2" x14ac:dyDescent="0.3">
      <c r="A295" s="7">
        <v>56.199999999999996</v>
      </c>
      <c r="B295" s="7">
        <v>24</v>
      </c>
    </row>
    <row r="296" spans="1:2" x14ac:dyDescent="0.3">
      <c r="A296" s="7">
        <v>57.499999999999993</v>
      </c>
      <c r="B296" s="7">
        <v>25</v>
      </c>
    </row>
    <row r="297" spans="1:2" x14ac:dyDescent="0.3">
      <c r="A297" s="7">
        <v>58.499999999999993</v>
      </c>
      <c r="B297" s="7">
        <v>25</v>
      </c>
    </row>
    <row r="298" spans="1:2" x14ac:dyDescent="0.3">
      <c r="A298" s="7">
        <v>61.499999999999993</v>
      </c>
      <c r="B298" s="7">
        <v>25</v>
      </c>
    </row>
    <row r="299" spans="1:2" x14ac:dyDescent="0.3">
      <c r="A299" s="7">
        <v>61.199999999999996</v>
      </c>
      <c r="B299" s="7">
        <v>24</v>
      </c>
    </row>
    <row r="300" spans="1:2" x14ac:dyDescent="0.3">
      <c r="A300" s="7">
        <v>54.199999999999996</v>
      </c>
      <c r="B300" s="7">
        <v>24</v>
      </c>
    </row>
    <row r="301" spans="1:2" x14ac:dyDescent="0.3">
      <c r="A301" s="7">
        <v>62.8</v>
      </c>
      <c r="B301" s="7">
        <v>26</v>
      </c>
    </row>
    <row r="302" spans="1:2" x14ac:dyDescent="0.3">
      <c r="A302" s="7">
        <v>57.499999999999993</v>
      </c>
      <c r="B302" s="7">
        <v>25</v>
      </c>
    </row>
    <row r="303" spans="1:2" x14ac:dyDescent="0.3">
      <c r="A303" s="7">
        <v>61.499999999999993</v>
      </c>
      <c r="B303" s="7">
        <v>25</v>
      </c>
    </row>
    <row r="304" spans="1:2" x14ac:dyDescent="0.3">
      <c r="A304" s="7">
        <v>58.199999999999996</v>
      </c>
      <c r="B304" s="7">
        <v>24</v>
      </c>
    </row>
    <row r="305" spans="1:2" x14ac:dyDescent="0.3">
      <c r="A305" s="7">
        <v>54.199999999999996</v>
      </c>
      <c r="B305" s="7">
        <v>24</v>
      </c>
    </row>
    <row r="306" spans="1:2" x14ac:dyDescent="0.3">
      <c r="A306" s="7">
        <v>51.9</v>
      </c>
      <c r="B306" s="7">
        <v>23</v>
      </c>
    </row>
    <row r="307" spans="1:2" x14ac:dyDescent="0.3">
      <c r="A307" s="7">
        <v>53.599999999999994</v>
      </c>
      <c r="B307" s="7">
        <v>22</v>
      </c>
    </row>
    <row r="308" spans="1:2" x14ac:dyDescent="0.3">
      <c r="A308" s="7">
        <v>51.3</v>
      </c>
      <c r="B308" s="7">
        <v>21</v>
      </c>
    </row>
    <row r="309" spans="1:2" x14ac:dyDescent="0.3">
      <c r="A309" s="7">
        <v>48.699999999999996</v>
      </c>
      <c r="B309" s="7">
        <v>19</v>
      </c>
    </row>
    <row r="310" spans="1:2" x14ac:dyDescent="0.3">
      <c r="A310" s="7">
        <v>55.9</v>
      </c>
      <c r="B310" s="7">
        <v>23</v>
      </c>
    </row>
    <row r="311" spans="1:2" x14ac:dyDescent="0.3">
      <c r="A311" s="7">
        <v>51.599999999999994</v>
      </c>
      <c r="B311" s="7">
        <v>22</v>
      </c>
    </row>
    <row r="312" spans="1:2" x14ac:dyDescent="0.3">
      <c r="A312" s="7">
        <v>52.3</v>
      </c>
      <c r="B312" s="7">
        <v>21</v>
      </c>
    </row>
    <row r="313" spans="1:2" x14ac:dyDescent="0.3">
      <c r="A313" s="7">
        <v>44.699999999999996</v>
      </c>
      <c r="B313" s="7">
        <v>19</v>
      </c>
    </row>
    <row r="314" spans="1:2" x14ac:dyDescent="0.3">
      <c r="A314" s="7">
        <v>53.9</v>
      </c>
      <c r="B314" s="7">
        <v>23</v>
      </c>
    </row>
    <row r="315" spans="1:2" x14ac:dyDescent="0.3">
      <c r="A315" s="7">
        <v>54.599999999999994</v>
      </c>
      <c r="B315" s="7">
        <v>22</v>
      </c>
    </row>
    <row r="316" spans="1:2" x14ac:dyDescent="0.3">
      <c r="A316" s="7">
        <v>47.3</v>
      </c>
      <c r="B316" s="7">
        <v>21</v>
      </c>
    </row>
    <row r="317" spans="1:2" x14ac:dyDescent="0.3">
      <c r="A317" s="7">
        <v>49.699999999999996</v>
      </c>
      <c r="B317" s="7">
        <v>19</v>
      </c>
    </row>
    <row r="318" spans="1:2" x14ac:dyDescent="0.3">
      <c r="A318" s="7">
        <v>44.699999999999996</v>
      </c>
      <c r="B318" s="7">
        <v>19</v>
      </c>
    </row>
    <row r="319" spans="1:2" x14ac:dyDescent="0.3">
      <c r="A319" s="7">
        <v>55.9</v>
      </c>
      <c r="B319" s="7">
        <v>23</v>
      </c>
    </row>
    <row r="320" spans="1:2" x14ac:dyDescent="0.3">
      <c r="A320" s="7">
        <v>55.9</v>
      </c>
      <c r="B320" s="7">
        <v>23</v>
      </c>
    </row>
    <row r="321" spans="1:2" x14ac:dyDescent="0.3">
      <c r="A321" s="7">
        <v>47.3</v>
      </c>
      <c r="B321" s="7">
        <v>21</v>
      </c>
    </row>
    <row r="322" spans="1:2" x14ac:dyDescent="0.3">
      <c r="A322" s="7">
        <v>46</v>
      </c>
      <c r="B322" s="7">
        <v>20</v>
      </c>
    </row>
    <row r="323" spans="1:2" x14ac:dyDescent="0.3">
      <c r="A323" s="7">
        <v>48.699999999999996</v>
      </c>
      <c r="B323" s="7">
        <v>19</v>
      </c>
    </row>
    <row r="324" spans="1:2" x14ac:dyDescent="0.3">
      <c r="A324" s="7">
        <v>55.9</v>
      </c>
      <c r="B324" s="7">
        <v>23</v>
      </c>
    </row>
    <row r="325" spans="1:2" x14ac:dyDescent="0.3">
      <c r="A325" s="7">
        <v>55.599999999999994</v>
      </c>
      <c r="B325" s="7">
        <v>22</v>
      </c>
    </row>
    <row r="326" spans="1:2" x14ac:dyDescent="0.3">
      <c r="A326" s="7">
        <v>47</v>
      </c>
      <c r="B326" s="7">
        <v>20</v>
      </c>
    </row>
    <row r="327" spans="1:2" x14ac:dyDescent="0.3">
      <c r="A327" s="7">
        <v>48.699999999999996</v>
      </c>
      <c r="B327" s="7">
        <v>19</v>
      </c>
    </row>
    <row r="328" spans="1:2" x14ac:dyDescent="0.3">
      <c r="A328" s="7">
        <v>51.9</v>
      </c>
      <c r="B328" s="7">
        <v>23</v>
      </c>
    </row>
    <row r="329" spans="1:2" x14ac:dyDescent="0.3">
      <c r="A329" s="7">
        <v>53.599999999999994</v>
      </c>
      <c r="B329" s="7">
        <v>22</v>
      </c>
    </row>
    <row r="330" spans="1:2" x14ac:dyDescent="0.3">
      <c r="A330" s="7">
        <v>49</v>
      </c>
      <c r="B330" s="7">
        <v>20</v>
      </c>
    </row>
    <row r="331" spans="1:2" x14ac:dyDescent="0.3">
      <c r="A331" s="7">
        <v>49.699999999999996</v>
      </c>
      <c r="B331" s="7">
        <v>19</v>
      </c>
    </row>
    <row r="332" spans="1:2" x14ac:dyDescent="0.3">
      <c r="A332" s="7">
        <v>53.9</v>
      </c>
      <c r="B332" s="7">
        <v>23</v>
      </c>
    </row>
    <row r="333" spans="1:2" x14ac:dyDescent="0.3">
      <c r="A333" s="7">
        <v>54.599999999999994</v>
      </c>
      <c r="B333" s="7">
        <v>22</v>
      </c>
    </row>
    <row r="334" spans="1:2" x14ac:dyDescent="0.3">
      <c r="A334" s="7">
        <v>50</v>
      </c>
      <c r="B334" s="7">
        <v>20</v>
      </c>
    </row>
    <row r="335" spans="1:2" x14ac:dyDescent="0.3">
      <c r="A335" s="7">
        <v>44.699999999999996</v>
      </c>
      <c r="B335" s="7">
        <v>19</v>
      </c>
    </row>
    <row r="336" spans="1:2" x14ac:dyDescent="0.3">
      <c r="A336" s="7">
        <v>48.699999999999996</v>
      </c>
      <c r="B336" s="7">
        <v>19</v>
      </c>
    </row>
    <row r="337" spans="1:2" x14ac:dyDescent="0.3">
      <c r="A337" s="7">
        <v>44.099999999999994</v>
      </c>
      <c r="B337" s="7">
        <v>17</v>
      </c>
    </row>
    <row r="338" spans="1:2" x14ac:dyDescent="0.3">
      <c r="A338" s="7">
        <v>33.5</v>
      </c>
      <c r="B338" s="7">
        <v>15</v>
      </c>
    </row>
    <row r="339" spans="1:2" x14ac:dyDescent="0.3">
      <c r="A339" s="7">
        <v>34.9</v>
      </c>
      <c r="B339" s="7">
        <v>13</v>
      </c>
    </row>
    <row r="340" spans="1:2" x14ac:dyDescent="0.3">
      <c r="A340" s="7">
        <v>22</v>
      </c>
      <c r="B340" s="7">
        <v>10</v>
      </c>
    </row>
    <row r="341" spans="1:2" x14ac:dyDescent="0.3">
      <c r="A341" s="7">
        <v>44.699999999999996</v>
      </c>
      <c r="B341" s="7">
        <v>19</v>
      </c>
    </row>
    <row r="342" spans="1:2" x14ac:dyDescent="0.3">
      <c r="A342" s="7">
        <v>42.099999999999994</v>
      </c>
      <c r="B342" s="7">
        <v>17</v>
      </c>
    </row>
    <row r="343" spans="1:2" x14ac:dyDescent="0.3">
      <c r="A343" s="7">
        <v>40.5</v>
      </c>
      <c r="B343" s="7">
        <v>15</v>
      </c>
    </row>
    <row r="344" spans="1:2" x14ac:dyDescent="0.3">
      <c r="A344" s="7">
        <v>31.199999999999996</v>
      </c>
      <c r="B344" s="7">
        <v>14</v>
      </c>
    </row>
    <row r="345" spans="1:2" x14ac:dyDescent="0.3">
      <c r="A345" s="7">
        <v>31.299999999999997</v>
      </c>
      <c r="B345" s="7">
        <v>11</v>
      </c>
    </row>
    <row r="346" spans="1:2" x14ac:dyDescent="0.3">
      <c r="A346" s="7">
        <v>45.099999999999994</v>
      </c>
      <c r="B346" s="7">
        <v>17</v>
      </c>
    </row>
    <row r="347" spans="1:2" x14ac:dyDescent="0.3">
      <c r="A347" s="7">
        <v>33.5</v>
      </c>
      <c r="B347" s="7">
        <v>15</v>
      </c>
    </row>
    <row r="348" spans="1:2" x14ac:dyDescent="0.3">
      <c r="A348" s="7">
        <v>32.199999999999996</v>
      </c>
      <c r="B348" s="7">
        <v>14</v>
      </c>
    </row>
    <row r="349" spans="1:2" x14ac:dyDescent="0.3">
      <c r="A349" s="7">
        <v>31.9</v>
      </c>
      <c r="B349" s="7">
        <v>13</v>
      </c>
    </row>
    <row r="350" spans="1:2" x14ac:dyDescent="0.3">
      <c r="A350" s="7">
        <v>42.099999999999994</v>
      </c>
      <c r="B350" s="7">
        <v>17</v>
      </c>
    </row>
    <row r="351" spans="1:2" x14ac:dyDescent="0.3">
      <c r="A351" s="7">
        <v>35.5</v>
      </c>
      <c r="B351" s="7">
        <v>15</v>
      </c>
    </row>
    <row r="352" spans="1:2" x14ac:dyDescent="0.3">
      <c r="A352" s="7">
        <v>32.199999999999996</v>
      </c>
      <c r="B352" s="7">
        <v>14</v>
      </c>
    </row>
    <row r="353" spans="1:2" x14ac:dyDescent="0.3">
      <c r="A353" s="7">
        <v>30.9</v>
      </c>
      <c r="B353" s="7">
        <v>13</v>
      </c>
    </row>
    <row r="354" spans="1:2" x14ac:dyDescent="0.3">
      <c r="A354" s="7">
        <v>41.4</v>
      </c>
      <c r="B354" s="7">
        <v>18</v>
      </c>
    </row>
    <row r="355" spans="1:2" x14ac:dyDescent="0.3">
      <c r="A355" s="7">
        <v>36.799999999999997</v>
      </c>
      <c r="B355" s="7">
        <v>16</v>
      </c>
    </row>
    <row r="356" spans="1:2" x14ac:dyDescent="0.3">
      <c r="A356" s="7">
        <v>40.5</v>
      </c>
      <c r="B356" s="7">
        <v>15</v>
      </c>
    </row>
    <row r="357" spans="1:2" x14ac:dyDescent="0.3">
      <c r="A357" s="7">
        <v>30.9</v>
      </c>
      <c r="B357" s="7">
        <v>13</v>
      </c>
    </row>
    <row r="358" spans="1:2" x14ac:dyDescent="0.3">
      <c r="A358" s="7">
        <v>42.4</v>
      </c>
      <c r="B358" s="7">
        <v>18</v>
      </c>
    </row>
    <row r="359" spans="1:2" x14ac:dyDescent="0.3">
      <c r="A359" s="7">
        <v>35.799999999999997</v>
      </c>
      <c r="B359" s="7">
        <v>16</v>
      </c>
    </row>
    <row r="360" spans="1:2" x14ac:dyDescent="0.3">
      <c r="A360" s="7">
        <v>35.5</v>
      </c>
      <c r="B360" s="7">
        <v>15</v>
      </c>
    </row>
    <row r="361" spans="1:2" x14ac:dyDescent="0.3">
      <c r="A361" s="7">
        <v>28.9</v>
      </c>
      <c r="B361" s="7">
        <v>13</v>
      </c>
    </row>
    <row r="362" spans="1:2" x14ac:dyDescent="0.3">
      <c r="A362" s="7">
        <v>42.699999999999996</v>
      </c>
      <c r="B362" s="7">
        <v>19</v>
      </c>
    </row>
    <row r="363" spans="1:2" x14ac:dyDescent="0.3">
      <c r="A363" s="7">
        <v>37.799999999999997</v>
      </c>
      <c r="B363" s="7">
        <v>16</v>
      </c>
    </row>
    <row r="364" spans="1:2" x14ac:dyDescent="0.3">
      <c r="A364" s="7">
        <v>39.5</v>
      </c>
      <c r="B364" s="7">
        <v>15</v>
      </c>
    </row>
    <row r="365" spans="1:2" x14ac:dyDescent="0.3">
      <c r="A365" s="7">
        <v>30.9</v>
      </c>
      <c r="B365" s="7">
        <v>13</v>
      </c>
    </row>
    <row r="366" spans="1:2" x14ac:dyDescent="0.3">
      <c r="A366" s="7">
        <v>15.099999999999998</v>
      </c>
      <c r="B366" s="7">
        <v>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D235-687A-44B0-95FB-D521FE624F1A}">
  <dimension ref="A1:R367"/>
  <sheetViews>
    <sheetView workbookViewId="0">
      <selection activeCell="B1" sqref="B1"/>
    </sheetView>
  </sheetViews>
  <sheetFormatPr defaultRowHeight="14.4" x14ac:dyDescent="0.3"/>
  <cols>
    <col min="1" max="1" width="13.5546875" style="9" customWidth="1"/>
    <col min="2" max="2" width="16.88671875" customWidth="1"/>
    <col min="4" max="4" width="20.77734375" customWidth="1"/>
    <col min="5" max="5" width="15.77734375" customWidth="1"/>
    <col min="6" max="6" width="17.88671875" customWidth="1"/>
    <col min="7" max="7" width="16.5546875" customWidth="1"/>
    <col min="8" max="8" width="16.21875" customWidth="1"/>
    <col min="9" max="9" width="17.88671875" customWidth="1"/>
    <col min="10" max="10" width="17.5546875" customWidth="1"/>
    <col min="12" max="13" width="13.33203125" customWidth="1"/>
    <col min="14" max="14" width="12.109375" customWidth="1"/>
    <col min="15" max="15" width="15.44140625" customWidth="1"/>
    <col min="16" max="16" width="12.109375" customWidth="1"/>
    <col min="17" max="17" width="14" customWidth="1"/>
    <col min="18" max="18" width="15.88671875" customWidth="1"/>
  </cols>
  <sheetData>
    <row r="1" spans="1:18" x14ac:dyDescent="0.3">
      <c r="A1" s="9" t="s">
        <v>29</v>
      </c>
      <c r="B1" s="1" t="s">
        <v>0</v>
      </c>
      <c r="C1" s="1" t="s">
        <v>14</v>
      </c>
      <c r="D1" t="s">
        <v>1</v>
      </c>
      <c r="E1" t="s">
        <v>2</v>
      </c>
      <c r="F1" s="2" t="s">
        <v>3</v>
      </c>
      <c r="G1" t="s">
        <v>4</v>
      </c>
      <c r="H1" t="s">
        <v>6</v>
      </c>
      <c r="I1" t="s">
        <v>5</v>
      </c>
      <c r="J1" s="3" t="s">
        <v>15</v>
      </c>
      <c r="M1" s="8" t="s">
        <v>30</v>
      </c>
      <c r="N1" s="8" t="s">
        <v>31</v>
      </c>
      <c r="O1" s="8" t="s">
        <v>323</v>
      </c>
      <c r="P1" s="8" t="s">
        <v>324</v>
      </c>
      <c r="Q1" s="8" t="s">
        <v>325</v>
      </c>
      <c r="R1" s="8" t="s">
        <v>323</v>
      </c>
    </row>
    <row r="2" spans="1:18" x14ac:dyDescent="0.3">
      <c r="A2" s="9">
        <f t="shared" ref="A2:A65" ca="1" si="0">RAND()</f>
        <v>0.73584625132344228</v>
      </c>
      <c r="B2" s="1">
        <v>43098</v>
      </c>
      <c r="C2" s="1" t="str">
        <f t="shared" ref="C2:C65" si="1">TEXT(B2,"mmmm")</f>
        <v>December</v>
      </c>
      <c r="D2" t="s">
        <v>12</v>
      </c>
      <c r="E2">
        <v>39.5</v>
      </c>
      <c r="F2" s="2">
        <v>1.25</v>
      </c>
      <c r="G2">
        <v>17</v>
      </c>
      <c r="H2">
        <v>0.3</v>
      </c>
      <c r="I2">
        <v>15</v>
      </c>
      <c r="J2" s="3">
        <f t="shared" ref="J2:J65" si="2">H2*I2</f>
        <v>4.5</v>
      </c>
      <c r="L2" s="8" t="s">
        <v>32</v>
      </c>
      <c r="M2" s="2">
        <f>AVERAGE(F2:F366)</f>
        <v>0.82660273972602871</v>
      </c>
      <c r="N2">
        <f>_xlfn.STDEV.P(F2:F366)</f>
        <v>0.2727967149063989</v>
      </c>
      <c r="P2">
        <f>AVERAGE(E2:E366)</f>
        <v>60.731232876712284</v>
      </c>
      <c r="Q2">
        <f>_xlfn.STDEV.P(E2:E366)</f>
        <v>16.17406379287258</v>
      </c>
    </row>
    <row r="3" spans="1:18" x14ac:dyDescent="0.3">
      <c r="A3" s="9">
        <f t="shared" ca="1" si="0"/>
        <v>0.2761320876918365</v>
      </c>
      <c r="B3" s="1">
        <v>42895</v>
      </c>
      <c r="C3" s="1" t="str">
        <f t="shared" si="1"/>
        <v>June</v>
      </c>
      <c r="D3" t="s">
        <v>12</v>
      </c>
      <c r="E3">
        <v>77.599999999999994</v>
      </c>
      <c r="F3" s="2">
        <v>0.61</v>
      </c>
      <c r="G3">
        <v>44</v>
      </c>
      <c r="H3">
        <v>0.3</v>
      </c>
      <c r="I3">
        <v>32</v>
      </c>
      <c r="J3" s="3">
        <f t="shared" si="2"/>
        <v>9.6</v>
      </c>
      <c r="L3" s="8" t="s">
        <v>33</v>
      </c>
      <c r="M3" s="2">
        <f>AVERAGE(F2:F41)</f>
        <v>0.86499999999999988</v>
      </c>
      <c r="N3">
        <f>_xlfn.STDEV.S(F2:F41)</f>
        <v>0.27851253251735547</v>
      </c>
      <c r="O3" s="2">
        <f>AVERAGE(M3:M292)</f>
        <v>0.82018879310344783</v>
      </c>
      <c r="P3">
        <f>AVERAGE(E2:E41)</f>
        <v>58.819999999999993</v>
      </c>
      <c r="Q3">
        <f>_xlfn.STDEV.S(E2:E41)</f>
        <v>16.259990222976228</v>
      </c>
      <c r="R3">
        <f>AVERAGE(P3:P292)</f>
        <v>61.120094827586215</v>
      </c>
    </row>
    <row r="4" spans="1:18" x14ac:dyDescent="0.3">
      <c r="A4" s="9">
        <f t="shared" ca="1" si="0"/>
        <v>0.16472025481024888</v>
      </c>
      <c r="B4" s="1">
        <v>42870</v>
      </c>
      <c r="C4" s="1" t="str">
        <f t="shared" si="1"/>
        <v>May</v>
      </c>
      <c r="D4" t="s">
        <v>8</v>
      </c>
      <c r="E4">
        <v>63.399999999999991</v>
      </c>
      <c r="F4" s="2">
        <v>0.69</v>
      </c>
      <c r="G4">
        <v>32</v>
      </c>
      <c r="H4">
        <v>0.3</v>
      </c>
      <c r="I4">
        <v>28</v>
      </c>
      <c r="J4" s="3">
        <f t="shared" si="2"/>
        <v>8.4</v>
      </c>
      <c r="L4" s="8" t="s">
        <v>34</v>
      </c>
      <c r="M4" s="2">
        <f>AVERAGE(F35:F74)</f>
        <v>0.85550000000000015</v>
      </c>
      <c r="N4">
        <f>_xlfn.STDEV.S(F35:F74)</f>
        <v>0.37007934007279825</v>
      </c>
      <c r="P4">
        <f>AVERAGE(E35:E74)</f>
        <v>59.35</v>
      </c>
      <c r="Q4">
        <f>_xlfn.STDEV.S(E35:E74)</f>
        <v>15.869467539901882</v>
      </c>
    </row>
    <row r="5" spans="1:18" x14ac:dyDescent="0.3">
      <c r="A5" s="9">
        <f t="shared" ca="1" si="0"/>
        <v>0.75551356240192602</v>
      </c>
      <c r="B5" s="1">
        <v>43057</v>
      </c>
      <c r="C5" s="1" t="str">
        <f t="shared" si="1"/>
        <v>November</v>
      </c>
      <c r="D5" t="s">
        <v>13</v>
      </c>
      <c r="E5">
        <v>48.699999999999996</v>
      </c>
      <c r="F5" s="2">
        <v>1.05</v>
      </c>
      <c r="G5">
        <v>37</v>
      </c>
      <c r="H5">
        <v>0.3</v>
      </c>
      <c r="I5">
        <v>19</v>
      </c>
      <c r="J5" s="3">
        <f t="shared" si="2"/>
        <v>5.7</v>
      </c>
      <c r="L5" s="8" t="s">
        <v>35</v>
      </c>
      <c r="M5" s="2">
        <f t="shared" ref="M5" si="3">AVERAGE(F4:F43)</f>
        <v>0.86699999999999977</v>
      </c>
      <c r="N5">
        <f t="shared" ref="N5" si="4">_xlfn.STDEV.S(F4:F43)</f>
        <v>0.27691709395246311</v>
      </c>
      <c r="P5">
        <f t="shared" ref="P5" si="5">AVERAGE(E4:E43)</f>
        <v>58.515000000000001</v>
      </c>
      <c r="Q5">
        <f t="shared" ref="Q5" si="6">_xlfn.STDEV.S(E4:E43)</f>
        <v>16.201607232712337</v>
      </c>
    </row>
    <row r="6" spans="1:18" x14ac:dyDescent="0.3">
      <c r="A6" s="9">
        <f t="shared" ca="1" si="0"/>
        <v>8.1703259841194864E-3</v>
      </c>
      <c r="B6" s="1">
        <v>42751</v>
      </c>
      <c r="C6" s="1" t="str">
        <f t="shared" si="1"/>
        <v>January</v>
      </c>
      <c r="D6" t="s">
        <v>8</v>
      </c>
      <c r="E6">
        <v>30.599999999999998</v>
      </c>
      <c r="F6" s="2">
        <v>1.67</v>
      </c>
      <c r="G6">
        <v>24</v>
      </c>
      <c r="H6">
        <v>0.3</v>
      </c>
      <c r="I6">
        <v>12</v>
      </c>
      <c r="J6" s="3">
        <f t="shared" si="2"/>
        <v>3.5999999999999996</v>
      </c>
      <c r="L6" s="8" t="s">
        <v>36</v>
      </c>
      <c r="M6" s="2">
        <f t="shared" ref="M6" si="7">AVERAGE(F37:F76)</f>
        <v>0.86575000000000002</v>
      </c>
      <c r="N6">
        <f t="shared" ref="N6" si="8">_xlfn.STDEV.S(F37:F76)</f>
        <v>0.36883661520780303</v>
      </c>
      <c r="P6">
        <f t="shared" ref="P6" si="9">AVERAGE(E37:E76)</f>
        <v>58.495000000000005</v>
      </c>
      <c r="Q6">
        <f t="shared" ref="Q6" si="10">_xlfn.STDEV.S(E37:E76)</f>
        <v>15.896249356050728</v>
      </c>
    </row>
    <row r="7" spans="1:18" x14ac:dyDescent="0.3">
      <c r="A7" s="9">
        <f t="shared" ca="1" si="0"/>
        <v>0.74761387445497351</v>
      </c>
      <c r="B7" s="1">
        <v>42757</v>
      </c>
      <c r="C7" s="1" t="str">
        <f t="shared" si="1"/>
        <v>January</v>
      </c>
      <c r="D7" t="s">
        <v>7</v>
      </c>
      <c r="E7">
        <v>40.799999999999997</v>
      </c>
      <c r="F7" s="2">
        <v>1.1100000000000001</v>
      </c>
      <c r="G7">
        <v>19</v>
      </c>
      <c r="H7">
        <v>0.3</v>
      </c>
      <c r="I7">
        <v>16</v>
      </c>
      <c r="J7" s="3">
        <f t="shared" si="2"/>
        <v>4.8</v>
      </c>
      <c r="L7" s="8" t="s">
        <v>37</v>
      </c>
      <c r="M7" s="2">
        <f t="shared" ref="M7" si="11">AVERAGE(F6:F45)</f>
        <v>0.86424999999999985</v>
      </c>
      <c r="N7">
        <f t="shared" ref="N7" si="12">_xlfn.STDEV.S(F6:F45)</f>
        <v>0.27415967179916473</v>
      </c>
      <c r="P7">
        <f t="shared" ref="P7" si="13">AVERAGE(E6:E45)</f>
        <v>58.604999999999983</v>
      </c>
      <c r="Q7">
        <f t="shared" ref="Q7" si="14">_xlfn.STDEV.S(E6:E45)</f>
        <v>16.106853932091902</v>
      </c>
    </row>
    <row r="8" spans="1:18" x14ac:dyDescent="0.3">
      <c r="A8" s="9">
        <f t="shared" ca="1" si="0"/>
        <v>0.64747733975818511</v>
      </c>
      <c r="B8" s="1">
        <v>42749</v>
      </c>
      <c r="C8" s="1" t="str">
        <f t="shared" si="1"/>
        <v>January</v>
      </c>
      <c r="D8" t="s">
        <v>13</v>
      </c>
      <c r="E8">
        <v>44.099999999999994</v>
      </c>
      <c r="F8" s="2">
        <v>1.05</v>
      </c>
      <c r="G8">
        <v>23</v>
      </c>
      <c r="H8">
        <v>0.3</v>
      </c>
      <c r="I8">
        <v>17</v>
      </c>
      <c r="J8" s="3">
        <f t="shared" si="2"/>
        <v>5.0999999999999996</v>
      </c>
      <c r="L8" s="8" t="s">
        <v>38</v>
      </c>
      <c r="M8" s="2">
        <f t="shared" ref="M8" si="15">AVERAGE(F39:F78)</f>
        <v>0.86824999999999997</v>
      </c>
      <c r="N8">
        <f t="shared" ref="N8" si="16">_xlfn.STDEV.S(F39:F78)</f>
        <v>0.36711548871068145</v>
      </c>
      <c r="P8">
        <f t="shared" ref="P8" si="17">AVERAGE(E39:E78)</f>
        <v>58.117499999999993</v>
      </c>
      <c r="Q8">
        <f t="shared" ref="Q8" si="18">_xlfn.STDEV.S(E39:E78)</f>
        <v>15.455542321819005</v>
      </c>
    </row>
    <row r="9" spans="1:18" x14ac:dyDescent="0.3">
      <c r="A9" s="9">
        <f t="shared" ca="1" si="0"/>
        <v>0.32515186098324589</v>
      </c>
      <c r="B9" s="1">
        <v>42978</v>
      </c>
      <c r="C9" s="1" t="str">
        <f t="shared" si="1"/>
        <v>August</v>
      </c>
      <c r="D9" t="s">
        <v>11</v>
      </c>
      <c r="E9">
        <v>67.699999999999989</v>
      </c>
      <c r="F9" s="2">
        <v>0.69</v>
      </c>
      <c r="G9">
        <v>58</v>
      </c>
      <c r="H9">
        <v>0.5</v>
      </c>
      <c r="I9">
        <v>29</v>
      </c>
      <c r="J9" s="3">
        <f t="shared" si="2"/>
        <v>14.5</v>
      </c>
      <c r="L9" s="8" t="s">
        <v>39</v>
      </c>
      <c r="M9" s="2">
        <f t="shared" ref="M9" si="19">AVERAGE(F8:F47)</f>
        <v>0.84424999999999994</v>
      </c>
      <c r="N9">
        <f t="shared" ref="N9" si="20">_xlfn.STDEV.S(F8:F47)</f>
        <v>0.25158867020269204</v>
      </c>
      <c r="P9">
        <f t="shared" ref="P9" si="21">AVERAGE(E8:E47)</f>
        <v>59.367499999999986</v>
      </c>
      <c r="Q9">
        <f t="shared" ref="Q9" si="22">_xlfn.STDEV.S(E8:E47)</f>
        <v>15.862847862464418</v>
      </c>
    </row>
    <row r="10" spans="1:18" x14ac:dyDescent="0.3">
      <c r="A10" s="9">
        <f t="shared" ca="1" si="0"/>
        <v>0.95005579846278398</v>
      </c>
      <c r="B10" s="1">
        <v>43049</v>
      </c>
      <c r="C10" s="1" t="str">
        <f t="shared" si="1"/>
        <v>November</v>
      </c>
      <c r="D10" t="s">
        <v>12</v>
      </c>
      <c r="E10">
        <v>54.599999999999994</v>
      </c>
      <c r="F10" s="2">
        <v>0.87</v>
      </c>
      <c r="G10">
        <v>28</v>
      </c>
      <c r="H10">
        <v>0.3</v>
      </c>
      <c r="I10">
        <v>22</v>
      </c>
      <c r="J10" s="3">
        <f t="shared" si="2"/>
        <v>6.6</v>
      </c>
      <c r="L10" s="8" t="s">
        <v>40</v>
      </c>
      <c r="M10" s="2">
        <f t="shared" ref="M10" si="23">AVERAGE(F41:F80)</f>
        <v>0.84325000000000006</v>
      </c>
      <c r="N10">
        <f t="shared" ref="N10" si="24">_xlfn.STDEV.S(F41:F80)</f>
        <v>0.35212459551873204</v>
      </c>
      <c r="P10">
        <f t="shared" ref="P10" si="25">AVERAGE(E41:E80)</f>
        <v>59.407499999999992</v>
      </c>
      <c r="Q10">
        <f t="shared" ref="Q10" si="26">_xlfn.STDEV.S(E41:E80)</f>
        <v>15.151734901087089</v>
      </c>
    </row>
    <row r="11" spans="1:18" x14ac:dyDescent="0.3">
      <c r="A11" s="9">
        <f t="shared" ca="1" si="0"/>
        <v>1.0703058061648285E-2</v>
      </c>
      <c r="B11" s="1">
        <v>42938</v>
      </c>
      <c r="C11" s="1" t="str">
        <f t="shared" si="1"/>
        <v>July</v>
      </c>
      <c r="D11" t="s">
        <v>13</v>
      </c>
      <c r="E11">
        <v>99.6</v>
      </c>
      <c r="F11" s="2">
        <v>0.47</v>
      </c>
      <c r="G11">
        <v>49</v>
      </c>
      <c r="H11">
        <v>0.5</v>
      </c>
      <c r="I11">
        <v>42</v>
      </c>
      <c r="J11" s="3">
        <f t="shared" si="2"/>
        <v>21</v>
      </c>
      <c r="L11" s="8" t="s">
        <v>41</v>
      </c>
      <c r="M11" s="2">
        <f t="shared" ref="M11" si="27">AVERAGE(F10:F49)</f>
        <v>0.83324999999999994</v>
      </c>
      <c r="N11">
        <f t="shared" ref="N11" si="28">_xlfn.STDEV.S(F10:F49)</f>
        <v>0.251858604002834</v>
      </c>
      <c r="P11">
        <f t="shared" ref="P11" si="29">AVERAGE(E10:E49)</f>
        <v>60.047499999999978</v>
      </c>
      <c r="Q11">
        <f t="shared" ref="Q11" si="30">_xlfn.STDEV.S(E10:E49)</f>
        <v>15.772728614565031</v>
      </c>
    </row>
    <row r="12" spans="1:18" x14ac:dyDescent="0.3">
      <c r="A12" s="9">
        <f t="shared" ca="1" si="0"/>
        <v>0.47164559254479477</v>
      </c>
      <c r="B12" s="1">
        <v>42930</v>
      </c>
      <c r="C12" s="1" t="str">
        <f t="shared" si="1"/>
        <v>July</v>
      </c>
      <c r="D12" t="s">
        <v>12</v>
      </c>
      <c r="E12">
        <v>92</v>
      </c>
      <c r="F12" s="2">
        <v>0.5</v>
      </c>
      <c r="G12">
        <v>80</v>
      </c>
      <c r="H12">
        <v>0.5</v>
      </c>
      <c r="I12">
        <v>40</v>
      </c>
      <c r="J12" s="3">
        <f t="shared" si="2"/>
        <v>20</v>
      </c>
      <c r="L12" s="8" t="s">
        <v>42</v>
      </c>
      <c r="M12" s="2">
        <f t="shared" ref="M12" si="31">AVERAGE(F43:F82)</f>
        <v>0.83224999999999993</v>
      </c>
      <c r="N12">
        <f t="shared" ref="N12" si="32">_xlfn.STDEV.S(F43:F82)</f>
        <v>0.3541873146318964</v>
      </c>
      <c r="P12">
        <f t="shared" ref="P12" si="33">AVERAGE(E43:E82)</f>
        <v>60.154999999999994</v>
      </c>
      <c r="Q12">
        <f t="shared" ref="Q12" si="34">_xlfn.STDEV.S(E43:E82)</f>
        <v>15.327735042675464</v>
      </c>
    </row>
    <row r="13" spans="1:18" x14ac:dyDescent="0.3">
      <c r="A13" s="9">
        <f t="shared" ca="1" si="0"/>
        <v>0.28175813384189496</v>
      </c>
      <c r="B13" s="1">
        <v>43052</v>
      </c>
      <c r="C13" s="1" t="str">
        <f t="shared" si="1"/>
        <v>November</v>
      </c>
      <c r="D13" t="s">
        <v>8</v>
      </c>
      <c r="E13">
        <v>44.699999999999996</v>
      </c>
      <c r="F13" s="2">
        <v>1.05</v>
      </c>
      <c r="G13">
        <v>26</v>
      </c>
      <c r="H13">
        <v>0.3</v>
      </c>
      <c r="I13">
        <v>19</v>
      </c>
      <c r="J13" s="3">
        <f t="shared" si="2"/>
        <v>5.7</v>
      </c>
      <c r="L13" s="8" t="s">
        <v>43</v>
      </c>
      <c r="M13" s="2">
        <f t="shared" ref="M13" si="35">AVERAGE(F12:F51)</f>
        <v>0.83699999999999997</v>
      </c>
      <c r="N13">
        <f t="shared" ref="N13" si="36">_xlfn.STDEV.S(F12:F51)</f>
        <v>0.24607899502979103</v>
      </c>
      <c r="P13">
        <f t="shared" ref="P13" si="37">AVERAGE(E12:E51)</f>
        <v>59.2</v>
      </c>
      <c r="Q13">
        <f t="shared" ref="Q13" si="38">_xlfn.STDEV.S(E12:E51)</f>
        <v>14.486704780060048</v>
      </c>
    </row>
    <row r="14" spans="1:18" x14ac:dyDescent="0.3">
      <c r="A14" s="9">
        <f t="shared" ca="1" si="0"/>
        <v>0.66294737165044537</v>
      </c>
      <c r="B14" s="1">
        <v>43090</v>
      </c>
      <c r="C14" s="1" t="str">
        <f t="shared" si="1"/>
        <v>December</v>
      </c>
      <c r="D14" t="s">
        <v>11</v>
      </c>
      <c r="E14">
        <v>40.5</v>
      </c>
      <c r="F14" s="2">
        <v>1.33</v>
      </c>
      <c r="G14">
        <v>23</v>
      </c>
      <c r="H14">
        <v>0.3</v>
      </c>
      <c r="I14">
        <v>15</v>
      </c>
      <c r="J14" s="3">
        <f t="shared" si="2"/>
        <v>4.5</v>
      </c>
      <c r="L14" s="8" t="s">
        <v>44</v>
      </c>
      <c r="M14" s="2">
        <f t="shared" ref="M14" si="39">AVERAGE(F45:F84)</f>
        <v>0.8135</v>
      </c>
      <c r="N14">
        <f t="shared" ref="N14" si="40">_xlfn.STDEV.S(F45:F84)</f>
        <v>0.35016150120062733</v>
      </c>
      <c r="P14">
        <f t="shared" ref="P14" si="41">AVERAGE(E45:E84)</f>
        <v>61.304999999999993</v>
      </c>
      <c r="Q14">
        <f t="shared" ref="Q14" si="42">_xlfn.STDEV.S(E45:E84)</f>
        <v>15.155162444459265</v>
      </c>
    </row>
    <row r="15" spans="1:18" x14ac:dyDescent="0.3">
      <c r="A15" s="9">
        <f t="shared" ca="1" si="0"/>
        <v>0.12543070891303876</v>
      </c>
      <c r="B15" s="1">
        <v>42821</v>
      </c>
      <c r="C15" s="1" t="str">
        <f t="shared" si="1"/>
        <v>March</v>
      </c>
      <c r="D15" t="s">
        <v>8</v>
      </c>
      <c r="E15">
        <v>60.499999999999993</v>
      </c>
      <c r="F15" s="2">
        <v>0.74</v>
      </c>
      <c r="G15">
        <v>30</v>
      </c>
      <c r="H15">
        <v>0.3</v>
      </c>
      <c r="I15">
        <v>25</v>
      </c>
      <c r="J15" s="3">
        <f t="shared" si="2"/>
        <v>7.5</v>
      </c>
      <c r="L15" s="8" t="s">
        <v>45</v>
      </c>
      <c r="M15" s="2">
        <f t="shared" ref="M15" si="43">AVERAGE(F14:F53)</f>
        <v>0.8367500000000001</v>
      </c>
      <c r="N15">
        <f t="shared" ref="N15" si="44">_xlfn.STDEV.S(F14:F53)</f>
        <v>0.23852524996694718</v>
      </c>
      <c r="P15">
        <f t="shared" ref="P15" si="45">AVERAGE(E14:E53)</f>
        <v>58.782500000000006</v>
      </c>
      <c r="Q15">
        <f t="shared" ref="Q15" si="46">_xlfn.STDEV.S(E14:E53)</f>
        <v>13.294511832775042</v>
      </c>
    </row>
    <row r="16" spans="1:18" x14ac:dyDescent="0.3">
      <c r="A16" s="9">
        <f t="shared" ca="1" si="0"/>
        <v>0.91510369914671508</v>
      </c>
      <c r="B16" s="1">
        <v>42848</v>
      </c>
      <c r="C16" s="1" t="str">
        <f t="shared" si="1"/>
        <v>April</v>
      </c>
      <c r="D16" t="s">
        <v>7</v>
      </c>
      <c r="E16">
        <v>60.8</v>
      </c>
      <c r="F16" s="2">
        <v>0.77</v>
      </c>
      <c r="G16">
        <v>50</v>
      </c>
      <c r="H16">
        <v>0.3</v>
      </c>
      <c r="I16">
        <v>26</v>
      </c>
      <c r="J16" s="3">
        <f t="shared" si="2"/>
        <v>7.8</v>
      </c>
      <c r="L16" s="8" t="s">
        <v>46</v>
      </c>
      <c r="M16" s="2">
        <f t="shared" ref="M16" si="47">AVERAGE(F47:F86)</f>
        <v>0.7962499999999999</v>
      </c>
      <c r="N16">
        <f t="shared" ref="N16" si="48">_xlfn.STDEV.S(F47:F86)</f>
        <v>0.34064559747180534</v>
      </c>
      <c r="P16">
        <f t="shared" ref="P16" si="49">AVERAGE(E47:E86)</f>
        <v>62.085000000000001</v>
      </c>
      <c r="Q16">
        <f t="shared" ref="Q16" si="50">_xlfn.STDEV.S(E47:E86)</f>
        <v>14.403018736290928</v>
      </c>
    </row>
    <row r="17" spans="1:17" x14ac:dyDescent="0.3">
      <c r="A17" s="9">
        <f t="shared" ca="1" si="0"/>
        <v>0.45578595141803613</v>
      </c>
      <c r="B17" s="1">
        <v>42869</v>
      </c>
      <c r="C17" s="1" t="str">
        <f t="shared" si="1"/>
        <v>May</v>
      </c>
      <c r="D17" t="s">
        <v>7</v>
      </c>
      <c r="E17">
        <v>77.3</v>
      </c>
      <c r="F17" s="2">
        <v>0.63</v>
      </c>
      <c r="G17">
        <v>58</v>
      </c>
      <c r="H17">
        <v>0.3</v>
      </c>
      <c r="I17">
        <v>31</v>
      </c>
      <c r="J17" s="3">
        <f t="shared" si="2"/>
        <v>9.2999999999999989</v>
      </c>
      <c r="L17" s="8" t="s">
        <v>47</v>
      </c>
      <c r="M17" s="2">
        <f t="shared" ref="M17" si="51">AVERAGE(F16:F55)</f>
        <v>0.82150000000000001</v>
      </c>
      <c r="N17">
        <f t="shared" ref="N17" si="52">_xlfn.STDEV.S(F16:F55)</f>
        <v>0.22548580033750681</v>
      </c>
      <c r="P17">
        <f t="shared" ref="P17" si="53">AVERAGE(E16:E55)</f>
        <v>59.14</v>
      </c>
      <c r="Q17">
        <f t="shared" ref="Q17" si="54">_xlfn.STDEV.S(E16:E55)</f>
        <v>12.986260984554933</v>
      </c>
    </row>
    <row r="18" spans="1:17" x14ac:dyDescent="0.3">
      <c r="A18" s="9">
        <f t="shared" ca="1" si="0"/>
        <v>0.33438384733047122</v>
      </c>
      <c r="B18" s="1">
        <v>42808</v>
      </c>
      <c r="C18" s="1" t="str">
        <f t="shared" si="1"/>
        <v>March</v>
      </c>
      <c r="D18" t="s">
        <v>9</v>
      </c>
      <c r="E18">
        <v>58.9</v>
      </c>
      <c r="F18" s="2">
        <v>0.87</v>
      </c>
      <c r="G18">
        <v>35</v>
      </c>
      <c r="H18">
        <v>0.3</v>
      </c>
      <c r="I18">
        <v>23</v>
      </c>
      <c r="J18" s="3">
        <f t="shared" si="2"/>
        <v>6.8999999999999995</v>
      </c>
      <c r="L18" s="8" t="s">
        <v>48</v>
      </c>
      <c r="M18" s="2">
        <f t="shared" ref="M18" si="55">AVERAGE(F49:F88)</f>
        <v>0.8012499999999998</v>
      </c>
      <c r="N18">
        <f t="shared" ref="N18" si="56">_xlfn.STDEV.S(F49:F88)</f>
        <v>0.33966942828700503</v>
      </c>
      <c r="P18">
        <f t="shared" ref="P18" si="57">AVERAGE(E49:E88)</f>
        <v>61.782499999999992</v>
      </c>
      <c r="Q18">
        <f t="shared" ref="Q18" si="58">_xlfn.STDEV.S(E49:E88)</f>
        <v>14.458816625337228</v>
      </c>
    </row>
    <row r="19" spans="1:17" x14ac:dyDescent="0.3">
      <c r="A19" s="9">
        <f t="shared" ca="1" si="0"/>
        <v>0.43560857282505216</v>
      </c>
      <c r="B19" s="1">
        <v>42839</v>
      </c>
      <c r="C19" s="1" t="str">
        <f t="shared" si="1"/>
        <v>April</v>
      </c>
      <c r="D19" t="s">
        <v>12</v>
      </c>
      <c r="E19">
        <v>61.499999999999993</v>
      </c>
      <c r="F19" s="2">
        <v>0.77</v>
      </c>
      <c r="G19">
        <v>49</v>
      </c>
      <c r="H19">
        <v>0.3</v>
      </c>
      <c r="I19">
        <v>25</v>
      </c>
      <c r="J19" s="3">
        <f t="shared" si="2"/>
        <v>7.5</v>
      </c>
      <c r="L19" s="8" t="s">
        <v>49</v>
      </c>
      <c r="M19" s="2">
        <f t="shared" ref="M19" si="59">AVERAGE(F18:F57)</f>
        <v>0.81700000000000017</v>
      </c>
      <c r="N19">
        <f t="shared" ref="N19" si="60">_xlfn.STDEV.S(F18:F57)</f>
        <v>0.22831826639415037</v>
      </c>
      <c r="P19">
        <f t="shared" ref="P19" si="61">AVERAGE(E18:E57)</f>
        <v>59.44250000000001</v>
      </c>
      <c r="Q19">
        <f t="shared" ref="Q19" si="62">_xlfn.STDEV.S(E18:E57)</f>
        <v>13.157427219089573</v>
      </c>
    </row>
    <row r="20" spans="1:17" x14ac:dyDescent="0.3">
      <c r="A20" s="9">
        <f t="shared" ca="1" si="0"/>
        <v>0.89246323881316891</v>
      </c>
      <c r="B20" s="1">
        <v>43003</v>
      </c>
      <c r="C20" s="1" t="str">
        <f t="shared" si="1"/>
        <v>September</v>
      </c>
      <c r="D20" t="s">
        <v>8</v>
      </c>
      <c r="E20">
        <v>61.099999999999994</v>
      </c>
      <c r="F20" s="2">
        <v>0.71</v>
      </c>
      <c r="G20">
        <v>33</v>
      </c>
      <c r="H20">
        <v>0.3</v>
      </c>
      <c r="I20">
        <v>27</v>
      </c>
      <c r="J20" s="3">
        <f t="shared" si="2"/>
        <v>8.1</v>
      </c>
      <c r="L20" s="8" t="s">
        <v>50</v>
      </c>
      <c r="M20" s="2">
        <f t="shared" ref="M20" si="63">AVERAGE(F51:F90)</f>
        <v>0.79899999999999982</v>
      </c>
      <c r="N20">
        <f t="shared" ref="N20" si="64">_xlfn.STDEV.S(F51:F90)</f>
        <v>0.34093235662646049</v>
      </c>
      <c r="P20">
        <f t="shared" ref="P20" si="65">AVERAGE(E51:E90)</f>
        <v>61.9375</v>
      </c>
      <c r="Q20">
        <f t="shared" ref="Q20" si="66">_xlfn.STDEV.S(E51:E90)</f>
        <v>14.660092130749062</v>
      </c>
    </row>
    <row r="21" spans="1:17" x14ac:dyDescent="0.3">
      <c r="A21" s="9">
        <f t="shared" ca="1" si="0"/>
        <v>5.0284557108497552E-2</v>
      </c>
      <c r="B21" s="1">
        <v>42879</v>
      </c>
      <c r="C21" s="1" t="str">
        <f t="shared" si="1"/>
        <v>May</v>
      </c>
      <c r="D21" t="s">
        <v>10</v>
      </c>
      <c r="E21">
        <v>69.399999999999991</v>
      </c>
      <c r="F21" s="2">
        <v>0.69</v>
      </c>
      <c r="G21">
        <v>34</v>
      </c>
      <c r="H21">
        <v>0.3</v>
      </c>
      <c r="I21">
        <v>28</v>
      </c>
      <c r="J21" s="3">
        <f t="shared" si="2"/>
        <v>8.4</v>
      </c>
      <c r="L21" s="8" t="s">
        <v>51</v>
      </c>
      <c r="M21" s="2">
        <f t="shared" ref="M21" si="67">AVERAGE(F20:F59)</f>
        <v>0.81725000000000014</v>
      </c>
      <c r="N21">
        <f t="shared" ref="N21" si="68">_xlfn.STDEV.S(F20:F59)</f>
        <v>0.23146121677679507</v>
      </c>
      <c r="P21">
        <f t="shared" ref="P21" si="69">AVERAGE(E20:E59)</f>
        <v>59.582500000000017</v>
      </c>
      <c r="Q21">
        <f t="shared" ref="Q21" si="70">_xlfn.STDEV.S(E20:E59)</f>
        <v>13.568985894499454</v>
      </c>
    </row>
    <row r="22" spans="1:17" x14ac:dyDescent="0.3">
      <c r="A22" s="9">
        <f t="shared" ca="1" si="0"/>
        <v>0.61482632323754827</v>
      </c>
      <c r="B22" s="1">
        <v>42777</v>
      </c>
      <c r="C22" s="1" t="str">
        <f t="shared" si="1"/>
        <v>February</v>
      </c>
      <c r="D22" t="s">
        <v>13</v>
      </c>
      <c r="E22">
        <v>51.3</v>
      </c>
      <c r="F22" s="2">
        <v>0.91</v>
      </c>
      <c r="G22">
        <v>35</v>
      </c>
      <c r="H22">
        <v>0.3</v>
      </c>
      <c r="I22">
        <v>21</v>
      </c>
      <c r="J22" s="3">
        <f t="shared" si="2"/>
        <v>6.3</v>
      </c>
      <c r="L22" s="8" t="s">
        <v>52</v>
      </c>
      <c r="M22" s="2">
        <f t="shared" ref="M22" si="71">AVERAGE(F53:F92)</f>
        <v>0.81224999999999992</v>
      </c>
      <c r="N22">
        <f t="shared" ref="N22" si="72">_xlfn.STDEV.S(F53:F92)</f>
        <v>0.34865667118094085</v>
      </c>
      <c r="P22">
        <f t="shared" ref="P22" si="73">AVERAGE(E53:E92)</f>
        <v>61.337500000000013</v>
      </c>
      <c r="Q22">
        <f t="shared" ref="Q22" si="74">_xlfn.STDEV.S(E53:E92)</f>
        <v>15.197413536688597</v>
      </c>
    </row>
    <row r="23" spans="1:17" x14ac:dyDescent="0.3">
      <c r="A23" s="9">
        <f t="shared" ca="1" si="0"/>
        <v>0.25440900804599553</v>
      </c>
      <c r="B23" s="1">
        <v>42892</v>
      </c>
      <c r="C23" s="1" t="str">
        <f t="shared" si="1"/>
        <v>June</v>
      </c>
      <c r="D23" t="s">
        <v>9</v>
      </c>
      <c r="E23">
        <v>84.199999999999989</v>
      </c>
      <c r="F23" s="2">
        <v>0.56000000000000005</v>
      </c>
      <c r="G23">
        <v>44</v>
      </c>
      <c r="H23">
        <v>0.3</v>
      </c>
      <c r="I23">
        <v>34</v>
      </c>
      <c r="J23" s="3">
        <f t="shared" si="2"/>
        <v>10.199999999999999</v>
      </c>
      <c r="L23" s="8" t="s">
        <v>53</v>
      </c>
      <c r="M23" s="2">
        <f t="shared" ref="M23" si="75">AVERAGE(F22:F61)</f>
        <v>0.8620000000000001</v>
      </c>
      <c r="N23">
        <f t="shared" ref="N23" si="76">_xlfn.STDEV.S(F22:F61)</f>
        <v>0.35189742095075738</v>
      </c>
      <c r="P23">
        <f t="shared" ref="P23" si="77">AVERAGE(E22:E61)</f>
        <v>58.489999999999995</v>
      </c>
      <c r="Q23">
        <f t="shared" ref="Q23" si="78">_xlfn.STDEV.S(E22:E61)</f>
        <v>15.32525651268152</v>
      </c>
    </row>
    <row r="24" spans="1:17" x14ac:dyDescent="0.3">
      <c r="A24" s="9">
        <f t="shared" ca="1" si="0"/>
        <v>0.76610037952853416</v>
      </c>
      <c r="B24" s="1">
        <v>42982</v>
      </c>
      <c r="C24" s="1" t="str">
        <f t="shared" si="1"/>
        <v>September</v>
      </c>
      <c r="D24" t="s">
        <v>8</v>
      </c>
      <c r="E24">
        <v>59.8</v>
      </c>
      <c r="F24" s="2">
        <v>0.74</v>
      </c>
      <c r="G24">
        <v>54</v>
      </c>
      <c r="H24">
        <v>0.3</v>
      </c>
      <c r="I24">
        <v>26</v>
      </c>
      <c r="J24" s="3">
        <f t="shared" si="2"/>
        <v>7.8</v>
      </c>
      <c r="L24" s="8" t="s">
        <v>54</v>
      </c>
      <c r="M24" s="2">
        <f t="shared" ref="M24" si="79">AVERAGE(F55:F94)</f>
        <v>0.80699999999999983</v>
      </c>
      <c r="N24">
        <f t="shared" ref="N24" si="80">_xlfn.STDEV.S(F55:F94)</f>
        <v>0.35127752196219114</v>
      </c>
      <c r="P24">
        <f t="shared" ref="P24" si="81">AVERAGE(E55:E94)</f>
        <v>62.400000000000013</v>
      </c>
      <c r="Q24">
        <f t="shared" ref="Q24" si="82">_xlfn.STDEV.S(E55:E94)</f>
        <v>15.79495213099775</v>
      </c>
    </row>
    <row r="25" spans="1:17" x14ac:dyDescent="0.3">
      <c r="A25" s="9">
        <f t="shared" ca="1" si="0"/>
        <v>0.50432921141631382</v>
      </c>
      <c r="B25" s="1">
        <v>42790</v>
      </c>
      <c r="C25" s="1" t="str">
        <f t="shared" si="1"/>
        <v>February</v>
      </c>
      <c r="D25" t="s">
        <v>12</v>
      </c>
      <c r="E25">
        <v>47.3</v>
      </c>
      <c r="F25" s="2">
        <v>0.87</v>
      </c>
      <c r="G25">
        <v>36</v>
      </c>
      <c r="H25">
        <v>0.3</v>
      </c>
      <c r="I25">
        <v>21</v>
      </c>
      <c r="J25" s="3">
        <f t="shared" si="2"/>
        <v>6.3</v>
      </c>
      <c r="L25" s="8" t="s">
        <v>55</v>
      </c>
      <c r="M25" s="2">
        <f t="shared" ref="M25" si="83">AVERAGE(F24:F63)</f>
        <v>0.86624999999999996</v>
      </c>
      <c r="N25">
        <f t="shared" ref="N25" si="84">_xlfn.STDEV.S(F24:F63)</f>
        <v>0.3487610856615096</v>
      </c>
      <c r="P25">
        <f t="shared" ref="P25" si="85">AVERAGE(E24:E63)</f>
        <v>57.79</v>
      </c>
      <c r="Q25">
        <f t="shared" ref="Q25" si="86">_xlfn.STDEV.S(E24:E63)</f>
        <v>14.811218894075006</v>
      </c>
    </row>
    <row r="26" spans="1:17" x14ac:dyDescent="0.3">
      <c r="A26" s="9">
        <f t="shared" ca="1" si="0"/>
        <v>0.54983555422264263</v>
      </c>
      <c r="B26" s="1">
        <v>42844</v>
      </c>
      <c r="C26" s="1" t="str">
        <f t="shared" si="1"/>
        <v>April</v>
      </c>
      <c r="D26" t="s">
        <v>10</v>
      </c>
      <c r="E26">
        <v>59.8</v>
      </c>
      <c r="F26" s="2">
        <v>0.77</v>
      </c>
      <c r="G26">
        <v>53</v>
      </c>
      <c r="H26">
        <v>0.3</v>
      </c>
      <c r="I26">
        <v>26</v>
      </c>
      <c r="J26" s="3">
        <f t="shared" si="2"/>
        <v>7.8</v>
      </c>
      <c r="L26" s="8" t="s">
        <v>56</v>
      </c>
      <c r="M26" s="2">
        <f t="shared" ref="M26" si="87">AVERAGE(F57:F96)</f>
        <v>0.81400000000000006</v>
      </c>
      <c r="N26">
        <f t="shared" ref="N26" si="88">_xlfn.STDEV.S(F57:F96)</f>
        <v>0.34962837413459452</v>
      </c>
      <c r="P26">
        <f t="shared" ref="P26" si="89">AVERAGE(E57:E96)</f>
        <v>62.07500000000001</v>
      </c>
      <c r="Q26">
        <f t="shared" ref="Q26" si="90">_xlfn.STDEV.S(E57:E96)</f>
        <v>15.702616963015346</v>
      </c>
    </row>
    <row r="27" spans="1:17" x14ac:dyDescent="0.3">
      <c r="A27" s="9">
        <f t="shared" ca="1" si="0"/>
        <v>0.34761689865178935</v>
      </c>
      <c r="B27" s="1">
        <v>43070</v>
      </c>
      <c r="C27" s="1" t="str">
        <f t="shared" si="1"/>
        <v>December</v>
      </c>
      <c r="D27" t="s">
        <v>12</v>
      </c>
      <c r="E27">
        <v>48.699999999999996</v>
      </c>
      <c r="F27" s="2">
        <v>1</v>
      </c>
      <c r="G27">
        <v>34</v>
      </c>
      <c r="H27">
        <v>0.3</v>
      </c>
      <c r="I27">
        <v>19</v>
      </c>
      <c r="J27" s="3">
        <f t="shared" si="2"/>
        <v>5.7</v>
      </c>
      <c r="L27" s="8" t="s">
        <v>57</v>
      </c>
      <c r="M27" s="2">
        <f t="shared" ref="M27" si="91">AVERAGE(F26:F65)</f>
        <v>0.8630000000000001</v>
      </c>
      <c r="N27">
        <f t="shared" ref="N27" si="92">_xlfn.STDEV.S(F26:F65)</f>
        <v>0.34939654937899484</v>
      </c>
      <c r="P27">
        <f t="shared" ref="P27" si="93">AVERAGE(E26:E65)</f>
        <v>58.194999999999993</v>
      </c>
      <c r="Q27">
        <f t="shared" ref="Q27" si="94">_xlfn.STDEV.S(E26:E65)</f>
        <v>14.75307790572219</v>
      </c>
    </row>
    <row r="28" spans="1:17" x14ac:dyDescent="0.3">
      <c r="A28" s="9">
        <f t="shared" ca="1" si="0"/>
        <v>0.74279104865179146</v>
      </c>
      <c r="B28" s="1">
        <v>43069</v>
      </c>
      <c r="C28" s="1" t="str">
        <f t="shared" si="1"/>
        <v>November</v>
      </c>
      <c r="D28" t="s">
        <v>11</v>
      </c>
      <c r="E28">
        <v>44.699999999999996</v>
      </c>
      <c r="F28" s="2">
        <v>1.05</v>
      </c>
      <c r="G28">
        <v>28</v>
      </c>
      <c r="H28">
        <v>0.3</v>
      </c>
      <c r="I28">
        <v>19</v>
      </c>
      <c r="J28" s="3">
        <f t="shared" si="2"/>
        <v>5.7</v>
      </c>
      <c r="L28" s="8" t="s">
        <v>58</v>
      </c>
      <c r="M28" s="2">
        <f t="shared" ref="M28" si="95">AVERAGE(F59:F98)</f>
        <v>0.80800000000000005</v>
      </c>
      <c r="N28">
        <f t="shared" ref="N28" si="96">_xlfn.STDEV.S(F59:F98)</f>
        <v>0.34824983663736109</v>
      </c>
      <c r="P28">
        <f t="shared" ref="P28" si="97">AVERAGE(E59:E98)</f>
        <v>62.129999999999995</v>
      </c>
      <c r="Q28">
        <f t="shared" ref="Q28" si="98">_xlfn.STDEV.S(E59:E98)</f>
        <v>15.448528267800331</v>
      </c>
    </row>
    <row r="29" spans="1:17" x14ac:dyDescent="0.3">
      <c r="A29" s="9">
        <f t="shared" ca="1" si="0"/>
        <v>0.96037468447041485</v>
      </c>
      <c r="B29" s="1">
        <v>42806</v>
      </c>
      <c r="C29" s="1" t="str">
        <f t="shared" si="1"/>
        <v>March</v>
      </c>
      <c r="D29" t="s">
        <v>7</v>
      </c>
      <c r="E29">
        <v>61.499999999999993</v>
      </c>
      <c r="F29" s="2">
        <v>0.74</v>
      </c>
      <c r="G29">
        <v>47</v>
      </c>
      <c r="H29">
        <v>0.3</v>
      </c>
      <c r="I29">
        <v>25</v>
      </c>
      <c r="J29" s="3">
        <f t="shared" si="2"/>
        <v>7.5</v>
      </c>
      <c r="L29" s="8" t="s">
        <v>59</v>
      </c>
      <c r="M29" s="2">
        <f t="shared" ref="M29" si="99">AVERAGE(F28:F67)</f>
        <v>0.85525000000000018</v>
      </c>
      <c r="N29">
        <f t="shared" ref="N29" si="100">_xlfn.STDEV.S(F28:F67)</f>
        <v>0.34971774333024558</v>
      </c>
      <c r="P29">
        <f t="shared" ref="P29" si="101">AVERAGE(E28:E67)</f>
        <v>58.537500000000001</v>
      </c>
      <c r="Q29">
        <f t="shared" ref="Q29" si="102">_xlfn.STDEV.S(E28:E67)</f>
        <v>14.71982245398774</v>
      </c>
    </row>
    <row r="30" spans="1:17" x14ac:dyDescent="0.3">
      <c r="A30" s="9">
        <f t="shared" ca="1" si="0"/>
        <v>0.15750176284722539</v>
      </c>
      <c r="B30" s="1">
        <v>43050</v>
      </c>
      <c r="C30" s="1" t="str">
        <f t="shared" si="1"/>
        <v>November</v>
      </c>
      <c r="D30" t="s">
        <v>13</v>
      </c>
      <c r="E30">
        <v>47.3</v>
      </c>
      <c r="F30" s="2">
        <v>0.91</v>
      </c>
      <c r="G30">
        <v>33</v>
      </c>
      <c r="H30">
        <v>0.3</v>
      </c>
      <c r="I30">
        <v>21</v>
      </c>
      <c r="J30" s="3">
        <f t="shared" si="2"/>
        <v>6.3</v>
      </c>
      <c r="L30" s="8" t="s">
        <v>60</v>
      </c>
      <c r="M30" s="2">
        <f t="shared" ref="M30" si="103">AVERAGE(F61:F100)</f>
        <v>0.80625000000000002</v>
      </c>
      <c r="N30">
        <f t="shared" ref="N30" si="104">_xlfn.STDEV.S(F61:F100)</f>
        <v>0.3510109027454188</v>
      </c>
      <c r="P30">
        <f t="shared" ref="P30" si="105">AVERAGE(E61:E100)</f>
        <v>62.407499999999992</v>
      </c>
      <c r="Q30">
        <f t="shared" ref="Q30" si="106">_xlfn.STDEV.S(E61:E100)</f>
        <v>16.540027400529212</v>
      </c>
    </row>
    <row r="31" spans="1:17" x14ac:dyDescent="0.3">
      <c r="A31" s="9">
        <f t="shared" ca="1" si="0"/>
        <v>0.50769473011572852</v>
      </c>
      <c r="B31" s="1">
        <v>43087</v>
      </c>
      <c r="C31" s="1" t="str">
        <f t="shared" si="1"/>
        <v>December</v>
      </c>
      <c r="D31" t="s">
        <v>8</v>
      </c>
      <c r="E31">
        <v>30.9</v>
      </c>
      <c r="F31" s="2">
        <v>1.43</v>
      </c>
      <c r="G31">
        <v>27</v>
      </c>
      <c r="H31">
        <v>0.3</v>
      </c>
      <c r="I31">
        <v>13</v>
      </c>
      <c r="J31" s="3">
        <f t="shared" si="2"/>
        <v>3.9</v>
      </c>
      <c r="L31" s="8" t="s">
        <v>61</v>
      </c>
      <c r="M31" s="2">
        <f t="shared" ref="M31" si="107">AVERAGE(F30:F69)</f>
        <v>0.85799999999999998</v>
      </c>
      <c r="N31">
        <f t="shared" ref="N31" si="108">_xlfn.STDEV.S(F30:F69)</f>
        <v>0.36504443003206599</v>
      </c>
      <c r="P31">
        <f t="shared" ref="P31" si="109">AVERAGE(E30:E69)</f>
        <v>59.029999999999994</v>
      </c>
      <c r="Q31">
        <f t="shared" ref="Q31" si="110">_xlfn.STDEV.S(E30:E69)</f>
        <v>16.207693646331411</v>
      </c>
    </row>
    <row r="32" spans="1:17" x14ac:dyDescent="0.3">
      <c r="A32" s="9">
        <f t="shared" ca="1" si="0"/>
        <v>0.96355870447071124</v>
      </c>
      <c r="B32" s="1">
        <v>42942</v>
      </c>
      <c r="C32" s="1" t="str">
        <f t="shared" si="1"/>
        <v>July</v>
      </c>
      <c r="D32" t="s">
        <v>10</v>
      </c>
      <c r="E32">
        <v>76.599999999999994</v>
      </c>
      <c r="F32" s="2">
        <v>0.59</v>
      </c>
      <c r="G32">
        <v>37</v>
      </c>
      <c r="H32">
        <v>0.5</v>
      </c>
      <c r="I32">
        <v>32</v>
      </c>
      <c r="J32" s="3">
        <f t="shared" si="2"/>
        <v>16</v>
      </c>
      <c r="L32" s="8" t="s">
        <v>62</v>
      </c>
      <c r="M32" s="2">
        <f t="shared" ref="M32" si="111">AVERAGE(F63:F102)</f>
        <v>0.76100000000000001</v>
      </c>
      <c r="N32">
        <f t="shared" ref="N32" si="112">_xlfn.STDEV.S(F63:F102)</f>
        <v>0.21885248515018052</v>
      </c>
      <c r="P32">
        <f t="shared" ref="P32" si="113">AVERAGE(E63:E102)</f>
        <v>63.597499999999989</v>
      </c>
      <c r="Q32">
        <f t="shared" ref="Q32" si="114">_xlfn.STDEV.S(E63:E102)</f>
        <v>14.651410844815928</v>
      </c>
    </row>
    <row r="33" spans="1:17" x14ac:dyDescent="0.3">
      <c r="A33" s="9">
        <f t="shared" ca="1" si="0"/>
        <v>0.66887113918459706</v>
      </c>
      <c r="B33" s="1">
        <v>43011</v>
      </c>
      <c r="C33" s="1" t="str">
        <f t="shared" si="1"/>
        <v>October</v>
      </c>
      <c r="D33" t="s">
        <v>9</v>
      </c>
      <c r="E33">
        <v>59.199999999999996</v>
      </c>
      <c r="F33" s="2">
        <v>0.8</v>
      </c>
      <c r="G33">
        <v>34</v>
      </c>
      <c r="H33">
        <v>0.3</v>
      </c>
      <c r="I33">
        <v>24</v>
      </c>
      <c r="J33" s="3">
        <f t="shared" si="2"/>
        <v>7.1999999999999993</v>
      </c>
      <c r="L33" s="8" t="s">
        <v>63</v>
      </c>
      <c r="M33" s="2">
        <f t="shared" ref="M33" si="115">AVERAGE(F32:F71)</f>
        <v>0.8547499999999999</v>
      </c>
      <c r="N33">
        <f t="shared" ref="N33" si="116">_xlfn.STDEV.S(F32:F71)</f>
        <v>0.37097230182043067</v>
      </c>
      <c r="P33">
        <f t="shared" ref="P33" si="117">AVERAGE(E32:E71)</f>
        <v>59.54</v>
      </c>
      <c r="Q33">
        <f t="shared" ref="Q33" si="118">_xlfn.STDEV.S(E32:E71)</f>
        <v>16.039099661412308</v>
      </c>
    </row>
    <row r="34" spans="1:17" x14ac:dyDescent="0.3">
      <c r="A34" s="9">
        <f t="shared" ca="1" si="0"/>
        <v>0.4407105377826861</v>
      </c>
      <c r="B34" s="1">
        <v>42992</v>
      </c>
      <c r="C34" s="1" t="str">
        <f t="shared" si="1"/>
        <v>September</v>
      </c>
      <c r="D34" t="s">
        <v>11</v>
      </c>
      <c r="E34">
        <v>63.8</v>
      </c>
      <c r="F34" s="2">
        <v>0.71</v>
      </c>
      <c r="G34">
        <v>29</v>
      </c>
      <c r="H34">
        <v>0.3</v>
      </c>
      <c r="I34">
        <v>26</v>
      </c>
      <c r="J34" s="3">
        <f t="shared" si="2"/>
        <v>7.8</v>
      </c>
      <c r="L34" s="8" t="s">
        <v>64</v>
      </c>
      <c r="M34" s="2">
        <f t="shared" ref="M34" si="119">AVERAGE(F65:F104)</f>
        <v>0.76200000000000012</v>
      </c>
      <c r="N34">
        <f t="shared" ref="N34" si="120">_xlfn.STDEV.S(F65:F104)</f>
        <v>0.2286100699937863</v>
      </c>
      <c r="P34">
        <f t="shared" ref="P34" si="121">AVERAGE(E65:E104)</f>
        <v>64.032500000000013</v>
      </c>
      <c r="Q34">
        <f t="shared" ref="Q34" si="122">_xlfn.STDEV.S(E65:E104)</f>
        <v>15.285612264730835</v>
      </c>
    </row>
    <row r="35" spans="1:17" x14ac:dyDescent="0.3">
      <c r="A35" s="9">
        <f t="shared" ca="1" si="0"/>
        <v>0.32709667627745798</v>
      </c>
      <c r="B35" s="1">
        <v>42967</v>
      </c>
      <c r="C35" s="1" t="str">
        <f t="shared" si="1"/>
        <v>August</v>
      </c>
      <c r="D35" t="s">
        <v>7</v>
      </c>
      <c r="E35">
        <v>74.3</v>
      </c>
      <c r="F35" s="2">
        <v>0.65</v>
      </c>
      <c r="G35">
        <v>53</v>
      </c>
      <c r="H35">
        <v>0.5</v>
      </c>
      <c r="I35">
        <v>31</v>
      </c>
      <c r="J35" s="3">
        <f t="shared" si="2"/>
        <v>15.5</v>
      </c>
      <c r="L35" s="8" t="s">
        <v>65</v>
      </c>
      <c r="M35" s="2">
        <f t="shared" ref="M35" si="123">AVERAGE(F34:F73)</f>
        <v>0.85475000000000012</v>
      </c>
      <c r="N35">
        <f t="shared" ref="N35" si="124">_xlfn.STDEV.S(F34:F73)</f>
        <v>0.37034971345528289</v>
      </c>
      <c r="P35">
        <f t="shared" ref="P35" si="125">AVERAGE(E34:E73)</f>
        <v>59.357499999999995</v>
      </c>
      <c r="Q35">
        <f t="shared" ref="Q35" si="126">_xlfn.STDEV.S(E34:E73)</f>
        <v>15.871549897657957</v>
      </c>
    </row>
    <row r="36" spans="1:17" x14ac:dyDescent="0.3">
      <c r="A36" s="9">
        <f t="shared" ca="1" si="0"/>
        <v>0.95050989502812644</v>
      </c>
      <c r="B36" s="1">
        <v>42828</v>
      </c>
      <c r="C36" s="1" t="str">
        <f t="shared" si="1"/>
        <v>April</v>
      </c>
      <c r="D36" t="s">
        <v>8</v>
      </c>
      <c r="E36">
        <v>60.8</v>
      </c>
      <c r="F36" s="2">
        <v>0.74</v>
      </c>
      <c r="G36">
        <v>51</v>
      </c>
      <c r="H36">
        <v>0.3</v>
      </c>
      <c r="I36">
        <v>26</v>
      </c>
      <c r="J36" s="3">
        <f t="shared" si="2"/>
        <v>7.8</v>
      </c>
      <c r="L36" s="8" t="s">
        <v>66</v>
      </c>
      <c r="M36" s="2">
        <f t="shared" ref="M36" si="127">AVERAGE(F67:F106)</f>
        <v>0.77925</v>
      </c>
      <c r="N36">
        <f t="shared" ref="N36" si="128">_xlfn.STDEV.S(F67:F106)</f>
        <v>0.25185860400283377</v>
      </c>
      <c r="P36">
        <f t="shared" ref="P36" si="129">AVERAGE(E67:E106)</f>
        <v>63.417500000000004</v>
      </c>
      <c r="Q36">
        <f t="shared" ref="Q36" si="130">_xlfn.STDEV.S(E67:E106)</f>
        <v>16.210773364553642</v>
      </c>
    </row>
    <row r="37" spans="1:17" x14ac:dyDescent="0.3">
      <c r="A37" s="9">
        <f t="shared" ca="1" si="0"/>
        <v>0.95604602715492648</v>
      </c>
      <c r="B37" s="1">
        <v>42924</v>
      </c>
      <c r="C37" s="1" t="str">
        <f t="shared" si="1"/>
        <v>July</v>
      </c>
      <c r="D37" t="s">
        <v>13</v>
      </c>
      <c r="E37">
        <v>83.199999999999989</v>
      </c>
      <c r="F37" s="2">
        <v>0.56999999999999995</v>
      </c>
      <c r="G37">
        <v>44</v>
      </c>
      <c r="H37">
        <v>0.5</v>
      </c>
      <c r="I37">
        <v>34</v>
      </c>
      <c r="J37" s="3">
        <f t="shared" si="2"/>
        <v>17</v>
      </c>
      <c r="L37" s="8" t="s">
        <v>67</v>
      </c>
      <c r="M37" s="2">
        <f t="shared" ref="M37" si="131">AVERAGE(F36:F75)</f>
        <v>0.86425000000000018</v>
      </c>
      <c r="N37">
        <f t="shared" ref="N37" si="132">_xlfn.STDEV.S(F36:F75)</f>
        <v>0.36923265891610435</v>
      </c>
      <c r="P37">
        <f t="shared" ref="P37" si="133">AVERAGE(E36:E75)</f>
        <v>58.552499999999995</v>
      </c>
      <c r="Q37">
        <f t="shared" ref="Q37" si="134">_xlfn.STDEV.S(E36:E75)</f>
        <v>15.900427143109511</v>
      </c>
    </row>
    <row r="38" spans="1:17" x14ac:dyDescent="0.3">
      <c r="A38" s="9">
        <f t="shared" ca="1" si="0"/>
        <v>0.46509310761544642</v>
      </c>
      <c r="B38" s="1">
        <v>42921</v>
      </c>
      <c r="C38" s="1" t="str">
        <f t="shared" si="1"/>
        <v>July</v>
      </c>
      <c r="D38" t="s">
        <v>10</v>
      </c>
      <c r="E38">
        <v>73.599999999999994</v>
      </c>
      <c r="F38" s="2">
        <v>0.63</v>
      </c>
      <c r="G38">
        <v>55</v>
      </c>
      <c r="H38">
        <v>0.5</v>
      </c>
      <c r="I38">
        <v>32</v>
      </c>
      <c r="J38" s="3">
        <f t="shared" si="2"/>
        <v>16</v>
      </c>
      <c r="L38" s="8" t="s">
        <v>68</v>
      </c>
      <c r="M38" s="2">
        <f t="shared" ref="M38" si="135">AVERAGE(F69:F108)</f>
        <v>0.78175000000000006</v>
      </c>
      <c r="N38">
        <f t="shared" ref="N38" si="136">_xlfn.STDEV.S(F69:F108)</f>
        <v>0.2489865355230971</v>
      </c>
      <c r="P38">
        <f t="shared" ref="P38" si="137">AVERAGE(E69:E108)</f>
        <v>63.05</v>
      </c>
      <c r="Q38">
        <f t="shared" ref="Q38" si="138">_xlfn.STDEV.S(E69:E108)</f>
        <v>15.570287285527064</v>
      </c>
    </row>
    <row r="39" spans="1:17" x14ac:dyDescent="0.3">
      <c r="A39" s="9">
        <f t="shared" ca="1" si="0"/>
        <v>8.9084765215323936E-2</v>
      </c>
      <c r="B39" s="1">
        <v>42774</v>
      </c>
      <c r="C39" s="1" t="str">
        <f t="shared" si="1"/>
        <v>February</v>
      </c>
      <c r="D39" t="s">
        <v>10</v>
      </c>
      <c r="E39">
        <v>52.599999999999994</v>
      </c>
      <c r="F39" s="2">
        <v>0.87</v>
      </c>
      <c r="G39">
        <v>31</v>
      </c>
      <c r="H39">
        <v>0.3</v>
      </c>
      <c r="I39">
        <v>22</v>
      </c>
      <c r="J39" s="3">
        <f t="shared" si="2"/>
        <v>6.6</v>
      </c>
      <c r="L39" s="8" t="s">
        <v>69</v>
      </c>
      <c r="M39" s="2">
        <f t="shared" ref="M39" si="139">AVERAGE(F38:F77)</f>
        <v>0.86724999999999997</v>
      </c>
      <c r="N39">
        <f t="shared" ref="N39" si="140">_xlfn.STDEV.S(F38:F77)</f>
        <v>0.36772333175629351</v>
      </c>
      <c r="P39">
        <f t="shared" ref="P39" si="141">AVERAGE(E38:E77)</f>
        <v>58.19</v>
      </c>
      <c r="Q39">
        <f t="shared" ref="Q39" si="142">_xlfn.STDEV.S(E38:E77)</f>
        <v>15.5227343612935</v>
      </c>
    </row>
    <row r="40" spans="1:17" x14ac:dyDescent="0.3">
      <c r="A40" s="9">
        <f t="shared" ca="1" si="0"/>
        <v>0.7218746120090731</v>
      </c>
      <c r="B40" s="1">
        <v>43073</v>
      </c>
      <c r="C40" s="1" t="str">
        <f t="shared" si="1"/>
        <v>December</v>
      </c>
      <c r="D40" t="s">
        <v>8</v>
      </c>
      <c r="E40">
        <v>34.9</v>
      </c>
      <c r="F40" s="2">
        <v>1.54</v>
      </c>
      <c r="G40">
        <v>16</v>
      </c>
      <c r="H40">
        <v>0.3</v>
      </c>
      <c r="I40">
        <v>13</v>
      </c>
      <c r="J40" s="3">
        <f t="shared" si="2"/>
        <v>3.9</v>
      </c>
      <c r="L40" s="8" t="s">
        <v>70</v>
      </c>
      <c r="M40" s="2">
        <f t="shared" ref="M40" si="143">AVERAGE(F71:F110)</f>
        <v>0.75975000000000004</v>
      </c>
      <c r="N40">
        <f t="shared" ref="N40" si="144">_xlfn.STDEV.S(F71:F110)</f>
        <v>0.22789434686567642</v>
      </c>
      <c r="P40">
        <f t="shared" ref="P40" si="145">AVERAGE(E71:E110)</f>
        <v>64.50500000000001</v>
      </c>
      <c r="Q40">
        <f t="shared" ref="Q40" si="146">_xlfn.STDEV.S(E71:E110)</f>
        <v>15.034608792331795</v>
      </c>
    </row>
    <row r="41" spans="1:17" x14ac:dyDescent="0.3">
      <c r="A41" s="9">
        <f t="shared" ca="1" si="0"/>
        <v>0.50045955921751595</v>
      </c>
      <c r="B41" s="1">
        <v>42789</v>
      </c>
      <c r="C41" s="1" t="str">
        <f t="shared" si="1"/>
        <v>February</v>
      </c>
      <c r="D41" t="s">
        <v>11</v>
      </c>
      <c r="E41">
        <v>45</v>
      </c>
      <c r="F41" s="2">
        <v>1</v>
      </c>
      <c r="G41">
        <v>23</v>
      </c>
      <c r="H41">
        <v>0.3</v>
      </c>
      <c r="I41">
        <v>20</v>
      </c>
      <c r="J41" s="3">
        <f t="shared" si="2"/>
        <v>6</v>
      </c>
      <c r="L41" s="8" t="s">
        <v>71</v>
      </c>
      <c r="M41" s="2">
        <f t="shared" ref="M41" si="147">AVERAGE(F40:F79)</f>
        <v>0.86325000000000007</v>
      </c>
      <c r="N41">
        <f t="shared" ref="N41" si="148">_xlfn.STDEV.S(F40:F79)</f>
        <v>0.36845058465597991</v>
      </c>
      <c r="P41">
        <f t="shared" ref="P41" si="149">AVERAGE(E40:E79)</f>
        <v>58.602499999999999</v>
      </c>
      <c r="Q41">
        <f t="shared" ref="Q41" si="150">_xlfn.STDEV.S(E40:E79)</f>
        <v>15.581835043836543</v>
      </c>
    </row>
    <row r="42" spans="1:17" x14ac:dyDescent="0.3">
      <c r="A42" s="9">
        <f t="shared" ca="1" si="0"/>
        <v>0.19346061293605876</v>
      </c>
      <c r="B42" s="1">
        <v>42865</v>
      </c>
      <c r="C42" s="1" t="str">
        <f t="shared" si="1"/>
        <v>May</v>
      </c>
      <c r="D42" t="s">
        <v>10</v>
      </c>
      <c r="E42">
        <v>69.399999999999991</v>
      </c>
      <c r="F42" s="2">
        <v>0.69</v>
      </c>
      <c r="G42">
        <v>40</v>
      </c>
      <c r="H42">
        <v>0.3</v>
      </c>
      <c r="I42">
        <v>28</v>
      </c>
      <c r="J42" s="3">
        <f t="shared" si="2"/>
        <v>8.4</v>
      </c>
      <c r="L42" s="8" t="s">
        <v>72</v>
      </c>
      <c r="M42" s="2">
        <f t="shared" ref="M42" si="151">AVERAGE(F73:F112)</f>
        <v>0.73175000000000012</v>
      </c>
      <c r="N42">
        <f t="shared" ref="N42" si="152">_xlfn.STDEV.S(F73:F112)</f>
        <v>0.19451303430058442</v>
      </c>
      <c r="P42">
        <f t="shared" ref="P42" si="153">AVERAGE(E73:E112)</f>
        <v>66.212500000000006</v>
      </c>
      <c r="Q42">
        <f t="shared" ref="Q42" si="154">_xlfn.STDEV.S(E73:E112)</f>
        <v>14.779129211709712</v>
      </c>
    </row>
    <row r="43" spans="1:17" x14ac:dyDescent="0.3">
      <c r="A43" s="9">
        <f t="shared" ca="1" si="0"/>
        <v>0.30082911208784824</v>
      </c>
      <c r="B43" s="1">
        <v>43094</v>
      </c>
      <c r="C43" s="1" t="str">
        <f t="shared" si="1"/>
        <v>December</v>
      </c>
      <c r="D43" t="s">
        <v>8</v>
      </c>
      <c r="E43">
        <v>35.5</v>
      </c>
      <c r="F43" s="2">
        <v>1.25</v>
      </c>
      <c r="G43">
        <v>19</v>
      </c>
      <c r="H43">
        <v>0.3</v>
      </c>
      <c r="I43">
        <v>15</v>
      </c>
      <c r="J43" s="3">
        <f t="shared" si="2"/>
        <v>4.5</v>
      </c>
      <c r="L43" s="8" t="s">
        <v>73</v>
      </c>
      <c r="M43" s="2">
        <f t="shared" ref="M43" si="155">AVERAGE(F42:F81)</f>
        <v>0.83600000000000008</v>
      </c>
      <c r="N43">
        <f t="shared" ref="N43" si="156">_xlfn.STDEV.S(F42:F81)</f>
        <v>0.35179976822487652</v>
      </c>
      <c r="P43">
        <f t="shared" ref="P43" si="157">AVERAGE(E42:E81)</f>
        <v>59.827500000000001</v>
      </c>
      <c r="Q43">
        <f t="shared" ref="Q43" si="158">_xlfn.STDEV.S(E42:E81)</f>
        <v>14.973925842216682</v>
      </c>
    </row>
    <row r="44" spans="1:17" x14ac:dyDescent="0.3">
      <c r="A44" s="9">
        <f t="shared" ca="1" si="0"/>
        <v>0.61820895699946177</v>
      </c>
      <c r="B44" s="1">
        <v>42805</v>
      </c>
      <c r="C44" s="1" t="str">
        <f t="shared" si="1"/>
        <v>March</v>
      </c>
      <c r="D44" t="s">
        <v>13</v>
      </c>
      <c r="E44">
        <v>58.199999999999996</v>
      </c>
      <c r="F44" s="2">
        <v>0.83</v>
      </c>
      <c r="G44">
        <v>30</v>
      </c>
      <c r="H44">
        <v>0.3</v>
      </c>
      <c r="I44">
        <v>24</v>
      </c>
      <c r="J44" s="3">
        <f t="shared" si="2"/>
        <v>7.1999999999999993</v>
      </c>
      <c r="L44" s="8" t="s">
        <v>74</v>
      </c>
      <c r="M44" s="2">
        <f t="shared" ref="M44" si="159">AVERAGE(F75:F114)</f>
        <v>0.7297499999999999</v>
      </c>
      <c r="N44">
        <f t="shared" ref="N44" si="160">_xlfn.STDEV.S(F75:F114)</f>
        <v>0.19684026453850795</v>
      </c>
      <c r="P44">
        <f t="shared" ref="P44" si="161">AVERAGE(E75:E114)</f>
        <v>66.467500000000001</v>
      </c>
      <c r="Q44">
        <f t="shared" ref="Q44" si="162">_xlfn.STDEV.S(E75:E114)</f>
        <v>14.91344923043347</v>
      </c>
    </row>
    <row r="45" spans="1:17" x14ac:dyDescent="0.3">
      <c r="A45" s="9">
        <f t="shared" ca="1" si="0"/>
        <v>0.6489851801593195</v>
      </c>
      <c r="B45" s="1">
        <v>42826</v>
      </c>
      <c r="C45" s="1" t="str">
        <f t="shared" si="1"/>
        <v>April</v>
      </c>
      <c r="D45" t="s">
        <v>13</v>
      </c>
      <c r="E45">
        <v>57.499999999999993</v>
      </c>
      <c r="F45" s="2">
        <v>0.8</v>
      </c>
      <c r="G45">
        <v>33</v>
      </c>
      <c r="H45">
        <v>0.3</v>
      </c>
      <c r="I45">
        <v>25</v>
      </c>
      <c r="J45" s="3">
        <f t="shared" si="2"/>
        <v>7.5</v>
      </c>
      <c r="L45" s="8" t="s">
        <v>75</v>
      </c>
      <c r="M45" s="2">
        <f t="shared" ref="M45" si="163">AVERAGE(F44:F83)</f>
        <v>0.82025000000000003</v>
      </c>
      <c r="N45">
        <f t="shared" ref="N45" si="164">_xlfn.STDEV.S(F44:F83)</f>
        <v>0.34774355051255362</v>
      </c>
      <c r="P45">
        <f t="shared" ref="P45" si="165">AVERAGE(E44:E83)</f>
        <v>60.722499999999989</v>
      </c>
      <c r="Q45">
        <f t="shared" ref="Q45" si="166">_xlfn.STDEV.S(E44:E83)</f>
        <v>14.802728222206643</v>
      </c>
    </row>
    <row r="46" spans="1:17" x14ac:dyDescent="0.3">
      <c r="A46" s="9">
        <f t="shared" ca="1" si="0"/>
        <v>0.69463134721088504</v>
      </c>
      <c r="B46" s="1">
        <v>43086</v>
      </c>
      <c r="C46" s="1" t="str">
        <f t="shared" si="1"/>
        <v>December</v>
      </c>
      <c r="D46" t="s">
        <v>7</v>
      </c>
      <c r="E46">
        <v>32.199999999999996</v>
      </c>
      <c r="F46" s="2">
        <v>1.33</v>
      </c>
      <c r="G46">
        <v>16</v>
      </c>
      <c r="H46">
        <v>0.3</v>
      </c>
      <c r="I46">
        <v>14</v>
      </c>
      <c r="J46" s="3">
        <f t="shared" si="2"/>
        <v>4.2</v>
      </c>
      <c r="L46" s="8" t="s">
        <v>76</v>
      </c>
      <c r="M46" s="2">
        <f t="shared" ref="M46" si="167">AVERAGE(F77:F116)</f>
        <v>0.71350000000000002</v>
      </c>
      <c r="N46">
        <f t="shared" ref="N46" si="168">_xlfn.STDEV.S(F77:F116)</f>
        <v>0.19433713766782468</v>
      </c>
      <c r="P46">
        <f t="shared" ref="P46" si="169">AVERAGE(E77:E116)</f>
        <v>67.897500000000008</v>
      </c>
      <c r="Q46">
        <f t="shared" ref="Q46" si="170">_xlfn.STDEV.S(E77:E116)</f>
        <v>14.593421199557373</v>
      </c>
    </row>
    <row r="47" spans="1:17" x14ac:dyDescent="0.3">
      <c r="A47" s="9">
        <f t="shared" ca="1" si="0"/>
        <v>0.82231033898416883</v>
      </c>
      <c r="B47" s="1">
        <v>42862</v>
      </c>
      <c r="C47" s="1" t="str">
        <f t="shared" si="1"/>
        <v>May</v>
      </c>
      <c r="D47" t="s">
        <v>7</v>
      </c>
      <c r="E47">
        <v>69.699999999999989</v>
      </c>
      <c r="F47" s="2">
        <v>0.65</v>
      </c>
      <c r="G47">
        <v>49</v>
      </c>
      <c r="H47">
        <v>0.3</v>
      </c>
      <c r="I47">
        <v>29</v>
      </c>
      <c r="J47" s="3">
        <f t="shared" si="2"/>
        <v>8.6999999999999993</v>
      </c>
      <c r="L47" s="8" t="s">
        <v>77</v>
      </c>
      <c r="M47" s="2">
        <f t="shared" ref="M47" si="171">AVERAGE(F46:F85)</f>
        <v>0.81274999999999997</v>
      </c>
      <c r="N47">
        <f t="shared" ref="N47" si="172">_xlfn.STDEV.S(F46:F85)</f>
        <v>0.35022328042813805</v>
      </c>
      <c r="P47">
        <f t="shared" ref="P47" si="173">AVERAGE(E46:E85)</f>
        <v>61.305000000000007</v>
      </c>
      <c r="Q47">
        <f t="shared" ref="Q47" si="174">_xlfn.STDEV.S(E46:E85)</f>
        <v>15.155162444459215</v>
      </c>
    </row>
    <row r="48" spans="1:17" x14ac:dyDescent="0.3">
      <c r="A48" s="9">
        <f t="shared" ca="1" si="0"/>
        <v>0.51631731010187887</v>
      </c>
      <c r="B48" s="1">
        <v>42964</v>
      </c>
      <c r="C48" s="1" t="str">
        <f t="shared" si="1"/>
        <v>August</v>
      </c>
      <c r="D48" t="s">
        <v>11</v>
      </c>
      <c r="E48">
        <v>68</v>
      </c>
      <c r="F48" s="2">
        <v>0.67</v>
      </c>
      <c r="G48">
        <v>42</v>
      </c>
      <c r="H48">
        <v>0.5</v>
      </c>
      <c r="I48">
        <v>30</v>
      </c>
      <c r="J48" s="3">
        <f t="shared" si="2"/>
        <v>15</v>
      </c>
      <c r="L48" s="8" t="s">
        <v>78</v>
      </c>
      <c r="M48" s="2">
        <f t="shared" ref="M48" si="175">AVERAGE(F79:F118)</f>
        <v>0.72975000000000001</v>
      </c>
      <c r="N48">
        <f t="shared" ref="N48" si="176">_xlfn.STDEV.S(F79:F118)</f>
        <v>0.20200898050613539</v>
      </c>
      <c r="P48">
        <f t="shared" ref="P48" si="177">AVERAGE(E79:E118)</f>
        <v>66.772500000000008</v>
      </c>
      <c r="Q48">
        <f t="shared" ref="Q48" si="178">_xlfn.STDEV.S(E79:E118)</f>
        <v>15.215123844048806</v>
      </c>
    </row>
    <row r="49" spans="1:17" x14ac:dyDescent="0.3">
      <c r="A49" s="9">
        <f t="shared" ca="1" si="0"/>
        <v>0.48770535342887156</v>
      </c>
      <c r="B49" s="1">
        <v>42972</v>
      </c>
      <c r="C49" s="1" t="str">
        <f t="shared" si="1"/>
        <v>August</v>
      </c>
      <c r="D49" t="s">
        <v>12</v>
      </c>
      <c r="E49">
        <v>71</v>
      </c>
      <c r="F49" s="2">
        <v>0.63</v>
      </c>
      <c r="G49">
        <v>55</v>
      </c>
      <c r="H49">
        <v>0.5</v>
      </c>
      <c r="I49">
        <v>30</v>
      </c>
      <c r="J49" s="3">
        <f t="shared" si="2"/>
        <v>15</v>
      </c>
      <c r="L49" s="8" t="s">
        <v>79</v>
      </c>
      <c r="M49" s="2">
        <f t="shared" ref="M49" si="179">AVERAGE(F48:F87)</f>
        <v>0.80074999999999985</v>
      </c>
      <c r="N49">
        <f t="shared" ref="N49" si="180">_xlfn.STDEV.S(F48:F87)</f>
        <v>0.33985206057477918</v>
      </c>
      <c r="P49">
        <f t="shared" ref="P49" si="181">AVERAGE(E48:E87)</f>
        <v>61.69</v>
      </c>
      <c r="Q49">
        <f t="shared" ref="Q49" si="182">_xlfn.STDEV.S(E48:E87)</f>
        <v>14.405479726612555</v>
      </c>
    </row>
    <row r="50" spans="1:17" x14ac:dyDescent="0.3">
      <c r="A50" s="9">
        <f t="shared" ca="1" si="0"/>
        <v>0.82097571956828375</v>
      </c>
      <c r="B50" s="1">
        <v>42980</v>
      </c>
      <c r="C50" s="1" t="str">
        <f t="shared" si="1"/>
        <v>September</v>
      </c>
      <c r="D50" t="s">
        <v>13</v>
      </c>
      <c r="E50">
        <v>67.399999999999991</v>
      </c>
      <c r="F50" s="2">
        <v>0.69</v>
      </c>
      <c r="G50">
        <v>53</v>
      </c>
      <c r="H50">
        <v>0.3</v>
      </c>
      <c r="I50">
        <v>28</v>
      </c>
      <c r="J50" s="3">
        <f t="shared" si="2"/>
        <v>8.4</v>
      </c>
      <c r="L50" s="8" t="s">
        <v>80</v>
      </c>
      <c r="M50" s="2">
        <f t="shared" ref="M50" si="183">AVERAGE(F81:F120)</f>
        <v>0.73375000000000001</v>
      </c>
      <c r="N50">
        <f t="shared" ref="N50" si="184">_xlfn.STDEV.S(F81:F120)</f>
        <v>0.20790391641702721</v>
      </c>
      <c r="P50">
        <f t="shared" ref="P50" si="185">AVERAGE(E81:E120)</f>
        <v>66.532499999999999</v>
      </c>
      <c r="Q50">
        <f t="shared" ref="Q50" si="186">_xlfn.STDEV.S(E81:E120)</f>
        <v>15.778976397531173</v>
      </c>
    </row>
    <row r="51" spans="1:17" x14ac:dyDescent="0.3">
      <c r="A51" s="9">
        <f t="shared" ca="1" si="0"/>
        <v>6.7113053393981548E-2</v>
      </c>
      <c r="B51" s="1">
        <v>42803</v>
      </c>
      <c r="C51" s="1" t="str">
        <f t="shared" si="1"/>
        <v>March</v>
      </c>
      <c r="D51" t="s">
        <v>11</v>
      </c>
      <c r="E51">
        <v>52.9</v>
      </c>
      <c r="F51" s="2">
        <v>0.8</v>
      </c>
      <c r="G51">
        <v>29</v>
      </c>
      <c r="H51">
        <v>0.3</v>
      </c>
      <c r="I51">
        <v>23</v>
      </c>
      <c r="J51" s="3">
        <f t="shared" si="2"/>
        <v>6.8999999999999995</v>
      </c>
      <c r="L51" s="8" t="s">
        <v>81</v>
      </c>
      <c r="M51" s="2">
        <f t="shared" ref="M51" si="187">AVERAGE(F50:F89)</f>
        <v>0.79949999999999988</v>
      </c>
      <c r="N51">
        <f t="shared" ref="N51" si="188">_xlfn.STDEV.S(F50:F89)</f>
        <v>0.3407529370417286</v>
      </c>
      <c r="P51">
        <f t="shared" ref="P51" si="189">AVERAGE(E50:E89)</f>
        <v>62.012499999999989</v>
      </c>
      <c r="Q51">
        <f t="shared" ref="Q51" si="190">_xlfn.STDEV.S(E50:E89)</f>
        <v>14.680672581183011</v>
      </c>
    </row>
    <row r="52" spans="1:17" x14ac:dyDescent="0.3">
      <c r="A52" s="9">
        <f t="shared" ca="1" si="0"/>
        <v>0.5142553350098501</v>
      </c>
      <c r="B52" s="1">
        <v>42810</v>
      </c>
      <c r="C52" s="1" t="str">
        <f t="shared" si="1"/>
        <v>March</v>
      </c>
      <c r="D52" t="s">
        <v>11</v>
      </c>
      <c r="E52">
        <v>60.199999999999996</v>
      </c>
      <c r="F52" s="2">
        <v>0.83</v>
      </c>
      <c r="G52">
        <v>39</v>
      </c>
      <c r="H52">
        <v>0.3</v>
      </c>
      <c r="I52">
        <v>24</v>
      </c>
      <c r="J52" s="3">
        <f t="shared" si="2"/>
        <v>7.1999999999999993</v>
      </c>
      <c r="L52" s="8" t="s">
        <v>82</v>
      </c>
      <c r="M52" s="2">
        <f t="shared" ref="M52" si="191">AVERAGE(F83:F122)</f>
        <v>0.75399999999999989</v>
      </c>
      <c r="N52">
        <f t="shared" ref="N52" si="192">_xlfn.STDEV.S(F83:F122)</f>
        <v>0.23352153582123367</v>
      </c>
      <c r="P52">
        <f t="shared" ref="P52" si="193">AVERAGE(E83:E122)</f>
        <v>65.454999999999984</v>
      </c>
      <c r="Q52">
        <f t="shared" ref="Q52" si="194">_xlfn.STDEV.S(E83:E122)</f>
        <v>16.463696659386954</v>
      </c>
    </row>
    <row r="53" spans="1:17" x14ac:dyDescent="0.3">
      <c r="A53" s="9">
        <f t="shared" ca="1" si="0"/>
        <v>0.88751431337138398</v>
      </c>
      <c r="B53" s="1">
        <v>42995</v>
      </c>
      <c r="C53" s="1" t="str">
        <f t="shared" si="1"/>
        <v>September</v>
      </c>
      <c r="D53" t="s">
        <v>7</v>
      </c>
      <c r="E53">
        <v>59.8</v>
      </c>
      <c r="F53" s="2">
        <v>0.71</v>
      </c>
      <c r="G53">
        <v>53</v>
      </c>
      <c r="H53">
        <v>0.3</v>
      </c>
      <c r="I53">
        <v>26</v>
      </c>
      <c r="J53" s="3">
        <f t="shared" si="2"/>
        <v>7.8</v>
      </c>
      <c r="L53" s="8" t="s">
        <v>83</v>
      </c>
      <c r="M53" s="2">
        <f t="shared" ref="M53" si="195">AVERAGE(F52:F91)</f>
        <v>0.81024999999999991</v>
      </c>
      <c r="N53">
        <f t="shared" ref="N53" si="196">_xlfn.STDEV.S(F52:F91)</f>
        <v>0.34831085070371953</v>
      </c>
      <c r="P53">
        <f t="shared" ref="P53" si="197">AVERAGE(E52:E91)</f>
        <v>61.535000000000004</v>
      </c>
      <c r="Q53">
        <f t="shared" ref="Q53" si="198">_xlfn.STDEV.S(E52:E91)</f>
        <v>15.128128835096584</v>
      </c>
    </row>
    <row r="54" spans="1:17" x14ac:dyDescent="0.3">
      <c r="A54" s="9">
        <f t="shared" ca="1" si="0"/>
        <v>0.74573245942957878</v>
      </c>
      <c r="B54" s="1">
        <v>43034</v>
      </c>
      <c r="C54" s="1" t="str">
        <f t="shared" si="1"/>
        <v>October</v>
      </c>
      <c r="D54" t="s">
        <v>11</v>
      </c>
      <c r="E54">
        <v>54.199999999999996</v>
      </c>
      <c r="F54" s="2">
        <v>0.77</v>
      </c>
      <c r="G54">
        <v>47</v>
      </c>
      <c r="H54">
        <v>0.3</v>
      </c>
      <c r="I54">
        <v>24</v>
      </c>
      <c r="J54" s="3">
        <f t="shared" si="2"/>
        <v>7.1999999999999993</v>
      </c>
      <c r="L54" s="8" t="s">
        <v>84</v>
      </c>
      <c r="M54" s="2">
        <f t="shared" ref="M54" si="199">AVERAGE(F85:F124)</f>
        <v>0.75924999999999998</v>
      </c>
      <c r="N54">
        <f t="shared" ref="N54" si="200">_xlfn.STDEV.S(F85:F124)</f>
        <v>0.23149887854853823</v>
      </c>
      <c r="P54">
        <f t="shared" ref="P54" si="201">AVERAGE(E85:E124)</f>
        <v>65.004999999999981</v>
      </c>
      <c r="Q54">
        <f t="shared" ref="Q54" si="202">_xlfn.STDEV.S(E85:E124)</f>
        <v>16.248202267422634</v>
      </c>
    </row>
    <row r="55" spans="1:17" x14ac:dyDescent="0.3">
      <c r="A55" s="9">
        <f t="shared" ca="1" si="0"/>
        <v>0.67737371387104328</v>
      </c>
      <c r="B55" s="1">
        <v>42838</v>
      </c>
      <c r="C55" s="1" t="str">
        <f t="shared" si="1"/>
        <v>April</v>
      </c>
      <c r="D55" t="s">
        <v>11</v>
      </c>
      <c r="E55">
        <v>61.099999999999994</v>
      </c>
      <c r="F55" s="2">
        <v>0.69</v>
      </c>
      <c r="G55">
        <v>46</v>
      </c>
      <c r="H55">
        <v>0.3</v>
      </c>
      <c r="I55">
        <v>27</v>
      </c>
      <c r="J55" s="3">
        <f t="shared" si="2"/>
        <v>8.1</v>
      </c>
      <c r="L55" s="8" t="s">
        <v>85</v>
      </c>
      <c r="M55" s="2">
        <f t="shared" ref="M55" si="203">AVERAGE(F54:F93)</f>
        <v>0.81299999999999994</v>
      </c>
      <c r="N55">
        <f t="shared" ref="N55" si="204">_xlfn.STDEV.S(F54:F93)</f>
        <v>0.34846329314099478</v>
      </c>
      <c r="P55">
        <f t="shared" ref="P55" si="205">AVERAGE(E54:E93)</f>
        <v>61.52</v>
      </c>
      <c r="Q55">
        <f t="shared" ref="Q55" si="206">_xlfn.STDEV.S(E54:E93)</f>
        <v>15.22228797789772</v>
      </c>
    </row>
    <row r="56" spans="1:17" x14ac:dyDescent="0.3">
      <c r="A56" s="9">
        <f t="shared" ca="1" si="0"/>
        <v>0.83461711889918266</v>
      </c>
      <c r="B56" s="1">
        <v>42914</v>
      </c>
      <c r="C56" s="1" t="str">
        <f t="shared" si="1"/>
        <v>June</v>
      </c>
      <c r="D56" t="s">
        <v>10</v>
      </c>
      <c r="E56">
        <v>75.899999999999991</v>
      </c>
      <c r="F56" s="2">
        <v>0.59</v>
      </c>
      <c r="G56">
        <v>65</v>
      </c>
      <c r="H56">
        <v>0.3</v>
      </c>
      <c r="I56">
        <v>33</v>
      </c>
      <c r="J56" s="3">
        <f t="shared" si="2"/>
        <v>9.9</v>
      </c>
      <c r="L56" s="8" t="s">
        <v>86</v>
      </c>
      <c r="M56" s="2">
        <f t="shared" ref="M56" si="207">AVERAGE(F87:F126)</f>
        <v>0.76174999999999993</v>
      </c>
      <c r="N56">
        <f t="shared" ref="N56" si="208">_xlfn.STDEV.S(F87:F126)</f>
        <v>0.23321485087075117</v>
      </c>
      <c r="P56">
        <f t="shared" ref="P56" si="209">AVERAGE(E87:E126)</f>
        <v>65.122499999999974</v>
      </c>
      <c r="Q56">
        <f t="shared" ref="Q56" si="210">_xlfn.STDEV.S(E87:E126)</f>
        <v>16.342260577081486</v>
      </c>
    </row>
    <row r="57" spans="1:17" x14ac:dyDescent="0.3">
      <c r="A57" s="9">
        <f t="shared" ca="1" si="0"/>
        <v>0.13123324577039863</v>
      </c>
      <c r="B57" s="1">
        <v>42962</v>
      </c>
      <c r="C57" s="1" t="str">
        <f t="shared" si="1"/>
        <v>August</v>
      </c>
      <c r="D57" t="s">
        <v>9</v>
      </c>
      <c r="E57">
        <v>74.3</v>
      </c>
      <c r="F57" s="2">
        <v>0.63</v>
      </c>
      <c r="G57">
        <v>44</v>
      </c>
      <c r="H57">
        <v>0.5</v>
      </c>
      <c r="I57">
        <v>31</v>
      </c>
      <c r="J57" s="3">
        <f t="shared" si="2"/>
        <v>15.5</v>
      </c>
      <c r="L57" s="8" t="s">
        <v>87</v>
      </c>
      <c r="M57" s="2">
        <f t="shared" ref="M57" si="211">AVERAGE(F56:F95)</f>
        <v>0.8115</v>
      </c>
      <c r="N57">
        <f t="shared" ref="N57" si="212">_xlfn.STDEV.S(F56:F95)</f>
        <v>0.35089299998132956</v>
      </c>
      <c r="P57">
        <f t="shared" ref="P57" si="213">AVERAGE(E56:E95)</f>
        <v>62.270000000000017</v>
      </c>
      <c r="Q57">
        <f t="shared" ref="Q57" si="214">_xlfn.STDEV.S(E56:E95)</f>
        <v>15.827292234844721</v>
      </c>
    </row>
    <row r="58" spans="1:17" x14ac:dyDescent="0.3">
      <c r="A58" s="9">
        <f t="shared" ca="1" si="0"/>
        <v>0.5067455128232875</v>
      </c>
      <c r="B58" s="1">
        <v>43061</v>
      </c>
      <c r="C58" s="1" t="str">
        <f t="shared" si="1"/>
        <v>November</v>
      </c>
      <c r="D58" t="s">
        <v>10</v>
      </c>
      <c r="E58">
        <v>48.699999999999996</v>
      </c>
      <c r="F58" s="2">
        <v>1</v>
      </c>
      <c r="G58">
        <v>40</v>
      </c>
      <c r="H58">
        <v>0.3</v>
      </c>
      <c r="I58">
        <v>19</v>
      </c>
      <c r="J58" s="3">
        <f t="shared" si="2"/>
        <v>5.7</v>
      </c>
      <c r="L58" s="8" t="s">
        <v>88</v>
      </c>
      <c r="M58" s="2">
        <f t="shared" ref="M58" si="215">AVERAGE(F89:F128)</f>
        <v>0.7599999999999999</v>
      </c>
      <c r="N58">
        <f t="shared" ref="N58" si="216">_xlfn.STDEV.S(F89:F128)</f>
        <v>0.23832750575625986</v>
      </c>
      <c r="P58">
        <f t="shared" ref="P58" si="217">AVERAGE(E89:E128)</f>
        <v>65.524999999999977</v>
      </c>
      <c r="Q58">
        <f t="shared" ref="Q58" si="218">_xlfn.STDEV.S(E89:E128)</f>
        <v>17.011967883876736</v>
      </c>
    </row>
    <row r="59" spans="1:17" x14ac:dyDescent="0.3">
      <c r="A59" s="9">
        <f t="shared" ca="1" si="0"/>
        <v>0.91864275580835153</v>
      </c>
      <c r="B59" s="1">
        <v>42886</v>
      </c>
      <c r="C59" s="1" t="str">
        <f t="shared" si="1"/>
        <v>May</v>
      </c>
      <c r="D59" t="s">
        <v>10</v>
      </c>
      <c r="E59">
        <v>77.3</v>
      </c>
      <c r="F59" s="2">
        <v>0.65</v>
      </c>
      <c r="G59">
        <v>56</v>
      </c>
      <c r="H59">
        <v>0.3</v>
      </c>
      <c r="I59">
        <v>31</v>
      </c>
      <c r="J59" s="3">
        <f t="shared" si="2"/>
        <v>9.2999999999999989</v>
      </c>
      <c r="L59" s="8" t="s">
        <v>89</v>
      </c>
      <c r="M59" s="2">
        <f t="shared" ref="M59" si="219">AVERAGE(F58:F97)</f>
        <v>0.8145</v>
      </c>
      <c r="N59">
        <f t="shared" ref="N59" si="220">_xlfn.STDEV.S(F58:F97)</f>
        <v>0.3493726979191164</v>
      </c>
      <c r="P59">
        <f t="shared" ref="P59" si="221">AVERAGE(E58:E97)</f>
        <v>61.86</v>
      </c>
      <c r="Q59">
        <f t="shared" ref="Q59" si="222">_xlfn.STDEV.S(E58:E97)</f>
        <v>15.589407975469754</v>
      </c>
    </row>
    <row r="60" spans="1:17" x14ac:dyDescent="0.3">
      <c r="A60" s="9">
        <f t="shared" ca="1" si="0"/>
        <v>0.55824060524710162</v>
      </c>
      <c r="B60" s="1">
        <v>42880</v>
      </c>
      <c r="C60" s="1" t="str">
        <f t="shared" si="1"/>
        <v>May</v>
      </c>
      <c r="D60" t="s">
        <v>11</v>
      </c>
      <c r="E60">
        <v>71.699999999999989</v>
      </c>
      <c r="F60" s="2">
        <v>0.69</v>
      </c>
      <c r="G60">
        <v>53</v>
      </c>
      <c r="H60">
        <v>0.3</v>
      </c>
      <c r="I60">
        <v>29</v>
      </c>
      <c r="J60" s="3">
        <f t="shared" si="2"/>
        <v>8.6999999999999993</v>
      </c>
      <c r="L60" s="8" t="s">
        <v>90</v>
      </c>
      <c r="M60" s="2">
        <f t="shared" ref="M60" si="223">AVERAGE(F91:F130)</f>
        <v>0.77474999999999983</v>
      </c>
      <c r="N60">
        <f t="shared" ref="N60" si="224">_xlfn.STDEV.S(F91:F130)</f>
        <v>0.23979678896932743</v>
      </c>
      <c r="P60">
        <f t="shared" ref="P60" si="225">AVERAGE(E91:E130)</f>
        <v>64.449999999999974</v>
      </c>
      <c r="Q60">
        <f t="shared" ref="Q60" si="226">_xlfn.STDEV.S(E91:E130)</f>
        <v>17.221929967192224</v>
      </c>
    </row>
    <row r="61" spans="1:17" x14ac:dyDescent="0.3">
      <c r="A61" s="9">
        <f t="shared" ca="1" si="0"/>
        <v>7.6115768858561417E-2</v>
      </c>
      <c r="B61" s="1">
        <v>43100</v>
      </c>
      <c r="C61" s="1" t="str">
        <f t="shared" si="1"/>
        <v>December</v>
      </c>
      <c r="D61" t="s">
        <v>7</v>
      </c>
      <c r="E61">
        <v>15.099999999999998</v>
      </c>
      <c r="F61" s="2">
        <v>2.5</v>
      </c>
      <c r="G61">
        <v>9</v>
      </c>
      <c r="H61">
        <v>0.3</v>
      </c>
      <c r="I61">
        <v>7</v>
      </c>
      <c r="J61" s="3">
        <f t="shared" si="2"/>
        <v>2.1</v>
      </c>
      <c r="L61" s="8" t="s">
        <v>91</v>
      </c>
      <c r="M61" s="2">
        <f t="shared" ref="M61" si="227">AVERAGE(F60:F99)</f>
        <v>0.81174999999999997</v>
      </c>
      <c r="N61">
        <f t="shared" ref="N61" si="228">_xlfn.STDEV.S(F60:F99)</f>
        <v>0.34731119202030358</v>
      </c>
      <c r="P61">
        <f t="shared" ref="P61" si="229">AVERAGE(E60:E99)</f>
        <v>61.627499999999998</v>
      </c>
      <c r="Q61">
        <f t="shared" ref="Q61" si="230">_xlfn.STDEV.S(E60:E99)</f>
        <v>15.268284330934359</v>
      </c>
    </row>
    <row r="62" spans="1:17" x14ac:dyDescent="0.3">
      <c r="A62" s="9">
        <f t="shared" ca="1" si="0"/>
        <v>0.97365183552852108</v>
      </c>
      <c r="B62" s="1">
        <v>42797</v>
      </c>
      <c r="C62" s="1" t="str">
        <f t="shared" si="1"/>
        <v>March</v>
      </c>
      <c r="D62" t="s">
        <v>12</v>
      </c>
      <c r="E62">
        <v>60.199999999999996</v>
      </c>
      <c r="F62" s="2">
        <v>0.77</v>
      </c>
      <c r="G62">
        <v>28</v>
      </c>
      <c r="H62">
        <v>0.3</v>
      </c>
      <c r="I62">
        <v>24</v>
      </c>
      <c r="J62" s="3">
        <f t="shared" si="2"/>
        <v>7.1999999999999993</v>
      </c>
      <c r="L62" s="8" t="s">
        <v>92</v>
      </c>
      <c r="M62" s="2">
        <f t="shared" ref="M62" si="231">AVERAGE(F93:F132)</f>
        <v>0.76874999999999993</v>
      </c>
      <c r="N62">
        <f t="shared" ref="N62" si="232">_xlfn.STDEV.S(F93:F132)</f>
        <v>0.23104209295699493</v>
      </c>
      <c r="P62">
        <f t="shared" ref="P62" si="233">AVERAGE(E93:E132)</f>
        <v>64.622499999999974</v>
      </c>
      <c r="Q62">
        <f t="shared" ref="Q62" si="234">_xlfn.STDEV.S(E93:E132)</f>
        <v>16.965643828420465</v>
      </c>
    </row>
    <row r="63" spans="1:17" x14ac:dyDescent="0.3">
      <c r="A63" s="9">
        <f t="shared" ca="1" si="0"/>
        <v>0.99907226508424207</v>
      </c>
      <c r="B63" s="1">
        <v>42782</v>
      </c>
      <c r="C63" s="1" t="str">
        <f t="shared" si="1"/>
        <v>February</v>
      </c>
      <c r="D63" t="s">
        <v>11</v>
      </c>
      <c r="E63">
        <v>47.3</v>
      </c>
      <c r="F63" s="2">
        <v>0.87</v>
      </c>
      <c r="G63">
        <v>31</v>
      </c>
      <c r="H63">
        <v>0.3</v>
      </c>
      <c r="I63">
        <v>21</v>
      </c>
      <c r="J63" s="3">
        <f t="shared" si="2"/>
        <v>6.3</v>
      </c>
      <c r="L63" s="8" t="s">
        <v>93</v>
      </c>
      <c r="M63" s="2">
        <f t="shared" ref="M63" si="235">AVERAGE(F62:F101)</f>
        <v>0.76300000000000001</v>
      </c>
      <c r="N63">
        <f t="shared" ref="N63" si="236">_xlfn.STDEV.S(F62:F101)</f>
        <v>0.21855234660174266</v>
      </c>
      <c r="P63">
        <f t="shared" ref="P63" si="237">AVERAGE(E62:E101)</f>
        <v>63.574999999999989</v>
      </c>
      <c r="Q63">
        <f t="shared" ref="Q63" si="238">_xlfn.STDEV.S(E62:E101)</f>
        <v>14.656034899465798</v>
      </c>
    </row>
    <row r="64" spans="1:17" x14ac:dyDescent="0.3">
      <c r="A64" s="9">
        <f t="shared" ca="1" si="0"/>
        <v>0.60994733594570705</v>
      </c>
      <c r="B64" s="1">
        <v>42854</v>
      </c>
      <c r="C64" s="1" t="str">
        <f t="shared" si="1"/>
        <v>April</v>
      </c>
      <c r="D64" t="s">
        <v>13</v>
      </c>
      <c r="E64">
        <v>65.099999999999994</v>
      </c>
      <c r="F64" s="2">
        <v>0.71</v>
      </c>
      <c r="G64">
        <v>32</v>
      </c>
      <c r="H64">
        <v>0.3</v>
      </c>
      <c r="I64">
        <v>27</v>
      </c>
      <c r="J64" s="3">
        <f t="shared" si="2"/>
        <v>8.1</v>
      </c>
      <c r="L64" s="8" t="s">
        <v>94</v>
      </c>
      <c r="M64" s="2">
        <f t="shared" ref="M64" si="239">AVERAGE(F95:F134)</f>
        <v>0.77924999999999989</v>
      </c>
      <c r="N64">
        <f t="shared" ref="N64" si="240">_xlfn.STDEV.S(F95:F134)</f>
        <v>0.2294518272440669</v>
      </c>
      <c r="P64">
        <f t="shared" ref="P64" si="241">AVERAGE(E95:E134)</f>
        <v>63.522499999999994</v>
      </c>
      <c r="Q64">
        <f t="shared" ref="Q64" si="242">_xlfn.STDEV.S(E95:E134)</f>
        <v>16.674431332324666</v>
      </c>
    </row>
    <row r="65" spans="1:17" x14ac:dyDescent="0.3">
      <c r="A65" s="9">
        <f t="shared" ca="1" si="0"/>
        <v>0.40308232802085397</v>
      </c>
      <c r="B65" s="1">
        <v>43038</v>
      </c>
      <c r="C65" s="1" t="str">
        <f t="shared" si="1"/>
        <v>October</v>
      </c>
      <c r="D65" t="s">
        <v>8</v>
      </c>
      <c r="E65">
        <v>58.199999999999996</v>
      </c>
      <c r="F65" s="2">
        <v>0.77</v>
      </c>
      <c r="G65">
        <v>35</v>
      </c>
      <c r="H65">
        <v>0.3</v>
      </c>
      <c r="I65">
        <v>24</v>
      </c>
      <c r="J65" s="3">
        <f t="shared" si="2"/>
        <v>7.1999999999999993</v>
      </c>
      <c r="L65" s="8" t="s">
        <v>95</v>
      </c>
      <c r="M65" s="2">
        <f t="shared" ref="M65" si="243">AVERAGE(F64:F103)</f>
        <v>0.76700000000000002</v>
      </c>
      <c r="N65">
        <f t="shared" ref="N65" si="244">_xlfn.STDEV.S(F64:F103)</f>
        <v>0.22511763306757787</v>
      </c>
      <c r="P65">
        <f t="shared" ref="P65" si="245">AVERAGE(E64:E103)</f>
        <v>63.475000000000001</v>
      </c>
      <c r="Q65">
        <f t="shared" ref="Q65" si="246">_xlfn.STDEV.S(E64:E103)</f>
        <v>14.810785224773149</v>
      </c>
    </row>
    <row r="66" spans="1:17" x14ac:dyDescent="0.3">
      <c r="A66" s="9">
        <f t="shared" ref="A66:A129" ca="1" si="247">RAND()</f>
        <v>0.75707097174651483</v>
      </c>
      <c r="B66" s="1">
        <v>42811</v>
      </c>
      <c r="C66" s="1" t="str">
        <f t="shared" ref="C66:C129" si="248">TEXT(B66,"mmmm")</f>
        <v>March</v>
      </c>
      <c r="D66" t="s">
        <v>12</v>
      </c>
      <c r="E66">
        <v>56.499999999999993</v>
      </c>
      <c r="F66" s="2">
        <v>0.77</v>
      </c>
      <c r="G66">
        <v>50</v>
      </c>
      <c r="H66">
        <v>0.3</v>
      </c>
      <c r="I66">
        <v>25</v>
      </c>
      <c r="J66" s="3">
        <f t="shared" ref="J66:J129" si="249">H66*I66</f>
        <v>7.5</v>
      </c>
      <c r="L66" s="8" t="s">
        <v>96</v>
      </c>
      <c r="M66" s="2">
        <f t="shared" ref="M66" si="250">AVERAGE(F97:F136)</f>
        <v>0.77874999999999983</v>
      </c>
      <c r="N66">
        <f t="shared" ref="N66" si="251">_xlfn.STDEV.S(F97:F136)</f>
        <v>0.22895736362688682</v>
      </c>
      <c r="P66">
        <f t="shared" ref="P66" si="252">AVERAGE(E97:E136)</f>
        <v>63.429999999999986</v>
      </c>
      <c r="Q66">
        <f t="shared" ref="Q66" si="253">_xlfn.STDEV.S(E97:E136)</f>
        <v>16.654855301929398</v>
      </c>
    </row>
    <row r="67" spans="1:17" x14ac:dyDescent="0.3">
      <c r="A67" s="9">
        <f t="shared" ca="1" si="247"/>
        <v>0.34351632886466787</v>
      </c>
      <c r="B67" s="1">
        <v>42965</v>
      </c>
      <c r="C67" s="1" t="str">
        <f t="shared" si="248"/>
        <v>August</v>
      </c>
      <c r="D67" t="s">
        <v>12</v>
      </c>
      <c r="E67">
        <v>65.699999999999989</v>
      </c>
      <c r="F67" s="2">
        <v>0.69</v>
      </c>
      <c r="G67">
        <v>45</v>
      </c>
      <c r="H67">
        <v>0.5</v>
      </c>
      <c r="I67">
        <v>29</v>
      </c>
      <c r="J67" s="3">
        <f t="shared" si="249"/>
        <v>14.5</v>
      </c>
      <c r="L67" s="8" t="s">
        <v>97</v>
      </c>
      <c r="M67" s="2">
        <f t="shared" ref="M67" si="254">AVERAGE(F66:F105)</f>
        <v>0.76275000000000004</v>
      </c>
      <c r="N67">
        <f t="shared" ref="N67" si="255">_xlfn.STDEV.S(F66:F105)</f>
        <v>0.22868618627908333</v>
      </c>
      <c r="P67">
        <f t="shared" ref="P67" si="256">AVERAGE(E66:E105)</f>
        <v>64.107500000000002</v>
      </c>
      <c r="Q67">
        <f t="shared" ref="Q67" si="257">_xlfn.STDEV.S(E66:E105)</f>
        <v>15.263604902361156</v>
      </c>
    </row>
    <row r="68" spans="1:17" x14ac:dyDescent="0.3">
      <c r="A68" s="9">
        <f t="shared" ca="1" si="247"/>
        <v>0.58589072718332469</v>
      </c>
      <c r="B68" s="1">
        <v>42907</v>
      </c>
      <c r="C68" s="1" t="str">
        <f t="shared" si="248"/>
        <v>June</v>
      </c>
      <c r="D68" t="s">
        <v>10</v>
      </c>
      <c r="E68">
        <v>94.3</v>
      </c>
      <c r="F68" s="2">
        <v>0.47</v>
      </c>
      <c r="G68">
        <v>76</v>
      </c>
      <c r="H68">
        <v>0.3</v>
      </c>
      <c r="I68">
        <v>41</v>
      </c>
      <c r="J68" s="3">
        <f t="shared" si="249"/>
        <v>12.299999999999999</v>
      </c>
      <c r="L68" s="8" t="s">
        <v>98</v>
      </c>
      <c r="M68" s="2">
        <f t="shared" ref="M68" si="258">AVERAGE(F99:F138)</f>
        <v>0.77924999999999989</v>
      </c>
      <c r="N68">
        <f t="shared" ref="N68" si="259">_xlfn.STDEV.S(F99:F138)</f>
        <v>0.22956354910334356</v>
      </c>
      <c r="P68">
        <f t="shared" ref="P68" si="260">AVERAGE(E99:E138)</f>
        <v>63.827499999999986</v>
      </c>
      <c r="Q68">
        <f t="shared" ref="Q68" si="261">_xlfn.STDEV.S(E99:E138)</f>
        <v>16.837275306402471</v>
      </c>
    </row>
    <row r="69" spans="1:17" x14ac:dyDescent="0.3">
      <c r="A69" s="9">
        <f t="shared" ca="1" si="247"/>
        <v>0.64402976792650624</v>
      </c>
      <c r="B69" s="1">
        <v>42755</v>
      </c>
      <c r="C69" s="1" t="str">
        <f t="shared" si="248"/>
        <v>January</v>
      </c>
      <c r="D69" t="s">
        <v>12</v>
      </c>
      <c r="E69">
        <v>31.599999999999998</v>
      </c>
      <c r="F69" s="2">
        <v>1.43</v>
      </c>
      <c r="G69">
        <v>20</v>
      </c>
      <c r="H69">
        <v>0.3</v>
      </c>
      <c r="I69">
        <v>12</v>
      </c>
      <c r="J69" s="3">
        <f t="shared" si="249"/>
        <v>3.5999999999999996</v>
      </c>
      <c r="L69" s="8" t="s">
        <v>99</v>
      </c>
      <c r="M69" s="2">
        <f t="shared" ref="M69" si="262">AVERAGE(F68:F107)</f>
        <v>0.77875000000000005</v>
      </c>
      <c r="N69">
        <f t="shared" ref="N69" si="263">_xlfn.STDEV.S(F68:F107)</f>
        <v>0.25206010170551524</v>
      </c>
      <c r="P69">
        <f t="shared" ref="P69" si="264">AVERAGE(E68:E107)</f>
        <v>63.592500000000008</v>
      </c>
      <c r="Q69">
        <f t="shared" ref="Q69" si="265">_xlfn.STDEV.S(E68:E107)</f>
        <v>16.273706770471225</v>
      </c>
    </row>
    <row r="70" spans="1:17" x14ac:dyDescent="0.3">
      <c r="A70" s="9">
        <f t="shared" ca="1" si="247"/>
        <v>0.81297330163645531</v>
      </c>
      <c r="B70" s="1">
        <v>42871</v>
      </c>
      <c r="C70" s="1" t="str">
        <f t="shared" si="248"/>
        <v>May</v>
      </c>
      <c r="D70" t="s">
        <v>9</v>
      </c>
      <c r="E70">
        <v>65.699999999999989</v>
      </c>
      <c r="F70" s="2">
        <v>0.67</v>
      </c>
      <c r="G70">
        <v>55</v>
      </c>
      <c r="H70">
        <v>0.3</v>
      </c>
      <c r="I70">
        <v>29</v>
      </c>
      <c r="J70" s="3">
        <f t="shared" si="249"/>
        <v>8.6999999999999993</v>
      </c>
      <c r="L70" s="8" t="s">
        <v>100</v>
      </c>
      <c r="M70" s="2">
        <f t="shared" ref="M70" si="266">AVERAGE(F101:F140)</f>
        <v>0.79149999999999987</v>
      </c>
      <c r="N70">
        <f t="shared" ref="N70" si="267">_xlfn.STDEV.S(F101:F140)</f>
        <v>0.23090179952880679</v>
      </c>
      <c r="P70">
        <f t="shared" ref="P70" si="268">AVERAGE(E101:E140)</f>
        <v>62.734999999999999</v>
      </c>
      <c r="Q70">
        <f t="shared" ref="Q70" si="269">_xlfn.STDEV.S(E101:E140)</f>
        <v>15.835493239992427</v>
      </c>
    </row>
    <row r="71" spans="1:17" x14ac:dyDescent="0.3">
      <c r="A71" s="9">
        <f t="shared" ca="1" si="247"/>
        <v>0.21885665054598957</v>
      </c>
      <c r="B71" s="1">
        <v>42742</v>
      </c>
      <c r="C71" s="1" t="str">
        <f t="shared" si="248"/>
        <v>January</v>
      </c>
      <c r="D71" t="s">
        <v>13</v>
      </c>
      <c r="E71">
        <v>32.9</v>
      </c>
      <c r="F71" s="2">
        <v>1.54</v>
      </c>
      <c r="G71">
        <v>19</v>
      </c>
      <c r="H71">
        <v>0.3</v>
      </c>
      <c r="I71">
        <v>13</v>
      </c>
      <c r="J71" s="3">
        <f t="shared" si="249"/>
        <v>3.9</v>
      </c>
      <c r="L71" s="8" t="s">
        <v>101</v>
      </c>
      <c r="M71" s="2">
        <f t="shared" ref="M71" si="270">AVERAGE(F70:F109)</f>
        <v>0.76174999999999993</v>
      </c>
      <c r="N71">
        <f t="shared" ref="N71" si="271">_xlfn.STDEV.S(F70:F109)</f>
        <v>0.22671440862221989</v>
      </c>
      <c r="P71">
        <f t="shared" ref="P71" si="272">AVERAGE(E70:E109)</f>
        <v>64.150000000000006</v>
      </c>
      <c r="Q71">
        <f t="shared" ref="Q71" si="273">_xlfn.STDEV.S(E70:E109)</f>
        <v>14.828005381363441</v>
      </c>
    </row>
    <row r="72" spans="1:17" x14ac:dyDescent="0.3">
      <c r="A72" s="9">
        <f t="shared" ca="1" si="247"/>
        <v>9.8469076814840184E-2</v>
      </c>
      <c r="B72" s="1">
        <v>42955</v>
      </c>
      <c r="C72" s="1" t="str">
        <f t="shared" si="248"/>
        <v>August</v>
      </c>
      <c r="D72" t="s">
        <v>9</v>
      </c>
      <c r="E72">
        <v>68.699999999999989</v>
      </c>
      <c r="F72" s="2">
        <v>0.65</v>
      </c>
      <c r="G72">
        <v>50</v>
      </c>
      <c r="H72">
        <v>0.5</v>
      </c>
      <c r="I72">
        <v>29</v>
      </c>
      <c r="J72" s="3">
        <f t="shared" si="249"/>
        <v>14.5</v>
      </c>
      <c r="L72" s="8" t="s">
        <v>102</v>
      </c>
      <c r="M72" s="2">
        <f t="shared" ref="M72" si="274">AVERAGE(F103:F142)</f>
        <v>0.78749999999999976</v>
      </c>
      <c r="N72">
        <f t="shared" ref="N72" si="275">_xlfn.STDEV.S(F103:F142)</f>
        <v>0.23248655875125412</v>
      </c>
      <c r="P72">
        <f t="shared" ref="P72" si="276">AVERAGE(E103:E142)</f>
        <v>63.022499999999994</v>
      </c>
      <c r="Q72">
        <f t="shared" ref="Q72" si="277">_xlfn.STDEV.S(E103:E142)</f>
        <v>15.862607014045711</v>
      </c>
    </row>
    <row r="73" spans="1:17" x14ac:dyDescent="0.3">
      <c r="A73" s="9">
        <f t="shared" ca="1" si="247"/>
        <v>0.29961267380730183</v>
      </c>
      <c r="B73" s="1">
        <v>42832</v>
      </c>
      <c r="C73" s="1" t="str">
        <f t="shared" si="248"/>
        <v>April</v>
      </c>
      <c r="D73" t="s">
        <v>12</v>
      </c>
      <c r="E73">
        <v>59.8</v>
      </c>
      <c r="F73" s="2">
        <v>0.74</v>
      </c>
      <c r="G73">
        <v>44</v>
      </c>
      <c r="H73">
        <v>0.3</v>
      </c>
      <c r="I73">
        <v>26</v>
      </c>
      <c r="J73" s="3">
        <f t="shared" si="249"/>
        <v>7.8</v>
      </c>
      <c r="L73" s="8" t="s">
        <v>103</v>
      </c>
      <c r="M73" s="2">
        <f t="shared" ref="M73" si="278">AVERAGE(F72:F111)</f>
        <v>0.7340000000000001</v>
      </c>
      <c r="N73">
        <f t="shared" ref="N73" si="279">_xlfn.STDEV.S(F72:F111)</f>
        <v>0.19298996918267017</v>
      </c>
      <c r="P73">
        <f t="shared" ref="P73" si="280">AVERAGE(E72:E111)</f>
        <v>65.809999999999988</v>
      </c>
      <c r="Q73">
        <f t="shared" ref="Q73" si="281">_xlfn.STDEV.S(E72:E111)</f>
        <v>14.476059812404378</v>
      </c>
    </row>
    <row r="74" spans="1:17" x14ac:dyDescent="0.3">
      <c r="A74" s="9">
        <f t="shared" ca="1" si="247"/>
        <v>0.32311607651314067</v>
      </c>
      <c r="B74" s="1">
        <v>43017</v>
      </c>
      <c r="C74" s="1" t="str">
        <f t="shared" si="248"/>
        <v>October</v>
      </c>
      <c r="D74" t="s">
        <v>8</v>
      </c>
      <c r="E74">
        <v>63.499999999999993</v>
      </c>
      <c r="F74" s="2">
        <v>0.74</v>
      </c>
      <c r="G74">
        <v>47</v>
      </c>
      <c r="H74">
        <v>0.3</v>
      </c>
      <c r="I74">
        <v>25</v>
      </c>
      <c r="J74" s="3">
        <f t="shared" si="249"/>
        <v>7.5</v>
      </c>
      <c r="L74" s="8" t="s">
        <v>104</v>
      </c>
      <c r="M74" s="2">
        <f t="shared" ref="M74" si="282">AVERAGE(F105:F144)</f>
        <v>0.81674999999999986</v>
      </c>
      <c r="N74">
        <f t="shared" ref="N74" si="283">_xlfn.STDEV.S(F105:F144)</f>
        <v>0.2617925142413754</v>
      </c>
      <c r="P74">
        <f t="shared" ref="P74" si="284">AVERAGE(E105:E144)</f>
        <v>61.297499999999992</v>
      </c>
      <c r="Q74">
        <f t="shared" ref="Q74" si="285">_xlfn.STDEV.S(E105:E144)</f>
        <v>16.68345545435465</v>
      </c>
    </row>
    <row r="75" spans="1:17" x14ac:dyDescent="0.3">
      <c r="A75" s="9">
        <f t="shared" ca="1" si="247"/>
        <v>0.82579891766491376</v>
      </c>
      <c r="B75" s="1">
        <v>42767</v>
      </c>
      <c r="C75" s="1" t="str">
        <f t="shared" si="248"/>
        <v>February</v>
      </c>
      <c r="D75" t="s">
        <v>10</v>
      </c>
      <c r="E75">
        <v>42.4</v>
      </c>
      <c r="F75" s="2">
        <v>1</v>
      </c>
      <c r="G75">
        <v>35</v>
      </c>
      <c r="H75">
        <v>0.3</v>
      </c>
      <c r="I75">
        <v>18</v>
      </c>
      <c r="J75" s="3">
        <f t="shared" si="249"/>
        <v>5.3999999999999995</v>
      </c>
      <c r="L75" s="8" t="s">
        <v>105</v>
      </c>
      <c r="M75" s="2">
        <f t="shared" ref="M75" si="286">AVERAGE(F74:F113)</f>
        <v>0.72750000000000004</v>
      </c>
      <c r="N75">
        <f t="shared" ref="N75" si="287">_xlfn.STDEV.S(F74:F113)</f>
        <v>0.19617822875104524</v>
      </c>
      <c r="P75">
        <f t="shared" ref="P75" si="288">AVERAGE(E74:E113)</f>
        <v>66.640000000000015</v>
      </c>
      <c r="Q75">
        <f t="shared" ref="Q75" si="289">_xlfn.STDEV.S(E74:E113)</f>
        <v>14.836092512034263</v>
      </c>
    </row>
    <row r="76" spans="1:17" x14ac:dyDescent="0.3">
      <c r="A76" s="9">
        <f t="shared" ca="1" si="247"/>
        <v>0.80307627667777148</v>
      </c>
      <c r="B76" s="1">
        <v>43031</v>
      </c>
      <c r="C76" s="1" t="str">
        <f t="shared" si="248"/>
        <v>October</v>
      </c>
      <c r="D76" t="s">
        <v>8</v>
      </c>
      <c r="E76">
        <v>58.499999999999993</v>
      </c>
      <c r="F76" s="2">
        <v>0.8</v>
      </c>
      <c r="G76">
        <v>50</v>
      </c>
      <c r="H76">
        <v>0.3</v>
      </c>
      <c r="I76">
        <v>25</v>
      </c>
      <c r="J76" s="3">
        <f t="shared" si="249"/>
        <v>7.5</v>
      </c>
      <c r="L76" s="8" t="s">
        <v>106</v>
      </c>
      <c r="M76" s="2">
        <f t="shared" ref="M76" si="290">AVERAGE(F107:F146)</f>
        <v>0.79049999999999998</v>
      </c>
      <c r="N76">
        <f t="shared" ref="N76" si="291">_xlfn.STDEV.S(F107:F146)</f>
        <v>0.24809995917692099</v>
      </c>
      <c r="P76">
        <f t="shared" ref="P76" si="292">AVERAGE(E107:E146)</f>
        <v>63.062500000000014</v>
      </c>
      <c r="Q76">
        <f t="shared" ref="Q76" si="293">_xlfn.STDEV.S(E107:E146)</f>
        <v>16.811895780773423</v>
      </c>
    </row>
    <row r="77" spans="1:17" x14ac:dyDescent="0.3">
      <c r="A77" s="9">
        <f t="shared" ca="1" si="247"/>
        <v>0.96174914278046297</v>
      </c>
      <c r="B77" s="1">
        <v>42858</v>
      </c>
      <c r="C77" s="1" t="str">
        <f t="shared" si="248"/>
        <v>May</v>
      </c>
      <c r="D77" t="s">
        <v>10</v>
      </c>
      <c r="E77">
        <v>71</v>
      </c>
      <c r="F77" s="2">
        <v>0.63</v>
      </c>
      <c r="G77">
        <v>55</v>
      </c>
      <c r="H77">
        <v>0.3</v>
      </c>
      <c r="I77">
        <v>30</v>
      </c>
      <c r="J77" s="3">
        <f t="shared" si="249"/>
        <v>9</v>
      </c>
      <c r="L77" s="8" t="s">
        <v>107</v>
      </c>
      <c r="M77" s="2">
        <f t="shared" ref="M77" si="294">AVERAGE(F76:F115)</f>
        <v>0.72</v>
      </c>
      <c r="N77">
        <f t="shared" ref="N77" si="295">_xlfn.STDEV.S(F76:F115)</f>
        <v>0.19272672296178808</v>
      </c>
      <c r="P77">
        <f t="shared" ref="P77" si="296">AVERAGE(E76:E115)</f>
        <v>67.272500000000008</v>
      </c>
      <c r="Q77">
        <f t="shared" ref="Q77" si="297">_xlfn.STDEV.S(E76:E115)</f>
        <v>14.442636088314588</v>
      </c>
    </row>
    <row r="78" spans="1:17" x14ac:dyDescent="0.3">
      <c r="A78" s="9">
        <f t="shared" ca="1" si="247"/>
        <v>0.41465726068934616</v>
      </c>
      <c r="B78" s="1">
        <v>42970</v>
      </c>
      <c r="C78" s="1" t="str">
        <f t="shared" si="248"/>
        <v>August</v>
      </c>
      <c r="D78" t="s">
        <v>10</v>
      </c>
      <c r="E78">
        <v>70.699999999999989</v>
      </c>
      <c r="F78" s="2">
        <v>0.67</v>
      </c>
      <c r="G78">
        <v>33</v>
      </c>
      <c r="H78">
        <v>0.5</v>
      </c>
      <c r="I78">
        <v>29</v>
      </c>
      <c r="J78" s="3">
        <f t="shared" si="249"/>
        <v>14.5</v>
      </c>
      <c r="L78" s="8" t="s">
        <v>108</v>
      </c>
      <c r="M78" s="2">
        <f t="shared" ref="M78" si="298">AVERAGE(F109:F148)</f>
        <v>0.79974999999999974</v>
      </c>
      <c r="N78">
        <f t="shared" ref="N78" si="299">_xlfn.STDEV.S(F109:F148)</f>
        <v>0.24516334167767512</v>
      </c>
      <c r="P78">
        <f t="shared" ref="P78" si="300">AVERAGE(E109:E148)</f>
        <v>62.332500000000003</v>
      </c>
      <c r="Q78">
        <f t="shared" ref="Q78" si="301">_xlfn.STDEV.S(E109:E148)</f>
        <v>16.700443530115095</v>
      </c>
    </row>
    <row r="79" spans="1:17" x14ac:dyDescent="0.3">
      <c r="A79" s="9">
        <f t="shared" ca="1" si="247"/>
        <v>0.43572741268777948</v>
      </c>
      <c r="B79" s="1">
        <v>42881</v>
      </c>
      <c r="C79" s="1" t="str">
        <f t="shared" si="248"/>
        <v>May</v>
      </c>
      <c r="D79" t="s">
        <v>12</v>
      </c>
      <c r="E79">
        <v>72</v>
      </c>
      <c r="F79" s="2">
        <v>0.67</v>
      </c>
      <c r="G79">
        <v>63</v>
      </c>
      <c r="H79">
        <v>0.3</v>
      </c>
      <c r="I79">
        <v>30</v>
      </c>
      <c r="J79" s="3">
        <f t="shared" si="249"/>
        <v>9</v>
      </c>
      <c r="L79" s="8" t="s">
        <v>109</v>
      </c>
      <c r="M79" s="2">
        <f t="shared" ref="M79" si="302">AVERAGE(F78:F117)</f>
        <v>0.72274999999999989</v>
      </c>
      <c r="N79">
        <f t="shared" ref="N79" si="303">_xlfn.STDEV.S(F78:F117)</f>
        <v>0.19901021105100147</v>
      </c>
      <c r="P79">
        <f t="shared" ref="P79" si="304">AVERAGE(E78:E117)</f>
        <v>67.422500000000014</v>
      </c>
      <c r="Q79">
        <f t="shared" ref="Q79" si="305">_xlfn.STDEV.S(E78:E117)</f>
        <v>14.797634729568827</v>
      </c>
    </row>
    <row r="80" spans="1:17" x14ac:dyDescent="0.3">
      <c r="A80" s="9">
        <f t="shared" ca="1" si="247"/>
        <v>0.33346737124958314</v>
      </c>
      <c r="B80" s="1">
        <v>42855</v>
      </c>
      <c r="C80" s="1" t="str">
        <f t="shared" si="248"/>
        <v>April</v>
      </c>
      <c r="D80" t="s">
        <v>7</v>
      </c>
      <c r="E80">
        <v>67.099999999999994</v>
      </c>
      <c r="F80" s="2">
        <v>0.74</v>
      </c>
      <c r="G80">
        <v>35</v>
      </c>
      <c r="H80">
        <v>0.3</v>
      </c>
      <c r="I80">
        <v>27</v>
      </c>
      <c r="J80" s="3">
        <f t="shared" si="249"/>
        <v>8.1</v>
      </c>
      <c r="L80" s="8" t="s">
        <v>110</v>
      </c>
      <c r="M80" s="2">
        <f t="shared" ref="M80" si="306">AVERAGE(F111:F150)</f>
        <v>0.79949999999999977</v>
      </c>
      <c r="N80">
        <f t="shared" ref="N80" si="307">_xlfn.STDEV.S(F111:F150)</f>
        <v>0.24721992700365561</v>
      </c>
      <c r="P80">
        <f t="shared" ref="P80" si="308">AVERAGE(E111:E150)</f>
        <v>62.447500000000012</v>
      </c>
      <c r="Q80">
        <f t="shared" ref="Q80" si="309">_xlfn.STDEV.S(E111:E150)</f>
        <v>17.365645240398699</v>
      </c>
    </row>
    <row r="81" spans="1:17" x14ac:dyDescent="0.3">
      <c r="A81" s="9">
        <f t="shared" ca="1" si="247"/>
        <v>0.56674865256993123</v>
      </c>
      <c r="B81" s="1">
        <v>42983</v>
      </c>
      <c r="C81" s="1" t="str">
        <f t="shared" si="248"/>
        <v>September</v>
      </c>
      <c r="D81" t="s">
        <v>9</v>
      </c>
      <c r="E81">
        <v>61.8</v>
      </c>
      <c r="F81" s="2">
        <v>0.71</v>
      </c>
      <c r="G81">
        <v>39</v>
      </c>
      <c r="H81">
        <v>0.3</v>
      </c>
      <c r="I81">
        <v>26</v>
      </c>
      <c r="J81" s="3">
        <f t="shared" si="249"/>
        <v>7.8</v>
      </c>
      <c r="L81" s="8" t="s">
        <v>111</v>
      </c>
      <c r="M81" s="2">
        <f t="shared" ref="M81" si="310">AVERAGE(F80:F119)</f>
        <v>0.72724999999999995</v>
      </c>
      <c r="N81">
        <f t="shared" ref="N81" si="311">_xlfn.STDEV.S(F80:F119)</f>
        <v>0.20338150963531179</v>
      </c>
      <c r="P81">
        <f t="shared" ref="P81" si="312">AVERAGE(E80:E119)</f>
        <v>67.06</v>
      </c>
      <c r="Q81">
        <f t="shared" ref="Q81" si="313">_xlfn.STDEV.S(E80:E119)</f>
        <v>15.42365482643876</v>
      </c>
    </row>
    <row r="82" spans="1:17" x14ac:dyDescent="0.3">
      <c r="A82" s="9">
        <f t="shared" ca="1" si="247"/>
        <v>9.4952851611193156E-2</v>
      </c>
      <c r="B82" s="1">
        <v>42931</v>
      </c>
      <c r="C82" s="1" t="str">
        <f t="shared" si="248"/>
        <v>July</v>
      </c>
      <c r="D82" t="s">
        <v>13</v>
      </c>
      <c r="E82">
        <v>82.5</v>
      </c>
      <c r="F82" s="2">
        <v>0.54</v>
      </c>
      <c r="G82">
        <v>56</v>
      </c>
      <c r="H82">
        <v>0.5</v>
      </c>
      <c r="I82">
        <v>35</v>
      </c>
      <c r="J82" s="3">
        <f t="shared" si="249"/>
        <v>17.5</v>
      </c>
      <c r="L82" s="8" t="s">
        <v>112</v>
      </c>
      <c r="M82" s="2">
        <f t="shared" ref="M82" si="314">AVERAGE(F113:F152)</f>
        <v>0.81274999999999975</v>
      </c>
      <c r="N82">
        <f t="shared" ref="N82" si="315">_xlfn.STDEV.S(F113:F152)</f>
        <v>0.24180928594500051</v>
      </c>
      <c r="P82">
        <f t="shared" ref="P82" si="316">AVERAGE(E113:E152)</f>
        <v>61.257500000000014</v>
      </c>
      <c r="Q82">
        <f t="shared" ref="Q82" si="317">_xlfn.STDEV.S(E113:E152)</f>
        <v>16.751316634054682</v>
      </c>
    </row>
    <row r="83" spans="1:17" x14ac:dyDescent="0.3">
      <c r="A83" s="9">
        <f t="shared" ca="1" si="247"/>
        <v>0.83190941297204035</v>
      </c>
      <c r="B83" s="1">
        <v>43020</v>
      </c>
      <c r="C83" s="1" t="str">
        <f t="shared" si="248"/>
        <v>October</v>
      </c>
      <c r="D83" t="s">
        <v>11</v>
      </c>
      <c r="E83">
        <v>58.199999999999996</v>
      </c>
      <c r="F83" s="2">
        <v>0.77</v>
      </c>
      <c r="G83">
        <v>39</v>
      </c>
      <c r="H83">
        <v>0.3</v>
      </c>
      <c r="I83">
        <v>24</v>
      </c>
      <c r="J83" s="3">
        <f t="shared" si="249"/>
        <v>7.1999999999999993</v>
      </c>
      <c r="L83" s="8" t="s">
        <v>113</v>
      </c>
      <c r="M83" s="2">
        <f t="shared" ref="M83" si="318">AVERAGE(F82:F121)</f>
        <v>0.75175000000000003</v>
      </c>
      <c r="N83">
        <f t="shared" ref="N83" si="319">_xlfn.STDEV.S(F82:F121)</f>
        <v>0.23517464868606774</v>
      </c>
      <c r="P83">
        <f t="shared" ref="P83" si="320">AVERAGE(E82:E121)</f>
        <v>65.79249999999999</v>
      </c>
      <c r="Q83">
        <f t="shared" ref="Q83" si="321">_xlfn.STDEV.S(E82:E121)</f>
        <v>16.675244779658858</v>
      </c>
    </row>
    <row r="84" spans="1:17" x14ac:dyDescent="0.3">
      <c r="A84" s="9">
        <f t="shared" ca="1" si="247"/>
        <v>4.1047343806361991E-2</v>
      </c>
      <c r="B84" s="1">
        <v>42889</v>
      </c>
      <c r="C84" s="1" t="str">
        <f t="shared" si="248"/>
        <v>June</v>
      </c>
      <c r="D84" t="s">
        <v>13</v>
      </c>
      <c r="E84">
        <v>81.5</v>
      </c>
      <c r="F84" s="2">
        <v>0.56000000000000005</v>
      </c>
      <c r="G84">
        <v>59</v>
      </c>
      <c r="H84">
        <v>0.3</v>
      </c>
      <c r="I84">
        <v>35</v>
      </c>
      <c r="J84" s="3">
        <f t="shared" si="249"/>
        <v>10.5</v>
      </c>
      <c r="L84" s="8" t="s">
        <v>114</v>
      </c>
      <c r="M84" s="2">
        <f t="shared" ref="M84" si="322">AVERAGE(F115:F154)</f>
        <v>0.81624999999999959</v>
      </c>
      <c r="N84">
        <f t="shared" ref="N84" si="323">_xlfn.STDEV.S(F115:F154)</f>
        <v>0.23881853963165325</v>
      </c>
      <c r="P84">
        <f t="shared" ref="P84" si="324">AVERAGE(E115:E154)</f>
        <v>60.945000000000014</v>
      </c>
      <c r="Q84">
        <f t="shared" ref="Q84" si="325">_xlfn.STDEV.S(E115:E154)</f>
        <v>16.557993654007468</v>
      </c>
    </row>
    <row r="85" spans="1:17" x14ac:dyDescent="0.3">
      <c r="A85" s="9">
        <f t="shared" ca="1" si="247"/>
        <v>0.29941520548104672</v>
      </c>
      <c r="B85" s="1">
        <v>43036</v>
      </c>
      <c r="C85" s="1" t="str">
        <f t="shared" si="248"/>
        <v>October</v>
      </c>
      <c r="D85" t="s">
        <v>13</v>
      </c>
      <c r="E85">
        <v>57.499999999999993</v>
      </c>
      <c r="F85" s="2">
        <v>0.77</v>
      </c>
      <c r="G85">
        <v>28</v>
      </c>
      <c r="H85">
        <v>0.3</v>
      </c>
      <c r="I85">
        <v>25</v>
      </c>
      <c r="J85" s="3">
        <f t="shared" si="249"/>
        <v>7.5</v>
      </c>
      <c r="L85" s="8" t="s">
        <v>115</v>
      </c>
      <c r="M85" s="2">
        <f t="shared" ref="M85" si="326">AVERAGE(F84:F123)</f>
        <v>0.75474999999999981</v>
      </c>
      <c r="N85">
        <f t="shared" ref="N85" si="327">_xlfn.STDEV.S(F84:F123)</f>
        <v>0.23362239421109271</v>
      </c>
      <c r="P85">
        <f t="shared" ref="P85" si="328">AVERAGE(E84:E123)</f>
        <v>65.504999999999981</v>
      </c>
      <c r="Q85">
        <f t="shared" ref="Q85" si="329">_xlfn.STDEV.S(E84:E123)</f>
        <v>16.444123726371274</v>
      </c>
    </row>
    <row r="86" spans="1:17" x14ac:dyDescent="0.3">
      <c r="A86" s="9">
        <f t="shared" ca="1" si="247"/>
        <v>0.83792744106302197</v>
      </c>
      <c r="B86" s="1">
        <v>42993</v>
      </c>
      <c r="C86" s="1" t="str">
        <f t="shared" si="248"/>
        <v>September</v>
      </c>
      <c r="D86" t="s">
        <v>12</v>
      </c>
      <c r="E86">
        <v>63.399999999999991</v>
      </c>
      <c r="F86" s="2">
        <v>0.67</v>
      </c>
      <c r="G86">
        <v>41</v>
      </c>
      <c r="H86">
        <v>0.3</v>
      </c>
      <c r="I86">
        <v>28</v>
      </c>
      <c r="J86" s="3">
        <f t="shared" si="249"/>
        <v>8.4</v>
      </c>
      <c r="L86" s="8" t="s">
        <v>116</v>
      </c>
      <c r="M86" s="2">
        <f t="shared" ref="M86" si="330">AVERAGE(F117:F156)</f>
        <v>0.82674999999999965</v>
      </c>
      <c r="N86">
        <f t="shared" ref="N86" si="331">_xlfn.STDEV.S(F117:F156)</f>
        <v>0.23223979097652725</v>
      </c>
      <c r="P86">
        <f t="shared" ref="P86" si="332">AVERAGE(E117:E156)</f>
        <v>59.86</v>
      </c>
      <c r="Q86">
        <f t="shared" ref="Q86" si="333">_xlfn.STDEV.S(E117:E156)</f>
        <v>16.009561245769717</v>
      </c>
    </row>
    <row r="87" spans="1:17" x14ac:dyDescent="0.3">
      <c r="A87" s="9">
        <f t="shared" ca="1" si="247"/>
        <v>0.28745783627484633</v>
      </c>
      <c r="B87" s="1">
        <v>42812</v>
      </c>
      <c r="C87" s="1" t="str">
        <f t="shared" si="248"/>
        <v>March</v>
      </c>
      <c r="D87" t="s">
        <v>13</v>
      </c>
      <c r="E87">
        <v>53.9</v>
      </c>
      <c r="F87" s="2">
        <v>0.83</v>
      </c>
      <c r="G87">
        <v>32</v>
      </c>
      <c r="H87">
        <v>0.3</v>
      </c>
      <c r="I87">
        <v>23</v>
      </c>
      <c r="J87" s="3">
        <f t="shared" si="249"/>
        <v>6.8999999999999995</v>
      </c>
      <c r="L87" s="8" t="s">
        <v>117</v>
      </c>
      <c r="M87" s="2">
        <f t="shared" ref="M87" si="334">AVERAGE(F86:F125)</f>
        <v>0.75574999999999992</v>
      </c>
      <c r="N87">
        <f t="shared" ref="N87" si="335">_xlfn.STDEV.S(F86:F125)</f>
        <v>0.23238879336588353</v>
      </c>
      <c r="P87">
        <f t="shared" ref="P87" si="336">AVERAGE(E86:E125)</f>
        <v>65.367499999999978</v>
      </c>
      <c r="Q87">
        <f t="shared" ref="Q87" si="337">_xlfn.STDEV.S(E86:E125)</f>
        <v>16.238216832443037</v>
      </c>
    </row>
    <row r="88" spans="1:17" x14ac:dyDescent="0.3">
      <c r="A88" s="9">
        <f t="shared" ca="1" si="247"/>
        <v>0.51970133242498073</v>
      </c>
      <c r="B88" s="1">
        <v>42984</v>
      </c>
      <c r="C88" s="1" t="str">
        <f t="shared" si="248"/>
        <v>September</v>
      </c>
      <c r="D88" t="s">
        <v>10</v>
      </c>
      <c r="E88">
        <v>71.699999999999989</v>
      </c>
      <c r="F88" s="2">
        <v>0.69</v>
      </c>
      <c r="G88">
        <v>60</v>
      </c>
      <c r="H88">
        <v>0.3</v>
      </c>
      <c r="I88">
        <v>29</v>
      </c>
      <c r="J88" s="3">
        <f t="shared" si="249"/>
        <v>8.6999999999999993</v>
      </c>
      <c r="L88" s="8" t="s">
        <v>118</v>
      </c>
      <c r="M88" s="2">
        <f t="shared" ref="M88" si="338">AVERAGE(F119:F158)</f>
        <v>0.82499999999999962</v>
      </c>
      <c r="N88">
        <f t="shared" ref="N88" si="339">_xlfn.STDEV.S(F119:F158)</f>
        <v>0.23433484698785426</v>
      </c>
      <c r="P88">
        <f t="shared" ref="P88" si="340">AVERAGE(E119:E158)</f>
        <v>60.075000000000003</v>
      </c>
      <c r="Q88">
        <f t="shared" ref="Q88" si="341">_xlfn.STDEV.S(E119:E158)</f>
        <v>15.974864069884351</v>
      </c>
    </row>
    <row r="89" spans="1:17" x14ac:dyDescent="0.3">
      <c r="A89" s="9">
        <f t="shared" ca="1" si="247"/>
        <v>0.25127859406607012</v>
      </c>
      <c r="B89" s="1">
        <v>42928</v>
      </c>
      <c r="C89" s="1" t="str">
        <f t="shared" si="248"/>
        <v>July</v>
      </c>
      <c r="D89" t="s">
        <v>10</v>
      </c>
      <c r="E89">
        <v>80.199999999999989</v>
      </c>
      <c r="F89" s="2">
        <v>0.56000000000000005</v>
      </c>
      <c r="G89">
        <v>39</v>
      </c>
      <c r="H89">
        <v>0.5</v>
      </c>
      <c r="I89">
        <v>34</v>
      </c>
      <c r="J89" s="3">
        <f t="shared" si="249"/>
        <v>17</v>
      </c>
      <c r="L89" s="8" t="s">
        <v>119</v>
      </c>
      <c r="M89" s="2">
        <f t="shared" ref="M89" si="342">AVERAGE(F88:F127)</f>
        <v>0.75349999999999984</v>
      </c>
      <c r="N89">
        <f t="shared" ref="N89" si="343">_xlfn.STDEV.S(F88:F127)</f>
        <v>0.23655161522734711</v>
      </c>
      <c r="P89">
        <f t="shared" ref="P89" si="344">AVERAGE(E88:E127)</f>
        <v>66.099999999999994</v>
      </c>
      <c r="Q89">
        <f t="shared" ref="Q89" si="345">_xlfn.STDEV.S(E88:E127)</f>
        <v>16.816277218432734</v>
      </c>
    </row>
    <row r="90" spans="1:17" x14ac:dyDescent="0.3">
      <c r="A90" s="9">
        <f t="shared" ca="1" si="247"/>
        <v>5.0613172913322901E-2</v>
      </c>
      <c r="B90" s="1">
        <v>42875</v>
      </c>
      <c r="C90" s="1" t="str">
        <f t="shared" si="248"/>
        <v>May</v>
      </c>
      <c r="D90" t="s">
        <v>13</v>
      </c>
      <c r="E90">
        <v>64.399999999999991</v>
      </c>
      <c r="F90" s="2">
        <v>0.67</v>
      </c>
      <c r="G90">
        <v>59</v>
      </c>
      <c r="H90">
        <v>0.3</v>
      </c>
      <c r="I90">
        <v>28</v>
      </c>
      <c r="J90" s="3">
        <f t="shared" si="249"/>
        <v>8.4</v>
      </c>
      <c r="L90" s="8" t="s">
        <v>120</v>
      </c>
      <c r="M90" s="2">
        <f t="shared" ref="M90" si="346">AVERAGE(F121:F160)</f>
        <v>0.84799999999999986</v>
      </c>
      <c r="N90">
        <f t="shared" ref="N90" si="347">_xlfn.STDEV.S(F121:F160)</f>
        <v>0.27913970401749455</v>
      </c>
      <c r="P90">
        <f t="shared" ref="P90" si="348">AVERAGE(E121:E160)</f>
        <v>59.387499999999989</v>
      </c>
      <c r="Q90">
        <f t="shared" ref="Q90" si="349">_xlfn.STDEV.S(E121:E160)</f>
        <v>16.114815408220643</v>
      </c>
    </row>
    <row r="91" spans="1:17" x14ac:dyDescent="0.3">
      <c r="A91" s="9">
        <f t="shared" ca="1" si="247"/>
        <v>0.28195138912429518</v>
      </c>
      <c r="B91" s="1">
        <v>43089</v>
      </c>
      <c r="C91" s="1" t="str">
        <f t="shared" si="248"/>
        <v>December</v>
      </c>
      <c r="D91" t="s">
        <v>10</v>
      </c>
      <c r="E91">
        <v>36.799999999999997</v>
      </c>
      <c r="F91" s="2">
        <v>1.25</v>
      </c>
      <c r="G91">
        <v>20</v>
      </c>
      <c r="H91">
        <v>0.3</v>
      </c>
      <c r="I91">
        <v>16</v>
      </c>
      <c r="J91" s="3">
        <f t="shared" si="249"/>
        <v>4.8</v>
      </c>
      <c r="L91" s="8" t="s">
        <v>121</v>
      </c>
      <c r="M91" s="2">
        <f t="shared" ref="M91" si="350">AVERAGE(F90:F129)</f>
        <v>0.76524999999999976</v>
      </c>
      <c r="N91">
        <f t="shared" ref="N91" si="351">_xlfn.STDEV.S(F90:F129)</f>
        <v>0.23611152840586602</v>
      </c>
      <c r="P91">
        <f t="shared" ref="P91" si="352">AVERAGE(E90:E129)</f>
        <v>64.974999999999966</v>
      </c>
      <c r="Q91">
        <f t="shared" ref="Q91" si="353">_xlfn.STDEV.S(E90:E129)</f>
        <v>16.880481066179513</v>
      </c>
    </row>
    <row r="92" spans="1:17" x14ac:dyDescent="0.3">
      <c r="A92" s="9">
        <f t="shared" ca="1" si="247"/>
        <v>0.15212653672611998</v>
      </c>
      <c r="B92" s="1">
        <v>43046</v>
      </c>
      <c r="C92" s="1" t="str">
        <f t="shared" si="248"/>
        <v>November</v>
      </c>
      <c r="D92" t="s">
        <v>9</v>
      </c>
      <c r="E92">
        <v>52.3</v>
      </c>
      <c r="F92" s="2">
        <v>0.91</v>
      </c>
      <c r="G92">
        <v>34</v>
      </c>
      <c r="H92">
        <v>0.3</v>
      </c>
      <c r="I92">
        <v>21</v>
      </c>
      <c r="J92" s="3">
        <f t="shared" si="249"/>
        <v>6.3</v>
      </c>
      <c r="L92" s="8" t="s">
        <v>122</v>
      </c>
      <c r="M92" s="2">
        <f t="shared" ref="M92" si="354">AVERAGE(F123:F162)</f>
        <v>0.83049999999999979</v>
      </c>
      <c r="N92">
        <f t="shared" ref="N92" si="355">_xlfn.STDEV.S(F123:F162)</f>
        <v>0.26645777074377847</v>
      </c>
      <c r="P92">
        <f t="shared" ref="P92" si="356">AVERAGE(E123:E162)</f>
        <v>60.654999999999994</v>
      </c>
      <c r="Q92">
        <f t="shared" ref="Q92" si="357">_xlfn.STDEV.S(E123:E162)</f>
        <v>16.604771479831786</v>
      </c>
    </row>
    <row r="93" spans="1:17" x14ac:dyDescent="0.3">
      <c r="A93" s="9">
        <f t="shared" ca="1" si="247"/>
        <v>0.26618467543945667</v>
      </c>
      <c r="B93" s="1">
        <v>42846</v>
      </c>
      <c r="C93" s="1" t="str">
        <f t="shared" si="248"/>
        <v>April</v>
      </c>
      <c r="D93" t="s">
        <v>12</v>
      </c>
      <c r="E93">
        <v>67.099999999999994</v>
      </c>
      <c r="F93" s="2">
        <v>0.74</v>
      </c>
      <c r="G93">
        <v>48</v>
      </c>
      <c r="H93">
        <v>0.3</v>
      </c>
      <c r="I93">
        <v>27</v>
      </c>
      <c r="J93" s="3">
        <f t="shared" si="249"/>
        <v>8.1</v>
      </c>
      <c r="L93" s="8" t="s">
        <v>123</v>
      </c>
      <c r="M93" s="2">
        <f t="shared" ref="M93" si="358">AVERAGE(F92:F131)</f>
        <v>0.76974999999999993</v>
      </c>
      <c r="N93">
        <f t="shared" ref="N93" si="359">_xlfn.STDEV.S(F92:F131)</f>
        <v>0.23157750543962813</v>
      </c>
      <c r="P93">
        <f t="shared" ref="P93" si="360">AVERAGE(E92:E131)</f>
        <v>64.632499999999965</v>
      </c>
      <c r="Q93">
        <f t="shared" ref="Q93" si="361">_xlfn.STDEV.S(E92:E131)</f>
        <v>16.958068762505022</v>
      </c>
    </row>
    <row r="94" spans="1:17" x14ac:dyDescent="0.3">
      <c r="A94" s="9">
        <f t="shared" ca="1" si="247"/>
        <v>0.84420899131025584</v>
      </c>
      <c r="B94" s="1">
        <v>42916</v>
      </c>
      <c r="C94" s="1" t="str">
        <f t="shared" si="248"/>
        <v>June</v>
      </c>
      <c r="D94" t="s">
        <v>12</v>
      </c>
      <c r="E94">
        <v>89.399999999999991</v>
      </c>
      <c r="F94" s="2">
        <v>0.53</v>
      </c>
      <c r="G94">
        <v>47</v>
      </c>
      <c r="H94">
        <v>0.3</v>
      </c>
      <c r="I94">
        <v>38</v>
      </c>
      <c r="J94" s="3">
        <f t="shared" si="249"/>
        <v>11.4</v>
      </c>
      <c r="L94" s="8" t="s">
        <v>124</v>
      </c>
      <c r="M94" s="2">
        <f t="shared" ref="M94" si="362">AVERAGE(F125:F164)</f>
        <v>0.83424999999999994</v>
      </c>
      <c r="N94">
        <f t="shared" ref="N94" si="363">_xlfn.STDEV.S(F125:F164)</f>
        <v>0.26707232766636141</v>
      </c>
      <c r="P94">
        <f t="shared" ref="P94" si="364">AVERAGE(E125:E164)</f>
        <v>60.367500000000007</v>
      </c>
      <c r="Q94">
        <f t="shared" ref="Q94" si="365">_xlfn.STDEV.S(E125:E164)</f>
        <v>16.733221791946089</v>
      </c>
    </row>
    <row r="95" spans="1:17" x14ac:dyDescent="0.3">
      <c r="A95" s="9">
        <f t="shared" ca="1" si="247"/>
        <v>0.8536703715120233</v>
      </c>
      <c r="B95" s="1">
        <v>42799</v>
      </c>
      <c r="C95" s="1" t="str">
        <f t="shared" si="248"/>
        <v>March</v>
      </c>
      <c r="D95" t="s">
        <v>7</v>
      </c>
      <c r="E95">
        <v>55.9</v>
      </c>
      <c r="F95" s="2">
        <v>0.87</v>
      </c>
      <c r="G95">
        <v>32</v>
      </c>
      <c r="H95">
        <v>0.3</v>
      </c>
      <c r="I95">
        <v>23</v>
      </c>
      <c r="J95" s="3">
        <f t="shared" si="249"/>
        <v>6.8999999999999995</v>
      </c>
      <c r="L95" s="8" t="s">
        <v>125</v>
      </c>
      <c r="M95" s="2">
        <f t="shared" ref="M95" si="366">AVERAGE(F94:F133)</f>
        <v>0.77399999999999991</v>
      </c>
      <c r="N95">
        <f t="shared" ref="N95" si="367">_xlfn.STDEV.S(F94:F133)</f>
        <v>0.23275165591963759</v>
      </c>
      <c r="P95">
        <f t="shared" ref="P95" si="368">AVERAGE(E94:E133)</f>
        <v>64.137499999999974</v>
      </c>
      <c r="Q95">
        <f t="shared" ref="Q95" si="369">_xlfn.STDEV.S(E94:E133)</f>
        <v>17.169079056286833</v>
      </c>
    </row>
    <row r="96" spans="1:17" x14ac:dyDescent="0.3">
      <c r="A96" s="9">
        <f t="shared" ca="1" si="247"/>
        <v>0.17222924362413938</v>
      </c>
      <c r="B96" s="1">
        <v>42845</v>
      </c>
      <c r="C96" s="1" t="str">
        <f t="shared" si="248"/>
        <v>April</v>
      </c>
      <c r="D96" t="s">
        <v>11</v>
      </c>
      <c r="E96">
        <v>68.099999999999994</v>
      </c>
      <c r="F96" s="2">
        <v>0.69</v>
      </c>
      <c r="G96">
        <v>42</v>
      </c>
      <c r="H96">
        <v>0.3</v>
      </c>
      <c r="I96">
        <v>27</v>
      </c>
      <c r="J96" s="3">
        <f t="shared" si="249"/>
        <v>8.1</v>
      </c>
      <c r="L96" s="8" t="s">
        <v>126</v>
      </c>
      <c r="M96" s="2">
        <f t="shared" ref="M96" si="370">AVERAGE(F127:F166)</f>
        <v>0.83374999999999966</v>
      </c>
      <c r="N96">
        <f t="shared" ref="N96" si="371">_xlfn.STDEV.S(F127:F166)</f>
        <v>0.26579042737098668</v>
      </c>
      <c r="P96">
        <f t="shared" ref="P96" si="372">AVERAGE(E127:E166)</f>
        <v>60.285000000000004</v>
      </c>
      <c r="Q96">
        <f t="shared" ref="Q96" si="373">_xlfn.STDEV.S(E127:E166)</f>
        <v>16.675631691414004</v>
      </c>
    </row>
    <row r="97" spans="1:17" x14ac:dyDescent="0.3">
      <c r="A97" s="9">
        <f t="shared" ca="1" si="247"/>
        <v>0.22586044539883288</v>
      </c>
      <c r="B97" s="1">
        <v>42974</v>
      </c>
      <c r="C97" s="1" t="str">
        <f t="shared" si="248"/>
        <v>August</v>
      </c>
      <c r="D97" t="s">
        <v>7</v>
      </c>
      <c r="E97">
        <v>65.699999999999989</v>
      </c>
      <c r="F97" s="2">
        <v>0.65</v>
      </c>
      <c r="G97">
        <v>45</v>
      </c>
      <c r="H97">
        <v>0.5</v>
      </c>
      <c r="I97">
        <v>29</v>
      </c>
      <c r="J97" s="3">
        <f t="shared" si="249"/>
        <v>14.5</v>
      </c>
      <c r="L97" s="8" t="s">
        <v>127</v>
      </c>
      <c r="M97" s="2">
        <f t="shared" ref="M97" si="374">AVERAGE(F96:F135)</f>
        <v>0.77824999999999978</v>
      </c>
      <c r="N97">
        <f t="shared" ref="N97" si="375">_xlfn.STDEV.S(F96:F135)</f>
        <v>0.22913312108791131</v>
      </c>
      <c r="P97">
        <f t="shared" ref="P97" si="376">AVERAGE(E96:E135)</f>
        <v>63.529999999999987</v>
      </c>
      <c r="Q97">
        <f t="shared" ref="Q97" si="377">_xlfn.STDEV.S(E96:E135)</f>
        <v>16.670982005438116</v>
      </c>
    </row>
    <row r="98" spans="1:17" x14ac:dyDescent="0.3">
      <c r="A98" s="9">
        <f t="shared" ca="1" si="247"/>
        <v>0.50012043629234482</v>
      </c>
      <c r="B98" s="1">
        <v>43022</v>
      </c>
      <c r="C98" s="1" t="str">
        <f t="shared" si="248"/>
        <v>October</v>
      </c>
      <c r="D98" t="s">
        <v>13</v>
      </c>
      <c r="E98">
        <v>59.499999999999993</v>
      </c>
      <c r="F98" s="2">
        <v>0.74</v>
      </c>
      <c r="G98">
        <v>28</v>
      </c>
      <c r="H98">
        <v>0.3</v>
      </c>
      <c r="I98">
        <v>25</v>
      </c>
      <c r="J98" s="3">
        <f t="shared" si="249"/>
        <v>7.5</v>
      </c>
      <c r="L98" s="8" t="s">
        <v>128</v>
      </c>
      <c r="M98" s="2">
        <f t="shared" ref="M98" si="378">AVERAGE(F129:F168)</f>
        <v>0.83649999999999969</v>
      </c>
      <c r="N98">
        <f t="shared" ref="N98" si="379">_xlfn.STDEV.S(F129:F168)</f>
        <v>0.26162754892972373</v>
      </c>
      <c r="P98">
        <f t="shared" ref="P98" si="380">AVERAGE(E129:E168)</f>
        <v>59.835000000000001</v>
      </c>
      <c r="Q98">
        <f t="shared" ref="Q98" si="381">_xlfn.STDEV.S(E129:E168)</f>
        <v>15.877213958277487</v>
      </c>
    </row>
    <row r="99" spans="1:17" x14ac:dyDescent="0.3">
      <c r="A99" s="9">
        <f t="shared" ca="1" si="247"/>
        <v>0.76014039811339351</v>
      </c>
      <c r="B99" s="1">
        <v>42796</v>
      </c>
      <c r="C99" s="1" t="str">
        <f t="shared" si="248"/>
        <v>March</v>
      </c>
      <c r="D99" t="s">
        <v>11</v>
      </c>
      <c r="E99">
        <v>57.199999999999996</v>
      </c>
      <c r="F99" s="2">
        <v>0.8</v>
      </c>
      <c r="G99">
        <v>31</v>
      </c>
      <c r="H99">
        <v>0.3</v>
      </c>
      <c r="I99">
        <v>24</v>
      </c>
      <c r="J99" s="3">
        <f t="shared" si="249"/>
        <v>7.1999999999999993</v>
      </c>
      <c r="L99" s="8" t="s">
        <v>129</v>
      </c>
      <c r="M99" s="2">
        <f t="shared" ref="M99" si="382">AVERAGE(F98:F137)</f>
        <v>0.78249999999999997</v>
      </c>
      <c r="N99">
        <f t="shared" ref="N99" si="383">_xlfn.STDEV.S(F98:F137)</f>
        <v>0.22802102916965744</v>
      </c>
      <c r="P99">
        <f t="shared" ref="P99" si="384">AVERAGE(E98:E137)</f>
        <v>63.324999999999989</v>
      </c>
      <c r="Q99">
        <f t="shared" ref="Q99" si="385">_xlfn.STDEV.S(E98:E137)</f>
        <v>16.653416527886481</v>
      </c>
    </row>
    <row r="100" spans="1:17" x14ac:dyDescent="0.3">
      <c r="A100" s="9">
        <f t="shared" ca="1" si="247"/>
        <v>0.46773675539997339</v>
      </c>
      <c r="B100" s="1">
        <v>42917</v>
      </c>
      <c r="C100" s="1" t="str">
        <f t="shared" si="248"/>
        <v>July</v>
      </c>
      <c r="D100" t="s">
        <v>13</v>
      </c>
      <c r="E100">
        <v>102.89999999999999</v>
      </c>
      <c r="F100" s="2">
        <v>0.47</v>
      </c>
      <c r="G100">
        <v>59</v>
      </c>
      <c r="H100">
        <v>0.5</v>
      </c>
      <c r="I100">
        <v>43</v>
      </c>
      <c r="J100" s="3">
        <f t="shared" si="249"/>
        <v>21.5</v>
      </c>
      <c r="L100" s="8" t="s">
        <v>130</v>
      </c>
      <c r="M100" s="2">
        <f t="shared" ref="M100" si="386">AVERAGE(F131:F170)</f>
        <v>0.85899999999999999</v>
      </c>
      <c r="N100">
        <f t="shared" ref="N100" si="387">_xlfn.STDEV.S(F131:F170)</f>
        <v>0.2869896808651437</v>
      </c>
      <c r="P100">
        <f t="shared" ref="P100" si="388">AVERAGE(E131:E170)</f>
        <v>59.187499999999986</v>
      </c>
      <c r="Q100">
        <f t="shared" ref="Q100" si="389">_xlfn.STDEV.S(E131:E170)</f>
        <v>16.457874547321865</v>
      </c>
    </row>
    <row r="101" spans="1:17" x14ac:dyDescent="0.3">
      <c r="A101" s="9">
        <f t="shared" ca="1" si="247"/>
        <v>6.3969295343480947E-2</v>
      </c>
      <c r="B101" s="1">
        <v>43004</v>
      </c>
      <c r="C101" s="1" t="str">
        <f t="shared" si="248"/>
        <v>September</v>
      </c>
      <c r="D101" t="s">
        <v>9</v>
      </c>
      <c r="E101">
        <v>61.8</v>
      </c>
      <c r="F101" s="2">
        <v>0.77</v>
      </c>
      <c r="G101">
        <v>51</v>
      </c>
      <c r="H101">
        <v>0.3</v>
      </c>
      <c r="I101">
        <v>26</v>
      </c>
      <c r="J101" s="3">
        <f t="shared" si="249"/>
        <v>7.8</v>
      </c>
      <c r="L101" s="8" t="s">
        <v>131</v>
      </c>
      <c r="M101" s="2">
        <f t="shared" ref="M101" si="390">AVERAGE(F100:F139)</f>
        <v>0.77549999999999986</v>
      </c>
      <c r="N101">
        <f t="shared" ref="N101" si="391">_xlfn.STDEV.S(F100:F139)</f>
        <v>0.23043937964746372</v>
      </c>
      <c r="P101">
        <f t="shared" ref="P101" si="392">AVERAGE(E100:E139)</f>
        <v>64.147499999999994</v>
      </c>
      <c r="Q101">
        <f t="shared" ref="Q101" si="393">_xlfn.STDEV.S(E100:E139)</f>
        <v>16.829720163129053</v>
      </c>
    </row>
    <row r="102" spans="1:17" x14ac:dyDescent="0.3">
      <c r="A102" s="9">
        <f t="shared" ca="1" si="247"/>
        <v>3.5643094893534899E-2</v>
      </c>
      <c r="B102" s="1">
        <v>42981</v>
      </c>
      <c r="C102" s="1" t="str">
        <f t="shared" si="248"/>
        <v>September</v>
      </c>
      <c r="D102" t="s">
        <v>7</v>
      </c>
      <c r="E102">
        <v>61.099999999999994</v>
      </c>
      <c r="F102" s="2">
        <v>0.69</v>
      </c>
      <c r="G102">
        <v>50</v>
      </c>
      <c r="H102">
        <v>0.3</v>
      </c>
      <c r="I102">
        <v>27</v>
      </c>
      <c r="J102" s="3">
        <f t="shared" si="249"/>
        <v>8.1</v>
      </c>
      <c r="L102" s="8" t="s">
        <v>132</v>
      </c>
      <c r="M102" s="2">
        <f t="shared" ref="M102" si="394">AVERAGE(F133:F172)</f>
        <v>0.87724999999999986</v>
      </c>
      <c r="N102">
        <f t="shared" ref="N102" si="395">_xlfn.STDEV.S(F133:F172)</f>
        <v>0.33997728053805498</v>
      </c>
      <c r="P102">
        <f t="shared" ref="P102" si="396">AVERAGE(E133:E172)</f>
        <v>59.219999999999992</v>
      </c>
      <c r="Q102">
        <f t="shared" ref="Q102" si="397">_xlfn.STDEV.S(E133:E172)</f>
        <v>17.128731298535669</v>
      </c>
    </row>
    <row r="103" spans="1:17" x14ac:dyDescent="0.3">
      <c r="A103" s="9">
        <f t="shared" ca="1" si="247"/>
        <v>0.98595055744100013</v>
      </c>
      <c r="B103" s="1">
        <v>43092</v>
      </c>
      <c r="C103" s="1" t="str">
        <f t="shared" si="248"/>
        <v>December</v>
      </c>
      <c r="D103" t="s">
        <v>13</v>
      </c>
      <c r="E103">
        <v>42.4</v>
      </c>
      <c r="F103" s="2">
        <v>1.1100000000000001</v>
      </c>
      <c r="G103">
        <v>20</v>
      </c>
      <c r="H103">
        <v>0.3</v>
      </c>
      <c r="I103">
        <v>18</v>
      </c>
      <c r="J103" s="3">
        <f t="shared" si="249"/>
        <v>5.3999999999999995</v>
      </c>
      <c r="L103" s="8" t="s">
        <v>133</v>
      </c>
      <c r="M103" s="2">
        <f t="shared" ref="M103" si="398">AVERAGE(F102:F141)</f>
        <v>0.78849999999999976</v>
      </c>
      <c r="N103">
        <f t="shared" ref="N103" si="399">_xlfn.STDEV.S(F102:F141)</f>
        <v>0.23196540414024913</v>
      </c>
      <c r="P103">
        <f t="shared" ref="P103" si="400">AVERAGE(E102:E141)</f>
        <v>62.882499999999993</v>
      </c>
      <c r="Q103">
        <f t="shared" ref="Q103" si="401">_xlfn.STDEV.S(E102:E141)</f>
        <v>15.854027838942059</v>
      </c>
    </row>
    <row r="104" spans="1:17" x14ac:dyDescent="0.3">
      <c r="A104" s="9">
        <f t="shared" ca="1" si="247"/>
        <v>0.81114763930410572</v>
      </c>
      <c r="B104" s="1">
        <v>42944</v>
      </c>
      <c r="C104" s="1" t="str">
        <f t="shared" si="248"/>
        <v>July</v>
      </c>
      <c r="D104" t="s">
        <v>12</v>
      </c>
      <c r="E104">
        <v>87.399999999999991</v>
      </c>
      <c r="F104" s="2">
        <v>0.51</v>
      </c>
      <c r="G104">
        <v>58</v>
      </c>
      <c r="H104">
        <v>0.5</v>
      </c>
      <c r="I104">
        <v>38</v>
      </c>
      <c r="J104" s="3">
        <f t="shared" si="249"/>
        <v>19</v>
      </c>
      <c r="L104" s="8" t="s">
        <v>134</v>
      </c>
      <c r="M104" s="2">
        <f t="shared" ref="M104" si="402">AVERAGE(F135:F174)</f>
        <v>0.88424999999999998</v>
      </c>
      <c r="N104">
        <f t="shared" ref="N104" si="403">_xlfn.STDEV.S(F135:F174)</f>
        <v>0.35449413217088649</v>
      </c>
      <c r="P104">
        <f t="shared" ref="P104" si="404">AVERAGE(E135:E174)</f>
        <v>59.339999999999996</v>
      </c>
      <c r="Q104">
        <f t="shared" ref="Q104" si="405">_xlfn.STDEV.S(E135:E174)</f>
        <v>18.029730433014773</v>
      </c>
    </row>
    <row r="105" spans="1:17" x14ac:dyDescent="0.3">
      <c r="A105" s="9">
        <f t="shared" ca="1" si="247"/>
        <v>0.33428613145504726</v>
      </c>
      <c r="B105" s="1">
        <v>43033</v>
      </c>
      <c r="C105" s="1" t="str">
        <f t="shared" si="248"/>
        <v>October</v>
      </c>
      <c r="D105" t="s">
        <v>10</v>
      </c>
      <c r="E105">
        <v>61.199999999999996</v>
      </c>
      <c r="F105" s="2">
        <v>0.8</v>
      </c>
      <c r="G105">
        <v>44</v>
      </c>
      <c r="H105">
        <v>0.3</v>
      </c>
      <c r="I105">
        <v>24</v>
      </c>
      <c r="J105" s="3">
        <f t="shared" si="249"/>
        <v>7.1999999999999993</v>
      </c>
      <c r="L105" s="8" t="s">
        <v>135</v>
      </c>
      <c r="M105" s="2">
        <f t="shared" ref="M105" si="406">AVERAGE(F104:F143)</f>
        <v>0.79824999999999979</v>
      </c>
      <c r="N105">
        <f t="shared" ref="N105" si="407">_xlfn.STDEV.S(F104:F143)</f>
        <v>0.25648399260292781</v>
      </c>
      <c r="P105">
        <f t="shared" ref="P105" si="408">AVERAGE(E104:E143)</f>
        <v>62.595000000000006</v>
      </c>
      <c r="Q105">
        <f t="shared" ref="Q105" si="409">_xlfn.STDEV.S(E104:E143)</f>
        <v>16.643824603614867</v>
      </c>
    </row>
    <row r="106" spans="1:17" x14ac:dyDescent="0.3">
      <c r="A106" s="9">
        <f t="shared" ca="1" si="247"/>
        <v>0.17960549983195639</v>
      </c>
      <c r="B106" s="1">
        <v>43095</v>
      </c>
      <c r="C106" s="1" t="str">
        <f t="shared" si="248"/>
        <v>December</v>
      </c>
      <c r="D106" t="s">
        <v>9</v>
      </c>
      <c r="E106">
        <v>28.9</v>
      </c>
      <c r="F106" s="2">
        <v>1.43</v>
      </c>
      <c r="G106">
        <v>23</v>
      </c>
      <c r="H106">
        <v>0.3</v>
      </c>
      <c r="I106">
        <v>13</v>
      </c>
      <c r="J106" s="3">
        <f t="shared" si="249"/>
        <v>3.9</v>
      </c>
      <c r="L106" s="8" t="s">
        <v>136</v>
      </c>
      <c r="M106" s="2">
        <f t="shared" ref="M106" si="410">AVERAGE(F137:F176)</f>
        <v>0.89524999999999988</v>
      </c>
      <c r="N106">
        <f t="shared" ref="N106" si="411">_xlfn.STDEV.S(F137:F176)</f>
        <v>0.35652875958365088</v>
      </c>
      <c r="P106">
        <f t="shared" ref="P106" si="412">AVERAGE(E137:E176)</f>
        <v>58.68249999999999</v>
      </c>
      <c r="Q106">
        <f t="shared" ref="Q106" si="413">_xlfn.STDEV.S(E137:E176)</f>
        <v>18.464809045233125</v>
      </c>
    </row>
    <row r="107" spans="1:17" x14ac:dyDescent="0.3">
      <c r="A107" s="9">
        <f t="shared" ca="1" si="247"/>
        <v>0.8163826919453675</v>
      </c>
      <c r="B107" s="1">
        <v>42866</v>
      </c>
      <c r="C107" s="1" t="str">
        <f t="shared" si="248"/>
        <v>May</v>
      </c>
      <c r="D107" t="s">
        <v>11</v>
      </c>
      <c r="E107">
        <v>72.699999999999989</v>
      </c>
      <c r="F107" s="2">
        <v>0.67</v>
      </c>
      <c r="G107">
        <v>57</v>
      </c>
      <c r="H107">
        <v>0.3</v>
      </c>
      <c r="I107">
        <v>29</v>
      </c>
      <c r="J107" s="3">
        <f t="shared" si="249"/>
        <v>8.6999999999999993</v>
      </c>
      <c r="L107" s="8" t="s">
        <v>137</v>
      </c>
      <c r="M107" s="2">
        <f t="shared" ref="M107" si="414">AVERAGE(F106:F145)</f>
        <v>0.81449999999999978</v>
      </c>
      <c r="N107">
        <f t="shared" ref="N107" si="415">_xlfn.STDEV.S(F106:F145)</f>
        <v>0.26232637725766106</v>
      </c>
      <c r="P107">
        <f t="shared" ref="P107" si="416">AVERAGE(E106:E145)</f>
        <v>61.337500000000013</v>
      </c>
      <c r="Q107">
        <f t="shared" ref="Q107" si="417">_xlfn.STDEV.S(E106:E145)</f>
        <v>16.685133679339618</v>
      </c>
    </row>
    <row r="108" spans="1:17" x14ac:dyDescent="0.3">
      <c r="A108" s="9">
        <f t="shared" ca="1" si="247"/>
        <v>0.53644220574019053</v>
      </c>
      <c r="B108" s="1">
        <v>42904</v>
      </c>
      <c r="C108" s="1" t="str">
        <f t="shared" si="248"/>
        <v>June</v>
      </c>
      <c r="D108" t="s">
        <v>7</v>
      </c>
      <c r="E108">
        <v>72.599999999999994</v>
      </c>
      <c r="F108" s="2">
        <v>0.59</v>
      </c>
      <c r="G108">
        <v>60</v>
      </c>
      <c r="H108">
        <v>0.3</v>
      </c>
      <c r="I108">
        <v>32</v>
      </c>
      <c r="J108" s="3">
        <f t="shared" si="249"/>
        <v>9.6</v>
      </c>
      <c r="L108" s="8" t="s">
        <v>138</v>
      </c>
      <c r="M108" s="2">
        <f t="shared" ref="M108" si="418">AVERAGE(F139:F178)</f>
        <v>0.89124999999999976</v>
      </c>
      <c r="N108">
        <f t="shared" ref="N108" si="419">_xlfn.STDEV.S(F139:F178)</f>
        <v>0.35944535264551952</v>
      </c>
      <c r="P108">
        <f t="shared" ref="P108" si="420">AVERAGE(E139:E178)</f>
        <v>59.092499999999994</v>
      </c>
      <c r="Q108">
        <f t="shared" ref="Q108" si="421">_xlfn.STDEV.S(E139:E178)</f>
        <v>18.936890973535984</v>
      </c>
    </row>
    <row r="109" spans="1:17" x14ac:dyDescent="0.3">
      <c r="A109" s="9">
        <f t="shared" ca="1" si="247"/>
        <v>0.90685723322766176</v>
      </c>
      <c r="B109" s="1">
        <v>42948</v>
      </c>
      <c r="C109" s="1" t="str">
        <f t="shared" si="248"/>
        <v>August</v>
      </c>
      <c r="D109" t="s">
        <v>9</v>
      </c>
      <c r="E109">
        <v>75.599999999999994</v>
      </c>
      <c r="F109" s="2">
        <v>0.63</v>
      </c>
      <c r="G109">
        <v>56</v>
      </c>
      <c r="H109">
        <v>0.5</v>
      </c>
      <c r="I109">
        <v>32</v>
      </c>
      <c r="J109" s="3">
        <f t="shared" si="249"/>
        <v>16</v>
      </c>
      <c r="L109" s="8" t="s">
        <v>139</v>
      </c>
      <c r="M109" s="2">
        <f t="shared" ref="M109" si="422">AVERAGE(F108:F147)</f>
        <v>0.79374999999999996</v>
      </c>
      <c r="N109">
        <f t="shared" ref="N109" si="423">_xlfn.STDEV.S(F108:F147)</f>
        <v>0.24733126856557508</v>
      </c>
      <c r="P109">
        <f t="shared" ref="P109" si="424">AVERAGE(E108:E147)</f>
        <v>62.75</v>
      </c>
      <c r="Q109">
        <f t="shared" ref="Q109" si="425">_xlfn.STDEV.S(E108:E147)</f>
        <v>16.744199148606778</v>
      </c>
    </row>
    <row r="110" spans="1:17" x14ac:dyDescent="0.3">
      <c r="A110" s="9">
        <f t="shared" ca="1" si="247"/>
        <v>0.48611287705109862</v>
      </c>
      <c r="B110" s="1">
        <v>42888</v>
      </c>
      <c r="C110" s="1" t="str">
        <f t="shared" si="248"/>
        <v>June</v>
      </c>
      <c r="D110" t="s">
        <v>12</v>
      </c>
      <c r="E110">
        <v>79.899999999999991</v>
      </c>
      <c r="F110" s="2">
        <v>0.59</v>
      </c>
      <c r="G110">
        <v>48</v>
      </c>
      <c r="H110">
        <v>0.3</v>
      </c>
      <c r="I110">
        <v>33</v>
      </c>
      <c r="J110" s="3">
        <f t="shared" si="249"/>
        <v>9.9</v>
      </c>
      <c r="L110" s="8" t="s">
        <v>140</v>
      </c>
      <c r="M110" s="2">
        <f t="shared" ref="M110" si="426">AVERAGE(F141:F180)</f>
        <v>0.90049999999999952</v>
      </c>
      <c r="N110">
        <f t="shared" ref="N110" si="427">_xlfn.STDEV.S(F141:F180)</f>
        <v>0.36268903117317236</v>
      </c>
      <c r="P110">
        <f t="shared" ref="P110" si="428">AVERAGE(E141:E180)</f>
        <v>58.452500000000001</v>
      </c>
      <c r="Q110">
        <f t="shared" ref="Q110" si="429">_xlfn.STDEV.S(E141:E180)</f>
        <v>19.138255252309776</v>
      </c>
    </row>
    <row r="111" spans="1:17" x14ac:dyDescent="0.3">
      <c r="A111" s="9">
        <f t="shared" ca="1" si="247"/>
        <v>0.42141130106761415</v>
      </c>
      <c r="B111" s="1">
        <v>42911</v>
      </c>
      <c r="C111" s="1" t="str">
        <f t="shared" si="248"/>
        <v>June</v>
      </c>
      <c r="D111" t="s">
        <v>7</v>
      </c>
      <c r="E111">
        <v>85.1</v>
      </c>
      <c r="F111" s="2">
        <v>0.51</v>
      </c>
      <c r="G111">
        <v>58</v>
      </c>
      <c r="H111">
        <v>0.3</v>
      </c>
      <c r="I111">
        <v>37</v>
      </c>
      <c r="J111" s="3">
        <f t="shared" si="249"/>
        <v>11.1</v>
      </c>
      <c r="L111" s="8" t="s">
        <v>141</v>
      </c>
      <c r="M111" s="2">
        <f t="shared" ref="M111" si="430">AVERAGE(F110:F149)</f>
        <v>0.79574999999999974</v>
      </c>
      <c r="N111">
        <f t="shared" ref="N111" si="431">_xlfn.STDEV.S(F110:F149)</f>
        <v>0.24927471716037511</v>
      </c>
      <c r="P111">
        <f t="shared" ref="P111" si="432">AVERAGE(E110:E149)</f>
        <v>62.925000000000011</v>
      </c>
      <c r="Q111">
        <f t="shared" ref="Q111" si="433">_xlfn.STDEV.S(E110:E149)</f>
        <v>17.580448785147041</v>
      </c>
    </row>
    <row r="112" spans="1:17" x14ac:dyDescent="0.3">
      <c r="A112" s="9">
        <f t="shared" ca="1" si="247"/>
        <v>7.3448262076845405E-2</v>
      </c>
      <c r="B112" s="1">
        <v>42901</v>
      </c>
      <c r="C112" s="1" t="str">
        <f t="shared" si="248"/>
        <v>June</v>
      </c>
      <c r="D112" t="s">
        <v>11</v>
      </c>
      <c r="E112">
        <v>84.8</v>
      </c>
      <c r="F112" s="2">
        <v>0.56000000000000005</v>
      </c>
      <c r="G112">
        <v>50</v>
      </c>
      <c r="H112">
        <v>0.3</v>
      </c>
      <c r="I112">
        <v>36</v>
      </c>
      <c r="J112" s="3">
        <f t="shared" si="249"/>
        <v>10.799999999999999</v>
      </c>
      <c r="L112" s="8" t="s">
        <v>142</v>
      </c>
      <c r="M112" s="2">
        <f t="shared" ref="M112" si="434">AVERAGE(F143:F182)</f>
        <v>0.90499999999999992</v>
      </c>
      <c r="N112">
        <f t="shared" ref="N112" si="435">_xlfn.STDEV.S(F143:F182)</f>
        <v>0.36003561077432567</v>
      </c>
      <c r="P112">
        <f t="shared" ref="P112" si="436">AVERAGE(E143:E182)</f>
        <v>58.175000000000011</v>
      </c>
      <c r="Q112">
        <f t="shared" ref="Q112" si="437">_xlfn.STDEV.S(E143:E182)</f>
        <v>19.060171253300101</v>
      </c>
    </row>
    <row r="113" spans="1:17" x14ac:dyDescent="0.3">
      <c r="A113" s="9">
        <f t="shared" ca="1" si="247"/>
        <v>0.56355499135872578</v>
      </c>
      <c r="B113" s="1">
        <v>42937</v>
      </c>
      <c r="C113" s="1" t="str">
        <f t="shared" si="248"/>
        <v>July</v>
      </c>
      <c r="D113" t="s">
        <v>12</v>
      </c>
      <c r="E113">
        <v>76.899999999999991</v>
      </c>
      <c r="F113" s="2">
        <v>0.56999999999999995</v>
      </c>
      <c r="G113">
        <v>59</v>
      </c>
      <c r="H113">
        <v>0.5</v>
      </c>
      <c r="I113">
        <v>33</v>
      </c>
      <c r="J113" s="3">
        <f t="shared" si="249"/>
        <v>16.5</v>
      </c>
      <c r="L113" s="8" t="s">
        <v>143</v>
      </c>
      <c r="M113" s="2">
        <f t="shared" ref="M113" si="438">AVERAGE(F112:F151)</f>
        <v>0.81049999999999989</v>
      </c>
      <c r="N113">
        <f t="shared" ref="N113" si="439">_xlfn.STDEV.S(F112:F151)</f>
        <v>0.24377322374572821</v>
      </c>
      <c r="P113">
        <f t="shared" ref="P113" si="440">AVERAGE(E112:E151)</f>
        <v>61.570000000000007</v>
      </c>
      <c r="Q113">
        <f t="shared" ref="Q113" si="441">_xlfn.STDEV.S(E112:E151)</f>
        <v>17.076047101580137</v>
      </c>
    </row>
    <row r="114" spans="1:17" x14ac:dyDescent="0.3">
      <c r="A114" s="9">
        <f t="shared" ca="1" si="247"/>
        <v>0.85329508416568001</v>
      </c>
      <c r="B114" s="1">
        <v>42770</v>
      </c>
      <c r="C114" s="1" t="str">
        <f t="shared" si="248"/>
        <v>February</v>
      </c>
      <c r="D114" t="s">
        <v>13</v>
      </c>
      <c r="E114">
        <v>56.599999999999994</v>
      </c>
      <c r="F114" s="2">
        <v>0.83</v>
      </c>
      <c r="G114">
        <v>46</v>
      </c>
      <c r="H114">
        <v>0.3</v>
      </c>
      <c r="I114">
        <v>22</v>
      </c>
      <c r="J114" s="3">
        <f t="shared" si="249"/>
        <v>6.6</v>
      </c>
      <c r="L114" s="8" t="s">
        <v>144</v>
      </c>
      <c r="M114" s="2">
        <f t="shared" ref="M114" si="442">AVERAGE(F145:F184)</f>
        <v>0.86875000000000002</v>
      </c>
      <c r="N114">
        <f t="shared" ref="N114" si="443">_xlfn.STDEV.S(F145:F184)</f>
        <v>0.34322144679268174</v>
      </c>
      <c r="P114">
        <f t="shared" ref="P114" si="444">AVERAGE(E145:E184)</f>
        <v>60.215000000000018</v>
      </c>
      <c r="Q114">
        <f t="shared" ref="Q114" si="445">_xlfn.STDEV.S(E145:E184)</f>
        <v>18.136343311647639</v>
      </c>
    </row>
    <row r="115" spans="1:17" x14ac:dyDescent="0.3">
      <c r="A115" s="9">
        <f t="shared" ca="1" si="247"/>
        <v>0.66116212657977014</v>
      </c>
      <c r="B115" s="1">
        <v>42947</v>
      </c>
      <c r="C115" s="1" t="str">
        <f t="shared" si="248"/>
        <v>July</v>
      </c>
      <c r="D115" t="s">
        <v>8</v>
      </c>
      <c r="E115">
        <v>74.599999999999994</v>
      </c>
      <c r="F115" s="2">
        <v>0.61</v>
      </c>
      <c r="G115">
        <v>38</v>
      </c>
      <c r="H115">
        <v>0.5</v>
      </c>
      <c r="I115">
        <v>32</v>
      </c>
      <c r="J115" s="3">
        <f t="shared" si="249"/>
        <v>16</v>
      </c>
      <c r="L115" s="8" t="s">
        <v>145</v>
      </c>
      <c r="M115" s="2">
        <f t="shared" ref="M115" si="446">AVERAGE(F114:F153)</f>
        <v>0.81774999999999964</v>
      </c>
      <c r="N115">
        <f t="shared" ref="N115" si="447">_xlfn.STDEV.S(F114:F153)</f>
        <v>0.23870900104413265</v>
      </c>
      <c r="P115">
        <f t="shared" ref="P115" si="448">AVERAGE(E114:E153)</f>
        <v>60.772500000000015</v>
      </c>
      <c r="Q115">
        <f t="shared" ref="Q115" si="449">_xlfn.STDEV.S(E114:E153)</f>
        <v>16.566632938623194</v>
      </c>
    </row>
    <row r="116" spans="1:17" x14ac:dyDescent="0.3">
      <c r="A116" s="9">
        <f t="shared" ca="1" si="247"/>
        <v>0.61354622096148992</v>
      </c>
      <c r="B116" s="1">
        <v>42927</v>
      </c>
      <c r="C116" s="1" t="str">
        <f t="shared" si="248"/>
        <v>July</v>
      </c>
      <c r="D116" t="s">
        <v>9</v>
      </c>
      <c r="E116">
        <v>83.5</v>
      </c>
      <c r="F116" s="2">
        <v>0.54</v>
      </c>
      <c r="G116">
        <v>40</v>
      </c>
      <c r="H116">
        <v>0.5</v>
      </c>
      <c r="I116">
        <v>35</v>
      </c>
      <c r="J116" s="3">
        <f t="shared" si="249"/>
        <v>17.5</v>
      </c>
      <c r="L116" s="8" t="s">
        <v>146</v>
      </c>
      <c r="M116" s="2">
        <f t="shared" ref="M116" si="450">AVERAGE(F147:F186)</f>
        <v>0.87124999999999986</v>
      </c>
      <c r="N116">
        <f t="shared" ref="N116" si="451">_xlfn.STDEV.S(F147:F186)</f>
        <v>0.34041594090246896</v>
      </c>
      <c r="P116">
        <f t="shared" ref="P116" si="452">AVERAGE(E147:E186)</f>
        <v>59.9375</v>
      </c>
      <c r="Q116">
        <f t="shared" ref="Q116" si="453">_xlfn.STDEV.S(E147:E186)</f>
        <v>17.425955994082276</v>
      </c>
    </row>
    <row r="117" spans="1:17" x14ac:dyDescent="0.3">
      <c r="A117" s="9">
        <f t="shared" ca="1" si="247"/>
        <v>0.75798226440765781</v>
      </c>
      <c r="B117" s="1">
        <v>42768</v>
      </c>
      <c r="C117" s="1" t="str">
        <f t="shared" si="248"/>
        <v>February</v>
      </c>
      <c r="D117" t="s">
        <v>11</v>
      </c>
      <c r="E117">
        <v>52</v>
      </c>
      <c r="F117" s="2">
        <v>1</v>
      </c>
      <c r="G117">
        <v>22</v>
      </c>
      <c r="H117">
        <v>0.3</v>
      </c>
      <c r="I117">
        <v>20</v>
      </c>
      <c r="J117" s="3">
        <f t="shared" si="249"/>
        <v>6</v>
      </c>
      <c r="L117" s="8" t="s">
        <v>147</v>
      </c>
      <c r="M117" s="2">
        <f t="shared" ref="M117" si="454">AVERAGE(F116:F155)</f>
        <v>0.8202499999999997</v>
      </c>
      <c r="N117">
        <f t="shared" ref="N117" si="455">_xlfn.STDEV.S(F116:F155)</f>
        <v>0.23660512923326005</v>
      </c>
      <c r="P117">
        <f t="shared" ref="P117" si="456">AVERAGE(E116:E155)</f>
        <v>60.435000000000016</v>
      </c>
      <c r="Q117">
        <f t="shared" ref="Q117" si="457">_xlfn.STDEV.S(E116:E155)</f>
        <v>16.440374785172079</v>
      </c>
    </row>
    <row r="118" spans="1:17" x14ac:dyDescent="0.3">
      <c r="A118" s="9">
        <f t="shared" ca="1" si="247"/>
        <v>6.1745529896749085E-2</v>
      </c>
      <c r="B118" s="1">
        <v>43047</v>
      </c>
      <c r="C118" s="1" t="str">
        <f t="shared" si="248"/>
        <v>November</v>
      </c>
      <c r="D118" t="s">
        <v>10</v>
      </c>
      <c r="E118">
        <v>44.699999999999996</v>
      </c>
      <c r="F118" s="2">
        <v>0.95</v>
      </c>
      <c r="G118">
        <v>37</v>
      </c>
      <c r="H118">
        <v>0.3</v>
      </c>
      <c r="I118">
        <v>19</v>
      </c>
      <c r="J118" s="3">
        <f t="shared" si="249"/>
        <v>5.7</v>
      </c>
      <c r="L118" s="8" t="s">
        <v>148</v>
      </c>
      <c r="M118" s="2">
        <f t="shared" ref="M118" si="458">AVERAGE(F149:F188)</f>
        <v>0.87924999999999986</v>
      </c>
      <c r="N118">
        <f t="shared" ref="N118" si="459">_xlfn.STDEV.S(F149:F188)</f>
        <v>0.34092173325431813</v>
      </c>
      <c r="P118">
        <f t="shared" ref="P118" si="460">AVERAGE(E149:E188)</f>
        <v>59.212499999999999</v>
      </c>
      <c r="Q118">
        <f t="shared" ref="Q118" si="461">_xlfn.STDEV.S(E149:E188)</f>
        <v>17.791703446788357</v>
      </c>
    </row>
    <row r="119" spans="1:17" x14ac:dyDescent="0.3">
      <c r="A119" s="9">
        <f t="shared" ca="1" si="247"/>
        <v>0.30777208305907755</v>
      </c>
      <c r="B119" s="1">
        <v>42940</v>
      </c>
      <c r="C119" s="1" t="str">
        <f t="shared" si="248"/>
        <v>July</v>
      </c>
      <c r="D119" t="s">
        <v>8</v>
      </c>
      <c r="E119">
        <v>83.5</v>
      </c>
      <c r="F119" s="2">
        <v>0.56999999999999995</v>
      </c>
      <c r="G119">
        <v>69</v>
      </c>
      <c r="H119">
        <v>0.5</v>
      </c>
      <c r="I119">
        <v>35</v>
      </c>
      <c r="J119" s="3">
        <f t="shared" si="249"/>
        <v>17.5</v>
      </c>
      <c r="L119" s="8" t="s">
        <v>149</v>
      </c>
      <c r="M119" s="2">
        <f t="shared" ref="M119" si="462">AVERAGE(F118:F157)</f>
        <v>0.82099999999999973</v>
      </c>
      <c r="N119">
        <f t="shared" ref="N119" si="463">_xlfn.STDEV.S(F118:F157)</f>
        <v>0.23068237681790829</v>
      </c>
      <c r="P119">
        <f t="shared" ref="P119" si="464">AVERAGE(E118:E157)</f>
        <v>60.089999999999996</v>
      </c>
      <c r="Q119">
        <f t="shared" ref="Q119" si="465">_xlfn.STDEV.S(E118:E157)</f>
        <v>15.959753869961251</v>
      </c>
    </row>
    <row r="120" spans="1:17" x14ac:dyDescent="0.3">
      <c r="A120" s="9">
        <f t="shared" ca="1" si="247"/>
        <v>0.37553423482381865</v>
      </c>
      <c r="B120" s="1">
        <v>43056</v>
      </c>
      <c r="C120" s="1" t="str">
        <f t="shared" si="248"/>
        <v>November</v>
      </c>
      <c r="D120" t="s">
        <v>12</v>
      </c>
      <c r="E120">
        <v>46</v>
      </c>
      <c r="F120" s="2">
        <v>1</v>
      </c>
      <c r="G120">
        <v>31</v>
      </c>
      <c r="H120">
        <v>0.3</v>
      </c>
      <c r="I120">
        <v>20</v>
      </c>
      <c r="J120" s="3">
        <f t="shared" si="249"/>
        <v>6</v>
      </c>
      <c r="L120" s="8" t="s">
        <v>150</v>
      </c>
      <c r="M120" s="2">
        <f t="shared" ref="M120" si="466">AVERAGE(F151:F190)</f>
        <v>0.89149999999999974</v>
      </c>
      <c r="N120">
        <f t="shared" ref="N120" si="467">_xlfn.STDEV.S(F151:F190)</f>
        <v>0.33368609538968003</v>
      </c>
      <c r="P120">
        <f t="shared" ref="P120" si="468">AVERAGE(E151:E190)</f>
        <v>57.947499999999977</v>
      </c>
      <c r="Q120">
        <f t="shared" ref="Q120" si="469">_xlfn.STDEV.S(E151:E190)</f>
        <v>16.574756640515382</v>
      </c>
    </row>
    <row r="121" spans="1:17" x14ac:dyDescent="0.3">
      <c r="A121" s="9">
        <f t="shared" ca="1" si="247"/>
        <v>0.46224302000110118</v>
      </c>
      <c r="B121" s="1">
        <v>43082</v>
      </c>
      <c r="C121" s="1" t="str">
        <f t="shared" si="248"/>
        <v>December</v>
      </c>
      <c r="D121" t="s">
        <v>10</v>
      </c>
      <c r="E121">
        <v>32.199999999999996</v>
      </c>
      <c r="F121" s="2">
        <v>1.43</v>
      </c>
      <c r="G121">
        <v>26</v>
      </c>
      <c r="H121">
        <v>0.3</v>
      </c>
      <c r="I121">
        <v>14</v>
      </c>
      <c r="J121" s="3">
        <f t="shared" si="249"/>
        <v>4.2</v>
      </c>
      <c r="L121" s="8" t="s">
        <v>151</v>
      </c>
      <c r="M121" s="2">
        <f t="shared" ref="M121" si="470">AVERAGE(F120:F159)</f>
        <v>0.85624999999999962</v>
      </c>
      <c r="N121">
        <f t="shared" ref="N121" si="471">_xlfn.STDEV.S(F120:F159)</f>
        <v>0.27862011174117945</v>
      </c>
      <c r="P121">
        <f t="shared" ref="P121" si="472">AVERAGE(E120:E159)</f>
        <v>58.769999999999996</v>
      </c>
      <c r="Q121">
        <f t="shared" ref="Q121" si="473">_xlfn.STDEV.S(E120:E159)</f>
        <v>16.143430830351967</v>
      </c>
    </row>
    <row r="122" spans="1:17" x14ac:dyDescent="0.3">
      <c r="A122" s="9">
        <f t="shared" ca="1" si="247"/>
        <v>0.6311832564469041</v>
      </c>
      <c r="B122" s="1">
        <v>42969</v>
      </c>
      <c r="C122" s="1" t="str">
        <f t="shared" si="248"/>
        <v>August</v>
      </c>
      <c r="D122" t="s">
        <v>9</v>
      </c>
      <c r="E122">
        <v>69</v>
      </c>
      <c r="F122" s="2">
        <v>0.63</v>
      </c>
      <c r="G122">
        <v>55</v>
      </c>
      <c r="H122">
        <v>0.5</v>
      </c>
      <c r="I122">
        <v>30</v>
      </c>
      <c r="J122" s="3">
        <f t="shared" si="249"/>
        <v>15</v>
      </c>
      <c r="L122" s="8" t="s">
        <v>152</v>
      </c>
      <c r="M122" s="2">
        <f t="shared" ref="M122" si="474">AVERAGE(F153:F192)</f>
        <v>0.88349999999999973</v>
      </c>
      <c r="N122">
        <f t="shared" ref="N122" si="475">_xlfn.STDEV.S(F153:F192)</f>
        <v>0.33607500689044201</v>
      </c>
      <c r="P122">
        <f t="shared" ref="P122" si="476">AVERAGE(E153:E192)</f>
        <v>58.522500000000001</v>
      </c>
      <c r="Q122">
        <f t="shared" ref="Q122" si="477">_xlfn.STDEV.S(E153:E192)</f>
        <v>16.72352078468812</v>
      </c>
    </row>
    <row r="123" spans="1:17" x14ac:dyDescent="0.3">
      <c r="A123" s="9">
        <f t="shared" ca="1" si="247"/>
        <v>0.54690802541913486</v>
      </c>
      <c r="B123" s="1">
        <v>43016</v>
      </c>
      <c r="C123" s="1" t="str">
        <f t="shared" si="248"/>
        <v>October</v>
      </c>
      <c r="D123" t="s">
        <v>7</v>
      </c>
      <c r="E123">
        <v>60.199999999999996</v>
      </c>
      <c r="F123" s="2">
        <v>0.8</v>
      </c>
      <c r="G123">
        <v>47</v>
      </c>
      <c r="H123">
        <v>0.3</v>
      </c>
      <c r="I123">
        <v>24</v>
      </c>
      <c r="J123" s="3">
        <f t="shared" si="249"/>
        <v>7.1999999999999993</v>
      </c>
      <c r="L123" s="8" t="s">
        <v>153</v>
      </c>
      <c r="M123" s="2">
        <f t="shared" ref="M123" si="478">AVERAGE(F122:F161)</f>
        <v>0.82449999999999979</v>
      </c>
      <c r="N123">
        <f t="shared" ref="N123" si="479">_xlfn.STDEV.S(F122:F161)</f>
        <v>0.26824166295262586</v>
      </c>
      <c r="P123">
        <f t="shared" ref="P123" si="480">AVERAGE(E122:E161)</f>
        <v>61.032499999999992</v>
      </c>
      <c r="Q123">
        <f t="shared" ref="Q123" si="481">_xlfn.STDEV.S(E122:E161)</f>
        <v>16.618901619109518</v>
      </c>
    </row>
    <row r="124" spans="1:17" x14ac:dyDescent="0.3">
      <c r="A124" s="9">
        <f t="shared" ca="1" si="247"/>
        <v>0.68104299461637785</v>
      </c>
      <c r="B124" s="1">
        <v>43023</v>
      </c>
      <c r="C124" s="1" t="str">
        <f t="shared" si="248"/>
        <v>October</v>
      </c>
      <c r="D124" t="s">
        <v>7</v>
      </c>
      <c r="E124">
        <v>61.499999999999993</v>
      </c>
      <c r="F124" s="2">
        <v>0.74</v>
      </c>
      <c r="G124">
        <v>36</v>
      </c>
      <c r="H124">
        <v>0.3</v>
      </c>
      <c r="I124">
        <v>25</v>
      </c>
      <c r="J124" s="3">
        <f t="shared" si="249"/>
        <v>7.5</v>
      </c>
      <c r="L124" s="8" t="s">
        <v>154</v>
      </c>
      <c r="M124" s="2">
        <f t="shared" ref="M124" si="482">AVERAGE(F155:F194)</f>
        <v>0.88349999999999973</v>
      </c>
      <c r="N124">
        <f t="shared" ref="N124" si="483">_xlfn.STDEV.S(F155:F194)</f>
        <v>0.33756708734937252</v>
      </c>
      <c r="P124">
        <f t="shared" ref="P124" si="484">AVERAGE(E155:E194)</f>
        <v>58.637500000000003</v>
      </c>
      <c r="Q124">
        <f t="shared" ref="Q124" si="485">_xlfn.STDEV.S(E155:E194)</f>
        <v>17.020721722321774</v>
      </c>
    </row>
    <row r="125" spans="1:17" x14ac:dyDescent="0.3">
      <c r="A125" s="9">
        <f t="shared" ca="1" si="247"/>
        <v>0.19227607471029473</v>
      </c>
      <c r="B125" s="1">
        <v>42977</v>
      </c>
      <c r="C125" s="1" t="str">
        <f t="shared" si="248"/>
        <v>August</v>
      </c>
      <c r="D125" t="s">
        <v>10</v>
      </c>
      <c r="E125">
        <v>72</v>
      </c>
      <c r="F125" s="2">
        <v>0.63</v>
      </c>
      <c r="G125">
        <v>51</v>
      </c>
      <c r="H125">
        <v>0.5</v>
      </c>
      <c r="I125">
        <v>30</v>
      </c>
      <c r="J125" s="3">
        <f t="shared" si="249"/>
        <v>15</v>
      </c>
      <c r="L125" s="8" t="s">
        <v>155</v>
      </c>
      <c r="M125" s="2">
        <f t="shared" ref="M125" si="486">AVERAGE(F124:F163)</f>
        <v>0.83424999999999994</v>
      </c>
      <c r="N125">
        <f t="shared" ref="N125" si="487">_xlfn.STDEV.S(F124:F163)</f>
        <v>0.26707232766636158</v>
      </c>
      <c r="P125">
        <f t="shared" ref="P125" si="488">AVERAGE(E124:E163)</f>
        <v>60.342499999999994</v>
      </c>
      <c r="Q125">
        <f t="shared" ref="Q125" si="489">_xlfn.STDEV.S(E124:E163)</f>
        <v>16.730700898769957</v>
      </c>
    </row>
    <row r="126" spans="1:17" x14ac:dyDescent="0.3">
      <c r="A126" s="9">
        <f t="shared" ca="1" si="247"/>
        <v>0.50089737368051879</v>
      </c>
      <c r="B126" s="1">
        <v>43041</v>
      </c>
      <c r="C126" s="1" t="str">
        <f t="shared" si="248"/>
        <v>November</v>
      </c>
      <c r="D126" t="s">
        <v>11</v>
      </c>
      <c r="E126">
        <v>53.599999999999994</v>
      </c>
      <c r="F126" s="2">
        <v>0.91</v>
      </c>
      <c r="G126">
        <v>46</v>
      </c>
      <c r="H126">
        <v>0.3</v>
      </c>
      <c r="I126">
        <v>22</v>
      </c>
      <c r="J126" s="3">
        <f t="shared" si="249"/>
        <v>6.6</v>
      </c>
      <c r="L126" s="8" t="s">
        <v>156</v>
      </c>
      <c r="M126" s="2">
        <f t="shared" ref="M126" si="490">AVERAGE(F157:F196)</f>
        <v>0.89174999999999982</v>
      </c>
      <c r="N126">
        <f t="shared" ref="N126" si="491">_xlfn.STDEV.S(F157:F196)</f>
        <v>0.34785708456498549</v>
      </c>
      <c r="P126">
        <f t="shared" ref="P126" si="492">AVERAGE(E157:E196)</f>
        <v>58.73</v>
      </c>
      <c r="Q126">
        <f t="shared" ref="Q126" si="493">_xlfn.STDEV.S(E157:E196)</f>
        <v>17.699343751415437</v>
      </c>
    </row>
    <row r="127" spans="1:17" x14ac:dyDescent="0.3">
      <c r="A127" s="9">
        <f t="shared" ca="1" si="247"/>
        <v>0.27672499051531618</v>
      </c>
      <c r="B127" s="1">
        <v>42898</v>
      </c>
      <c r="C127" s="1" t="str">
        <f t="shared" si="248"/>
        <v>June</v>
      </c>
      <c r="D127" t="s">
        <v>8</v>
      </c>
      <c r="E127">
        <v>93</v>
      </c>
      <c r="F127" s="2">
        <v>0.5</v>
      </c>
      <c r="G127">
        <v>67</v>
      </c>
      <c r="H127">
        <v>0.3</v>
      </c>
      <c r="I127">
        <v>40</v>
      </c>
      <c r="J127" s="3">
        <f t="shared" si="249"/>
        <v>12</v>
      </c>
      <c r="L127" s="8" t="s">
        <v>157</v>
      </c>
      <c r="M127" s="2">
        <f t="shared" ref="M127" si="494">AVERAGE(F126:F165)</f>
        <v>0.83574999999999977</v>
      </c>
      <c r="N127">
        <f t="shared" ref="N127" si="495">_xlfn.STDEV.S(F126:F165)</f>
        <v>0.26606233605429186</v>
      </c>
      <c r="P127">
        <f t="shared" ref="P127" si="496">AVERAGE(E126:E165)</f>
        <v>60.277499999999996</v>
      </c>
      <c r="Q127">
        <f t="shared" ref="Q127" si="497">_xlfn.STDEV.S(E126:E165)</f>
        <v>16.678644221786222</v>
      </c>
    </row>
    <row r="128" spans="1:17" x14ac:dyDescent="0.3">
      <c r="A128" s="9">
        <f t="shared" ca="1" si="247"/>
        <v>0.95295790111689127</v>
      </c>
      <c r="B128" s="1">
        <v>43043</v>
      </c>
      <c r="C128" s="1" t="str">
        <f t="shared" si="248"/>
        <v>November</v>
      </c>
      <c r="D128" t="s">
        <v>13</v>
      </c>
      <c r="E128">
        <v>48.699999999999996</v>
      </c>
      <c r="F128" s="2">
        <v>0.95</v>
      </c>
      <c r="G128">
        <v>39</v>
      </c>
      <c r="H128">
        <v>0.3</v>
      </c>
      <c r="I128">
        <v>19</v>
      </c>
      <c r="J128" s="3">
        <f t="shared" si="249"/>
        <v>5.7</v>
      </c>
      <c r="L128" s="8" t="s">
        <v>158</v>
      </c>
      <c r="M128" s="2">
        <f t="shared" ref="M128" si="498">AVERAGE(F159:F198)</f>
        <v>0.89149999999999974</v>
      </c>
      <c r="N128">
        <f t="shared" ref="N128" si="499">_xlfn.STDEV.S(F159:F198)</f>
        <v>0.34599948125053803</v>
      </c>
      <c r="P128">
        <f t="shared" ref="P128" si="500">AVERAGE(E159:E198)</f>
        <v>58.555000000000007</v>
      </c>
      <c r="Q128">
        <f t="shared" ref="Q128" si="501">_xlfn.STDEV.S(E159:E198)</f>
        <v>17.737920411164851</v>
      </c>
    </row>
    <row r="129" spans="1:17" x14ac:dyDescent="0.3">
      <c r="A129" s="9">
        <f t="shared" ca="1" si="247"/>
        <v>2.4551689230989715E-2</v>
      </c>
      <c r="B129" s="1">
        <v>42814</v>
      </c>
      <c r="C129" s="1" t="str">
        <f t="shared" si="248"/>
        <v>March</v>
      </c>
      <c r="D129" t="s">
        <v>8</v>
      </c>
      <c r="E129">
        <v>58.199999999999996</v>
      </c>
      <c r="F129" s="2">
        <v>0.77</v>
      </c>
      <c r="G129">
        <v>33</v>
      </c>
      <c r="H129">
        <v>0.3</v>
      </c>
      <c r="I129">
        <v>24</v>
      </c>
      <c r="J129" s="3">
        <f t="shared" si="249"/>
        <v>7.1999999999999993</v>
      </c>
      <c r="L129" s="8" t="s">
        <v>159</v>
      </c>
      <c r="M129" s="2">
        <f t="shared" ref="M129" si="502">AVERAGE(F128:F167)</f>
        <v>0.83749999999999969</v>
      </c>
      <c r="N129">
        <f t="shared" ref="N129" si="503">_xlfn.STDEV.S(F128:F167)</f>
        <v>0.26199187695374088</v>
      </c>
      <c r="P129">
        <f t="shared" ref="P129" si="504">AVERAGE(E128:E167)</f>
        <v>59.752499999999998</v>
      </c>
      <c r="Q129">
        <f t="shared" ref="Q129" si="505">_xlfn.STDEV.S(E128:E167)</f>
        <v>15.927463581934347</v>
      </c>
    </row>
    <row r="130" spans="1:17" x14ac:dyDescent="0.3">
      <c r="A130" s="9">
        <f t="shared" ref="A130:A193" ca="1" si="506">RAND()</f>
        <v>0.44776520072300741</v>
      </c>
      <c r="B130" s="1">
        <v>42745</v>
      </c>
      <c r="C130" s="1" t="str">
        <f t="shared" ref="C130:C193" si="507">TEXT(B130,"mmmm")</f>
        <v>January</v>
      </c>
      <c r="D130" t="s">
        <v>9</v>
      </c>
      <c r="E130">
        <v>43.4</v>
      </c>
      <c r="F130" s="2">
        <v>1.05</v>
      </c>
      <c r="G130">
        <v>33</v>
      </c>
      <c r="H130">
        <v>0.3</v>
      </c>
      <c r="I130">
        <v>18</v>
      </c>
      <c r="J130" s="3">
        <f t="shared" ref="J130:J193" si="508">H130*I130</f>
        <v>5.3999999999999995</v>
      </c>
      <c r="L130" s="8" t="s">
        <v>160</v>
      </c>
      <c r="M130" s="2">
        <f t="shared" ref="M130" si="509">AVERAGE(F161:F200)</f>
        <v>0.85974999999999979</v>
      </c>
      <c r="N130">
        <f t="shared" ref="N130" si="510">_xlfn.STDEV.S(F161:F200)</f>
        <v>0.31528162014300853</v>
      </c>
      <c r="P130">
        <f t="shared" ref="P130" si="511">AVERAGE(E161:E200)</f>
        <v>59.745000000000005</v>
      </c>
      <c r="Q130">
        <f t="shared" ref="Q130" si="512">_xlfn.STDEV.S(E161:E200)</f>
        <v>17.453541995971072</v>
      </c>
    </row>
    <row r="131" spans="1:17" x14ac:dyDescent="0.3">
      <c r="A131" s="9">
        <f t="shared" ca="1" si="506"/>
        <v>0.37884068993210274</v>
      </c>
      <c r="B131" s="1">
        <v>42739</v>
      </c>
      <c r="C131" s="1" t="str">
        <f t="shared" si="507"/>
        <v>January</v>
      </c>
      <c r="D131" t="s">
        <v>10</v>
      </c>
      <c r="E131">
        <v>44.099999999999994</v>
      </c>
      <c r="F131" s="2">
        <v>1.05</v>
      </c>
      <c r="G131">
        <v>28</v>
      </c>
      <c r="H131">
        <v>0.3</v>
      </c>
      <c r="I131">
        <v>17</v>
      </c>
      <c r="J131" s="3">
        <f t="shared" si="508"/>
        <v>5.0999999999999996</v>
      </c>
      <c r="L131" s="8" t="s">
        <v>161</v>
      </c>
      <c r="M131" s="2">
        <f t="shared" ref="M131" si="513">AVERAGE(F130:F169)</f>
        <v>0.85574999999999979</v>
      </c>
      <c r="N131">
        <f t="shared" ref="N131" si="514">_xlfn.STDEV.S(F130:F169)</f>
        <v>0.28398164891956901</v>
      </c>
      <c r="P131">
        <f t="shared" ref="P131" si="515">AVERAGE(E130:E169)</f>
        <v>59.194999999999993</v>
      </c>
      <c r="Q131">
        <f t="shared" ref="Q131" si="516">_xlfn.STDEV.S(E130:E169)</f>
        <v>16.450422019370333</v>
      </c>
    </row>
    <row r="132" spans="1:17" x14ac:dyDescent="0.3">
      <c r="A132" s="9">
        <f t="shared" ca="1" si="506"/>
        <v>0.69782948819156709</v>
      </c>
      <c r="B132" s="1">
        <v>43062</v>
      </c>
      <c r="C132" s="1" t="str">
        <f t="shared" si="507"/>
        <v>November</v>
      </c>
      <c r="D132" t="s">
        <v>11</v>
      </c>
      <c r="E132">
        <v>51.9</v>
      </c>
      <c r="F132" s="2">
        <v>0.87</v>
      </c>
      <c r="G132">
        <v>47</v>
      </c>
      <c r="H132">
        <v>0.3</v>
      </c>
      <c r="I132">
        <v>23</v>
      </c>
      <c r="J132" s="3">
        <f t="shared" si="508"/>
        <v>6.8999999999999995</v>
      </c>
      <c r="L132" s="8" t="s">
        <v>162</v>
      </c>
      <c r="M132" s="2">
        <f t="shared" ref="M132" si="517">AVERAGE(F163:F202)</f>
        <v>0.8637499999999998</v>
      </c>
      <c r="N132">
        <f t="shared" ref="N132" si="518">_xlfn.STDEV.S(F163:F202)</f>
        <v>0.31146212265081941</v>
      </c>
      <c r="P132">
        <f t="shared" ref="P132" si="519">AVERAGE(E163:E202)</f>
        <v>59.127500000000012</v>
      </c>
      <c r="Q132">
        <f t="shared" ref="Q132" si="520">_xlfn.STDEV.S(E163:E202)</f>
        <v>16.420640349486291</v>
      </c>
    </row>
    <row r="133" spans="1:17" x14ac:dyDescent="0.3">
      <c r="A133" s="9">
        <f t="shared" ca="1" si="506"/>
        <v>0.26104641405018514</v>
      </c>
      <c r="B133" s="1">
        <v>42788</v>
      </c>
      <c r="C133" s="1" t="str">
        <f t="shared" si="507"/>
        <v>February</v>
      </c>
      <c r="D133" t="s">
        <v>10</v>
      </c>
      <c r="E133">
        <v>47.699999999999996</v>
      </c>
      <c r="F133" s="2">
        <v>0.95</v>
      </c>
      <c r="G133">
        <v>36</v>
      </c>
      <c r="H133">
        <v>0.3</v>
      </c>
      <c r="I133">
        <v>19</v>
      </c>
      <c r="J133" s="3">
        <f t="shared" si="508"/>
        <v>5.7</v>
      </c>
      <c r="L133" s="8" t="s">
        <v>163</v>
      </c>
      <c r="M133" s="2">
        <f t="shared" ref="M133" si="521">AVERAGE(F132:F171)</f>
        <v>0.88274999999999992</v>
      </c>
      <c r="N133">
        <f t="shared" ref="N133" si="522">_xlfn.STDEV.S(F132:F171)</f>
        <v>0.33798033245768211</v>
      </c>
      <c r="P133">
        <f t="shared" ref="P133" si="523">AVERAGE(E132:E171)</f>
        <v>58.759999999999991</v>
      </c>
      <c r="Q133">
        <f t="shared" ref="Q133" si="524">_xlfn.STDEV.S(E132:E171)</f>
        <v>17.070514389978452</v>
      </c>
    </row>
    <row r="134" spans="1:17" x14ac:dyDescent="0.3">
      <c r="A134" s="9">
        <f t="shared" ca="1" si="506"/>
        <v>0.93765702584706523</v>
      </c>
      <c r="B134" s="1">
        <v>43008</v>
      </c>
      <c r="C134" s="1" t="str">
        <f t="shared" si="507"/>
        <v>September</v>
      </c>
      <c r="D134" t="s">
        <v>13</v>
      </c>
      <c r="E134">
        <v>64.8</v>
      </c>
      <c r="F134" s="2">
        <v>0.74</v>
      </c>
      <c r="G134">
        <v>29</v>
      </c>
      <c r="H134">
        <v>0.3</v>
      </c>
      <c r="I134">
        <v>26</v>
      </c>
      <c r="J134" s="3">
        <f t="shared" si="508"/>
        <v>7.8</v>
      </c>
      <c r="L134" s="8" t="s">
        <v>164</v>
      </c>
      <c r="M134" s="2">
        <f t="shared" ref="M134" si="525">AVERAGE(F165:F204)</f>
        <v>0.86</v>
      </c>
      <c r="N134">
        <f t="shared" ref="N134" si="526">_xlfn.STDEV.S(F165:F204)</f>
        <v>0.31388385897187682</v>
      </c>
      <c r="P134">
        <f t="shared" ref="P134" si="527">AVERAGE(E165:E204)</f>
        <v>59.570000000000007</v>
      </c>
      <c r="Q134">
        <f t="shared" ref="Q134" si="528">_xlfn.STDEV.S(E165:E204)</f>
        <v>16.971094581141479</v>
      </c>
    </row>
    <row r="135" spans="1:17" x14ac:dyDescent="0.3">
      <c r="A135" s="9">
        <f t="shared" ca="1" si="506"/>
        <v>0.56471383017629084</v>
      </c>
      <c r="B135" s="1">
        <v>43029</v>
      </c>
      <c r="C135" s="1" t="str">
        <f t="shared" si="507"/>
        <v>October</v>
      </c>
      <c r="D135" t="s">
        <v>13</v>
      </c>
      <c r="E135">
        <v>56.199999999999996</v>
      </c>
      <c r="F135" s="2">
        <v>0.83</v>
      </c>
      <c r="G135">
        <v>28</v>
      </c>
      <c r="H135">
        <v>0.3</v>
      </c>
      <c r="I135">
        <v>24</v>
      </c>
      <c r="J135" s="3">
        <f t="shared" si="508"/>
        <v>7.1999999999999993</v>
      </c>
      <c r="L135" s="8" t="s">
        <v>165</v>
      </c>
      <c r="M135" s="2">
        <f t="shared" ref="M135" si="529">AVERAGE(F134:F173)</f>
        <v>0.86699999999999977</v>
      </c>
      <c r="N135">
        <f t="shared" ref="N135" si="530">_xlfn.STDEV.S(F134:F173)</f>
        <v>0.34388578903094569</v>
      </c>
      <c r="P135">
        <f t="shared" ref="P135" si="531">AVERAGE(E134:E173)</f>
        <v>60.154999999999994</v>
      </c>
      <c r="Q135">
        <f t="shared" ref="Q135" si="532">_xlfn.STDEV.S(E134:E173)</f>
        <v>17.5005047546254</v>
      </c>
    </row>
    <row r="136" spans="1:17" x14ac:dyDescent="0.3">
      <c r="A136" s="9">
        <f t="shared" ca="1" si="506"/>
        <v>0.95235516553465982</v>
      </c>
      <c r="B136" s="1">
        <v>42842</v>
      </c>
      <c r="C136" s="1" t="str">
        <f t="shared" si="507"/>
        <v>April</v>
      </c>
      <c r="D136" t="s">
        <v>8</v>
      </c>
      <c r="E136">
        <v>64.099999999999994</v>
      </c>
      <c r="F136" s="2">
        <v>0.71</v>
      </c>
      <c r="G136">
        <v>56</v>
      </c>
      <c r="H136">
        <v>0.3</v>
      </c>
      <c r="I136">
        <v>27</v>
      </c>
      <c r="J136" s="3">
        <f t="shared" si="508"/>
        <v>8.1</v>
      </c>
      <c r="L136" s="8" t="s">
        <v>166</v>
      </c>
      <c r="M136" s="2">
        <f t="shared" ref="M136" si="533">AVERAGE(F167:F206)</f>
        <v>0.88099999999999989</v>
      </c>
      <c r="N136">
        <f t="shared" ref="N136" si="534">_xlfn.STDEV.S(F167:F206)</f>
        <v>0.32063878550361147</v>
      </c>
      <c r="P136">
        <f t="shared" ref="P136" si="535">AVERAGE(E167:E206)</f>
        <v>58.492500000000007</v>
      </c>
      <c r="Q136">
        <f t="shared" ref="Q136" si="536">_xlfn.STDEV.S(E167:E206)</f>
        <v>17.469847833720003</v>
      </c>
    </row>
    <row r="137" spans="1:17" x14ac:dyDescent="0.3">
      <c r="A137" s="9">
        <f t="shared" ca="1" si="506"/>
        <v>0.57736177379278286</v>
      </c>
      <c r="B137" s="1">
        <v>43021</v>
      </c>
      <c r="C137" s="1" t="str">
        <f t="shared" si="507"/>
        <v>October</v>
      </c>
      <c r="D137" t="s">
        <v>12</v>
      </c>
      <c r="E137">
        <v>61.499999999999993</v>
      </c>
      <c r="F137" s="2">
        <v>0.8</v>
      </c>
      <c r="G137">
        <v>28</v>
      </c>
      <c r="H137">
        <v>0.3</v>
      </c>
      <c r="I137">
        <v>25</v>
      </c>
      <c r="J137" s="3">
        <f t="shared" si="508"/>
        <v>7.5</v>
      </c>
      <c r="L137" s="8" t="s">
        <v>167</v>
      </c>
      <c r="M137" s="2">
        <f t="shared" ref="M137" si="537">AVERAGE(F136:F175)</f>
        <v>0.89299999999999979</v>
      </c>
      <c r="N137">
        <f t="shared" ref="N137" si="538">_xlfn.STDEV.S(F136:F175)</f>
        <v>0.35742813514729399</v>
      </c>
      <c r="P137">
        <f t="shared" ref="P137" si="539">AVERAGE(E136:E175)</f>
        <v>58.772500000000001</v>
      </c>
      <c r="Q137">
        <f t="shared" ref="Q137" si="540">_xlfn.STDEV.S(E136:E175)</f>
        <v>18.482659752818613</v>
      </c>
    </row>
    <row r="138" spans="1:17" x14ac:dyDescent="0.3">
      <c r="A138" s="9">
        <f t="shared" ca="1" si="506"/>
        <v>8.3267428390124132E-2</v>
      </c>
      <c r="B138" s="1">
        <v>42966</v>
      </c>
      <c r="C138" s="1" t="str">
        <f t="shared" si="507"/>
        <v>August</v>
      </c>
      <c r="D138" t="s">
        <v>13</v>
      </c>
      <c r="E138">
        <v>79.599999999999994</v>
      </c>
      <c r="F138" s="2">
        <v>0.61</v>
      </c>
      <c r="G138">
        <v>58</v>
      </c>
      <c r="H138">
        <v>0.5</v>
      </c>
      <c r="I138">
        <v>32</v>
      </c>
      <c r="J138" s="3">
        <f t="shared" si="508"/>
        <v>16</v>
      </c>
      <c r="L138" s="8" t="s">
        <v>168</v>
      </c>
      <c r="M138" s="2">
        <f t="shared" ref="M138" si="541">AVERAGE(F169:F208)</f>
        <v>0.877</v>
      </c>
      <c r="N138">
        <f t="shared" ref="N138" si="542">_xlfn.STDEV.S(F169:F208)</f>
        <v>0.3224123812599996</v>
      </c>
      <c r="P138">
        <f t="shared" ref="P138" si="543">AVERAGE(E169:E208)</f>
        <v>58.81</v>
      </c>
      <c r="Q138">
        <f t="shared" ref="Q138" si="544">_xlfn.STDEV.S(E169:E208)</f>
        <v>17.667191090426318</v>
      </c>
    </row>
    <row r="139" spans="1:17" x14ac:dyDescent="0.3">
      <c r="A139" s="9">
        <f t="shared" ca="1" si="506"/>
        <v>0.92647217486821376</v>
      </c>
      <c r="B139" s="1">
        <v>42868</v>
      </c>
      <c r="C139" s="1" t="str">
        <f t="shared" si="507"/>
        <v>May</v>
      </c>
      <c r="D139" t="s">
        <v>13</v>
      </c>
      <c r="E139">
        <v>70</v>
      </c>
      <c r="F139" s="2">
        <v>0.65</v>
      </c>
      <c r="G139">
        <v>34</v>
      </c>
      <c r="H139">
        <v>0.3</v>
      </c>
      <c r="I139">
        <v>30</v>
      </c>
      <c r="J139" s="3">
        <f t="shared" si="508"/>
        <v>9</v>
      </c>
      <c r="L139" s="8" t="s">
        <v>169</v>
      </c>
      <c r="M139" s="2">
        <f t="shared" ref="M139" si="545">AVERAGE(F138:F177)</f>
        <v>0.88799999999999968</v>
      </c>
      <c r="N139">
        <f t="shared" ref="N139" si="546">_xlfn.STDEV.S(F138:F177)</f>
        <v>0.36143020746998383</v>
      </c>
      <c r="P139">
        <f t="shared" ref="P139" si="547">AVERAGE(E138:E177)</f>
        <v>59.437499999999986</v>
      </c>
      <c r="Q139">
        <f t="shared" ref="Q139" si="548">_xlfn.STDEV.S(E138:E177)</f>
        <v>19.186289007972242</v>
      </c>
    </row>
    <row r="140" spans="1:17" x14ac:dyDescent="0.3">
      <c r="A140" s="9">
        <f t="shared" ca="1" si="506"/>
        <v>0.95050974801436983</v>
      </c>
      <c r="B140" s="1">
        <v>42779</v>
      </c>
      <c r="C140" s="1" t="str">
        <f t="shared" si="507"/>
        <v>February</v>
      </c>
      <c r="D140" t="s">
        <v>8</v>
      </c>
      <c r="E140">
        <v>46.4</v>
      </c>
      <c r="F140" s="2">
        <v>1.1100000000000001</v>
      </c>
      <c r="G140">
        <v>34</v>
      </c>
      <c r="H140">
        <v>0.3</v>
      </c>
      <c r="I140">
        <v>18</v>
      </c>
      <c r="J140" s="3">
        <f t="shared" si="508"/>
        <v>5.3999999999999995</v>
      </c>
      <c r="L140" s="8" t="s">
        <v>170</v>
      </c>
      <c r="M140" s="2">
        <f t="shared" ref="M140" si="549">AVERAGE(F171:F210)</f>
        <v>0.84424999999999972</v>
      </c>
      <c r="N140">
        <f t="shared" ref="N140" si="550">_xlfn.STDEV.S(F171:F210)</f>
        <v>0.30354222871848485</v>
      </c>
      <c r="P140">
        <f t="shared" ref="P140" si="551">AVERAGE(E171:E210)</f>
        <v>60.087500000000013</v>
      </c>
      <c r="Q140">
        <f t="shared" ref="Q140" si="552">_xlfn.STDEV.S(E171:E210)</f>
        <v>17.346073042622582</v>
      </c>
    </row>
    <row r="141" spans="1:17" x14ac:dyDescent="0.3">
      <c r="A141" s="9">
        <f t="shared" ca="1" si="506"/>
        <v>0.85254091479329608</v>
      </c>
      <c r="B141" s="1">
        <v>42959</v>
      </c>
      <c r="C141" s="1" t="str">
        <f t="shared" si="507"/>
        <v>August</v>
      </c>
      <c r="D141" t="s">
        <v>13</v>
      </c>
      <c r="E141">
        <v>67.699999999999989</v>
      </c>
      <c r="F141" s="2">
        <v>0.65</v>
      </c>
      <c r="G141">
        <v>43</v>
      </c>
      <c r="H141">
        <v>0.5</v>
      </c>
      <c r="I141">
        <v>29</v>
      </c>
      <c r="J141" s="3">
        <f t="shared" si="508"/>
        <v>14.5</v>
      </c>
      <c r="L141" s="8" t="s">
        <v>171</v>
      </c>
      <c r="M141" s="2">
        <f t="shared" ref="M141" si="553">AVERAGE(F140:F179)</f>
        <v>0.8949999999999998</v>
      </c>
      <c r="N141">
        <f t="shared" ref="N141" si="554">_xlfn.STDEV.S(F140:F179)</f>
        <v>0.35764184921187958</v>
      </c>
      <c r="P141">
        <f t="shared" ref="P141" si="555">AVERAGE(E140:E179)</f>
        <v>58.739999999999995</v>
      </c>
      <c r="Q141">
        <f t="shared" ref="Q141" si="556">_xlfn.STDEV.S(E140:E179)</f>
        <v>18.859722378792515</v>
      </c>
    </row>
    <row r="142" spans="1:17" x14ac:dyDescent="0.3">
      <c r="A142" s="9">
        <f t="shared" ca="1" si="506"/>
        <v>0.41047993739834721</v>
      </c>
      <c r="B142" s="1">
        <v>42884</v>
      </c>
      <c r="C142" s="1" t="str">
        <f t="shared" si="507"/>
        <v>May</v>
      </c>
      <c r="D142" t="s">
        <v>8</v>
      </c>
      <c r="E142">
        <v>66.699999999999989</v>
      </c>
      <c r="F142" s="2">
        <v>0.65</v>
      </c>
      <c r="G142">
        <v>32</v>
      </c>
      <c r="H142">
        <v>0.3</v>
      </c>
      <c r="I142">
        <v>29</v>
      </c>
      <c r="J142" s="3">
        <f t="shared" si="508"/>
        <v>8.6999999999999993</v>
      </c>
      <c r="L142" s="8" t="s">
        <v>172</v>
      </c>
      <c r="M142" s="2">
        <f t="shared" ref="M142" si="557">AVERAGE(F173:F212)</f>
        <v>0.81724999999999992</v>
      </c>
      <c r="N142">
        <f t="shared" ref="N142" si="558">_xlfn.STDEV.S(F173:F212)</f>
        <v>0.23741111697125397</v>
      </c>
      <c r="P142">
        <f t="shared" ref="P142" si="559">AVERAGE(E173:E212)</f>
        <v>60.472500000000004</v>
      </c>
      <c r="Q142">
        <f t="shared" ref="Q142" si="560">_xlfn.STDEV.S(E173:E212)</f>
        <v>16.455175906156782</v>
      </c>
    </row>
    <row r="143" spans="1:17" x14ac:dyDescent="0.3">
      <c r="A143" s="9">
        <f t="shared" ca="1" si="506"/>
        <v>0.73755378800288274</v>
      </c>
      <c r="B143" s="1">
        <v>42741</v>
      </c>
      <c r="C143" s="1" t="str">
        <f t="shared" si="507"/>
        <v>January</v>
      </c>
      <c r="D143" t="s">
        <v>12</v>
      </c>
      <c r="E143">
        <v>25.299999999999997</v>
      </c>
      <c r="F143" s="2">
        <v>1.54</v>
      </c>
      <c r="G143">
        <v>23</v>
      </c>
      <c r="H143">
        <v>0.3</v>
      </c>
      <c r="I143">
        <v>11</v>
      </c>
      <c r="J143" s="3">
        <f t="shared" si="508"/>
        <v>3.3</v>
      </c>
      <c r="L143" s="8" t="s">
        <v>173</v>
      </c>
      <c r="M143" s="2">
        <f t="shared" ref="M143" si="561">AVERAGE(F142:F181)</f>
        <v>0.90274999999999983</v>
      </c>
      <c r="N143">
        <f t="shared" ref="N143" si="562">_xlfn.STDEV.S(F142:F181)</f>
        <v>0.3613719406472784</v>
      </c>
      <c r="P143">
        <f t="shared" ref="P143" si="563">AVERAGE(E142:E181)</f>
        <v>58.222500000000011</v>
      </c>
      <c r="Q143">
        <f t="shared" ref="Q143" si="564">_xlfn.STDEV.S(E142:E181)</f>
        <v>19.079462545513159</v>
      </c>
    </row>
    <row r="144" spans="1:17" x14ac:dyDescent="0.3">
      <c r="A144" s="9">
        <f t="shared" ca="1" si="506"/>
        <v>0.89720266335280829</v>
      </c>
      <c r="B144" s="1">
        <v>43085</v>
      </c>
      <c r="C144" s="1" t="str">
        <f t="shared" si="507"/>
        <v>December</v>
      </c>
      <c r="D144" t="s">
        <v>13</v>
      </c>
      <c r="E144">
        <v>35.5</v>
      </c>
      <c r="F144" s="2">
        <v>1.25</v>
      </c>
      <c r="G144">
        <v>30</v>
      </c>
      <c r="H144">
        <v>0.3</v>
      </c>
      <c r="I144">
        <v>15</v>
      </c>
      <c r="J144" s="3">
        <f t="shared" si="508"/>
        <v>4.5</v>
      </c>
      <c r="L144" s="8" t="s">
        <v>174</v>
      </c>
      <c r="M144" s="2">
        <f t="shared" ref="M144" si="565">AVERAGE(F175:F214)</f>
        <v>0.80349999999999988</v>
      </c>
      <c r="N144">
        <f t="shared" ref="N144" si="566">_xlfn.STDEV.S(F175:F214)</f>
        <v>0.21251304635667709</v>
      </c>
      <c r="P144">
        <f t="shared" ref="P144" si="567">AVERAGE(E175:E214)</f>
        <v>60.710000000000015</v>
      </c>
      <c r="Q144">
        <f t="shared" ref="Q144" si="568">_xlfn.STDEV.S(E175:E214)</f>
        <v>15.333201783159147</v>
      </c>
    </row>
    <row r="145" spans="1:17" x14ac:dyDescent="0.3">
      <c r="A145" s="9">
        <f t="shared" ca="1" si="506"/>
        <v>0.48722896134838178</v>
      </c>
      <c r="B145" s="1">
        <v>43035</v>
      </c>
      <c r="C145" s="1" t="str">
        <f t="shared" si="507"/>
        <v>October</v>
      </c>
      <c r="D145" t="s">
        <v>12</v>
      </c>
      <c r="E145">
        <v>62.8</v>
      </c>
      <c r="F145" s="2">
        <v>0.71</v>
      </c>
      <c r="G145">
        <v>52</v>
      </c>
      <c r="H145">
        <v>0.3</v>
      </c>
      <c r="I145">
        <v>26</v>
      </c>
      <c r="J145" s="3">
        <f t="shared" si="508"/>
        <v>7.8</v>
      </c>
      <c r="L145" s="8" t="s">
        <v>175</v>
      </c>
      <c r="M145" s="2">
        <f t="shared" ref="M145" si="569">AVERAGE(F144:F183)</f>
        <v>0.88224999999999998</v>
      </c>
      <c r="N145">
        <f t="shared" ref="N145" si="570">_xlfn.STDEV.S(F144:F183)</f>
        <v>0.34741158255347182</v>
      </c>
      <c r="P145">
        <f t="shared" ref="P145" si="571">AVERAGE(E144:E183)</f>
        <v>59.482500000000016</v>
      </c>
      <c r="Q145">
        <f t="shared" ref="Q145" si="572">_xlfn.STDEV.S(E144:E183)</f>
        <v>18.533751436438614</v>
      </c>
    </row>
    <row r="146" spans="1:17" x14ac:dyDescent="0.3">
      <c r="A146" s="9">
        <f t="shared" ca="1" si="506"/>
        <v>0.62051984256153436</v>
      </c>
      <c r="B146" s="1">
        <v>42943</v>
      </c>
      <c r="C146" s="1" t="str">
        <f t="shared" si="507"/>
        <v>July</v>
      </c>
      <c r="D146" t="s">
        <v>11</v>
      </c>
      <c r="E146">
        <v>97.899999999999991</v>
      </c>
      <c r="F146" s="2">
        <v>0.47</v>
      </c>
      <c r="G146">
        <v>74</v>
      </c>
      <c r="H146">
        <v>0.5</v>
      </c>
      <c r="I146">
        <v>43</v>
      </c>
      <c r="J146" s="3">
        <f t="shared" si="508"/>
        <v>21.5</v>
      </c>
      <c r="L146" s="8" t="s">
        <v>176</v>
      </c>
      <c r="M146" s="2">
        <f t="shared" ref="M146" si="573">AVERAGE(F177:F216)</f>
        <v>0.80449999999999999</v>
      </c>
      <c r="N146">
        <f t="shared" ref="N146" si="574">_xlfn.STDEV.S(F177:F216)</f>
        <v>0.21602409647169077</v>
      </c>
      <c r="P146">
        <f t="shared" ref="P146" si="575">AVERAGE(E177:E216)</f>
        <v>60.742500000000021</v>
      </c>
      <c r="Q146">
        <f t="shared" ref="Q146" si="576">_xlfn.STDEV.S(E177:E216)</f>
        <v>15.233799928330688</v>
      </c>
    </row>
    <row r="147" spans="1:17" x14ac:dyDescent="0.3">
      <c r="A147" s="9">
        <f t="shared" ca="1" si="506"/>
        <v>0.75592052251236197</v>
      </c>
      <c r="B147" s="1">
        <v>43028</v>
      </c>
      <c r="C147" s="1" t="str">
        <f t="shared" si="507"/>
        <v>October</v>
      </c>
      <c r="D147" t="s">
        <v>12</v>
      </c>
      <c r="E147">
        <v>60.199999999999996</v>
      </c>
      <c r="F147" s="2">
        <v>0.8</v>
      </c>
      <c r="G147">
        <v>50</v>
      </c>
      <c r="H147">
        <v>0.3</v>
      </c>
      <c r="I147">
        <v>24</v>
      </c>
      <c r="J147" s="3">
        <f t="shared" si="508"/>
        <v>7.1999999999999993</v>
      </c>
      <c r="L147" s="8" t="s">
        <v>177</v>
      </c>
      <c r="M147" s="2">
        <f t="shared" ref="M147" si="577">AVERAGE(F146:F185)</f>
        <v>0.86574999999999991</v>
      </c>
      <c r="N147">
        <f t="shared" ref="N147" si="578">_xlfn.STDEV.S(F146:F185)</f>
        <v>0.34516356212002591</v>
      </c>
      <c r="P147">
        <f t="shared" ref="P147" si="579">AVERAGE(E146:E185)</f>
        <v>60.592500000000015</v>
      </c>
      <c r="Q147">
        <f t="shared" ref="Q147" si="580">_xlfn.STDEV.S(E146:E185)</f>
        <v>18.347449868215076</v>
      </c>
    </row>
    <row r="148" spans="1:17" x14ac:dyDescent="0.3">
      <c r="A148" s="9">
        <f t="shared" ca="1" si="506"/>
        <v>0.46197813506350383</v>
      </c>
      <c r="B148" s="1">
        <v>42822</v>
      </c>
      <c r="C148" s="1" t="str">
        <f t="shared" si="507"/>
        <v>March</v>
      </c>
      <c r="D148" t="s">
        <v>9</v>
      </c>
      <c r="E148">
        <v>55.9</v>
      </c>
      <c r="F148" s="2">
        <v>0.83</v>
      </c>
      <c r="G148">
        <v>48</v>
      </c>
      <c r="H148">
        <v>0.3</v>
      </c>
      <c r="I148">
        <v>23</v>
      </c>
      <c r="J148" s="3">
        <f t="shared" si="508"/>
        <v>6.8999999999999995</v>
      </c>
      <c r="L148" s="8" t="s">
        <v>178</v>
      </c>
      <c r="M148" s="2">
        <f t="shared" ref="M148" si="581">AVERAGE(F179:F218)</f>
        <v>0.81174999999999997</v>
      </c>
      <c r="N148">
        <f t="shared" ref="N148" si="582">_xlfn.STDEV.S(F179:F218)</f>
        <v>0.21068736712642927</v>
      </c>
      <c r="P148">
        <f t="shared" ref="P148" si="583">AVERAGE(E179:E218)</f>
        <v>59.905000000000015</v>
      </c>
      <c r="Q148">
        <f t="shared" ref="Q148" si="584">_xlfn.STDEV.S(E179:E218)</f>
        <v>14.385461856350299</v>
      </c>
    </row>
    <row r="149" spans="1:17" x14ac:dyDescent="0.3">
      <c r="A149" s="9">
        <f t="shared" ca="1" si="506"/>
        <v>0.16087531372732733</v>
      </c>
      <c r="B149" s="1">
        <v>42934</v>
      </c>
      <c r="C149" s="1" t="str">
        <f t="shared" si="507"/>
        <v>July</v>
      </c>
      <c r="D149" t="s">
        <v>9</v>
      </c>
      <c r="E149">
        <v>99.3</v>
      </c>
      <c r="F149" s="2">
        <v>0.47</v>
      </c>
      <c r="G149">
        <v>76</v>
      </c>
      <c r="H149">
        <v>0.5</v>
      </c>
      <c r="I149">
        <v>41</v>
      </c>
      <c r="J149" s="3">
        <f t="shared" si="508"/>
        <v>20.5</v>
      </c>
      <c r="L149" s="8" t="s">
        <v>179</v>
      </c>
      <c r="M149" s="2">
        <f t="shared" ref="M149" si="585">AVERAGE(F148:F187)</f>
        <v>0.875</v>
      </c>
      <c r="N149">
        <f t="shared" ref="N149" si="586">_xlfn.STDEV.S(F148:F187)</f>
        <v>0.34043712473441551</v>
      </c>
      <c r="P149">
        <f t="shared" ref="P149" si="587">AVERAGE(E148:E187)</f>
        <v>59.55</v>
      </c>
      <c r="Q149">
        <f t="shared" ref="Q149" si="588">_xlfn.STDEV.S(E148:E187)</f>
        <v>17.591518935598966</v>
      </c>
    </row>
    <row r="150" spans="1:17" x14ac:dyDescent="0.3">
      <c r="A150" s="9">
        <f t="shared" ca="1" si="506"/>
        <v>0.97234086681368803</v>
      </c>
      <c r="B150" s="1">
        <v>42836</v>
      </c>
      <c r="C150" s="1" t="str">
        <f t="shared" si="507"/>
        <v>April</v>
      </c>
      <c r="D150" t="s">
        <v>9</v>
      </c>
      <c r="E150">
        <v>60.8</v>
      </c>
      <c r="F150" s="2">
        <v>0.74</v>
      </c>
      <c r="G150">
        <v>34</v>
      </c>
      <c r="H150">
        <v>0.3</v>
      </c>
      <c r="I150">
        <v>26</v>
      </c>
      <c r="J150" s="3">
        <f t="shared" si="508"/>
        <v>7.8</v>
      </c>
      <c r="L150" s="8" t="s">
        <v>180</v>
      </c>
      <c r="M150" s="2">
        <f t="shared" ref="M150" si="589">AVERAGE(F181:F220)</f>
        <v>0.79474999999999996</v>
      </c>
      <c r="N150">
        <f t="shared" ref="N150" si="590">_xlfn.STDEV.S(F181:F220)</f>
        <v>0.19390702900471676</v>
      </c>
      <c r="P150">
        <f t="shared" ref="P150" si="591">AVERAGE(E181:E220)</f>
        <v>60.857500000000016</v>
      </c>
      <c r="Q150">
        <f t="shared" ref="Q150" si="592">_xlfn.STDEV.S(E181:E220)</f>
        <v>13.807558084484281</v>
      </c>
    </row>
    <row r="151" spans="1:17" x14ac:dyDescent="0.3">
      <c r="A151" s="9">
        <f t="shared" ca="1" si="506"/>
        <v>0.17057117866884131</v>
      </c>
      <c r="B151" s="1">
        <v>43068</v>
      </c>
      <c r="C151" s="1" t="str">
        <f t="shared" si="507"/>
        <v>November</v>
      </c>
      <c r="D151" t="s">
        <v>10</v>
      </c>
      <c r="E151">
        <v>50</v>
      </c>
      <c r="F151" s="2">
        <v>0.95</v>
      </c>
      <c r="G151">
        <v>27</v>
      </c>
      <c r="H151">
        <v>0.3</v>
      </c>
      <c r="I151">
        <v>20</v>
      </c>
      <c r="J151" s="3">
        <f t="shared" si="508"/>
        <v>6</v>
      </c>
      <c r="L151" s="8" t="s">
        <v>181</v>
      </c>
      <c r="M151" s="2">
        <f t="shared" ref="M151" si="593">AVERAGE(F150:F189)</f>
        <v>0.88824999999999987</v>
      </c>
      <c r="N151">
        <f t="shared" ref="N151" si="594">_xlfn.STDEV.S(F150:F189)</f>
        <v>0.33453287370562501</v>
      </c>
      <c r="P151">
        <f t="shared" ref="P151" si="595">AVERAGE(E150:E189)</f>
        <v>58.069999999999979</v>
      </c>
      <c r="Q151">
        <f t="shared" ref="Q151" si="596">_xlfn.STDEV.S(E150:E189)</f>
        <v>16.577343203671322</v>
      </c>
    </row>
    <row r="152" spans="1:17" x14ac:dyDescent="0.3">
      <c r="A152" s="9">
        <f t="shared" ca="1" si="506"/>
        <v>0.92321236610045043</v>
      </c>
      <c r="B152" s="1">
        <v>42908</v>
      </c>
      <c r="C152" s="1" t="str">
        <f t="shared" si="507"/>
        <v>June</v>
      </c>
      <c r="D152" t="s">
        <v>11</v>
      </c>
      <c r="E152">
        <v>72.3</v>
      </c>
      <c r="F152" s="2">
        <v>0.65</v>
      </c>
      <c r="G152">
        <v>36</v>
      </c>
      <c r="H152">
        <v>0.3</v>
      </c>
      <c r="I152">
        <v>31</v>
      </c>
      <c r="J152" s="3">
        <f t="shared" si="508"/>
        <v>9.2999999999999989</v>
      </c>
      <c r="L152" s="8" t="s">
        <v>182</v>
      </c>
      <c r="M152" s="2">
        <f t="shared" ref="M152" si="597">AVERAGE(F183:F222)</f>
        <v>0.79500000000000004</v>
      </c>
      <c r="N152">
        <f t="shared" ref="N152" si="598">_xlfn.STDEV.S(F183:F222)</f>
        <v>0.19423749671009766</v>
      </c>
      <c r="P152">
        <f t="shared" ref="P152" si="599">AVERAGE(E183:E222)</f>
        <v>61.105000000000004</v>
      </c>
      <c r="Q152">
        <f t="shared" ref="Q152" si="600">_xlfn.STDEV.S(E183:E222)</f>
        <v>13.877965379583612</v>
      </c>
    </row>
    <row r="153" spans="1:17" x14ac:dyDescent="0.3">
      <c r="A153" s="9">
        <f t="shared" ca="1" si="506"/>
        <v>0.57681031509734781</v>
      </c>
      <c r="B153" s="1">
        <v>43030</v>
      </c>
      <c r="C153" s="1" t="str">
        <f t="shared" si="507"/>
        <v>October</v>
      </c>
      <c r="D153" t="s">
        <v>7</v>
      </c>
      <c r="E153">
        <v>57.499999999999993</v>
      </c>
      <c r="F153" s="2">
        <v>0.77</v>
      </c>
      <c r="G153">
        <v>35</v>
      </c>
      <c r="H153">
        <v>0.3</v>
      </c>
      <c r="I153">
        <v>25</v>
      </c>
      <c r="J153" s="3">
        <f t="shared" si="508"/>
        <v>7.5</v>
      </c>
      <c r="L153" s="8" t="s">
        <v>183</v>
      </c>
      <c r="M153" s="2">
        <f t="shared" ref="M153" si="601">AVERAGE(F152:F191)</f>
        <v>0.88349999999999995</v>
      </c>
      <c r="N153">
        <f t="shared" ref="N153" si="602">_xlfn.STDEV.S(F152:F191)</f>
        <v>0.33607500689044134</v>
      </c>
      <c r="P153">
        <f t="shared" ref="P153" si="603">AVERAGE(E152:E191)</f>
        <v>58.629999999999995</v>
      </c>
      <c r="Q153">
        <f t="shared" ref="Q153" si="604">_xlfn.STDEV.S(E152:E191)</f>
        <v>16.799652011047943</v>
      </c>
    </row>
    <row r="154" spans="1:17" x14ac:dyDescent="0.3">
      <c r="A154" s="9">
        <f t="shared" ca="1" si="506"/>
        <v>0.82387780809762223</v>
      </c>
      <c r="B154" s="1">
        <v>42852</v>
      </c>
      <c r="C154" s="1" t="str">
        <f t="shared" si="507"/>
        <v>April</v>
      </c>
      <c r="D154" t="s">
        <v>11</v>
      </c>
      <c r="E154">
        <v>63.499999999999993</v>
      </c>
      <c r="F154" s="2">
        <v>0.77</v>
      </c>
      <c r="G154">
        <v>50</v>
      </c>
      <c r="H154">
        <v>0.3</v>
      </c>
      <c r="I154">
        <v>25</v>
      </c>
      <c r="J154" s="3">
        <f t="shared" si="508"/>
        <v>7.5</v>
      </c>
      <c r="L154" s="8" t="s">
        <v>184</v>
      </c>
      <c r="M154" s="2">
        <f t="shared" ref="M154" si="605">AVERAGE(F185:F224)</f>
        <v>0.79774999999999996</v>
      </c>
      <c r="N154">
        <f t="shared" ref="N154" si="606">_xlfn.STDEV.S(F185:F224)</f>
        <v>0.19261343644054568</v>
      </c>
      <c r="P154">
        <f t="shared" ref="P154" si="607">AVERAGE(E185:E224)</f>
        <v>60.61</v>
      </c>
      <c r="Q154">
        <f t="shared" ref="Q154" si="608">_xlfn.STDEV.S(E185:E224)</f>
        <v>13.602352737670014</v>
      </c>
    </row>
    <row r="155" spans="1:17" x14ac:dyDescent="0.3">
      <c r="A155" s="9">
        <f t="shared" ca="1" si="506"/>
        <v>0.30612443055080674</v>
      </c>
      <c r="B155" s="1">
        <v>43039</v>
      </c>
      <c r="C155" s="1" t="str">
        <f t="shared" si="507"/>
        <v>October</v>
      </c>
      <c r="D155" t="s">
        <v>9</v>
      </c>
      <c r="E155">
        <v>54.199999999999996</v>
      </c>
      <c r="F155" s="2">
        <v>0.77</v>
      </c>
      <c r="G155">
        <v>38</v>
      </c>
      <c r="H155">
        <v>0.3</v>
      </c>
      <c r="I155">
        <v>24</v>
      </c>
      <c r="J155" s="3">
        <f t="shared" si="508"/>
        <v>7.1999999999999993</v>
      </c>
      <c r="L155" s="8" t="s">
        <v>185</v>
      </c>
      <c r="M155" s="2">
        <f t="shared" ref="M155" si="609">AVERAGE(F154:F193)</f>
        <v>0.87999999999999989</v>
      </c>
      <c r="N155">
        <f t="shared" ref="N155" si="610">_xlfn.STDEV.S(F154:F193)</f>
        <v>0.33801077209355618</v>
      </c>
      <c r="P155">
        <f t="shared" ref="P155" si="611">AVERAGE(E154:E193)</f>
        <v>59.000000000000014</v>
      </c>
      <c r="Q155">
        <f t="shared" ref="Q155" si="612">_xlfn.STDEV.S(E154:E193)</f>
        <v>16.964518024243116</v>
      </c>
    </row>
    <row r="156" spans="1:17" x14ac:dyDescent="0.3">
      <c r="A156" s="9">
        <f t="shared" ca="1" si="506"/>
        <v>0.61445608946579955</v>
      </c>
      <c r="B156" s="1">
        <v>43027</v>
      </c>
      <c r="C156" s="1" t="str">
        <f t="shared" si="507"/>
        <v>October</v>
      </c>
      <c r="D156" t="s">
        <v>11</v>
      </c>
      <c r="E156">
        <v>60.499999999999993</v>
      </c>
      <c r="F156" s="2">
        <v>0.8</v>
      </c>
      <c r="G156">
        <v>41</v>
      </c>
      <c r="H156">
        <v>0.3</v>
      </c>
      <c r="I156">
        <v>25</v>
      </c>
      <c r="J156" s="3">
        <f t="shared" si="508"/>
        <v>7.5</v>
      </c>
      <c r="L156" s="8" t="s">
        <v>186</v>
      </c>
      <c r="M156" s="2">
        <f t="shared" ref="M156" si="613">AVERAGE(F187:F226)</f>
        <v>0.81475000000000009</v>
      </c>
      <c r="N156">
        <f t="shared" ref="N156" si="614">_xlfn.STDEV.S(F187:F226)</f>
        <v>0.20828958515022125</v>
      </c>
      <c r="P156">
        <f t="shared" ref="P156" si="615">AVERAGE(E187:E226)</f>
        <v>59.475000000000001</v>
      </c>
      <c r="Q156">
        <f t="shared" ref="Q156" si="616">_xlfn.STDEV.S(E187:E226)</f>
        <v>14.289852056437486</v>
      </c>
    </row>
    <row r="157" spans="1:17" x14ac:dyDescent="0.3">
      <c r="A157" s="9">
        <f t="shared" ca="1" si="506"/>
        <v>0.83558343804120749</v>
      </c>
      <c r="B157" s="1">
        <v>43012</v>
      </c>
      <c r="C157" s="1" t="str">
        <f t="shared" si="507"/>
        <v>October</v>
      </c>
      <c r="D157" t="s">
        <v>10</v>
      </c>
      <c r="E157">
        <v>61.199999999999996</v>
      </c>
      <c r="F157" s="2">
        <v>0.77</v>
      </c>
      <c r="G157">
        <v>33</v>
      </c>
      <c r="H157">
        <v>0.3</v>
      </c>
      <c r="I157">
        <v>24</v>
      </c>
      <c r="J157" s="3">
        <f t="shared" si="508"/>
        <v>7.1999999999999993</v>
      </c>
      <c r="L157" s="8" t="s">
        <v>187</v>
      </c>
      <c r="M157" s="2">
        <f t="shared" ref="M157" si="617">AVERAGE(F156:F195)</f>
        <v>0.89749999999999974</v>
      </c>
      <c r="N157">
        <f t="shared" ref="N157" si="618">_xlfn.STDEV.S(F156:F195)</f>
        <v>0.34428484033144929</v>
      </c>
      <c r="P157">
        <f t="shared" ref="P157" si="619">AVERAGE(E156:E195)</f>
        <v>58.220000000000006</v>
      </c>
      <c r="Q157">
        <f t="shared" ref="Q157" si="620">_xlfn.STDEV.S(E156:E195)</f>
        <v>17.334287942154912</v>
      </c>
    </row>
    <row r="158" spans="1:17" x14ac:dyDescent="0.3">
      <c r="A158" s="9">
        <f t="shared" ca="1" si="506"/>
        <v>0.59381377910743816</v>
      </c>
      <c r="B158" s="1">
        <v>43071</v>
      </c>
      <c r="C158" s="1" t="str">
        <f t="shared" si="507"/>
        <v>December</v>
      </c>
      <c r="D158" t="s">
        <v>13</v>
      </c>
      <c r="E158">
        <v>44.099999999999994</v>
      </c>
      <c r="F158" s="2">
        <v>1.1100000000000001</v>
      </c>
      <c r="G158">
        <v>35</v>
      </c>
      <c r="H158">
        <v>0.3</v>
      </c>
      <c r="I158">
        <v>17</v>
      </c>
      <c r="J158" s="3">
        <f t="shared" si="508"/>
        <v>5.0999999999999996</v>
      </c>
      <c r="L158" s="8" t="s">
        <v>188</v>
      </c>
      <c r="M158" s="2">
        <f t="shared" ref="M158" si="621">AVERAGE(F189:F228)</f>
        <v>0.80174999999999985</v>
      </c>
      <c r="N158">
        <f t="shared" ref="N158" si="622">_xlfn.STDEV.S(F189:F228)</f>
        <v>0.20592365401296583</v>
      </c>
      <c r="P158">
        <f t="shared" ref="P158" si="623">AVERAGE(E189:E228)</f>
        <v>60.635000000000005</v>
      </c>
      <c r="Q158">
        <f t="shared" ref="Q158" si="624">_xlfn.STDEV.S(E189:E228)</f>
        <v>13.873800248429825</v>
      </c>
    </row>
    <row r="159" spans="1:17" x14ac:dyDescent="0.3">
      <c r="A159" s="9">
        <f t="shared" ca="1" si="506"/>
        <v>0.59775860018728511</v>
      </c>
      <c r="B159" s="1">
        <v>43079</v>
      </c>
      <c r="C159" s="1" t="str">
        <f t="shared" si="507"/>
        <v>December</v>
      </c>
      <c r="D159" t="s">
        <v>7</v>
      </c>
      <c r="E159">
        <v>31.299999999999997</v>
      </c>
      <c r="F159" s="2">
        <v>1.82</v>
      </c>
      <c r="G159">
        <v>15</v>
      </c>
      <c r="H159">
        <v>0.3</v>
      </c>
      <c r="I159">
        <v>11</v>
      </c>
      <c r="J159" s="3">
        <f t="shared" si="508"/>
        <v>3.3</v>
      </c>
      <c r="L159" s="8" t="s">
        <v>189</v>
      </c>
      <c r="M159" s="2">
        <f t="shared" ref="M159" si="625">AVERAGE(F158:F197)</f>
        <v>0.89424999999999977</v>
      </c>
      <c r="N159">
        <f t="shared" ref="N159" si="626">_xlfn.STDEV.S(F158:F197)</f>
        <v>0.34731857466552613</v>
      </c>
      <c r="P159">
        <f t="shared" ref="P159" si="627">AVERAGE(E158:E197)</f>
        <v>58.597500000000004</v>
      </c>
      <c r="Q159">
        <f t="shared" ref="Q159" si="628">_xlfn.STDEV.S(E158:E197)</f>
        <v>17.700217114415135</v>
      </c>
    </row>
    <row r="160" spans="1:17" x14ac:dyDescent="0.3">
      <c r="A160" s="9">
        <f t="shared" ca="1" si="506"/>
        <v>0.91425833355746333</v>
      </c>
      <c r="B160" s="1">
        <v>43005</v>
      </c>
      <c r="C160" s="1" t="str">
        <f t="shared" si="507"/>
        <v>September</v>
      </c>
      <c r="D160" t="s">
        <v>10</v>
      </c>
      <c r="E160">
        <v>70.699999999999989</v>
      </c>
      <c r="F160" s="2">
        <v>0.67</v>
      </c>
      <c r="G160">
        <v>51</v>
      </c>
      <c r="H160">
        <v>0.3</v>
      </c>
      <c r="I160">
        <v>29</v>
      </c>
      <c r="J160" s="3">
        <f t="shared" si="508"/>
        <v>8.6999999999999993</v>
      </c>
      <c r="L160" s="8" t="s">
        <v>190</v>
      </c>
      <c r="M160" s="2">
        <f t="shared" ref="M160" si="629">AVERAGE(F191:F230)</f>
        <v>0.81525000000000003</v>
      </c>
      <c r="N160">
        <f t="shared" ref="N160" si="630">_xlfn.STDEV.S(F191:F230)</f>
        <v>0.22256070909028192</v>
      </c>
      <c r="P160">
        <f t="shared" ref="P160" si="631">AVERAGE(E191:E230)</f>
        <v>60.125000000000014</v>
      </c>
      <c r="Q160">
        <f t="shared" ref="Q160" si="632">_xlfn.STDEV.S(E191:E230)</f>
        <v>14.450583343739325</v>
      </c>
    </row>
    <row r="161" spans="1:17" x14ac:dyDescent="0.3">
      <c r="A161" s="9">
        <f t="shared" ca="1" si="506"/>
        <v>0.16098250189520846</v>
      </c>
      <c r="B161" s="1">
        <v>42926</v>
      </c>
      <c r="C161" s="1" t="str">
        <f t="shared" si="507"/>
        <v>July</v>
      </c>
      <c r="D161" t="s">
        <v>8</v>
      </c>
      <c r="E161">
        <v>98</v>
      </c>
      <c r="F161" s="2">
        <v>0.49</v>
      </c>
      <c r="G161">
        <v>66</v>
      </c>
      <c r="H161">
        <v>0.5</v>
      </c>
      <c r="I161">
        <v>40</v>
      </c>
      <c r="J161" s="3">
        <f t="shared" si="508"/>
        <v>20</v>
      </c>
      <c r="L161" s="8" t="s">
        <v>191</v>
      </c>
      <c r="M161" s="2">
        <f t="shared" ref="M161" si="633">AVERAGE(F160:F199)</f>
        <v>0.86174999999999979</v>
      </c>
      <c r="N161">
        <f t="shared" ref="N161" si="634">_xlfn.STDEV.S(F160:F199)</f>
        <v>0.31377672528939032</v>
      </c>
      <c r="P161">
        <f t="shared" ref="P161" si="635">AVERAGE(E160:E199)</f>
        <v>59.547499999999999</v>
      </c>
      <c r="Q161">
        <f t="shared" ref="Q161" si="636">_xlfn.STDEV.S(E160:E199)</f>
        <v>17.278532515738554</v>
      </c>
    </row>
    <row r="162" spans="1:17" x14ac:dyDescent="0.3">
      <c r="A162" s="9">
        <f t="shared" ca="1" si="506"/>
        <v>0.21002469775154597</v>
      </c>
      <c r="B162" s="1">
        <v>43066</v>
      </c>
      <c r="C162" s="1" t="str">
        <f t="shared" si="507"/>
        <v>November</v>
      </c>
      <c r="D162" t="s">
        <v>8</v>
      </c>
      <c r="E162">
        <v>53.9</v>
      </c>
      <c r="F162" s="2">
        <v>0.87</v>
      </c>
      <c r="G162">
        <v>30</v>
      </c>
      <c r="H162">
        <v>0.3</v>
      </c>
      <c r="I162">
        <v>23</v>
      </c>
      <c r="J162" s="3">
        <f t="shared" si="508"/>
        <v>6.8999999999999995</v>
      </c>
      <c r="L162" s="8" t="s">
        <v>192</v>
      </c>
      <c r="M162" s="2">
        <f t="shared" ref="M162" si="637">AVERAGE(F193:F232)</f>
        <v>0.84225000000000017</v>
      </c>
      <c r="N162">
        <f t="shared" ref="N162" si="638">_xlfn.STDEV.S(F193:F232)</f>
        <v>0.23297944775649787</v>
      </c>
      <c r="P162">
        <f t="shared" ref="P162" si="639">AVERAGE(E193:E232)</f>
        <v>58.42499999999999</v>
      </c>
      <c r="Q162">
        <f t="shared" ref="Q162" si="640">_xlfn.STDEV.S(E193:E232)</f>
        <v>14.915931080559528</v>
      </c>
    </row>
    <row r="163" spans="1:17" x14ac:dyDescent="0.3">
      <c r="A163" s="9">
        <f t="shared" ca="1" si="506"/>
        <v>0.73033087315281631</v>
      </c>
      <c r="B163" s="1">
        <v>42780</v>
      </c>
      <c r="C163" s="1" t="str">
        <f t="shared" si="507"/>
        <v>February</v>
      </c>
      <c r="D163" t="s">
        <v>9</v>
      </c>
      <c r="E163">
        <v>47.699999999999996</v>
      </c>
      <c r="F163" s="2">
        <v>0.95</v>
      </c>
      <c r="G163">
        <v>35</v>
      </c>
      <c r="H163">
        <v>0.3</v>
      </c>
      <c r="I163">
        <v>19</v>
      </c>
      <c r="J163" s="3">
        <f t="shared" si="508"/>
        <v>5.7</v>
      </c>
      <c r="L163" s="8" t="s">
        <v>193</v>
      </c>
      <c r="M163" s="2">
        <f t="shared" ref="M163" si="641">AVERAGE(F162:F201)</f>
        <v>0.86924999999999986</v>
      </c>
      <c r="N163">
        <f t="shared" ref="N163" si="642">_xlfn.STDEV.S(F162:F201)</f>
        <v>0.30952724497952622</v>
      </c>
      <c r="P163">
        <f t="shared" ref="P163" si="643">AVERAGE(E162:E201)</f>
        <v>58.692499999999995</v>
      </c>
      <c r="Q163">
        <f t="shared" ref="Q163" si="644">_xlfn.STDEV.S(E162:E201)</f>
        <v>16.320073961308015</v>
      </c>
    </row>
    <row r="164" spans="1:17" x14ac:dyDescent="0.3">
      <c r="A164" s="9">
        <f t="shared" ca="1" si="506"/>
        <v>2.2519403400048765E-2</v>
      </c>
      <c r="B164" s="1">
        <v>43014</v>
      </c>
      <c r="C164" s="1" t="str">
        <f t="shared" si="507"/>
        <v>October</v>
      </c>
      <c r="D164" t="s">
        <v>12</v>
      </c>
      <c r="E164">
        <v>62.499999999999993</v>
      </c>
      <c r="F164" s="2">
        <v>0.74</v>
      </c>
      <c r="G164">
        <v>42</v>
      </c>
      <c r="H164">
        <v>0.3</v>
      </c>
      <c r="I164">
        <v>25</v>
      </c>
      <c r="J164" s="3">
        <f t="shared" si="508"/>
        <v>7.5</v>
      </c>
      <c r="L164" s="8" t="s">
        <v>194</v>
      </c>
      <c r="M164" s="2">
        <f t="shared" ref="M164" si="645">AVERAGE(F195:F234)</f>
        <v>0.85550000000000015</v>
      </c>
      <c r="N164">
        <f t="shared" ref="N164" si="646">_xlfn.STDEV.S(F195:F234)</f>
        <v>0.24329943564384793</v>
      </c>
      <c r="P164">
        <f t="shared" ref="P164" si="647">AVERAGE(E195:E234)</f>
        <v>57.702499999999986</v>
      </c>
      <c r="Q164">
        <f t="shared" ref="Q164" si="648">_xlfn.STDEV.S(E195:E234)</f>
        <v>14.88927487859155</v>
      </c>
    </row>
    <row r="165" spans="1:17" x14ac:dyDescent="0.3">
      <c r="A165" s="9">
        <f t="shared" ca="1" si="506"/>
        <v>0.89538938985159</v>
      </c>
      <c r="B165" s="1">
        <v>42989</v>
      </c>
      <c r="C165" s="1" t="str">
        <f t="shared" si="507"/>
        <v>September</v>
      </c>
      <c r="D165" t="s">
        <v>8</v>
      </c>
      <c r="E165">
        <v>68.399999999999991</v>
      </c>
      <c r="F165" s="2">
        <v>0.69</v>
      </c>
      <c r="G165">
        <v>38</v>
      </c>
      <c r="H165">
        <v>0.3</v>
      </c>
      <c r="I165">
        <v>28</v>
      </c>
      <c r="J165" s="3">
        <f t="shared" si="508"/>
        <v>8.4</v>
      </c>
      <c r="L165" s="8" t="s">
        <v>195</v>
      </c>
      <c r="M165" s="2">
        <f t="shared" ref="M165" si="649">AVERAGE(F164:F203)</f>
        <v>0.8547499999999999</v>
      </c>
      <c r="N165">
        <f t="shared" ref="N165" si="650">_xlfn.STDEV.S(F164:F203)</f>
        <v>0.3140960779026794</v>
      </c>
      <c r="P165">
        <f t="shared" ref="P165" si="651">AVERAGE(E164:E203)</f>
        <v>60.040000000000006</v>
      </c>
      <c r="Q165">
        <f t="shared" ref="Q165" si="652">_xlfn.STDEV.S(E164:E203)</f>
        <v>16.779563271722548</v>
      </c>
    </row>
    <row r="166" spans="1:17" x14ac:dyDescent="0.3">
      <c r="A166" s="9">
        <f t="shared" ca="1" si="506"/>
        <v>0.16676416312394615</v>
      </c>
      <c r="B166" s="1">
        <v>43048</v>
      </c>
      <c r="C166" s="1" t="str">
        <f t="shared" si="507"/>
        <v>November</v>
      </c>
      <c r="D166" t="s">
        <v>11</v>
      </c>
      <c r="E166">
        <v>53.9</v>
      </c>
      <c r="F166" s="2">
        <v>0.83</v>
      </c>
      <c r="G166">
        <v>33</v>
      </c>
      <c r="H166">
        <v>0.3</v>
      </c>
      <c r="I166">
        <v>23</v>
      </c>
      <c r="J166" s="3">
        <f t="shared" si="508"/>
        <v>6.8999999999999995</v>
      </c>
      <c r="L166" s="8" t="s">
        <v>196</v>
      </c>
      <c r="M166" s="2">
        <f t="shared" ref="M166" si="653">AVERAGE(F197:F236)</f>
        <v>0.85025000000000028</v>
      </c>
      <c r="N166">
        <f t="shared" ref="N166" si="654">_xlfn.STDEV.S(F197:F236)</f>
        <v>0.2277592915158328</v>
      </c>
      <c r="P166">
        <f t="shared" ref="P166" si="655">AVERAGE(E197:E236)</f>
        <v>57.554999999999986</v>
      </c>
      <c r="Q166">
        <f t="shared" ref="Q166" si="656">_xlfn.STDEV.S(E197:E236)</f>
        <v>14.125026889014618</v>
      </c>
    </row>
    <row r="167" spans="1:17" x14ac:dyDescent="0.3">
      <c r="A167" s="9">
        <f t="shared" ca="1" si="506"/>
        <v>0.78473413233343714</v>
      </c>
      <c r="B167" s="1">
        <v>42883</v>
      </c>
      <c r="C167" s="1" t="str">
        <f t="shared" si="507"/>
        <v>May</v>
      </c>
      <c r="D167" t="s">
        <v>7</v>
      </c>
      <c r="E167">
        <v>71.699999999999989</v>
      </c>
      <c r="F167" s="2">
        <v>0.65</v>
      </c>
      <c r="G167">
        <v>45</v>
      </c>
      <c r="H167">
        <v>0.3</v>
      </c>
      <c r="I167">
        <v>29</v>
      </c>
      <c r="J167" s="3">
        <f t="shared" si="508"/>
        <v>8.6999999999999993</v>
      </c>
      <c r="L167" s="8" t="s">
        <v>197</v>
      </c>
      <c r="M167" s="2">
        <f t="shared" ref="M167" si="657">AVERAGE(F166:F205)</f>
        <v>0.874</v>
      </c>
      <c r="N167">
        <f t="shared" ref="N167" si="658">_xlfn.STDEV.S(F166:F205)</f>
        <v>0.31856086646200843</v>
      </c>
      <c r="P167">
        <f t="shared" ref="P167" si="659">AVERAGE(E166:E205)</f>
        <v>58.75500000000001</v>
      </c>
      <c r="Q167">
        <f t="shared" ref="Q167" si="660">_xlfn.STDEV.S(E166:E205)</f>
        <v>17.31545848552966</v>
      </c>
    </row>
    <row r="168" spans="1:17" x14ac:dyDescent="0.3">
      <c r="A168" s="9">
        <f t="shared" ca="1" si="506"/>
        <v>0.39732259952012128</v>
      </c>
      <c r="B168" s="1">
        <v>42781</v>
      </c>
      <c r="C168" s="1" t="str">
        <f t="shared" si="507"/>
        <v>February</v>
      </c>
      <c r="D168" t="s">
        <v>10</v>
      </c>
      <c r="E168">
        <v>52</v>
      </c>
      <c r="F168" s="2">
        <v>0.91</v>
      </c>
      <c r="G168">
        <v>33</v>
      </c>
      <c r="H168">
        <v>0.3</v>
      </c>
      <c r="I168">
        <v>20</v>
      </c>
      <c r="J168" s="3">
        <f t="shared" si="508"/>
        <v>6</v>
      </c>
      <c r="L168" s="8" t="s">
        <v>198</v>
      </c>
      <c r="M168" s="2">
        <f t="shared" ref="M168" si="661">AVERAGE(F199:F238)</f>
        <v>0.86274999999999991</v>
      </c>
      <c r="N168">
        <f t="shared" ref="N168" si="662">_xlfn.STDEV.S(F199:F238)</f>
        <v>0.25167120899279932</v>
      </c>
      <c r="P168">
        <f t="shared" ref="P168" si="663">AVERAGE(E199:E238)</f>
        <v>57.292499999999997</v>
      </c>
      <c r="Q168">
        <f t="shared" ref="Q168" si="664">_xlfn.STDEV.S(E199:E238)</f>
        <v>14.550431969973301</v>
      </c>
    </row>
    <row r="169" spans="1:17" x14ac:dyDescent="0.3">
      <c r="A169" s="9">
        <f t="shared" ca="1" si="506"/>
        <v>0.1245901625478697</v>
      </c>
      <c r="B169" s="1">
        <v>42746</v>
      </c>
      <c r="C169" s="1" t="str">
        <f t="shared" si="507"/>
        <v>January</v>
      </c>
      <c r="D169" t="s">
        <v>10</v>
      </c>
      <c r="E169">
        <v>32.599999999999994</v>
      </c>
      <c r="F169" s="2">
        <v>1.54</v>
      </c>
      <c r="G169">
        <v>23</v>
      </c>
      <c r="H169">
        <v>0.3</v>
      </c>
      <c r="I169">
        <v>12</v>
      </c>
      <c r="J169" s="3">
        <f t="shared" si="508"/>
        <v>3.5999999999999996</v>
      </c>
      <c r="L169" s="8" t="s">
        <v>199</v>
      </c>
      <c r="M169" s="2">
        <f t="shared" ref="M169" si="665">AVERAGE(F168:F207)</f>
        <v>0.87899999999999989</v>
      </c>
      <c r="N169">
        <f t="shared" ref="N169" si="666">_xlfn.STDEV.S(F168:F207)</f>
        <v>0.32236147889740663</v>
      </c>
      <c r="P169">
        <f t="shared" ref="P169" si="667">AVERAGE(E168:E207)</f>
        <v>58.712499999999999</v>
      </c>
      <c r="Q169">
        <f t="shared" ref="Q169" si="668">_xlfn.STDEV.S(E168:E207)</f>
        <v>17.694402816304372</v>
      </c>
    </row>
    <row r="170" spans="1:17" x14ac:dyDescent="0.3">
      <c r="A170" s="9">
        <f t="shared" ca="1" si="506"/>
        <v>0.3270136644877234</v>
      </c>
      <c r="B170" s="1">
        <v>42754</v>
      </c>
      <c r="C170" s="1" t="str">
        <f t="shared" si="507"/>
        <v>January</v>
      </c>
      <c r="D170" t="s">
        <v>11</v>
      </c>
      <c r="E170">
        <v>43.099999999999994</v>
      </c>
      <c r="F170" s="2">
        <v>1.18</v>
      </c>
      <c r="G170">
        <v>30</v>
      </c>
      <c r="H170">
        <v>0.3</v>
      </c>
      <c r="I170">
        <v>17</v>
      </c>
      <c r="J170" s="3">
        <f t="shared" si="508"/>
        <v>5.0999999999999996</v>
      </c>
      <c r="L170" s="8" t="s">
        <v>200</v>
      </c>
      <c r="M170" s="2">
        <f t="shared" ref="M170" si="669">AVERAGE(F201:F240)</f>
        <v>0.86475000000000013</v>
      </c>
      <c r="N170">
        <f t="shared" ref="N170" si="670">_xlfn.STDEV.S(F201:F240)</f>
        <v>0.25008703613147393</v>
      </c>
      <c r="P170">
        <f t="shared" ref="P170" si="671">AVERAGE(E201:E240)</f>
        <v>57.002499999999998</v>
      </c>
      <c r="Q170">
        <f t="shared" ref="Q170" si="672">_xlfn.STDEV.S(E201:E240)</f>
        <v>14.371472588394496</v>
      </c>
    </row>
    <row r="171" spans="1:17" x14ac:dyDescent="0.3">
      <c r="A171" s="9">
        <f t="shared" ca="1" si="506"/>
        <v>0.85112856872683407</v>
      </c>
      <c r="B171" s="1">
        <v>42736</v>
      </c>
      <c r="C171" s="1" t="str">
        <f t="shared" si="507"/>
        <v>January</v>
      </c>
      <c r="D171" t="s">
        <v>7</v>
      </c>
      <c r="E171">
        <v>27</v>
      </c>
      <c r="F171" s="2">
        <v>2</v>
      </c>
      <c r="G171">
        <v>15</v>
      </c>
      <c r="H171">
        <v>0.3</v>
      </c>
      <c r="I171">
        <v>10</v>
      </c>
      <c r="J171" s="3">
        <f t="shared" si="508"/>
        <v>3</v>
      </c>
      <c r="L171" s="8" t="s">
        <v>201</v>
      </c>
      <c r="M171" s="2">
        <f t="shared" ref="M171" si="673">AVERAGE(F170:F209)</f>
        <v>0.86024999999999974</v>
      </c>
      <c r="N171">
        <f t="shared" ref="N171" si="674">_xlfn.STDEV.S(F170:F209)</f>
        <v>0.30396092444546874</v>
      </c>
      <c r="P171">
        <f t="shared" ref="P171" si="675">AVERAGE(E170:E209)</f>
        <v>59.177500000000009</v>
      </c>
      <c r="Q171">
        <f t="shared" ref="Q171" si="676">_xlfn.STDEV.S(E170:E209)</f>
        <v>17.25611727282044</v>
      </c>
    </row>
    <row r="172" spans="1:17" x14ac:dyDescent="0.3">
      <c r="A172" s="9">
        <f t="shared" ca="1" si="506"/>
        <v>0.31237297762046323</v>
      </c>
      <c r="B172" s="1">
        <v>42957</v>
      </c>
      <c r="C172" s="1" t="str">
        <f t="shared" si="507"/>
        <v>August</v>
      </c>
      <c r="D172" t="s">
        <v>11</v>
      </c>
      <c r="E172">
        <v>70.3</v>
      </c>
      <c r="F172" s="2">
        <v>0.65</v>
      </c>
      <c r="G172">
        <v>56</v>
      </c>
      <c r="H172">
        <v>0.5</v>
      </c>
      <c r="I172">
        <v>31</v>
      </c>
      <c r="J172" s="3">
        <f t="shared" si="508"/>
        <v>15.5</v>
      </c>
      <c r="L172" s="8" t="s">
        <v>202</v>
      </c>
      <c r="M172" s="2">
        <f t="shared" ref="M172" si="677">AVERAGE(F203:F242)</f>
        <v>0.85575000000000012</v>
      </c>
      <c r="N172">
        <f t="shared" ref="N172" si="678">_xlfn.STDEV.S(F203:F242)</f>
        <v>0.25581330832845334</v>
      </c>
      <c r="P172">
        <f t="shared" ref="P172" si="679">AVERAGE(E203:E242)</f>
        <v>57.774999999999999</v>
      </c>
      <c r="Q172">
        <f t="shared" ref="Q172" si="680">_xlfn.STDEV.S(E203:E242)</f>
        <v>15.090254114188053</v>
      </c>
    </row>
    <row r="173" spans="1:17" x14ac:dyDescent="0.3">
      <c r="A173" s="9">
        <f t="shared" ca="1" si="506"/>
        <v>0.68021322293197362</v>
      </c>
      <c r="B173" s="1">
        <v>42906</v>
      </c>
      <c r="C173" s="1" t="str">
        <f t="shared" si="507"/>
        <v>June</v>
      </c>
      <c r="D173" t="s">
        <v>9</v>
      </c>
      <c r="E173">
        <v>85.1</v>
      </c>
      <c r="F173" s="2">
        <v>0.54</v>
      </c>
      <c r="G173">
        <v>70</v>
      </c>
      <c r="H173">
        <v>0.3</v>
      </c>
      <c r="I173">
        <v>37</v>
      </c>
      <c r="J173" s="3">
        <f t="shared" si="508"/>
        <v>11.1</v>
      </c>
      <c r="L173" s="8" t="s">
        <v>203</v>
      </c>
      <c r="M173" s="2">
        <f t="shared" ref="M173" si="681">AVERAGE(F172:F211)</f>
        <v>0.81424999999999981</v>
      </c>
      <c r="N173">
        <f t="shared" ref="N173" si="682">_xlfn.STDEV.S(F172:F211)</f>
        <v>0.23877773701144714</v>
      </c>
      <c r="P173">
        <f t="shared" ref="P173" si="683">AVERAGE(E172:E211)</f>
        <v>60.792500000000004</v>
      </c>
      <c r="Q173">
        <f t="shared" ref="Q173" si="684">_xlfn.STDEV.S(E172:E211)</f>
        <v>16.520218963905499</v>
      </c>
    </row>
    <row r="174" spans="1:17" x14ac:dyDescent="0.3">
      <c r="A174" s="9">
        <f t="shared" ca="1" si="506"/>
        <v>7.8911065185587326E-3</v>
      </c>
      <c r="B174" s="1">
        <v>42752</v>
      </c>
      <c r="C174" s="1" t="str">
        <f t="shared" si="507"/>
        <v>January</v>
      </c>
      <c r="D174" t="s">
        <v>9</v>
      </c>
      <c r="E174">
        <v>32.199999999999996</v>
      </c>
      <c r="F174" s="2">
        <v>1.43</v>
      </c>
      <c r="G174">
        <v>26</v>
      </c>
      <c r="H174">
        <v>0.3</v>
      </c>
      <c r="I174">
        <v>14</v>
      </c>
      <c r="J174" s="3">
        <f t="shared" si="508"/>
        <v>4.2</v>
      </c>
      <c r="L174" s="8" t="s">
        <v>204</v>
      </c>
      <c r="M174" s="2">
        <f t="shared" ref="M174" si="685">AVERAGE(F205:F244)</f>
        <v>0.86299999999999988</v>
      </c>
      <c r="N174">
        <f t="shared" ref="N174" si="686">_xlfn.STDEV.S(F205:F244)</f>
        <v>0.25278145014708125</v>
      </c>
      <c r="P174">
        <f t="shared" ref="P174" si="687">AVERAGE(E205:E244)</f>
        <v>56.977499999999999</v>
      </c>
      <c r="Q174">
        <f t="shared" ref="Q174" si="688">_xlfn.STDEV.S(E205:E244)</f>
        <v>14.558203036124517</v>
      </c>
    </row>
    <row r="175" spans="1:17" x14ac:dyDescent="0.3">
      <c r="A175" s="9">
        <f t="shared" ca="1" si="506"/>
        <v>0.14566377040742384</v>
      </c>
      <c r="B175" s="1">
        <v>43072</v>
      </c>
      <c r="C175" s="1" t="str">
        <f t="shared" si="507"/>
        <v>December</v>
      </c>
      <c r="D175" t="s">
        <v>7</v>
      </c>
      <c r="E175">
        <v>33.5</v>
      </c>
      <c r="F175" s="2">
        <v>1.18</v>
      </c>
      <c r="G175">
        <v>19</v>
      </c>
      <c r="H175">
        <v>0.3</v>
      </c>
      <c r="I175">
        <v>15</v>
      </c>
      <c r="J175" s="3">
        <f t="shared" si="508"/>
        <v>4.5</v>
      </c>
      <c r="L175" s="8" t="s">
        <v>205</v>
      </c>
      <c r="M175" s="2">
        <f t="shared" ref="M175" si="689">AVERAGE(F174:F213)</f>
        <v>0.82150000000000001</v>
      </c>
      <c r="N175">
        <f t="shared" ref="N175" si="690">_xlfn.STDEV.S(F174:F213)</f>
        <v>0.23381507047127459</v>
      </c>
      <c r="P175">
        <f t="shared" ref="P175" si="691">AVERAGE(E174:E213)</f>
        <v>59.930000000000007</v>
      </c>
      <c r="Q175">
        <f t="shared" ref="Q175" si="692">_xlfn.STDEV.S(E174:E213)</f>
        <v>15.973073496452566</v>
      </c>
    </row>
    <row r="176" spans="1:17" x14ac:dyDescent="0.3">
      <c r="A176" s="9">
        <f t="shared" ca="1" si="506"/>
        <v>0.60947135040899492</v>
      </c>
      <c r="B176" s="1">
        <v>43013</v>
      </c>
      <c r="C176" s="1" t="str">
        <f t="shared" si="507"/>
        <v>October</v>
      </c>
      <c r="D176" t="s">
        <v>11</v>
      </c>
      <c r="E176">
        <v>60.499999999999993</v>
      </c>
      <c r="F176" s="2">
        <v>0.8</v>
      </c>
      <c r="G176">
        <v>33</v>
      </c>
      <c r="H176">
        <v>0.3</v>
      </c>
      <c r="I176">
        <v>25</v>
      </c>
      <c r="J176" s="3">
        <f t="shared" si="508"/>
        <v>7.5</v>
      </c>
      <c r="L176" s="8" t="s">
        <v>206</v>
      </c>
      <c r="M176" s="2">
        <f t="shared" ref="M176" si="693">AVERAGE(F207:F246)</f>
        <v>0.8507499999999999</v>
      </c>
      <c r="N176">
        <f t="shared" ref="N176" si="694">_xlfn.STDEV.S(F207:F246)</f>
        <v>0.24253350284032982</v>
      </c>
      <c r="P176">
        <f t="shared" ref="P176" si="695">AVERAGE(E207:E246)</f>
        <v>57.38000000000001</v>
      </c>
      <c r="Q176">
        <f t="shared" ref="Q176" si="696">_xlfn.STDEV.S(E207:E246)</f>
        <v>14.155223734521373</v>
      </c>
    </row>
    <row r="177" spans="1:17" x14ac:dyDescent="0.3">
      <c r="A177" s="9">
        <f t="shared" ca="1" si="506"/>
        <v>0.32908887737036441</v>
      </c>
      <c r="B177" s="1">
        <v>42922</v>
      </c>
      <c r="C177" s="1" t="str">
        <f t="shared" si="507"/>
        <v>July</v>
      </c>
      <c r="D177" t="s">
        <v>11</v>
      </c>
      <c r="E177">
        <v>91.699999999999989</v>
      </c>
      <c r="F177" s="2">
        <v>0.51</v>
      </c>
      <c r="G177">
        <v>46</v>
      </c>
      <c r="H177">
        <v>0.5</v>
      </c>
      <c r="I177">
        <v>39</v>
      </c>
      <c r="J177" s="3">
        <f t="shared" si="508"/>
        <v>19.5</v>
      </c>
      <c r="L177" s="8" t="s">
        <v>207</v>
      </c>
      <c r="M177" s="2">
        <f t="shared" ref="M177" si="697">AVERAGE(F176:F215)</f>
        <v>0.7932499999999999</v>
      </c>
      <c r="N177">
        <f t="shared" ref="N177" si="698">_xlfn.STDEV.S(F176:F215)</f>
        <v>0.2035881652396356</v>
      </c>
      <c r="P177">
        <f t="shared" ref="P177" si="699">AVERAGE(E176:E215)</f>
        <v>61.360000000000014</v>
      </c>
      <c r="Q177">
        <f t="shared" ref="Q177" si="700">_xlfn.STDEV.S(E176:E215)</f>
        <v>14.68765049022729</v>
      </c>
    </row>
    <row r="178" spans="1:17" x14ac:dyDescent="0.3">
      <c r="A178" s="9">
        <f t="shared" ca="1" si="506"/>
        <v>0.81088650426110676</v>
      </c>
      <c r="B178" s="1">
        <v>42827</v>
      </c>
      <c r="C178" s="1" t="str">
        <f t="shared" si="507"/>
        <v>April</v>
      </c>
      <c r="D178" t="s">
        <v>7</v>
      </c>
      <c r="E178">
        <v>65.8</v>
      </c>
      <c r="F178" s="2">
        <v>0.74</v>
      </c>
      <c r="G178">
        <v>47</v>
      </c>
      <c r="H178">
        <v>0.3</v>
      </c>
      <c r="I178">
        <v>26</v>
      </c>
      <c r="J178" s="3">
        <f t="shared" si="508"/>
        <v>7.8</v>
      </c>
      <c r="L178" s="8" t="s">
        <v>208</v>
      </c>
      <c r="M178" s="2">
        <f t="shared" ref="M178" si="701">AVERAGE(F209:F248)</f>
        <v>0.85624999999999984</v>
      </c>
      <c r="N178">
        <f t="shared" ref="N178" si="702">_xlfn.STDEV.S(F209:F248)</f>
        <v>0.24453710850481908</v>
      </c>
      <c r="P178">
        <f t="shared" ref="P178" si="703">AVERAGE(E209:E248)</f>
        <v>57.035000000000004</v>
      </c>
      <c r="Q178">
        <f t="shared" ref="Q178" si="704">_xlfn.STDEV.S(E209:E248)</f>
        <v>14.358925572261407</v>
      </c>
    </row>
    <row r="179" spans="1:17" x14ac:dyDescent="0.3">
      <c r="A179" s="9">
        <f t="shared" ca="1" si="506"/>
        <v>0.38170161402688563</v>
      </c>
      <c r="B179" s="1">
        <v>43053</v>
      </c>
      <c r="C179" s="1" t="str">
        <f t="shared" si="507"/>
        <v>November</v>
      </c>
      <c r="D179" t="s">
        <v>9</v>
      </c>
      <c r="E179">
        <v>55.9</v>
      </c>
      <c r="F179" s="2">
        <v>0.8</v>
      </c>
      <c r="G179">
        <v>28</v>
      </c>
      <c r="H179">
        <v>0.3</v>
      </c>
      <c r="I179">
        <v>23</v>
      </c>
      <c r="J179" s="3">
        <f t="shared" si="508"/>
        <v>6.8999999999999995</v>
      </c>
      <c r="L179" s="8" t="s">
        <v>209</v>
      </c>
      <c r="M179" s="2">
        <f t="shared" ref="M179" si="705">AVERAGE(F178:F217)</f>
        <v>0.81174999999999997</v>
      </c>
      <c r="N179">
        <f t="shared" ref="N179" si="706">_xlfn.STDEV.S(F178:F217)</f>
        <v>0.21068736712642927</v>
      </c>
      <c r="P179">
        <f t="shared" ref="P179" si="707">AVERAGE(E178:E217)</f>
        <v>59.905000000000015</v>
      </c>
      <c r="Q179">
        <f t="shared" ref="Q179" si="708">_xlfn.STDEV.S(E178:E217)</f>
        <v>14.385461856350299</v>
      </c>
    </row>
    <row r="180" spans="1:17" x14ac:dyDescent="0.3">
      <c r="A180" s="9">
        <f t="shared" ca="1" si="506"/>
        <v>0.87497297942632757</v>
      </c>
      <c r="B180" s="1">
        <v>42763</v>
      </c>
      <c r="C180" s="1" t="str">
        <f t="shared" si="507"/>
        <v>January</v>
      </c>
      <c r="D180" t="s">
        <v>13</v>
      </c>
      <c r="E180">
        <v>34.9</v>
      </c>
      <c r="F180" s="2">
        <v>1.33</v>
      </c>
      <c r="G180">
        <v>15</v>
      </c>
      <c r="H180">
        <v>0.3</v>
      </c>
      <c r="I180">
        <v>13</v>
      </c>
      <c r="J180" s="3">
        <f t="shared" si="508"/>
        <v>3.9</v>
      </c>
      <c r="L180" s="8" t="s">
        <v>210</v>
      </c>
      <c r="M180" s="2">
        <f t="shared" ref="M180" si="709">AVERAGE(F211:F250)</f>
        <v>0.87424999999999975</v>
      </c>
      <c r="N180">
        <f t="shared" ref="N180" si="710">_xlfn.STDEV.S(F211:F250)</f>
        <v>0.24456017559525103</v>
      </c>
      <c r="P180">
        <f t="shared" ref="P180" si="711">AVERAGE(E211:E250)</f>
        <v>56.06</v>
      </c>
      <c r="Q180">
        <f t="shared" ref="Q180" si="712">_xlfn.STDEV.S(E211:E250)</f>
        <v>14.169736620609257</v>
      </c>
    </row>
    <row r="181" spans="1:17" x14ac:dyDescent="0.3">
      <c r="A181" s="9">
        <f t="shared" ca="1" si="506"/>
        <v>0.42590499951121785</v>
      </c>
      <c r="B181" s="1">
        <v>42835</v>
      </c>
      <c r="C181" s="1" t="str">
        <f t="shared" si="507"/>
        <v>April</v>
      </c>
      <c r="D181" t="s">
        <v>8</v>
      </c>
      <c r="E181">
        <v>58.499999999999993</v>
      </c>
      <c r="F181" s="2">
        <v>0.74</v>
      </c>
      <c r="G181">
        <v>48</v>
      </c>
      <c r="H181">
        <v>0.3</v>
      </c>
      <c r="I181">
        <v>25</v>
      </c>
      <c r="J181" s="3">
        <f t="shared" si="508"/>
        <v>7.5</v>
      </c>
      <c r="L181" s="8" t="s">
        <v>211</v>
      </c>
      <c r="M181" s="2">
        <f t="shared" ref="M181" si="713">AVERAGE(F180:F219)</f>
        <v>0.80949999999999989</v>
      </c>
      <c r="N181">
        <f t="shared" ref="N181" si="714">_xlfn.STDEV.S(F180:F219)</f>
        <v>0.21129575820611682</v>
      </c>
      <c r="P181">
        <f t="shared" ref="P181" si="715">AVERAGE(E180:E219)</f>
        <v>60.135000000000012</v>
      </c>
      <c r="Q181">
        <f t="shared" ref="Q181" si="716">_xlfn.STDEV.S(E180:E219)</f>
        <v>14.39333089868261</v>
      </c>
    </row>
    <row r="182" spans="1:17" x14ac:dyDescent="0.3">
      <c r="A182" s="9">
        <f t="shared" ca="1" si="506"/>
        <v>0.76904118556575851</v>
      </c>
      <c r="B182" s="1">
        <v>43000</v>
      </c>
      <c r="C182" s="1" t="str">
        <f t="shared" si="507"/>
        <v>September</v>
      </c>
      <c r="D182" t="s">
        <v>12</v>
      </c>
      <c r="E182">
        <v>64.8</v>
      </c>
      <c r="F182" s="2">
        <v>0.74</v>
      </c>
      <c r="G182">
        <v>34</v>
      </c>
      <c r="H182">
        <v>0.3</v>
      </c>
      <c r="I182">
        <v>26</v>
      </c>
      <c r="J182" s="3">
        <f t="shared" si="508"/>
        <v>7.8</v>
      </c>
      <c r="L182" s="8" t="s">
        <v>212</v>
      </c>
      <c r="M182" s="2">
        <f t="shared" ref="M182" si="717">AVERAGE(F213:F252)</f>
        <v>0.88900000000000001</v>
      </c>
      <c r="N182">
        <f t="shared" ref="N182" si="718">_xlfn.STDEV.S(F213:F252)</f>
        <v>0.25405228615890046</v>
      </c>
      <c r="P182">
        <f t="shared" ref="P182" si="719">AVERAGE(E213:E252)</f>
        <v>55.377499999999998</v>
      </c>
      <c r="Q182">
        <f t="shared" ref="Q182" si="720">_xlfn.STDEV.S(E213:E252)</f>
        <v>14.619349445345623</v>
      </c>
    </row>
    <row r="183" spans="1:17" x14ac:dyDescent="0.3">
      <c r="A183" s="9">
        <f t="shared" ca="1" si="506"/>
        <v>0.62218325619166925</v>
      </c>
      <c r="B183" s="1">
        <v>42975</v>
      </c>
      <c r="C183" s="1" t="str">
        <f t="shared" si="507"/>
        <v>August</v>
      </c>
      <c r="D183" t="s">
        <v>8</v>
      </c>
      <c r="E183">
        <v>77.599999999999994</v>
      </c>
      <c r="F183" s="2">
        <v>0.63</v>
      </c>
      <c r="G183">
        <v>49</v>
      </c>
      <c r="H183">
        <v>0.5</v>
      </c>
      <c r="I183">
        <v>32</v>
      </c>
      <c r="J183" s="3">
        <f t="shared" si="508"/>
        <v>16</v>
      </c>
      <c r="L183" s="8" t="s">
        <v>213</v>
      </c>
      <c r="M183" s="2">
        <f t="shared" ref="M183" si="721">AVERAGE(F182:F221)</f>
        <v>0.7962499999999999</v>
      </c>
      <c r="N183">
        <f t="shared" ref="N183" si="722">_xlfn.STDEV.S(F182:F221)</f>
        <v>0.19370460593123381</v>
      </c>
      <c r="P183">
        <f t="shared" ref="P183" si="723">AVERAGE(E182:E221)</f>
        <v>60.957500000000003</v>
      </c>
      <c r="Q183">
        <f t="shared" ref="Q183" si="724">_xlfn.STDEV.S(E182:E221)</f>
        <v>13.804530796547178</v>
      </c>
    </row>
    <row r="184" spans="1:17" x14ac:dyDescent="0.3">
      <c r="A184" s="9">
        <f t="shared" ca="1" si="506"/>
        <v>0.30189379805793126</v>
      </c>
      <c r="B184" s="1">
        <v>42996</v>
      </c>
      <c r="C184" s="1" t="str">
        <f t="shared" si="507"/>
        <v>September</v>
      </c>
      <c r="D184" t="s">
        <v>8</v>
      </c>
      <c r="E184">
        <v>64.8</v>
      </c>
      <c r="F184" s="2">
        <v>0.71</v>
      </c>
      <c r="G184">
        <v>37</v>
      </c>
      <c r="H184">
        <v>0.3</v>
      </c>
      <c r="I184">
        <v>26</v>
      </c>
      <c r="J184" s="3">
        <f t="shared" si="508"/>
        <v>7.8</v>
      </c>
      <c r="L184" s="8" t="s">
        <v>214</v>
      </c>
      <c r="M184" s="2">
        <f t="shared" ref="M184" si="725">AVERAGE(F215:F254)</f>
        <v>0.8889999999999999</v>
      </c>
      <c r="N184">
        <f t="shared" ref="N184" si="726">_xlfn.STDEV.S(F215:F254)</f>
        <v>0.25441536802477088</v>
      </c>
      <c r="P184">
        <f t="shared" ref="P184" si="727">AVERAGE(E215:E254)</f>
        <v>55.587499999999991</v>
      </c>
      <c r="Q184">
        <f t="shared" ref="Q184" si="728">_xlfn.STDEV.S(E215:E254)</f>
        <v>14.860982945369553</v>
      </c>
    </row>
    <row r="185" spans="1:17" x14ac:dyDescent="0.3">
      <c r="A185" s="9">
        <f t="shared" ca="1" si="506"/>
        <v>0.52723949121984748</v>
      </c>
      <c r="B185" s="1">
        <v>42925</v>
      </c>
      <c r="C185" s="1" t="str">
        <f t="shared" si="507"/>
        <v>July</v>
      </c>
      <c r="D185" t="s">
        <v>7</v>
      </c>
      <c r="E185">
        <v>77.899999999999991</v>
      </c>
      <c r="F185" s="2">
        <v>0.59</v>
      </c>
      <c r="G185">
        <v>44</v>
      </c>
      <c r="H185">
        <v>0.5</v>
      </c>
      <c r="I185">
        <v>33</v>
      </c>
      <c r="J185" s="3">
        <f t="shared" si="508"/>
        <v>16.5</v>
      </c>
      <c r="L185" s="8" t="s">
        <v>215</v>
      </c>
      <c r="M185" s="2">
        <f t="shared" ref="M185" si="729">AVERAGE(F184:F223)</f>
        <v>0.79774999999999996</v>
      </c>
      <c r="N185">
        <f t="shared" ref="N185" si="730">_xlfn.STDEV.S(F184:F223)</f>
        <v>0.19261343644054546</v>
      </c>
      <c r="P185">
        <f t="shared" ref="P185" si="731">AVERAGE(E184:E223)</f>
        <v>60.702500000000008</v>
      </c>
      <c r="Q185">
        <f t="shared" ref="Q185" si="732">_xlfn.STDEV.S(E184:E223)</f>
        <v>13.618341468731495</v>
      </c>
    </row>
    <row r="186" spans="1:17" x14ac:dyDescent="0.3">
      <c r="A186" s="9">
        <f t="shared" ca="1" si="506"/>
        <v>0.94935488242070065</v>
      </c>
      <c r="B186" s="1">
        <v>42876</v>
      </c>
      <c r="C186" s="1" t="str">
        <f t="shared" si="507"/>
        <v>May</v>
      </c>
      <c r="D186" t="s">
        <v>7</v>
      </c>
      <c r="E186">
        <v>71.699999999999989</v>
      </c>
      <c r="F186" s="2">
        <v>0.69</v>
      </c>
      <c r="G186">
        <v>47</v>
      </c>
      <c r="H186">
        <v>0.3</v>
      </c>
      <c r="I186">
        <v>29</v>
      </c>
      <c r="J186" s="3">
        <f t="shared" si="508"/>
        <v>8.6999999999999993</v>
      </c>
      <c r="L186" s="8" t="s">
        <v>216</v>
      </c>
      <c r="M186" s="2">
        <f t="shared" ref="M186" si="733">AVERAGE(F217:F256)</f>
        <v>0.86950000000000005</v>
      </c>
      <c r="N186">
        <f t="shared" ref="N186" si="734">_xlfn.STDEV.S(F217:F256)</f>
        <v>0.25592416745430524</v>
      </c>
      <c r="P186">
        <f t="shared" ref="P186" si="735">AVERAGE(E217:E256)</f>
        <v>57.217499999999994</v>
      </c>
      <c r="Q186">
        <f t="shared" ref="Q186" si="736">_xlfn.STDEV.S(E217:E256)</f>
        <v>16.046612990333404</v>
      </c>
    </row>
    <row r="187" spans="1:17" x14ac:dyDescent="0.3">
      <c r="A187" s="9">
        <f t="shared" ca="1" si="506"/>
        <v>0.65100533710195185</v>
      </c>
      <c r="B187" s="1">
        <v>43075</v>
      </c>
      <c r="C187" s="1" t="str">
        <f t="shared" si="507"/>
        <v>December</v>
      </c>
      <c r="D187" t="s">
        <v>10</v>
      </c>
      <c r="E187">
        <v>44.699999999999996</v>
      </c>
      <c r="F187" s="2">
        <v>0.95</v>
      </c>
      <c r="G187">
        <v>28</v>
      </c>
      <c r="H187">
        <v>0.3</v>
      </c>
      <c r="I187">
        <v>19</v>
      </c>
      <c r="J187" s="3">
        <f t="shared" si="508"/>
        <v>5.7</v>
      </c>
      <c r="L187" s="8" t="s">
        <v>217</v>
      </c>
      <c r="M187" s="2">
        <f t="shared" ref="M187" si="737">AVERAGE(F186:F225)</f>
        <v>0.81624999999999992</v>
      </c>
      <c r="N187">
        <f t="shared" ref="N187" si="738">_xlfn.STDEV.S(F186:F225)</f>
        <v>0.20713785202997059</v>
      </c>
      <c r="P187">
        <f t="shared" ref="P187" si="739">AVERAGE(E186:E225)</f>
        <v>59.385000000000005</v>
      </c>
      <c r="Q187">
        <f t="shared" ref="Q187" si="740">_xlfn.STDEV.S(E186:E225)</f>
        <v>14.198673646976021</v>
      </c>
    </row>
    <row r="188" spans="1:17" x14ac:dyDescent="0.3">
      <c r="A188" s="9">
        <f t="shared" ca="1" si="506"/>
        <v>0.29003449186890462</v>
      </c>
      <c r="B188" s="1">
        <v>42740</v>
      </c>
      <c r="C188" s="1" t="str">
        <f t="shared" si="507"/>
        <v>January</v>
      </c>
      <c r="D188" t="s">
        <v>11</v>
      </c>
      <c r="E188">
        <v>42.4</v>
      </c>
      <c r="F188" s="2">
        <v>1</v>
      </c>
      <c r="G188">
        <v>33</v>
      </c>
      <c r="H188">
        <v>0.3</v>
      </c>
      <c r="I188">
        <v>18</v>
      </c>
      <c r="J188" s="3">
        <f t="shared" si="508"/>
        <v>5.3999999999999995</v>
      </c>
      <c r="L188" s="8" t="s">
        <v>218</v>
      </c>
      <c r="M188" s="2">
        <f t="shared" ref="M188" si="741">AVERAGE(F219:F258)</f>
        <v>0.86649999999999971</v>
      </c>
      <c r="N188">
        <f t="shared" ref="N188" si="742">_xlfn.STDEV.S(F219:F258)</f>
        <v>0.25736883639772401</v>
      </c>
      <c r="P188">
        <f t="shared" ref="P188" si="743">AVERAGE(E219:E258)</f>
        <v>57.50500000000001</v>
      </c>
      <c r="Q188">
        <f t="shared" ref="Q188" si="744">_xlfn.STDEV.S(E219:E258)</f>
        <v>16.165521238830333</v>
      </c>
    </row>
    <row r="189" spans="1:17" x14ac:dyDescent="0.3">
      <c r="A189" s="9">
        <f t="shared" ca="1" si="506"/>
        <v>0.85207723355459941</v>
      </c>
      <c r="B189" s="1">
        <v>43063</v>
      </c>
      <c r="C189" s="1" t="str">
        <f t="shared" si="507"/>
        <v>November</v>
      </c>
      <c r="D189" t="s">
        <v>12</v>
      </c>
      <c r="E189">
        <v>53.599999999999994</v>
      </c>
      <c r="F189" s="2">
        <v>0.83</v>
      </c>
      <c r="G189">
        <v>46</v>
      </c>
      <c r="H189">
        <v>0.3</v>
      </c>
      <c r="I189">
        <v>22</v>
      </c>
      <c r="J189" s="3">
        <f t="shared" si="508"/>
        <v>6.6</v>
      </c>
      <c r="L189" s="8" t="s">
        <v>219</v>
      </c>
      <c r="M189" s="2">
        <f t="shared" ref="M189" si="745">AVERAGE(F188:F227)</f>
        <v>0.80949999999999989</v>
      </c>
      <c r="N189">
        <f t="shared" ref="N189" si="746">_xlfn.STDEV.S(F188:F227)</f>
        <v>0.20743797342944015</v>
      </c>
      <c r="P189">
        <f t="shared" ref="P189" si="747">AVERAGE(E188:E227)</f>
        <v>60.010000000000005</v>
      </c>
      <c r="Q189">
        <f t="shared" ref="Q189" si="748">_xlfn.STDEV.S(E188:E227)</f>
        <v>14.122119402209238</v>
      </c>
    </row>
    <row r="190" spans="1:17" x14ac:dyDescent="0.3">
      <c r="A190" s="9">
        <f t="shared" ca="1" si="506"/>
        <v>0.68310929113967589</v>
      </c>
      <c r="B190" s="1">
        <v>42817</v>
      </c>
      <c r="C190" s="1" t="str">
        <f t="shared" si="507"/>
        <v>March</v>
      </c>
      <c r="D190" t="s">
        <v>11</v>
      </c>
      <c r="E190">
        <v>55.9</v>
      </c>
      <c r="F190" s="2">
        <v>0.87</v>
      </c>
      <c r="G190">
        <v>35</v>
      </c>
      <c r="H190">
        <v>0.3</v>
      </c>
      <c r="I190">
        <v>23</v>
      </c>
      <c r="J190" s="3">
        <f t="shared" si="508"/>
        <v>6.8999999999999995</v>
      </c>
      <c r="L190" s="8" t="s">
        <v>220</v>
      </c>
      <c r="M190" s="2">
        <f t="shared" ref="M190" si="749">AVERAGE(F221:F260)</f>
        <v>0.86099999999999999</v>
      </c>
      <c r="N190">
        <f t="shared" ref="N190" si="750">_xlfn.STDEV.S(F221:F260)</f>
        <v>0.26185531334728562</v>
      </c>
      <c r="P190">
        <f t="shared" ref="P190" si="751">AVERAGE(E221:E260)</f>
        <v>58.177499999999995</v>
      </c>
      <c r="Q190">
        <f t="shared" ref="Q190" si="752">_xlfn.STDEV.S(E221:E260)</f>
        <v>16.777403721703362</v>
      </c>
    </row>
    <row r="191" spans="1:17" x14ac:dyDescent="0.3">
      <c r="A191" s="9">
        <f t="shared" ca="1" si="506"/>
        <v>0.62542801501577738</v>
      </c>
      <c r="B191" s="1">
        <v>42882</v>
      </c>
      <c r="C191" s="1" t="str">
        <f t="shared" si="507"/>
        <v>May</v>
      </c>
      <c r="D191" t="s">
        <v>13</v>
      </c>
      <c r="E191">
        <v>77.3</v>
      </c>
      <c r="F191" s="2">
        <v>0.63</v>
      </c>
      <c r="G191">
        <v>56</v>
      </c>
      <c r="H191">
        <v>0.3</v>
      </c>
      <c r="I191">
        <v>31</v>
      </c>
      <c r="J191" s="3">
        <f t="shared" si="508"/>
        <v>9.2999999999999989</v>
      </c>
      <c r="L191" s="8" t="s">
        <v>221</v>
      </c>
      <c r="M191" s="2">
        <f t="shared" ref="M191" si="753">AVERAGE(F190:F229)</f>
        <v>0.81425000000000003</v>
      </c>
      <c r="N191">
        <f t="shared" ref="N191" si="754">_xlfn.STDEV.S(F190:F229)</f>
        <v>0.22221365902304505</v>
      </c>
      <c r="P191">
        <f t="shared" ref="P191" si="755">AVERAGE(E190:E229)</f>
        <v>60.157500000000006</v>
      </c>
      <c r="Q191">
        <f t="shared" ref="Q191" si="756">_xlfn.STDEV.S(E190:E229)</f>
        <v>14.439296230807907</v>
      </c>
    </row>
    <row r="192" spans="1:17" x14ac:dyDescent="0.3">
      <c r="A192" s="9">
        <f t="shared" ca="1" si="506"/>
        <v>0.90846135536475792</v>
      </c>
      <c r="B192" s="1">
        <v>42968</v>
      </c>
      <c r="C192" s="1" t="str">
        <f t="shared" si="507"/>
        <v>August</v>
      </c>
      <c r="D192" t="s">
        <v>8</v>
      </c>
      <c r="E192">
        <v>68</v>
      </c>
      <c r="F192" s="2">
        <v>0.65</v>
      </c>
      <c r="G192">
        <v>58</v>
      </c>
      <c r="H192">
        <v>0.5</v>
      </c>
      <c r="I192">
        <v>30</v>
      </c>
      <c r="J192" s="3">
        <f t="shared" si="508"/>
        <v>15</v>
      </c>
      <c r="L192" s="8" t="s">
        <v>222</v>
      </c>
      <c r="M192" s="2">
        <f t="shared" ref="M192" si="757">AVERAGE(F223:F262)</f>
        <v>0.87050000000000005</v>
      </c>
      <c r="N192">
        <f t="shared" ref="N192" si="758">_xlfn.STDEV.S(F223:F262)</f>
        <v>0.26101331138075873</v>
      </c>
      <c r="P192">
        <f t="shared" ref="P192" si="759">AVERAGE(E223:E262)</f>
        <v>57.305000000000007</v>
      </c>
      <c r="Q192">
        <f t="shared" ref="Q192" si="760">_xlfn.STDEV.S(E223:E262)</f>
        <v>16.814172135891301</v>
      </c>
    </row>
    <row r="193" spans="1:17" x14ac:dyDescent="0.3">
      <c r="A193" s="9">
        <f t="shared" ca="1" si="506"/>
        <v>0.11805212597874881</v>
      </c>
      <c r="B193" s="1">
        <v>42956</v>
      </c>
      <c r="C193" s="1" t="str">
        <f t="shared" si="507"/>
        <v>August</v>
      </c>
      <c r="D193" t="s">
        <v>10</v>
      </c>
      <c r="E193">
        <v>76.599999999999994</v>
      </c>
      <c r="F193" s="2">
        <v>0.63</v>
      </c>
      <c r="G193">
        <v>55</v>
      </c>
      <c r="H193">
        <v>0.5</v>
      </c>
      <c r="I193">
        <v>32</v>
      </c>
      <c r="J193" s="3">
        <f t="shared" si="508"/>
        <v>16</v>
      </c>
      <c r="L193" s="8" t="s">
        <v>223</v>
      </c>
      <c r="M193" s="2">
        <f t="shared" ref="M193" si="761">AVERAGE(F192:F231)</f>
        <v>0.82725000000000004</v>
      </c>
      <c r="N193">
        <f t="shared" ref="N193" si="762">_xlfn.STDEV.S(F192:F231)</f>
        <v>0.22524046978899873</v>
      </c>
      <c r="P193">
        <f t="shared" ref="P193" si="763">AVERAGE(E192:E231)</f>
        <v>59.319999999999993</v>
      </c>
      <c r="Q193">
        <f t="shared" ref="Q193" si="764">_xlfn.STDEV.S(E192:E231)</f>
        <v>14.365917643631049</v>
      </c>
    </row>
    <row r="194" spans="1:17" x14ac:dyDescent="0.3">
      <c r="A194" s="9">
        <f t="shared" ref="A194:A257" ca="1" si="765">RAND()</f>
        <v>0.24892656388305323</v>
      </c>
      <c r="B194" s="1">
        <v>43064</v>
      </c>
      <c r="C194" s="1" t="str">
        <f t="shared" ref="C194:C257" si="766">TEXT(B194,"mmmm")</f>
        <v>November</v>
      </c>
      <c r="D194" t="s">
        <v>13</v>
      </c>
      <c r="E194">
        <v>49</v>
      </c>
      <c r="F194" s="2">
        <v>0.91</v>
      </c>
      <c r="G194">
        <v>32</v>
      </c>
      <c r="H194">
        <v>0.3</v>
      </c>
      <c r="I194">
        <v>20</v>
      </c>
      <c r="J194" s="3">
        <f t="shared" ref="J194:J257" si="767">H194*I194</f>
        <v>6</v>
      </c>
      <c r="L194" s="8" t="s">
        <v>224</v>
      </c>
      <c r="M194" s="2">
        <f t="shared" ref="M194" si="768">AVERAGE(F225:F264)</f>
        <v>0.89599999999999991</v>
      </c>
      <c r="N194">
        <f t="shared" ref="N194" si="769">_xlfn.STDEV.S(F225:F264)</f>
        <v>0.30120952755047375</v>
      </c>
      <c r="P194">
        <f t="shared" ref="P194" si="770">AVERAGE(E225:E264)</f>
        <v>56.697500000000005</v>
      </c>
      <c r="Q194">
        <f t="shared" ref="Q194" si="771">_xlfn.STDEV.S(E225:E264)</f>
        <v>17.964658859792408</v>
      </c>
    </row>
    <row r="195" spans="1:17" x14ac:dyDescent="0.3">
      <c r="A195" s="9">
        <f t="shared" ca="1" si="765"/>
        <v>0.82123107185674327</v>
      </c>
      <c r="B195" s="1">
        <v>42748</v>
      </c>
      <c r="C195" s="1" t="str">
        <f t="shared" si="766"/>
        <v>January</v>
      </c>
      <c r="D195" t="s">
        <v>12</v>
      </c>
      <c r="E195">
        <v>37.5</v>
      </c>
      <c r="F195" s="2">
        <v>1.33</v>
      </c>
      <c r="G195">
        <v>19</v>
      </c>
      <c r="H195">
        <v>0.3</v>
      </c>
      <c r="I195">
        <v>15</v>
      </c>
      <c r="J195" s="3">
        <f t="shared" si="767"/>
        <v>4.5</v>
      </c>
      <c r="L195" s="8" t="s">
        <v>225</v>
      </c>
      <c r="M195" s="2">
        <f t="shared" ref="M195" si="772">AVERAGE(F194:F233)</f>
        <v>0.85975000000000001</v>
      </c>
      <c r="N195">
        <f t="shared" ref="N195" si="773">_xlfn.STDEV.S(F194:F233)</f>
        <v>0.24271421941800608</v>
      </c>
      <c r="P195">
        <f t="shared" ref="P195" si="774">AVERAGE(E194:E233)</f>
        <v>57.464999999999975</v>
      </c>
      <c r="Q195">
        <f t="shared" ref="Q195" si="775">_xlfn.STDEV.S(E194:E233)</f>
        <v>14.951863789147959</v>
      </c>
    </row>
    <row r="196" spans="1:17" x14ac:dyDescent="0.3">
      <c r="A196" s="9">
        <f t="shared" ca="1" si="765"/>
        <v>0.3633802620007418</v>
      </c>
      <c r="B196" s="1">
        <v>42933</v>
      </c>
      <c r="C196" s="1" t="str">
        <f t="shared" si="766"/>
        <v>July</v>
      </c>
      <c r="D196" t="s">
        <v>8</v>
      </c>
      <c r="E196">
        <v>80.899999999999991</v>
      </c>
      <c r="F196" s="2">
        <v>0.56999999999999995</v>
      </c>
      <c r="G196">
        <v>64</v>
      </c>
      <c r="H196">
        <v>0.5</v>
      </c>
      <c r="I196">
        <v>33</v>
      </c>
      <c r="J196" s="3">
        <f t="shared" si="767"/>
        <v>16.5</v>
      </c>
      <c r="L196" s="8" t="s">
        <v>226</v>
      </c>
      <c r="M196" s="2">
        <f t="shared" ref="M196" si="776">AVERAGE(F227:F266)</f>
        <v>0.88049999999999995</v>
      </c>
      <c r="N196">
        <f t="shared" ref="N196" si="777">_xlfn.STDEV.S(F227:F266)</f>
        <v>0.29403427325084763</v>
      </c>
      <c r="P196">
        <f t="shared" ref="P196" si="778">AVERAGE(E227:E266)</f>
        <v>57.652500000000011</v>
      </c>
      <c r="Q196">
        <f t="shared" ref="Q196" si="779">_xlfn.STDEV.S(E227:E266)</f>
        <v>17.453762910718957</v>
      </c>
    </row>
    <row r="197" spans="1:17" x14ac:dyDescent="0.3">
      <c r="A197" s="9">
        <f t="shared" ca="1" si="765"/>
        <v>0.3590207103398747</v>
      </c>
      <c r="B197" s="1">
        <v>43058</v>
      </c>
      <c r="C197" s="1" t="str">
        <f t="shared" si="766"/>
        <v>November</v>
      </c>
      <c r="D197" t="s">
        <v>7</v>
      </c>
      <c r="E197">
        <v>55.9</v>
      </c>
      <c r="F197" s="2">
        <v>0.87</v>
      </c>
      <c r="G197">
        <v>34</v>
      </c>
      <c r="H197">
        <v>0.3</v>
      </c>
      <c r="I197">
        <v>23</v>
      </c>
      <c r="J197" s="3">
        <f t="shared" si="767"/>
        <v>6.8999999999999995</v>
      </c>
      <c r="L197" s="8" t="s">
        <v>227</v>
      </c>
      <c r="M197" s="2">
        <f t="shared" ref="M197" si="780">AVERAGE(F196:F235)</f>
        <v>0.84600000000000031</v>
      </c>
      <c r="N197">
        <f t="shared" ref="N197" si="781">_xlfn.STDEV.S(F196:F235)</f>
        <v>0.2314259032994101</v>
      </c>
      <c r="P197">
        <f t="shared" ref="P197" si="782">AVERAGE(E196:E235)</f>
        <v>58.014999999999986</v>
      </c>
      <c r="Q197">
        <f t="shared" ref="Q197" si="783">_xlfn.STDEV.S(E196:E235)</f>
        <v>14.582401581956139</v>
      </c>
    </row>
    <row r="198" spans="1:17" x14ac:dyDescent="0.3">
      <c r="A198" s="9">
        <f t="shared" ca="1" si="765"/>
        <v>0.72191328587147274</v>
      </c>
      <c r="B198" s="1">
        <v>42787</v>
      </c>
      <c r="C198" s="1" t="str">
        <f t="shared" si="766"/>
        <v>February</v>
      </c>
      <c r="D198" t="s">
        <v>9</v>
      </c>
      <c r="E198">
        <v>42.4</v>
      </c>
      <c r="F198" s="2">
        <v>1</v>
      </c>
      <c r="G198">
        <v>28</v>
      </c>
      <c r="H198">
        <v>0.3</v>
      </c>
      <c r="I198">
        <v>18</v>
      </c>
      <c r="J198" s="3">
        <f t="shared" si="767"/>
        <v>5.3999999999999995</v>
      </c>
      <c r="L198" s="8" t="s">
        <v>228</v>
      </c>
      <c r="M198" s="2">
        <f t="shared" ref="M198" si="784">AVERAGE(F229:F268)</f>
        <v>0.88075000000000014</v>
      </c>
      <c r="N198">
        <f t="shared" ref="N198" si="785">_xlfn.STDEV.S(F229:F268)</f>
        <v>0.29405552850805888</v>
      </c>
      <c r="P198">
        <f t="shared" ref="P198" si="786">AVERAGE(E229:E268)</f>
        <v>57.645000000000003</v>
      </c>
      <c r="Q198">
        <f t="shared" ref="Q198" si="787">_xlfn.STDEV.S(E229:E268)</f>
        <v>17.453923958195222</v>
      </c>
    </row>
    <row r="199" spans="1:17" x14ac:dyDescent="0.3">
      <c r="A199" s="9">
        <f t="shared" ca="1" si="765"/>
        <v>0.89398177919285193</v>
      </c>
      <c r="B199" s="1">
        <v>42963</v>
      </c>
      <c r="C199" s="1" t="str">
        <f t="shared" si="766"/>
        <v>August</v>
      </c>
      <c r="D199" t="s">
        <v>10</v>
      </c>
      <c r="E199">
        <v>71</v>
      </c>
      <c r="F199" s="2">
        <v>0.63</v>
      </c>
      <c r="G199">
        <v>49</v>
      </c>
      <c r="H199">
        <v>0.5</v>
      </c>
      <c r="I199">
        <v>30</v>
      </c>
      <c r="J199" s="3">
        <f t="shared" si="767"/>
        <v>15</v>
      </c>
      <c r="L199" s="8" t="s">
        <v>229</v>
      </c>
      <c r="M199" s="2">
        <f t="shared" ref="M199" si="788">AVERAGE(F198:F237)</f>
        <v>0.84924999999999995</v>
      </c>
      <c r="N199">
        <f t="shared" ref="N199" si="789">_xlfn.STDEV.S(F198:F237)</f>
        <v>0.22775816571811813</v>
      </c>
      <c r="P199">
        <f t="shared" ref="P199" si="790">AVERAGE(E198:E237)</f>
        <v>57.58</v>
      </c>
      <c r="Q199">
        <f t="shared" ref="Q199" si="791">_xlfn.STDEV.S(E198:E237)</f>
        <v>14.122907378458336</v>
      </c>
    </row>
    <row r="200" spans="1:17" x14ac:dyDescent="0.3">
      <c r="A200" s="9">
        <f t="shared" ca="1" si="765"/>
        <v>0.57047506620492161</v>
      </c>
      <c r="B200" s="1">
        <v>42891</v>
      </c>
      <c r="C200" s="1" t="str">
        <f t="shared" si="766"/>
        <v>June</v>
      </c>
      <c r="D200" t="s">
        <v>8</v>
      </c>
      <c r="E200">
        <v>78.599999999999994</v>
      </c>
      <c r="F200" s="2">
        <v>0.59</v>
      </c>
      <c r="G200">
        <v>36</v>
      </c>
      <c r="H200">
        <v>0.3</v>
      </c>
      <c r="I200">
        <v>32</v>
      </c>
      <c r="J200" s="3">
        <f t="shared" si="767"/>
        <v>9.6</v>
      </c>
      <c r="L200" s="8" t="s">
        <v>230</v>
      </c>
      <c r="M200" s="2">
        <f t="shared" ref="M200" si="792">AVERAGE(F231:F270)</f>
        <v>0.86250000000000038</v>
      </c>
      <c r="N200">
        <f t="shared" ref="N200" si="793">_xlfn.STDEV.S(F231:F270)</f>
        <v>0.28592405303255569</v>
      </c>
      <c r="P200">
        <f t="shared" ref="P200" si="794">AVERAGE(E231:E270)</f>
        <v>58.350000000000009</v>
      </c>
      <c r="Q200">
        <f t="shared" ref="Q200" si="795">_xlfn.STDEV.S(E231:E270)</f>
        <v>17.035528485175604</v>
      </c>
    </row>
    <row r="201" spans="1:17" x14ac:dyDescent="0.3">
      <c r="A201" s="9">
        <f t="shared" ca="1" si="765"/>
        <v>0.57359370894731954</v>
      </c>
      <c r="B201" s="1">
        <v>42807</v>
      </c>
      <c r="C201" s="1" t="str">
        <f t="shared" si="766"/>
        <v>March</v>
      </c>
      <c r="D201" t="s">
        <v>8</v>
      </c>
      <c r="E201">
        <v>55.9</v>
      </c>
      <c r="F201" s="2">
        <v>0.87</v>
      </c>
      <c r="G201">
        <v>48</v>
      </c>
      <c r="H201">
        <v>0.3</v>
      </c>
      <c r="I201">
        <v>23</v>
      </c>
      <c r="J201" s="3">
        <f t="shared" si="767"/>
        <v>6.8999999999999995</v>
      </c>
      <c r="L201" s="8" t="s">
        <v>231</v>
      </c>
      <c r="M201" s="2">
        <f t="shared" ref="M201" si="796">AVERAGE(F200:F239)</f>
        <v>0.86175000000000013</v>
      </c>
      <c r="N201">
        <f t="shared" ref="N201" si="797">_xlfn.STDEV.S(F200:F239)</f>
        <v>0.2526971177780481</v>
      </c>
      <c r="P201">
        <f t="shared" ref="P201" si="798">AVERAGE(E200:E239)</f>
        <v>57.472499999999989</v>
      </c>
      <c r="Q201">
        <f t="shared" ref="Q201" si="799">_xlfn.STDEV.S(E200:E239)</f>
        <v>14.767271287616135</v>
      </c>
    </row>
    <row r="202" spans="1:17" x14ac:dyDescent="0.3">
      <c r="A202" s="9">
        <f t="shared" ca="1" si="765"/>
        <v>0.79884079959512866</v>
      </c>
      <c r="B202" s="1">
        <v>42887</v>
      </c>
      <c r="C202" s="1" t="str">
        <f t="shared" si="766"/>
        <v>June</v>
      </c>
      <c r="D202" t="s">
        <v>11</v>
      </c>
      <c r="E202">
        <v>71.3</v>
      </c>
      <c r="F202" s="2">
        <v>0.65</v>
      </c>
      <c r="G202">
        <v>42</v>
      </c>
      <c r="H202">
        <v>0.3</v>
      </c>
      <c r="I202">
        <v>31</v>
      </c>
      <c r="J202" s="3">
        <f t="shared" si="767"/>
        <v>9.2999999999999989</v>
      </c>
      <c r="L202" s="8" t="s">
        <v>232</v>
      </c>
      <c r="M202" s="2">
        <f t="shared" ref="M202" si="800">AVERAGE(F233:F272)</f>
        <v>0.83775000000000011</v>
      </c>
      <c r="N202">
        <f t="shared" ref="N202" si="801">_xlfn.STDEV.S(F233:F272)</f>
        <v>0.27834204653949546</v>
      </c>
      <c r="P202">
        <f t="shared" ref="P202" si="802">AVERAGE(E233:E272)</f>
        <v>59.662500000000023</v>
      </c>
      <c r="Q202">
        <f t="shared" ref="Q202" si="803">_xlfn.STDEV.S(E233:E272)</f>
        <v>16.453192153842945</v>
      </c>
    </row>
    <row r="203" spans="1:17" x14ac:dyDescent="0.3">
      <c r="A203" s="9">
        <f t="shared" ca="1" si="765"/>
        <v>0.23989061276143198</v>
      </c>
      <c r="B203" s="1">
        <v>42920</v>
      </c>
      <c r="C203" s="1" t="str">
        <f t="shared" si="766"/>
        <v>July</v>
      </c>
      <c r="D203" t="s">
        <v>9</v>
      </c>
      <c r="E203">
        <v>84.199999999999989</v>
      </c>
      <c r="F203" s="2">
        <v>0.59</v>
      </c>
      <c r="G203">
        <v>49</v>
      </c>
      <c r="H203">
        <v>0.5</v>
      </c>
      <c r="I203">
        <v>34</v>
      </c>
      <c r="J203" s="3">
        <f t="shared" si="767"/>
        <v>17</v>
      </c>
      <c r="L203" s="8" t="s">
        <v>233</v>
      </c>
      <c r="M203" s="2">
        <f t="shared" ref="M203" si="804">AVERAGE(F202:F241)</f>
        <v>0.85725000000000018</v>
      </c>
      <c r="N203">
        <f t="shared" ref="N203" si="805">_xlfn.STDEV.S(F202:F241)</f>
        <v>0.2543870209154856</v>
      </c>
      <c r="P203">
        <f t="shared" ref="P203" si="806">AVERAGE(E202:E241)</f>
        <v>57.742499999999993</v>
      </c>
      <c r="Q203">
        <f t="shared" ref="Q203" si="807">_xlfn.STDEV.S(E202:E241)</f>
        <v>15.058873991684658</v>
      </c>
    </row>
    <row r="204" spans="1:17" x14ac:dyDescent="0.3">
      <c r="A204" s="9">
        <f t="shared" ca="1" si="765"/>
        <v>0.40865315754035336</v>
      </c>
      <c r="B204" s="1">
        <v>42784</v>
      </c>
      <c r="C204" s="1" t="str">
        <f t="shared" si="766"/>
        <v>February</v>
      </c>
      <c r="D204" t="s">
        <v>13</v>
      </c>
      <c r="E204">
        <v>43.699999999999996</v>
      </c>
      <c r="F204" s="2">
        <v>0.95</v>
      </c>
      <c r="G204">
        <v>25</v>
      </c>
      <c r="H204">
        <v>0.3</v>
      </c>
      <c r="I204">
        <v>19</v>
      </c>
      <c r="J204" s="3">
        <f t="shared" si="767"/>
        <v>5.7</v>
      </c>
      <c r="L204" s="8" t="s">
        <v>234</v>
      </c>
      <c r="M204" s="2">
        <f t="shared" ref="M204" si="808">AVERAGE(F235:F274)</f>
        <v>0.81799999999999995</v>
      </c>
      <c r="N204">
        <f t="shared" ref="N204" si="809">_xlfn.STDEV.S(F235:F274)</f>
        <v>0.27108708034173329</v>
      </c>
      <c r="P204">
        <f t="shared" ref="P204" si="810">AVERAGE(E235:E274)</f>
        <v>61.042500000000004</v>
      </c>
      <c r="Q204">
        <f t="shared" ref="Q204" si="811">_xlfn.STDEV.S(E235:E274)</f>
        <v>16.915322859345494</v>
      </c>
    </row>
    <row r="205" spans="1:17" x14ac:dyDescent="0.3">
      <c r="A205" s="9">
        <f t="shared" ca="1" si="765"/>
        <v>0.87709230271773597</v>
      </c>
      <c r="B205" s="1">
        <v>43093</v>
      </c>
      <c r="C205" s="1" t="str">
        <f t="shared" si="766"/>
        <v>December</v>
      </c>
      <c r="D205" t="s">
        <v>7</v>
      </c>
      <c r="E205">
        <v>35.799999999999997</v>
      </c>
      <c r="F205" s="2">
        <v>1.25</v>
      </c>
      <c r="G205">
        <v>26</v>
      </c>
      <c r="H205">
        <v>0.3</v>
      </c>
      <c r="I205">
        <v>16</v>
      </c>
      <c r="J205" s="3">
        <f t="shared" si="767"/>
        <v>4.8</v>
      </c>
      <c r="L205" s="8" t="s">
        <v>235</v>
      </c>
      <c r="M205" s="2">
        <f t="shared" ref="M205" si="812">AVERAGE(F204:F243)</f>
        <v>0.86599999999999999</v>
      </c>
      <c r="N205">
        <f t="shared" ref="N205" si="813">_xlfn.STDEV.S(F204:F243)</f>
        <v>0.25309165259918059</v>
      </c>
      <c r="P205">
        <f t="shared" ref="P205" si="814">AVERAGE(E204:E243)</f>
        <v>56.680000000000007</v>
      </c>
      <c r="Q205">
        <f t="shared" ref="Q205" si="815">_xlfn.STDEV.S(E204:E243)</f>
        <v>14.70789426961427</v>
      </c>
    </row>
    <row r="206" spans="1:17" x14ac:dyDescent="0.3">
      <c r="A206" s="9">
        <f t="shared" ca="1" si="765"/>
        <v>0.93843816000649638</v>
      </c>
      <c r="B206" s="1">
        <v>42750</v>
      </c>
      <c r="C206" s="1" t="str">
        <f t="shared" si="766"/>
        <v>January</v>
      </c>
      <c r="D206" t="s">
        <v>7</v>
      </c>
      <c r="E206">
        <v>43.4</v>
      </c>
      <c r="F206" s="2">
        <v>1.1100000000000001</v>
      </c>
      <c r="G206">
        <v>33</v>
      </c>
      <c r="H206">
        <v>0.3</v>
      </c>
      <c r="I206">
        <v>18</v>
      </c>
      <c r="J206" s="3">
        <f t="shared" si="767"/>
        <v>5.3999999999999995</v>
      </c>
      <c r="L206" s="8" t="s">
        <v>236</v>
      </c>
      <c r="M206" s="2">
        <f t="shared" ref="M206" si="816">AVERAGE(F237:F276)</f>
        <v>0.80600000000000005</v>
      </c>
      <c r="N206">
        <f t="shared" ref="N206" si="817">_xlfn.STDEV.S(F237:F276)</f>
        <v>0.27416820590324686</v>
      </c>
      <c r="P206">
        <f t="shared" ref="P206" si="818">AVERAGE(E237:E276)</f>
        <v>62.06</v>
      </c>
      <c r="Q206">
        <f t="shared" ref="Q206" si="819">_xlfn.STDEV.S(E237:E276)</f>
        <v>17.30096781048638</v>
      </c>
    </row>
    <row r="207" spans="1:17" x14ac:dyDescent="0.3">
      <c r="A207" s="9">
        <f t="shared" ca="1" si="765"/>
        <v>0.87860571083053163</v>
      </c>
      <c r="B207" s="1">
        <v>42910</v>
      </c>
      <c r="C207" s="1" t="str">
        <f t="shared" si="766"/>
        <v>June</v>
      </c>
      <c r="D207" t="s">
        <v>13</v>
      </c>
      <c r="E207">
        <v>80.5</v>
      </c>
      <c r="F207" s="2">
        <v>0.56999999999999995</v>
      </c>
      <c r="G207">
        <v>50</v>
      </c>
      <c r="H207">
        <v>0.3</v>
      </c>
      <c r="I207">
        <v>35</v>
      </c>
      <c r="J207" s="3">
        <f t="shared" si="767"/>
        <v>10.5</v>
      </c>
      <c r="L207" s="8" t="s">
        <v>237</v>
      </c>
      <c r="M207" s="2">
        <f t="shared" ref="M207" si="820">AVERAGE(F206:F245)</f>
        <v>0.85349999999999981</v>
      </c>
      <c r="N207">
        <f t="shared" ref="N207" si="821">_xlfn.STDEV.S(F206:F245)</f>
        <v>0.24488144698388897</v>
      </c>
      <c r="P207">
        <f t="shared" ref="P207" si="822">AVERAGE(E206:E245)</f>
        <v>57.339999999999996</v>
      </c>
      <c r="Q207">
        <f t="shared" ref="Q207" si="823">_xlfn.STDEV.S(E206:E245)</f>
        <v>14.193313702097642</v>
      </c>
    </row>
    <row r="208" spans="1:17" x14ac:dyDescent="0.3">
      <c r="A208" s="9">
        <f t="shared" ca="1" si="765"/>
        <v>0.85578863966213237</v>
      </c>
      <c r="B208" s="1">
        <v>43054</v>
      </c>
      <c r="C208" s="1" t="str">
        <f t="shared" si="766"/>
        <v>November</v>
      </c>
      <c r="D208" t="s">
        <v>10</v>
      </c>
      <c r="E208">
        <v>55.9</v>
      </c>
      <c r="F208" s="2">
        <v>0.83</v>
      </c>
      <c r="G208">
        <v>47</v>
      </c>
      <c r="H208">
        <v>0.3</v>
      </c>
      <c r="I208">
        <v>23</v>
      </c>
      <c r="J208" s="3">
        <f t="shared" si="767"/>
        <v>6.8999999999999995</v>
      </c>
      <c r="L208" s="8" t="s">
        <v>238</v>
      </c>
      <c r="M208" s="2">
        <f t="shared" ref="M208" si="824">AVERAGE(F239:F278)</f>
        <v>0.78249999999999997</v>
      </c>
      <c r="N208">
        <f t="shared" ref="N208" si="825">_xlfn.STDEV.S(F239:F278)</f>
        <v>0.2474459277892592</v>
      </c>
      <c r="P208">
        <f t="shared" ref="P208" si="826">AVERAGE(E239:E278)</f>
        <v>62.987500000000011</v>
      </c>
      <c r="Q208">
        <f t="shared" ref="Q208" si="827">_xlfn.STDEV.S(E239:E278)</f>
        <v>16.519439791519506</v>
      </c>
    </row>
    <row r="209" spans="1:17" x14ac:dyDescent="0.3">
      <c r="A209" s="9">
        <f t="shared" ca="1" si="765"/>
        <v>0.15998068202768712</v>
      </c>
      <c r="B209" s="1">
        <v>43055</v>
      </c>
      <c r="C209" s="1" t="str">
        <f t="shared" si="766"/>
        <v>November</v>
      </c>
      <c r="D209" t="s">
        <v>11</v>
      </c>
      <c r="E209">
        <v>47.3</v>
      </c>
      <c r="F209" s="2">
        <v>0.87</v>
      </c>
      <c r="G209">
        <v>28</v>
      </c>
      <c r="H209">
        <v>0.3</v>
      </c>
      <c r="I209">
        <v>21</v>
      </c>
      <c r="J209" s="3">
        <f t="shared" si="767"/>
        <v>6.3</v>
      </c>
      <c r="L209" s="8" t="s">
        <v>239</v>
      </c>
      <c r="M209" s="2">
        <f t="shared" ref="M209" si="828">AVERAGE(F208:F247)</f>
        <v>0.8507499999999999</v>
      </c>
      <c r="N209">
        <f t="shared" ref="N209" si="829">_xlfn.STDEV.S(F208:F247)</f>
        <v>0.24253350284032982</v>
      </c>
      <c r="P209">
        <f t="shared" ref="P209" si="830">AVERAGE(E208:E247)</f>
        <v>57.379999999999995</v>
      </c>
      <c r="Q209">
        <f t="shared" ref="Q209" si="831">_xlfn.STDEV.S(E208:E247)</f>
        <v>14.155223734521424</v>
      </c>
    </row>
    <row r="210" spans="1:17" x14ac:dyDescent="0.3">
      <c r="A210" s="9">
        <f t="shared" ca="1" si="765"/>
        <v>0.92664831288451588</v>
      </c>
      <c r="B210" s="1">
        <v>42896</v>
      </c>
      <c r="C210" s="1" t="str">
        <f t="shared" si="766"/>
        <v>June</v>
      </c>
      <c r="D210" t="s">
        <v>13</v>
      </c>
      <c r="E210">
        <v>79.5</v>
      </c>
      <c r="F210" s="2">
        <v>0.54</v>
      </c>
      <c r="G210">
        <v>54</v>
      </c>
      <c r="H210">
        <v>0.3</v>
      </c>
      <c r="I210">
        <v>35</v>
      </c>
      <c r="J210" s="3">
        <f t="shared" si="767"/>
        <v>10.5</v>
      </c>
      <c r="L210" s="8" t="s">
        <v>240</v>
      </c>
      <c r="M210" s="2">
        <f t="shared" ref="M210" si="832">AVERAGE(F241:F280)</f>
        <v>0.79425000000000001</v>
      </c>
      <c r="N210">
        <f t="shared" ref="N210" si="833">_xlfn.STDEV.S(F241:F280)</f>
        <v>0.24742662730077367</v>
      </c>
      <c r="P210">
        <f t="shared" ref="P210" si="834">AVERAGE(E241:E280)</f>
        <v>62.11</v>
      </c>
      <c r="Q210">
        <f t="shared" ref="Q210" si="835">_xlfn.STDEV.S(E241:E280)</f>
        <v>16.670745142006741</v>
      </c>
    </row>
    <row r="211" spans="1:17" x14ac:dyDescent="0.3">
      <c r="A211" s="9">
        <f t="shared" ca="1" si="765"/>
        <v>0.77271923529190722</v>
      </c>
      <c r="B211" s="1">
        <v>42824</v>
      </c>
      <c r="C211" s="1" t="str">
        <f t="shared" si="766"/>
        <v>March</v>
      </c>
      <c r="D211" t="s">
        <v>11</v>
      </c>
      <c r="E211">
        <v>55.199999999999996</v>
      </c>
      <c r="F211" s="2">
        <v>0.8</v>
      </c>
      <c r="G211">
        <v>47</v>
      </c>
      <c r="H211">
        <v>0.3</v>
      </c>
      <c r="I211">
        <v>24</v>
      </c>
      <c r="J211" s="3">
        <f t="shared" si="767"/>
        <v>7.1999999999999993</v>
      </c>
      <c r="L211" s="8" t="s">
        <v>241</v>
      </c>
      <c r="M211" s="2">
        <f t="shared" ref="M211" si="836">AVERAGE(F210:F249)</f>
        <v>0.86399999999999988</v>
      </c>
      <c r="N211">
        <f t="shared" ref="N211" si="837">_xlfn.STDEV.S(F210:F249)</f>
        <v>0.24983892246703138</v>
      </c>
      <c r="P211">
        <f t="shared" ref="P211" si="838">AVERAGE(E210:E249)</f>
        <v>56.79</v>
      </c>
      <c r="Q211">
        <f t="shared" ref="Q211" si="839">_xlfn.STDEV.S(E210:E249)</f>
        <v>14.610688044312118</v>
      </c>
    </row>
    <row r="212" spans="1:17" x14ac:dyDescent="0.3">
      <c r="A212" s="9">
        <f t="shared" ca="1" si="765"/>
        <v>0.55938642816640105</v>
      </c>
      <c r="B212" s="1">
        <v>42847</v>
      </c>
      <c r="C212" s="1" t="str">
        <f t="shared" si="766"/>
        <v>April</v>
      </c>
      <c r="D212" t="s">
        <v>13</v>
      </c>
      <c r="E212">
        <v>57.499999999999993</v>
      </c>
      <c r="F212" s="2">
        <v>0.77</v>
      </c>
      <c r="G212">
        <v>47</v>
      </c>
      <c r="H212">
        <v>0.3</v>
      </c>
      <c r="I212">
        <v>25</v>
      </c>
      <c r="J212" s="3">
        <f t="shared" si="767"/>
        <v>7.5</v>
      </c>
      <c r="L212" s="8" t="s">
        <v>242</v>
      </c>
      <c r="M212" s="2">
        <f t="shared" ref="M212" si="840">AVERAGE(F243:F282)</f>
        <v>0.79974999999999996</v>
      </c>
      <c r="N212">
        <f t="shared" ref="N212" si="841">_xlfn.STDEV.S(F243:F282)</f>
        <v>0.2437368010890606</v>
      </c>
      <c r="P212">
        <f t="shared" ref="P212" si="842">AVERAGE(E243:E282)</f>
        <v>61.435000000000002</v>
      </c>
      <c r="Q212">
        <f t="shared" ref="Q212" si="843">_xlfn.STDEV.S(E243:E282)</f>
        <v>16.163896934296552</v>
      </c>
    </row>
    <row r="213" spans="1:17" x14ac:dyDescent="0.3">
      <c r="A213" s="9">
        <f t="shared" ca="1" si="765"/>
        <v>0.30175806437049524</v>
      </c>
      <c r="B213" s="1">
        <v>43002</v>
      </c>
      <c r="C213" s="1" t="str">
        <f t="shared" si="766"/>
        <v>September</v>
      </c>
      <c r="D213" t="s">
        <v>7</v>
      </c>
      <c r="E213">
        <v>63.399999999999991</v>
      </c>
      <c r="F213" s="2">
        <v>0.71</v>
      </c>
      <c r="G213">
        <v>43</v>
      </c>
      <c r="H213">
        <v>0.3</v>
      </c>
      <c r="I213">
        <v>28</v>
      </c>
      <c r="J213" s="3">
        <f t="shared" si="767"/>
        <v>8.4</v>
      </c>
      <c r="L213" s="8" t="s">
        <v>243</v>
      </c>
      <c r="M213" s="2">
        <f t="shared" ref="M213" si="844">AVERAGE(F212:F251)</f>
        <v>0.87499999999999978</v>
      </c>
      <c r="N213">
        <f t="shared" ref="N213" si="845">_xlfn.STDEV.S(F212:F251)</f>
        <v>0.24437256130332805</v>
      </c>
      <c r="P213">
        <f t="shared" ref="P213" si="846">AVERAGE(E212:E251)</f>
        <v>55.977499999999999</v>
      </c>
      <c r="Q213">
        <f t="shared" ref="Q213" si="847">_xlfn.STDEV.S(E212:E251)</f>
        <v>14.184471240020679</v>
      </c>
    </row>
    <row r="214" spans="1:17" x14ac:dyDescent="0.3">
      <c r="A214" s="9">
        <f t="shared" ca="1" si="765"/>
        <v>2.6717577044587437E-2</v>
      </c>
      <c r="B214" s="1">
        <v>43001</v>
      </c>
      <c r="C214" s="1" t="str">
        <f t="shared" si="766"/>
        <v>September</v>
      </c>
      <c r="D214" t="s">
        <v>13</v>
      </c>
      <c r="E214">
        <v>63.399999999999991</v>
      </c>
      <c r="F214" s="2">
        <v>0.71</v>
      </c>
      <c r="G214">
        <v>39</v>
      </c>
      <c r="H214">
        <v>0.3</v>
      </c>
      <c r="I214">
        <v>28</v>
      </c>
      <c r="J214" s="3">
        <f t="shared" si="767"/>
        <v>8.4</v>
      </c>
      <c r="L214" s="8" t="s">
        <v>244</v>
      </c>
      <c r="M214" s="2">
        <f t="shared" ref="M214" si="848">AVERAGE(F245:F284)</f>
        <v>0.78099999999999992</v>
      </c>
      <c r="N214">
        <f t="shared" ref="N214" si="849">_xlfn.STDEV.S(F245:F284)</f>
        <v>0.24840826609971464</v>
      </c>
      <c r="P214">
        <f t="shared" ref="P214" si="850">AVERAGE(E245:E284)</f>
        <v>63.597500000000011</v>
      </c>
      <c r="Q214">
        <f t="shared" ref="Q214" si="851">_xlfn.STDEV.S(E245:E284)</f>
        <v>17.217708348361235</v>
      </c>
    </row>
    <row r="215" spans="1:17" x14ac:dyDescent="0.3">
      <c r="A215" s="9">
        <f t="shared" ca="1" si="765"/>
        <v>0.46460412830739239</v>
      </c>
      <c r="B215" s="1">
        <v>42820</v>
      </c>
      <c r="C215" s="1" t="str">
        <f t="shared" si="766"/>
        <v>March</v>
      </c>
      <c r="D215" t="s">
        <v>7</v>
      </c>
      <c r="E215">
        <v>59.499999999999993</v>
      </c>
      <c r="F215" s="2">
        <v>0.77</v>
      </c>
      <c r="G215">
        <v>39</v>
      </c>
      <c r="H215">
        <v>0.3</v>
      </c>
      <c r="I215">
        <v>25</v>
      </c>
      <c r="J215" s="3">
        <f t="shared" si="767"/>
        <v>7.5</v>
      </c>
      <c r="L215" s="8" t="s">
        <v>245</v>
      </c>
      <c r="M215" s="2">
        <f t="shared" ref="M215" si="852">AVERAGE(F214:F253)</f>
        <v>0.89049999999999974</v>
      </c>
      <c r="N215">
        <f t="shared" ref="N215" si="853">_xlfn.STDEV.S(F214:F253)</f>
        <v>0.25314382250372097</v>
      </c>
      <c r="P215">
        <f t="shared" ref="P215" si="854">AVERAGE(E214:E253)</f>
        <v>55.297499999999999</v>
      </c>
      <c r="Q215">
        <f t="shared" ref="Q215" si="855">_xlfn.STDEV.S(E214:E253)</f>
        <v>14.583033476770673</v>
      </c>
    </row>
    <row r="216" spans="1:17" x14ac:dyDescent="0.3">
      <c r="A216" s="9">
        <f t="shared" ca="1" si="765"/>
        <v>0.10762986004636643</v>
      </c>
      <c r="B216" s="1">
        <v>42761</v>
      </c>
      <c r="C216" s="1" t="str">
        <f t="shared" si="766"/>
        <v>January</v>
      </c>
      <c r="D216" t="s">
        <v>11</v>
      </c>
      <c r="E216">
        <v>35.799999999999997</v>
      </c>
      <c r="F216" s="2">
        <v>1.25</v>
      </c>
      <c r="G216">
        <v>18</v>
      </c>
      <c r="H216">
        <v>0.3</v>
      </c>
      <c r="I216">
        <v>16</v>
      </c>
      <c r="J216" s="3">
        <f t="shared" si="767"/>
        <v>4.8</v>
      </c>
      <c r="L216" s="8" t="s">
        <v>246</v>
      </c>
      <c r="M216" s="2">
        <f t="shared" ref="M216" si="856">AVERAGE(F247:F286)</f>
        <v>0.78425</v>
      </c>
      <c r="N216">
        <f t="shared" ref="N216" si="857">_xlfn.STDEV.S(F247:F286)</f>
        <v>0.25070042905468859</v>
      </c>
      <c r="P216">
        <f t="shared" ref="P216" si="858">AVERAGE(E247:E286)</f>
        <v>63.582499999999996</v>
      </c>
      <c r="Q216">
        <f t="shared" ref="Q216" si="859">_xlfn.STDEV.S(E247:E286)</f>
        <v>17.229847202322624</v>
      </c>
    </row>
    <row r="217" spans="1:17" x14ac:dyDescent="0.3">
      <c r="A217" s="9">
        <f t="shared" ca="1" si="765"/>
        <v>0.46352648671608865</v>
      </c>
      <c r="B217" s="1">
        <v>43024</v>
      </c>
      <c r="C217" s="1" t="str">
        <f t="shared" si="766"/>
        <v>October</v>
      </c>
      <c r="D217" t="s">
        <v>8</v>
      </c>
      <c r="E217">
        <v>58.199999999999996</v>
      </c>
      <c r="F217" s="2">
        <v>0.8</v>
      </c>
      <c r="G217">
        <v>28</v>
      </c>
      <c r="H217">
        <v>0.3</v>
      </c>
      <c r="I217">
        <v>24</v>
      </c>
      <c r="J217" s="3">
        <f t="shared" si="767"/>
        <v>7.1999999999999993</v>
      </c>
      <c r="L217" s="8" t="s">
        <v>247</v>
      </c>
      <c r="M217" s="2">
        <f t="shared" ref="M217" si="860">AVERAGE(F216:F255)</f>
        <v>0.8889999999999999</v>
      </c>
      <c r="N217">
        <f t="shared" ref="N217" si="861">_xlfn.STDEV.S(F216:F255)</f>
        <v>0.25441536802477088</v>
      </c>
      <c r="P217">
        <f t="shared" ref="P217" si="862">AVERAGE(E216:E255)</f>
        <v>55.629999999999995</v>
      </c>
      <c r="Q217">
        <f t="shared" ref="Q217" si="863">_xlfn.STDEV.S(E216:E255)</f>
        <v>14.874883322102166</v>
      </c>
    </row>
    <row r="218" spans="1:17" x14ac:dyDescent="0.3">
      <c r="A218" s="9">
        <f t="shared" ca="1" si="765"/>
        <v>0.94613587444864966</v>
      </c>
      <c r="B218" s="1">
        <v>42840</v>
      </c>
      <c r="C218" s="1" t="str">
        <f t="shared" si="766"/>
        <v>April</v>
      </c>
      <c r="D218" t="s">
        <v>13</v>
      </c>
      <c r="E218">
        <v>65.8</v>
      </c>
      <c r="F218" s="2">
        <v>0.74</v>
      </c>
      <c r="G218">
        <v>41</v>
      </c>
      <c r="H218">
        <v>0.3</v>
      </c>
      <c r="I218">
        <v>26</v>
      </c>
      <c r="J218" s="3">
        <f t="shared" si="767"/>
        <v>7.8</v>
      </c>
      <c r="L218" s="8" t="s">
        <v>248</v>
      </c>
      <c r="M218" s="2">
        <f t="shared" ref="M218" si="864">AVERAGE(F249:F288)</f>
        <v>0.78874999999999995</v>
      </c>
      <c r="N218">
        <f t="shared" ref="N218" si="865">_xlfn.STDEV.S(F249:F288)</f>
        <v>0.24706676664312288</v>
      </c>
      <c r="P218">
        <f t="shared" ref="P218" si="866">AVERAGE(E249:E288)</f>
        <v>63.039999999999985</v>
      </c>
      <c r="Q218">
        <f t="shared" ref="Q218" si="867">_xlfn.STDEV.S(E249:E288)</f>
        <v>17.009360921985294</v>
      </c>
    </row>
    <row r="219" spans="1:17" x14ac:dyDescent="0.3">
      <c r="A219" s="9">
        <f t="shared" ca="1" si="765"/>
        <v>0.98683222071988008</v>
      </c>
      <c r="B219" s="1">
        <v>42986</v>
      </c>
      <c r="C219" s="1" t="str">
        <f t="shared" si="766"/>
        <v>September</v>
      </c>
      <c r="D219" t="s">
        <v>12</v>
      </c>
      <c r="E219">
        <v>65.099999999999994</v>
      </c>
      <c r="F219" s="2">
        <v>0.71</v>
      </c>
      <c r="G219">
        <v>37</v>
      </c>
      <c r="H219">
        <v>0.3</v>
      </c>
      <c r="I219">
        <v>27</v>
      </c>
      <c r="J219" s="3">
        <f t="shared" si="767"/>
        <v>8.1</v>
      </c>
      <c r="L219" s="8" t="s">
        <v>249</v>
      </c>
      <c r="M219" s="2">
        <f t="shared" ref="M219" si="868">AVERAGE(F218:F257)</f>
        <v>0.86724999999999997</v>
      </c>
      <c r="N219">
        <f t="shared" ref="N219" si="869">_xlfn.STDEV.S(F218:F257)</f>
        <v>0.2569444467544465</v>
      </c>
      <c r="P219">
        <f t="shared" ref="P219" si="870">AVERAGE(E218:E257)</f>
        <v>57.497500000000002</v>
      </c>
      <c r="Q219">
        <f t="shared" ref="Q219" si="871">_xlfn.STDEV.S(E218:E257)</f>
        <v>16.161500430153279</v>
      </c>
    </row>
    <row r="220" spans="1:17" x14ac:dyDescent="0.3">
      <c r="A220" s="9">
        <f t="shared" ca="1" si="765"/>
        <v>0.26525834147101834</v>
      </c>
      <c r="B220" s="1">
        <v>42833</v>
      </c>
      <c r="C220" s="1" t="str">
        <f t="shared" si="766"/>
        <v>April</v>
      </c>
      <c r="D220" t="s">
        <v>13</v>
      </c>
      <c r="E220">
        <v>63.8</v>
      </c>
      <c r="F220" s="2">
        <v>0.74</v>
      </c>
      <c r="G220">
        <v>37</v>
      </c>
      <c r="H220">
        <v>0.3</v>
      </c>
      <c r="I220">
        <v>26</v>
      </c>
      <c r="J220" s="3">
        <f t="shared" si="767"/>
        <v>7.8</v>
      </c>
      <c r="L220" s="8" t="s">
        <v>250</v>
      </c>
      <c r="M220" s="2">
        <f t="shared" ref="M220" si="872">AVERAGE(F251:F290)</f>
        <v>0.76549999999999996</v>
      </c>
      <c r="N220">
        <f t="shared" ref="N220" si="873">_xlfn.STDEV.S(F251:F290)</f>
        <v>0.24111865362971233</v>
      </c>
      <c r="P220">
        <f t="shared" ref="P220" si="874">AVERAGE(E251:E290)</f>
        <v>64.714999999999975</v>
      </c>
      <c r="Q220">
        <f t="shared" ref="Q220" si="875">_xlfn.STDEV.S(E251:E290)</f>
        <v>16.827016585820854</v>
      </c>
    </row>
    <row r="221" spans="1:17" x14ac:dyDescent="0.3">
      <c r="A221" s="9">
        <f t="shared" ca="1" si="765"/>
        <v>0.44717859147927408</v>
      </c>
      <c r="B221" s="1">
        <v>42851</v>
      </c>
      <c r="C221" s="1" t="str">
        <f t="shared" si="766"/>
        <v>April</v>
      </c>
      <c r="D221" t="s">
        <v>10</v>
      </c>
      <c r="E221">
        <v>62.499999999999993</v>
      </c>
      <c r="F221" s="2">
        <v>0.8</v>
      </c>
      <c r="G221">
        <v>48</v>
      </c>
      <c r="H221">
        <v>0.3</v>
      </c>
      <c r="I221">
        <v>25</v>
      </c>
      <c r="J221" s="3">
        <f t="shared" si="767"/>
        <v>7.5</v>
      </c>
      <c r="L221" s="8" t="s">
        <v>251</v>
      </c>
      <c r="M221" s="2">
        <f t="shared" ref="M221" si="876">AVERAGE(F220:F259)</f>
        <v>0.86274999999999991</v>
      </c>
      <c r="N221">
        <f t="shared" ref="N221" si="877">_xlfn.STDEV.S(F220:F259)</f>
        <v>0.26077780600074879</v>
      </c>
      <c r="P221">
        <f t="shared" ref="P221" si="878">AVERAGE(E220:E259)</f>
        <v>57.972500000000004</v>
      </c>
      <c r="Q221">
        <f t="shared" ref="Q221" si="879">_xlfn.STDEV.S(E220:E259)</f>
        <v>16.653820497996421</v>
      </c>
    </row>
    <row r="222" spans="1:17" x14ac:dyDescent="0.3">
      <c r="A222" s="9">
        <f t="shared" ca="1" si="765"/>
        <v>0.11922827244276701</v>
      </c>
      <c r="B222" s="1">
        <v>42951</v>
      </c>
      <c r="C222" s="1" t="str">
        <f t="shared" si="766"/>
        <v>August</v>
      </c>
      <c r="D222" t="s">
        <v>12</v>
      </c>
      <c r="E222">
        <v>70.699999999999989</v>
      </c>
      <c r="F222" s="2">
        <v>0.69</v>
      </c>
      <c r="G222">
        <v>34</v>
      </c>
      <c r="H222">
        <v>0.5</v>
      </c>
      <c r="I222">
        <v>29</v>
      </c>
      <c r="J222" s="3">
        <f t="shared" si="767"/>
        <v>14.5</v>
      </c>
      <c r="L222" s="8" t="s">
        <v>252</v>
      </c>
      <c r="M222" s="2">
        <f t="shared" ref="M222" si="880">AVERAGE(F253:F292)</f>
        <v>0.74075000000000002</v>
      </c>
      <c r="N222">
        <f t="shared" ref="N222" si="881">_xlfn.STDEV.S(F253:F292)</f>
        <v>0.22584754898961223</v>
      </c>
      <c r="P222">
        <f t="shared" ref="P222" si="882">AVERAGE(E253:E292)</f>
        <v>66.524999999999991</v>
      </c>
      <c r="Q222">
        <f t="shared" ref="Q222" si="883">_xlfn.STDEV.S(E253:E292)</f>
        <v>16.163503523489197</v>
      </c>
    </row>
    <row r="223" spans="1:17" x14ac:dyDescent="0.3">
      <c r="A223" s="9">
        <f t="shared" ca="1" si="765"/>
        <v>0.10572256852570516</v>
      </c>
      <c r="B223" s="1">
        <v>43032</v>
      </c>
      <c r="C223" s="1" t="str">
        <f t="shared" si="766"/>
        <v>October</v>
      </c>
      <c r="D223" t="s">
        <v>9</v>
      </c>
      <c r="E223">
        <v>61.499999999999993</v>
      </c>
      <c r="F223" s="2">
        <v>0.74</v>
      </c>
      <c r="G223">
        <v>48</v>
      </c>
      <c r="H223">
        <v>0.3</v>
      </c>
      <c r="I223">
        <v>25</v>
      </c>
      <c r="J223" s="3">
        <f t="shared" si="767"/>
        <v>7.5</v>
      </c>
      <c r="L223" s="8" t="s">
        <v>253</v>
      </c>
      <c r="M223" s="2">
        <f t="shared" ref="M223" si="884">AVERAGE(F222:F261)</f>
        <v>0.86274999999999991</v>
      </c>
      <c r="N223">
        <f t="shared" ref="N223" si="885">_xlfn.STDEV.S(F222:F261)</f>
        <v>0.26167103540367409</v>
      </c>
      <c r="P223">
        <f t="shared" ref="P223" si="886">AVERAGE(E222:E261)</f>
        <v>58.01250000000001</v>
      </c>
      <c r="Q223">
        <f t="shared" ref="Q223" si="887">_xlfn.STDEV.S(E222:E261)</f>
        <v>16.766254073018935</v>
      </c>
    </row>
    <row r="224" spans="1:17" x14ac:dyDescent="0.3">
      <c r="A224" s="9">
        <f t="shared" ca="1" si="765"/>
        <v>0.79511534116210436</v>
      </c>
      <c r="B224" s="1">
        <v>42990</v>
      </c>
      <c r="C224" s="1" t="str">
        <f t="shared" si="766"/>
        <v>September</v>
      </c>
      <c r="D224" t="s">
        <v>9</v>
      </c>
      <c r="E224">
        <v>61.099999999999994</v>
      </c>
      <c r="F224" s="2">
        <v>0.71</v>
      </c>
      <c r="G224">
        <v>36</v>
      </c>
      <c r="H224">
        <v>0.3</v>
      </c>
      <c r="I224">
        <v>27</v>
      </c>
      <c r="J224" s="3">
        <f t="shared" si="767"/>
        <v>8.1</v>
      </c>
      <c r="L224" s="8" t="s">
        <v>254</v>
      </c>
      <c r="M224" s="2">
        <f t="shared" ref="M224" si="888">AVERAGE(F255:F294)</f>
        <v>0.76025000000000009</v>
      </c>
      <c r="N224">
        <f t="shared" ref="N224" si="889">_xlfn.STDEV.S(F255:F294)</f>
        <v>0.2443671837886999</v>
      </c>
      <c r="P224">
        <f t="shared" ref="P224" si="890">AVERAGE(E255:E294)</f>
        <v>65.414999999999992</v>
      </c>
      <c r="Q224">
        <f t="shared" ref="Q224" si="891">_xlfn.STDEV.S(E255:E294)</f>
        <v>16.892261162422567</v>
      </c>
    </row>
    <row r="225" spans="1:17" x14ac:dyDescent="0.3">
      <c r="A225" s="9">
        <f t="shared" ca="1" si="765"/>
        <v>0.58349506399268725</v>
      </c>
      <c r="B225" s="1">
        <v>42737</v>
      </c>
      <c r="C225" s="1" t="str">
        <f t="shared" si="766"/>
        <v>January</v>
      </c>
      <c r="D225" t="s">
        <v>8</v>
      </c>
      <c r="E225">
        <v>28.9</v>
      </c>
      <c r="F225" s="2">
        <v>1.33</v>
      </c>
      <c r="G225">
        <v>15</v>
      </c>
      <c r="H225">
        <v>0.3</v>
      </c>
      <c r="I225">
        <v>13</v>
      </c>
      <c r="J225" s="3">
        <f t="shared" si="767"/>
        <v>3.9</v>
      </c>
      <c r="L225" s="8" t="s">
        <v>255</v>
      </c>
      <c r="M225" s="2">
        <f t="shared" ref="M225" si="892">AVERAGE(F224:F263)</f>
        <v>0.89749999999999974</v>
      </c>
      <c r="N225">
        <f t="shared" ref="N225" si="893">_xlfn.STDEV.S(F224:F263)</f>
        <v>0.30010041054663172</v>
      </c>
      <c r="P225">
        <f t="shared" ref="P225" si="894">AVERAGE(E224:E263)</f>
        <v>56.317499999999995</v>
      </c>
      <c r="Q225">
        <f t="shared" ref="Q225" si="895">_xlfn.STDEV.S(E224:E263)</f>
        <v>17.698165738652712</v>
      </c>
    </row>
    <row r="226" spans="1:17" x14ac:dyDescent="0.3">
      <c r="A226" s="9">
        <f t="shared" ca="1" si="765"/>
        <v>0.38683665666791156</v>
      </c>
      <c r="B226" s="1">
        <v>42913</v>
      </c>
      <c r="C226" s="1" t="str">
        <f t="shared" si="766"/>
        <v>June</v>
      </c>
      <c r="D226" t="s">
        <v>9</v>
      </c>
      <c r="E226">
        <v>75.3</v>
      </c>
      <c r="F226" s="2">
        <v>0.63</v>
      </c>
      <c r="G226">
        <v>62</v>
      </c>
      <c r="H226">
        <v>0.3</v>
      </c>
      <c r="I226">
        <v>31</v>
      </c>
      <c r="J226" s="3">
        <f t="shared" si="767"/>
        <v>9.2999999999999989</v>
      </c>
      <c r="L226" s="8" t="s">
        <v>256</v>
      </c>
      <c r="M226" s="2">
        <f t="shared" ref="M226" si="896">AVERAGE(F257:F296)</f>
        <v>0.77625</v>
      </c>
      <c r="N226">
        <f t="shared" ref="N226" si="897">_xlfn.STDEV.S(F257:F296)</f>
        <v>0.2458234461288559</v>
      </c>
      <c r="P226">
        <f t="shared" ref="P226" si="898">AVERAGE(E257:E296)</f>
        <v>64.024999999999991</v>
      </c>
      <c r="Q226">
        <f t="shared" ref="Q226" si="899">_xlfn.STDEV.S(E257:E296)</f>
        <v>16.267739823785</v>
      </c>
    </row>
    <row r="227" spans="1:17" x14ac:dyDescent="0.3">
      <c r="A227" s="9">
        <f t="shared" ca="1" si="765"/>
        <v>0.59629116606553689</v>
      </c>
      <c r="B227" s="1">
        <v>42837</v>
      </c>
      <c r="C227" s="1" t="str">
        <f t="shared" si="766"/>
        <v>April</v>
      </c>
      <c r="D227" t="s">
        <v>10</v>
      </c>
      <c r="E227">
        <v>66.099999999999994</v>
      </c>
      <c r="F227" s="2">
        <v>0.74</v>
      </c>
      <c r="G227">
        <v>30</v>
      </c>
      <c r="H227">
        <v>0.3</v>
      </c>
      <c r="I227">
        <v>27</v>
      </c>
      <c r="J227" s="3">
        <f t="shared" si="767"/>
        <v>8.1</v>
      </c>
      <c r="L227" s="8" t="s">
        <v>257</v>
      </c>
      <c r="M227" s="2">
        <f t="shared" ref="M227" si="900">AVERAGE(F226:F265)</f>
        <v>0.87949999999999995</v>
      </c>
      <c r="N227">
        <f t="shared" ref="N227" si="901">_xlfn.STDEV.S(F226:F265)</f>
        <v>0.29483546041470088</v>
      </c>
      <c r="P227">
        <f t="shared" ref="P227" si="902">AVERAGE(E226:E265)</f>
        <v>57.85</v>
      </c>
      <c r="Q227">
        <f t="shared" ref="Q227" si="903">_xlfn.STDEV.S(E226:E265)</f>
        <v>17.610879504530072</v>
      </c>
    </row>
    <row r="228" spans="1:17" x14ac:dyDescent="0.3">
      <c r="A228" s="9">
        <f t="shared" ca="1" si="765"/>
        <v>0.66431068524591841</v>
      </c>
      <c r="B228" s="1">
        <v>43006</v>
      </c>
      <c r="C228" s="1" t="str">
        <f t="shared" si="766"/>
        <v>September</v>
      </c>
      <c r="D228" t="s">
        <v>11</v>
      </c>
      <c r="E228">
        <v>67.399999999999991</v>
      </c>
      <c r="F228" s="2">
        <v>0.69</v>
      </c>
      <c r="G228">
        <v>38</v>
      </c>
      <c r="H228">
        <v>0.3</v>
      </c>
      <c r="I228">
        <v>28</v>
      </c>
      <c r="J228" s="3">
        <f t="shared" si="767"/>
        <v>8.4</v>
      </c>
      <c r="L228" s="8" t="s">
        <v>258</v>
      </c>
      <c r="M228" s="2">
        <f t="shared" ref="M228" si="904">AVERAGE(F259:F298)</f>
        <v>0.77424999999999999</v>
      </c>
      <c r="N228">
        <f t="shared" ref="N228" si="905">_xlfn.STDEV.S(F259:F298)</f>
        <v>0.24918212369516157</v>
      </c>
      <c r="P228">
        <f t="shared" ref="P228" si="906">AVERAGE(E259:E298)</f>
        <v>64.320000000000007</v>
      </c>
      <c r="Q228">
        <f t="shared" ref="Q228" si="907">_xlfn.STDEV.S(E259:E298)</f>
        <v>16.817774480041567</v>
      </c>
    </row>
    <row r="229" spans="1:17" x14ac:dyDescent="0.3">
      <c r="A229" s="9">
        <f t="shared" ca="1" si="765"/>
        <v>0.10451918434682184</v>
      </c>
      <c r="B229" s="1">
        <v>42738</v>
      </c>
      <c r="C229" s="1" t="str">
        <f t="shared" si="766"/>
        <v>January</v>
      </c>
      <c r="D229" t="s">
        <v>9</v>
      </c>
      <c r="E229">
        <v>34.5</v>
      </c>
      <c r="F229" s="2">
        <v>1.33</v>
      </c>
      <c r="G229">
        <v>27</v>
      </c>
      <c r="H229">
        <v>0.3</v>
      </c>
      <c r="I229">
        <v>15</v>
      </c>
      <c r="J229" s="3">
        <f t="shared" si="767"/>
        <v>4.5</v>
      </c>
      <c r="L229" s="8" t="s">
        <v>259</v>
      </c>
      <c r="M229" s="2">
        <f t="shared" ref="M229" si="908">AVERAGE(F228:F267)</f>
        <v>0.8812500000000002</v>
      </c>
      <c r="N229">
        <f t="shared" ref="N229" si="909">_xlfn.STDEV.S(F228:F267)</f>
        <v>0.29370478375402714</v>
      </c>
      <c r="P229">
        <f t="shared" ref="P229" si="910">AVERAGE(E228:E267)</f>
        <v>57.620000000000005</v>
      </c>
      <c r="Q229">
        <f t="shared" ref="Q229" si="911">_xlfn.STDEV.S(E228:E267)</f>
        <v>17.438833764817034</v>
      </c>
    </row>
    <row r="230" spans="1:17" x14ac:dyDescent="0.3">
      <c r="A230" s="9">
        <f t="shared" ca="1" si="765"/>
        <v>0.9413303129281575</v>
      </c>
      <c r="B230" s="1">
        <v>43067</v>
      </c>
      <c r="C230" s="1" t="str">
        <f t="shared" si="766"/>
        <v>November</v>
      </c>
      <c r="D230" t="s">
        <v>9</v>
      </c>
      <c r="E230">
        <v>54.599999999999994</v>
      </c>
      <c r="F230" s="2">
        <v>0.91</v>
      </c>
      <c r="G230">
        <v>37</v>
      </c>
      <c r="H230">
        <v>0.3</v>
      </c>
      <c r="I230">
        <v>22</v>
      </c>
      <c r="J230" s="3">
        <f t="shared" si="767"/>
        <v>6.6</v>
      </c>
      <c r="L230" s="8" t="s">
        <v>260</v>
      </c>
      <c r="M230" s="2">
        <f t="shared" ref="M230" si="912">AVERAGE(F261:F300)</f>
        <v>0.78050000000000008</v>
      </c>
      <c r="N230">
        <f t="shared" ref="N230" si="913">_xlfn.STDEV.S(F261:F300)</f>
        <v>0.24927536005029635</v>
      </c>
      <c r="P230">
        <f t="shared" ref="P230" si="914">AVERAGE(E261:E300)</f>
        <v>63.662500000000001</v>
      </c>
      <c r="Q230">
        <f t="shared" ref="Q230" si="915">_xlfn.STDEV.S(E261:E300)</f>
        <v>16.820571768384841</v>
      </c>
    </row>
    <row r="231" spans="1:17" x14ac:dyDescent="0.3">
      <c r="A231" s="9">
        <f t="shared" ca="1" si="765"/>
        <v>0.21530695539664857</v>
      </c>
      <c r="B231" s="1">
        <v>43080</v>
      </c>
      <c r="C231" s="1" t="str">
        <f t="shared" si="766"/>
        <v>December</v>
      </c>
      <c r="D231" t="s">
        <v>8</v>
      </c>
      <c r="E231">
        <v>45.099999999999994</v>
      </c>
      <c r="F231" s="2">
        <v>1.1100000000000001</v>
      </c>
      <c r="G231">
        <v>33</v>
      </c>
      <c r="H231">
        <v>0.3</v>
      </c>
      <c r="I231">
        <v>17</v>
      </c>
      <c r="J231" s="3">
        <f t="shared" si="767"/>
        <v>5.0999999999999996</v>
      </c>
      <c r="L231" s="8" t="s">
        <v>261</v>
      </c>
      <c r="M231" s="2">
        <f t="shared" ref="M231" si="916">AVERAGE(F230:F269)</f>
        <v>0.86675000000000024</v>
      </c>
      <c r="N231">
        <f t="shared" ref="N231" si="917">_xlfn.STDEV.S(F230:F269)</f>
        <v>0.28531932178633651</v>
      </c>
      <c r="P231">
        <f t="shared" ref="P231" si="918">AVERAGE(E230:E269)</f>
        <v>58.245000000000005</v>
      </c>
      <c r="Q231">
        <f t="shared" ref="Q231" si="919">_xlfn.STDEV.S(E230:E269)</f>
        <v>17.045624297522991</v>
      </c>
    </row>
    <row r="232" spans="1:17" x14ac:dyDescent="0.3">
      <c r="A232" s="9">
        <f t="shared" ca="1" si="765"/>
        <v>0.78889143123074046</v>
      </c>
      <c r="B232" s="1">
        <v>42760</v>
      </c>
      <c r="C232" s="1" t="str">
        <f t="shared" si="766"/>
        <v>January</v>
      </c>
      <c r="D232" t="s">
        <v>10</v>
      </c>
      <c r="E232">
        <v>32.199999999999996</v>
      </c>
      <c r="F232" s="2">
        <v>1.25</v>
      </c>
      <c r="G232">
        <v>24</v>
      </c>
      <c r="H232">
        <v>0.3</v>
      </c>
      <c r="I232">
        <v>14</v>
      </c>
      <c r="J232" s="3">
        <f t="shared" si="767"/>
        <v>4.2</v>
      </c>
      <c r="L232" s="8" t="s">
        <v>262</v>
      </c>
      <c r="M232" s="2">
        <f t="shared" ref="M232" si="920">AVERAGE(F263:F302)</f>
        <v>0.7732500000000001</v>
      </c>
      <c r="N232">
        <f t="shared" ref="N232" si="921">_xlfn.STDEV.S(F263:F302)</f>
        <v>0.24891958849889906</v>
      </c>
      <c r="P232">
        <f t="shared" ref="P232" si="922">AVERAGE(E263:E302)</f>
        <v>64.162500000000009</v>
      </c>
      <c r="Q232">
        <f t="shared" ref="Q232" si="923">_xlfn.STDEV.S(E263:E302)</f>
        <v>16.677909349088345</v>
      </c>
    </row>
    <row r="233" spans="1:17" x14ac:dyDescent="0.3">
      <c r="A233" s="9">
        <f t="shared" ca="1" si="765"/>
        <v>6.5281718543866885E-2</v>
      </c>
      <c r="B233" s="1">
        <v>42747</v>
      </c>
      <c r="C233" s="1" t="str">
        <f t="shared" si="766"/>
        <v>January</v>
      </c>
      <c r="D233" t="s">
        <v>11</v>
      </c>
      <c r="E233">
        <v>38.199999999999996</v>
      </c>
      <c r="F233" s="2">
        <v>1.33</v>
      </c>
      <c r="G233">
        <v>16</v>
      </c>
      <c r="H233">
        <v>0.3</v>
      </c>
      <c r="I233">
        <v>14</v>
      </c>
      <c r="J233" s="3">
        <f t="shared" si="767"/>
        <v>4.2</v>
      </c>
      <c r="L233" s="8" t="s">
        <v>263</v>
      </c>
      <c r="M233" s="2">
        <f t="shared" ref="M233" si="924">AVERAGE(F232:F271)</f>
        <v>0.85325000000000006</v>
      </c>
      <c r="N233">
        <f t="shared" ref="N233" si="925">_xlfn.STDEV.S(F232:F271)</f>
        <v>0.28368805095810817</v>
      </c>
      <c r="P233">
        <f t="shared" ref="P233" si="926">AVERAGE(E232:E271)</f>
        <v>58.685000000000016</v>
      </c>
      <c r="Q233">
        <f t="shared" ref="Q233" si="927">_xlfn.STDEV.S(E232:E271)</f>
        <v>16.899500068466548</v>
      </c>
    </row>
    <row r="234" spans="1:17" x14ac:dyDescent="0.3">
      <c r="A234" s="9">
        <f t="shared" ca="1" si="765"/>
        <v>0.37359279004151769</v>
      </c>
      <c r="B234" s="1">
        <v>43010</v>
      </c>
      <c r="C234" s="1" t="str">
        <f t="shared" si="766"/>
        <v>October</v>
      </c>
      <c r="D234" t="s">
        <v>8</v>
      </c>
      <c r="E234">
        <v>58.499999999999993</v>
      </c>
      <c r="F234" s="2">
        <v>0.74</v>
      </c>
      <c r="G234">
        <v>32</v>
      </c>
      <c r="H234">
        <v>0.3</v>
      </c>
      <c r="I234">
        <v>25</v>
      </c>
      <c r="J234" s="3">
        <f t="shared" si="767"/>
        <v>7.5</v>
      </c>
      <c r="L234" s="8" t="s">
        <v>264</v>
      </c>
      <c r="M234" s="2">
        <f t="shared" ref="M234" si="928">AVERAGE(F265:F304)</f>
        <v>0.76800000000000002</v>
      </c>
      <c r="N234">
        <f t="shared" ref="N234" si="929">_xlfn.STDEV.S(F265:F304)</f>
        <v>0.21116526520895695</v>
      </c>
      <c r="P234">
        <f t="shared" ref="P234" si="930">AVERAGE(E265:E304)</f>
        <v>63.907500000000006</v>
      </c>
      <c r="Q234">
        <f t="shared" ref="Q234" si="931">_xlfn.STDEV.S(E265:E304)</f>
        <v>16.072932933255252</v>
      </c>
    </row>
    <row r="235" spans="1:17" x14ac:dyDescent="0.3">
      <c r="A235" s="9">
        <f t="shared" ca="1" si="765"/>
        <v>0.15132473945711733</v>
      </c>
      <c r="B235" s="1">
        <v>42785</v>
      </c>
      <c r="C235" s="1" t="str">
        <f t="shared" si="766"/>
        <v>February</v>
      </c>
      <c r="D235" t="s">
        <v>7</v>
      </c>
      <c r="E235">
        <v>50</v>
      </c>
      <c r="F235" s="2">
        <v>0.95</v>
      </c>
      <c r="G235">
        <v>28</v>
      </c>
      <c r="H235">
        <v>0.3</v>
      </c>
      <c r="I235">
        <v>20</v>
      </c>
      <c r="J235" s="3">
        <f t="shared" si="767"/>
        <v>6</v>
      </c>
      <c r="L235" s="8" t="s">
        <v>265</v>
      </c>
      <c r="M235" s="2">
        <f t="shared" ref="M235" si="932">AVERAGE(F234:F273)</f>
        <v>0.81724999999999992</v>
      </c>
      <c r="N235">
        <f t="shared" ref="N235" si="933">_xlfn.STDEV.S(F234:F273)</f>
        <v>0.2712647254658288</v>
      </c>
      <c r="P235">
        <f t="shared" ref="P235" si="934">AVERAGE(E234:E273)</f>
        <v>61.042500000000018</v>
      </c>
      <c r="Q235">
        <f t="shared" ref="Q235" si="935">_xlfn.STDEV.S(E234:E273)</f>
        <v>16.915322859345469</v>
      </c>
    </row>
    <row r="236" spans="1:17" x14ac:dyDescent="0.3">
      <c r="A236" s="9">
        <f t="shared" ca="1" si="765"/>
        <v>0.33126095812487655</v>
      </c>
      <c r="B236" s="1">
        <v>42843</v>
      </c>
      <c r="C236" s="1" t="str">
        <f t="shared" si="766"/>
        <v>April</v>
      </c>
      <c r="D236" t="s">
        <v>9</v>
      </c>
      <c r="E236">
        <v>62.499999999999993</v>
      </c>
      <c r="F236" s="2">
        <v>0.74</v>
      </c>
      <c r="G236">
        <v>31</v>
      </c>
      <c r="H236">
        <v>0.3</v>
      </c>
      <c r="I236">
        <v>25</v>
      </c>
      <c r="J236" s="3">
        <f t="shared" si="767"/>
        <v>7.5</v>
      </c>
      <c r="L236" s="8" t="s">
        <v>266</v>
      </c>
      <c r="M236" s="2">
        <f t="shared" ref="M236" si="936">AVERAGE(F267:F306)</f>
        <v>0.76274999999999993</v>
      </c>
      <c r="N236">
        <f t="shared" ref="N236" si="937">_xlfn.STDEV.S(F267:F306)</f>
        <v>0.21497748838615766</v>
      </c>
      <c r="P236">
        <f t="shared" ref="P236" si="938">AVERAGE(E267:E306)</f>
        <v>64.400000000000006</v>
      </c>
      <c r="Q236">
        <f t="shared" ref="Q236" si="939">_xlfn.STDEV.S(E267:E306)</f>
        <v>16.468633745271532</v>
      </c>
    </row>
    <row r="237" spans="1:17" x14ac:dyDescent="0.3">
      <c r="A237" s="9">
        <f t="shared" ca="1" si="765"/>
        <v>0.23691793400154448</v>
      </c>
      <c r="B237" s="1">
        <v>42813</v>
      </c>
      <c r="C237" s="1" t="str">
        <f t="shared" si="766"/>
        <v>March</v>
      </c>
      <c r="D237" t="s">
        <v>7</v>
      </c>
      <c r="E237">
        <v>56.9</v>
      </c>
      <c r="F237" s="2">
        <v>0.83</v>
      </c>
      <c r="G237">
        <v>38</v>
      </c>
      <c r="H237">
        <v>0.3</v>
      </c>
      <c r="I237">
        <v>23</v>
      </c>
      <c r="J237" s="3">
        <f t="shared" si="767"/>
        <v>6.8999999999999995</v>
      </c>
      <c r="L237" s="8" t="s">
        <v>267</v>
      </c>
      <c r="M237" s="2">
        <f t="shared" ref="M237" si="940">AVERAGE(F236:F275)</f>
        <v>0.8105</v>
      </c>
      <c r="N237">
        <f t="shared" ref="N237" si="941">_xlfn.STDEV.S(F236:F275)</f>
        <v>0.27149113410466269</v>
      </c>
      <c r="P237">
        <f t="shared" ref="P237" si="942">AVERAGE(E236:E275)</f>
        <v>61.46</v>
      </c>
      <c r="Q237">
        <f t="shared" ref="Q237" si="943">_xlfn.STDEV.S(E236:E275)</f>
        <v>16.841718652782603</v>
      </c>
    </row>
    <row r="238" spans="1:17" x14ac:dyDescent="0.3">
      <c r="A238" s="9">
        <f t="shared" ca="1" si="765"/>
        <v>0.57171748819317503</v>
      </c>
      <c r="B238" s="1">
        <v>43091</v>
      </c>
      <c r="C238" s="1" t="str">
        <f t="shared" si="766"/>
        <v>December</v>
      </c>
      <c r="D238" t="s">
        <v>12</v>
      </c>
      <c r="E238">
        <v>30.9</v>
      </c>
      <c r="F238" s="2">
        <v>1.54</v>
      </c>
      <c r="G238">
        <v>17</v>
      </c>
      <c r="H238">
        <v>0.3</v>
      </c>
      <c r="I238">
        <v>13</v>
      </c>
      <c r="J238" s="3">
        <f t="shared" si="767"/>
        <v>3.9</v>
      </c>
      <c r="L238" s="8" t="s">
        <v>268</v>
      </c>
      <c r="M238" s="2">
        <f t="shared" ref="M238" si="944">AVERAGE(F269:F308)</f>
        <v>0.75924999999999987</v>
      </c>
      <c r="N238">
        <f t="shared" ref="N238" si="945">_xlfn.STDEV.S(F269:F308)</f>
        <v>0.21613608604836854</v>
      </c>
      <c r="P238">
        <f t="shared" ref="P238" si="946">AVERAGE(E269:E308)</f>
        <v>64.745000000000005</v>
      </c>
      <c r="Q238">
        <f t="shared" ref="Q238" si="947">_xlfn.STDEV.S(E269:E308)</f>
        <v>16.625928931055579</v>
      </c>
    </row>
    <row r="239" spans="1:17" x14ac:dyDescent="0.3">
      <c r="A239" s="9">
        <f t="shared" ca="1" si="765"/>
        <v>0.31383168389658</v>
      </c>
      <c r="B239" s="1">
        <v>42946</v>
      </c>
      <c r="C239" s="1" t="str">
        <f t="shared" si="766"/>
        <v>July</v>
      </c>
      <c r="D239" t="s">
        <v>7</v>
      </c>
      <c r="E239">
        <v>78.199999999999989</v>
      </c>
      <c r="F239" s="2">
        <v>0.59</v>
      </c>
      <c r="G239">
        <v>52</v>
      </c>
      <c r="H239">
        <v>0.5</v>
      </c>
      <c r="I239">
        <v>34</v>
      </c>
      <c r="J239" s="3">
        <f t="shared" si="767"/>
        <v>17</v>
      </c>
      <c r="L239" s="8" t="s">
        <v>269</v>
      </c>
      <c r="M239" s="2">
        <f t="shared" ref="M239" si="948">AVERAGE(F238:F277)</f>
        <v>0.80249999999999999</v>
      </c>
      <c r="N239">
        <f t="shared" ref="N239" si="949">_xlfn.STDEV.S(F238:F277)</f>
        <v>0.27474696983933666</v>
      </c>
      <c r="P239">
        <f t="shared" ref="P239" si="950">AVERAGE(E238:E277)</f>
        <v>62.214999999999996</v>
      </c>
      <c r="Q239">
        <f t="shared" ref="Q239" si="951">_xlfn.STDEV.S(E238:E277)</f>
        <v>17.28131568471769</v>
      </c>
    </row>
    <row r="240" spans="1:17" x14ac:dyDescent="0.3">
      <c r="A240" s="9">
        <f t="shared" ca="1" si="765"/>
        <v>0.66269749954792401</v>
      </c>
      <c r="B240" s="1">
        <v>42999</v>
      </c>
      <c r="C240" s="1" t="str">
        <f t="shared" si="766"/>
        <v>September</v>
      </c>
      <c r="D240" t="s">
        <v>11</v>
      </c>
      <c r="E240">
        <v>59.8</v>
      </c>
      <c r="F240" s="2">
        <v>0.71</v>
      </c>
      <c r="G240">
        <v>42</v>
      </c>
      <c r="H240">
        <v>0.3</v>
      </c>
      <c r="I240">
        <v>26</v>
      </c>
      <c r="J240" s="3">
        <f t="shared" si="767"/>
        <v>7.8</v>
      </c>
      <c r="L240" s="8" t="s">
        <v>270</v>
      </c>
      <c r="M240" s="2">
        <f t="shared" ref="M240" si="952">AVERAGE(F271:F310)</f>
        <v>0.76149999999999995</v>
      </c>
      <c r="N240">
        <f t="shared" ref="N240" si="953">_xlfn.STDEV.S(F271:F310)</f>
        <v>0.21629218130183922</v>
      </c>
      <c r="P240">
        <f t="shared" ref="P240" si="954">AVERAGE(E271:E310)</f>
        <v>64.9375</v>
      </c>
      <c r="Q240">
        <f t="shared" ref="Q240" si="955">_xlfn.STDEV.S(E271:E310)</f>
        <v>16.576701096139963</v>
      </c>
    </row>
    <row r="241" spans="1:17" x14ac:dyDescent="0.3">
      <c r="A241" s="9">
        <f t="shared" ca="1" si="765"/>
        <v>0.10512865151207185</v>
      </c>
      <c r="B241" s="1">
        <v>42945</v>
      </c>
      <c r="C241" s="1" t="str">
        <f t="shared" si="766"/>
        <v>July</v>
      </c>
      <c r="D241" t="s">
        <v>13</v>
      </c>
      <c r="E241">
        <v>85.5</v>
      </c>
      <c r="F241" s="2">
        <v>0.56999999999999995</v>
      </c>
      <c r="G241">
        <v>50</v>
      </c>
      <c r="H241">
        <v>0.5</v>
      </c>
      <c r="I241">
        <v>35</v>
      </c>
      <c r="J241" s="3">
        <f t="shared" si="767"/>
        <v>17.5</v>
      </c>
      <c r="L241" s="8" t="s">
        <v>271</v>
      </c>
      <c r="M241" s="2">
        <f t="shared" ref="M241" si="956">AVERAGE(F240:F279)</f>
        <v>0.79274999999999995</v>
      </c>
      <c r="N241">
        <f t="shared" ref="N241" si="957">_xlfn.STDEV.S(F240:F279)</f>
        <v>0.2477590589303473</v>
      </c>
      <c r="P241">
        <f t="shared" ref="P241" si="958">AVERAGE(E240:E279)</f>
        <v>62.067499999999995</v>
      </c>
      <c r="Q241">
        <f t="shared" ref="Q241" si="959">_xlfn.STDEV.S(E240:E279)</f>
        <v>16.674506681665932</v>
      </c>
    </row>
    <row r="242" spans="1:17" x14ac:dyDescent="0.3">
      <c r="A242" s="9">
        <f t="shared" ca="1" si="765"/>
        <v>0.41120561614327045</v>
      </c>
      <c r="B242" s="1">
        <v>42961</v>
      </c>
      <c r="C242" s="1" t="str">
        <f t="shared" si="766"/>
        <v>August</v>
      </c>
      <c r="D242" t="s">
        <v>8</v>
      </c>
      <c r="E242">
        <v>72.599999999999994</v>
      </c>
      <c r="F242" s="2">
        <v>0.59</v>
      </c>
      <c r="G242">
        <v>43</v>
      </c>
      <c r="H242">
        <v>0.5</v>
      </c>
      <c r="I242">
        <v>32</v>
      </c>
      <c r="J242" s="3">
        <f t="shared" si="767"/>
        <v>16</v>
      </c>
      <c r="L242" s="8" t="s">
        <v>272</v>
      </c>
      <c r="M242" s="2">
        <f t="shared" ref="M242" si="960">AVERAGE(F273:F312)</f>
        <v>0.76374999999999982</v>
      </c>
      <c r="N242">
        <f t="shared" ref="N242" si="961">_xlfn.STDEV.S(F273:F312)</f>
        <v>0.21553377390169706</v>
      </c>
      <c r="P242">
        <f t="shared" ref="P242" si="962">AVERAGE(E273:E312)</f>
        <v>65.047499999999999</v>
      </c>
      <c r="Q242">
        <f t="shared" ref="Q242" si="963">_xlfn.STDEV.S(E273:E312)</f>
        <v>16.552914182968387</v>
      </c>
    </row>
    <row r="243" spans="1:17" x14ac:dyDescent="0.3">
      <c r="A243" s="9">
        <f t="shared" ca="1" si="765"/>
        <v>0.56208610083329491</v>
      </c>
      <c r="B243" s="1">
        <v>42783</v>
      </c>
      <c r="C243" s="1" t="str">
        <f t="shared" si="766"/>
        <v>February</v>
      </c>
      <c r="D243" t="s">
        <v>12</v>
      </c>
      <c r="E243">
        <v>40.4</v>
      </c>
      <c r="F243" s="2">
        <v>1</v>
      </c>
      <c r="G243">
        <v>29</v>
      </c>
      <c r="H243">
        <v>0.3</v>
      </c>
      <c r="I243">
        <v>18</v>
      </c>
      <c r="J243" s="3">
        <f t="shared" si="767"/>
        <v>5.3999999999999995</v>
      </c>
      <c r="L243" s="8" t="s">
        <v>273</v>
      </c>
      <c r="M243" s="2">
        <f t="shared" ref="M243" si="964">AVERAGE(F242:F281)</f>
        <v>0.79675000000000007</v>
      </c>
      <c r="N243">
        <f t="shared" ref="N243" si="965">_xlfn.STDEV.S(F242:F281)</f>
        <v>0.24560117242683488</v>
      </c>
      <c r="P243">
        <f t="shared" ref="P243" si="966">AVERAGE(E242:E281)</f>
        <v>61.640000000000008</v>
      </c>
      <c r="Q243">
        <f t="shared" ref="Q243" si="967">_xlfn.STDEV.S(E242:E281)</f>
        <v>16.254211288628571</v>
      </c>
    </row>
    <row r="244" spans="1:17" x14ac:dyDescent="0.3">
      <c r="A244" s="9">
        <f t="shared" ca="1" si="765"/>
        <v>0.99007852459724544</v>
      </c>
      <c r="B244" s="1">
        <v>42778</v>
      </c>
      <c r="C244" s="1" t="str">
        <f t="shared" si="766"/>
        <v>February</v>
      </c>
      <c r="D244" t="s">
        <v>7</v>
      </c>
      <c r="E244">
        <v>55.599999999999994</v>
      </c>
      <c r="F244" s="2">
        <v>0.83</v>
      </c>
      <c r="G244">
        <v>41</v>
      </c>
      <c r="H244">
        <v>0.3</v>
      </c>
      <c r="I244">
        <v>22</v>
      </c>
      <c r="J244" s="3">
        <f t="shared" si="767"/>
        <v>6.6</v>
      </c>
      <c r="L244" s="8" t="s">
        <v>274</v>
      </c>
      <c r="M244" s="2">
        <f t="shared" ref="M244" si="968">AVERAGE(F275:F314)</f>
        <v>0.76974999999999993</v>
      </c>
      <c r="N244">
        <f t="shared" ref="N244" si="969">_xlfn.STDEV.S(F275:F314)</f>
        <v>0.21217418461109855</v>
      </c>
      <c r="P244">
        <f t="shared" ref="P244" si="970">AVERAGE(E275:E314)</f>
        <v>64.332499999999996</v>
      </c>
      <c r="Q244">
        <f t="shared" ref="Q244" si="971">_xlfn.STDEV.S(E275:E314)</f>
        <v>15.933570229437265</v>
      </c>
    </row>
    <row r="245" spans="1:17" x14ac:dyDescent="0.3">
      <c r="A245" s="9">
        <f t="shared" ca="1" si="765"/>
        <v>0.89123340484754798</v>
      </c>
      <c r="B245" s="1">
        <v>42769</v>
      </c>
      <c r="C245" s="1" t="str">
        <f t="shared" si="766"/>
        <v>February</v>
      </c>
      <c r="D245" t="s">
        <v>12</v>
      </c>
      <c r="E245">
        <v>50.3</v>
      </c>
      <c r="F245" s="2">
        <v>0.87</v>
      </c>
      <c r="G245">
        <v>25</v>
      </c>
      <c r="H245">
        <v>0.3</v>
      </c>
      <c r="I245">
        <v>21</v>
      </c>
      <c r="J245" s="3">
        <f t="shared" si="767"/>
        <v>6.3</v>
      </c>
      <c r="L245" s="8" t="s">
        <v>275</v>
      </c>
      <c r="M245" s="2">
        <f t="shared" ref="M245" si="972">AVERAGE(F244:F283)</f>
        <v>0.78649999999999998</v>
      </c>
      <c r="N245">
        <f t="shared" ref="N245" si="973">_xlfn.STDEV.S(F244:F283)</f>
        <v>0.24695634411254966</v>
      </c>
      <c r="P245">
        <f t="shared" ref="P245" si="974">AVERAGE(E244:E283)</f>
        <v>62.990000000000009</v>
      </c>
      <c r="Q245">
        <f t="shared" ref="Q245" si="975">_xlfn.STDEV.S(E244:E283)</f>
        <v>17.055682563072779</v>
      </c>
    </row>
    <row r="246" spans="1:17" x14ac:dyDescent="0.3">
      <c r="A246" s="9">
        <f t="shared" ca="1" si="765"/>
        <v>0.79032113246462588</v>
      </c>
      <c r="B246" s="1">
        <v>42793</v>
      </c>
      <c r="C246" s="1" t="str">
        <f t="shared" si="766"/>
        <v>February</v>
      </c>
      <c r="D246" t="s">
        <v>8</v>
      </c>
      <c r="E246">
        <v>45</v>
      </c>
      <c r="F246" s="2">
        <v>1</v>
      </c>
      <c r="G246">
        <v>34</v>
      </c>
      <c r="H246">
        <v>0.3</v>
      </c>
      <c r="I246">
        <v>20</v>
      </c>
      <c r="J246" s="3">
        <f t="shared" si="767"/>
        <v>6</v>
      </c>
      <c r="L246" s="8" t="s">
        <v>276</v>
      </c>
      <c r="M246" s="2">
        <f t="shared" ref="M246" si="976">AVERAGE(F277:F316)</f>
        <v>0.76599999999999979</v>
      </c>
      <c r="N246">
        <f t="shared" ref="N246" si="977">_xlfn.STDEV.S(F277:F316)</f>
        <v>0.21564215372124862</v>
      </c>
      <c r="P246">
        <f t="shared" ref="P246" si="978">AVERAGE(E277:E316)</f>
        <v>64.94</v>
      </c>
      <c r="Q246">
        <f t="shared" ref="Q246" si="979">_xlfn.STDEV.S(E277:E316)</f>
        <v>16.478063117446858</v>
      </c>
    </row>
    <row r="247" spans="1:17" x14ac:dyDescent="0.3">
      <c r="A247" s="9">
        <f t="shared" ca="1" si="765"/>
        <v>0.53941933096595251</v>
      </c>
      <c r="B247" s="1">
        <v>42900</v>
      </c>
      <c r="C247" s="1" t="str">
        <f t="shared" si="766"/>
        <v>June</v>
      </c>
      <c r="D247" t="s">
        <v>10</v>
      </c>
      <c r="E247">
        <v>80.5</v>
      </c>
      <c r="F247" s="2">
        <v>0.56999999999999995</v>
      </c>
      <c r="G247">
        <v>48</v>
      </c>
      <c r="H247">
        <v>0.3</v>
      </c>
      <c r="I247">
        <v>35</v>
      </c>
      <c r="J247" s="3">
        <f t="shared" si="767"/>
        <v>10.5</v>
      </c>
      <c r="L247" s="8" t="s">
        <v>277</v>
      </c>
      <c r="M247" s="2">
        <f t="shared" ref="M247" si="980">AVERAGE(F246:F285)</f>
        <v>0.78550000000000009</v>
      </c>
      <c r="N247">
        <f t="shared" ref="N247" si="981">_xlfn.STDEV.S(F246:F285)</f>
        <v>0.25167082693114251</v>
      </c>
      <c r="P247">
        <f t="shared" ref="P247" si="982">AVERAGE(E246:E285)</f>
        <v>63.582499999999996</v>
      </c>
      <c r="Q247">
        <f t="shared" ref="Q247" si="983">_xlfn.STDEV.S(E246:E285)</f>
        <v>17.229847202322603</v>
      </c>
    </row>
    <row r="248" spans="1:17" x14ac:dyDescent="0.3">
      <c r="A248" s="9">
        <f t="shared" ca="1" si="765"/>
        <v>0.9897884959227774</v>
      </c>
      <c r="B248" s="1">
        <v>43084</v>
      </c>
      <c r="C248" s="1" t="str">
        <f t="shared" si="766"/>
        <v>December</v>
      </c>
      <c r="D248" t="s">
        <v>12</v>
      </c>
      <c r="E248">
        <v>42.099999999999994</v>
      </c>
      <c r="F248" s="2">
        <v>1.05</v>
      </c>
      <c r="G248">
        <v>30</v>
      </c>
      <c r="H248">
        <v>0.3</v>
      </c>
      <c r="I248">
        <v>17</v>
      </c>
      <c r="J248" s="3">
        <f t="shared" si="767"/>
        <v>5.0999999999999996</v>
      </c>
      <c r="L248" s="8" t="s">
        <v>278</v>
      </c>
      <c r="M248" s="2">
        <f t="shared" ref="M248" si="984">AVERAGE(F279:F318)</f>
        <v>0.7779999999999998</v>
      </c>
      <c r="N248">
        <f t="shared" ref="N248" si="985">_xlfn.STDEV.S(F279:F318)</f>
        <v>0.21937206422902303</v>
      </c>
      <c r="P248">
        <f t="shared" ref="P248" si="986">AVERAGE(E279:E318)</f>
        <v>64.134999999999991</v>
      </c>
      <c r="Q248">
        <f t="shared" ref="Q248" si="987">_xlfn.STDEV.S(E279:E318)</f>
        <v>16.997881466787998</v>
      </c>
    </row>
    <row r="249" spans="1:17" x14ac:dyDescent="0.3">
      <c r="A249" s="9">
        <f t="shared" ca="1" si="765"/>
        <v>0.92815518515601825</v>
      </c>
      <c r="B249" s="1">
        <v>42743</v>
      </c>
      <c r="C249" s="1" t="str">
        <f t="shared" si="766"/>
        <v>January</v>
      </c>
      <c r="D249" t="s">
        <v>7</v>
      </c>
      <c r="E249">
        <v>37.5</v>
      </c>
      <c r="F249" s="2">
        <v>1.18</v>
      </c>
      <c r="G249">
        <v>28</v>
      </c>
      <c r="H249">
        <v>0.3</v>
      </c>
      <c r="I249">
        <v>15</v>
      </c>
      <c r="J249" s="3">
        <f t="shared" si="767"/>
        <v>4.5</v>
      </c>
      <c r="L249" s="8" t="s">
        <v>279</v>
      </c>
      <c r="M249" s="2">
        <f t="shared" ref="M249" si="988">AVERAGE(F248:F287)</f>
        <v>0.79499999999999982</v>
      </c>
      <c r="N249">
        <f t="shared" ref="N249" si="989">_xlfn.STDEV.S(F248:F287)</f>
        <v>0.25049694199474393</v>
      </c>
      <c r="P249">
        <f t="shared" ref="P249" si="990">AVERAGE(E248:E287)</f>
        <v>62.637499999999989</v>
      </c>
      <c r="Q249">
        <f t="shared" ref="Q249" si="991">_xlfn.STDEV.S(E248:E287)</f>
        <v>17.314580894103738</v>
      </c>
    </row>
    <row r="250" spans="1:17" x14ac:dyDescent="0.3">
      <c r="A250" s="9">
        <f t="shared" ca="1" si="765"/>
        <v>0.57863134315361175</v>
      </c>
      <c r="B250" s="1">
        <v>42786</v>
      </c>
      <c r="C250" s="1" t="str">
        <f t="shared" si="766"/>
        <v>February</v>
      </c>
      <c r="D250" t="s">
        <v>8</v>
      </c>
      <c r="E250">
        <v>50.3</v>
      </c>
      <c r="F250" s="2">
        <v>0.95</v>
      </c>
      <c r="G250">
        <v>25</v>
      </c>
      <c r="H250">
        <v>0.3</v>
      </c>
      <c r="I250">
        <v>21</v>
      </c>
      <c r="J250" s="3">
        <f t="shared" si="767"/>
        <v>6.3</v>
      </c>
      <c r="L250" s="8" t="s">
        <v>280</v>
      </c>
      <c r="M250" s="2">
        <f t="shared" ref="M250" si="992">AVERAGE(F281:F320)</f>
        <v>0.7679999999999999</v>
      </c>
      <c r="N250">
        <f t="shared" ref="N250" si="993">_xlfn.STDEV.S(F281:F320)</f>
        <v>0.21881030304340968</v>
      </c>
      <c r="P250">
        <f t="shared" ref="P250" si="994">AVERAGE(E281:E320)</f>
        <v>65.137499999999989</v>
      </c>
      <c r="Q250">
        <f t="shared" ref="Q250" si="995">_xlfn.STDEV.S(E281:E320)</f>
        <v>16.99370452814054</v>
      </c>
    </row>
    <row r="251" spans="1:17" x14ac:dyDescent="0.3">
      <c r="A251" s="9">
        <f t="shared" ca="1" si="765"/>
        <v>0.52124285262753012</v>
      </c>
      <c r="B251" s="1">
        <v>43040</v>
      </c>
      <c r="C251" s="1" t="str">
        <f t="shared" si="766"/>
        <v>November</v>
      </c>
      <c r="D251" t="s">
        <v>10</v>
      </c>
      <c r="E251">
        <v>51.9</v>
      </c>
      <c r="F251" s="2">
        <v>0.83</v>
      </c>
      <c r="G251">
        <v>43</v>
      </c>
      <c r="H251">
        <v>0.3</v>
      </c>
      <c r="I251">
        <v>23</v>
      </c>
      <c r="J251" s="3">
        <f t="shared" si="767"/>
        <v>6.8999999999999995</v>
      </c>
      <c r="L251" s="8" t="s">
        <v>281</v>
      </c>
      <c r="M251" s="2">
        <f t="shared" ref="M251" si="996">AVERAGE(F250:F289)</f>
        <v>0.77199999999999991</v>
      </c>
      <c r="N251">
        <f t="shared" ref="N251" si="997">_xlfn.STDEV.S(F250:F289)</f>
        <v>0.24253152055256386</v>
      </c>
      <c r="P251">
        <f t="shared" ref="P251" si="998">AVERAGE(E250:E289)</f>
        <v>64.329999999999984</v>
      </c>
      <c r="Q251">
        <f t="shared" ref="Q251" si="999">_xlfn.STDEV.S(E250:E289)</f>
        <v>16.979387201651051</v>
      </c>
    </row>
    <row r="252" spans="1:17" x14ac:dyDescent="0.3">
      <c r="A252" s="9">
        <f t="shared" ca="1" si="765"/>
        <v>0.84581923795702851</v>
      </c>
      <c r="B252" s="1">
        <v>43081</v>
      </c>
      <c r="C252" s="1" t="str">
        <f t="shared" si="766"/>
        <v>December</v>
      </c>
      <c r="D252" t="s">
        <v>9</v>
      </c>
      <c r="E252">
        <v>33.5</v>
      </c>
      <c r="F252" s="2">
        <v>1.33</v>
      </c>
      <c r="G252">
        <v>22</v>
      </c>
      <c r="H252">
        <v>0.3</v>
      </c>
      <c r="I252">
        <v>15</v>
      </c>
      <c r="J252" s="3">
        <f t="shared" si="767"/>
        <v>4.5</v>
      </c>
      <c r="L252" s="8" t="s">
        <v>282</v>
      </c>
      <c r="M252" s="2">
        <f t="shared" ref="M252" si="1000">AVERAGE(F283:F322)</f>
        <v>0.78400000000000003</v>
      </c>
      <c r="N252">
        <f t="shared" ref="N252" si="1001">_xlfn.STDEV.S(F283:F322)</f>
        <v>0.23073794659743341</v>
      </c>
      <c r="P252">
        <f t="shared" ref="P252" si="1002">AVERAGE(E283:E322)</f>
        <v>64.267499999999998</v>
      </c>
      <c r="Q252">
        <f t="shared" ref="Q252" si="1003">_xlfn.STDEV.S(E283:E322)</f>
        <v>17.55634719761137</v>
      </c>
    </row>
    <row r="253" spans="1:17" x14ac:dyDescent="0.3">
      <c r="A253" s="9">
        <f t="shared" ca="1" si="765"/>
        <v>0.69537698585322449</v>
      </c>
      <c r="B253" s="1">
        <v>42801</v>
      </c>
      <c r="C253" s="1" t="str">
        <f t="shared" si="766"/>
        <v>March</v>
      </c>
      <c r="D253" t="s">
        <v>9</v>
      </c>
      <c r="E253">
        <v>60.199999999999996</v>
      </c>
      <c r="F253" s="2">
        <v>0.77</v>
      </c>
      <c r="G253">
        <v>32</v>
      </c>
      <c r="H253">
        <v>0.3</v>
      </c>
      <c r="I253">
        <v>24</v>
      </c>
      <c r="J253" s="3">
        <f t="shared" si="767"/>
        <v>7.1999999999999993</v>
      </c>
      <c r="L253" s="8" t="s">
        <v>283</v>
      </c>
      <c r="M253" s="2">
        <f t="shared" ref="M253" si="1004">AVERAGE(F252:F291)</f>
        <v>0.75825000000000009</v>
      </c>
      <c r="N253">
        <f t="shared" ref="N253" si="1005">_xlfn.STDEV.S(F252:F291)</f>
        <v>0.24347787242165209</v>
      </c>
      <c r="P253">
        <f t="shared" ref="P253" si="1006">AVERAGE(E252:E291)</f>
        <v>65.454999999999984</v>
      </c>
      <c r="Q253">
        <f t="shared" ref="Q253" si="1007">_xlfn.STDEV.S(E252:E291)</f>
        <v>16.899703380798634</v>
      </c>
    </row>
    <row r="254" spans="1:17" x14ac:dyDescent="0.3">
      <c r="A254" s="9">
        <f t="shared" ca="1" si="765"/>
        <v>0.45281494082522222</v>
      </c>
      <c r="B254" s="1">
        <v>42976</v>
      </c>
      <c r="C254" s="1" t="str">
        <f t="shared" si="766"/>
        <v>August</v>
      </c>
      <c r="D254" t="s">
        <v>9</v>
      </c>
      <c r="E254">
        <v>75</v>
      </c>
      <c r="F254" s="2">
        <v>0.65</v>
      </c>
      <c r="G254">
        <v>40</v>
      </c>
      <c r="H254">
        <v>0.5</v>
      </c>
      <c r="I254">
        <v>30</v>
      </c>
      <c r="J254" s="3">
        <f t="shared" si="767"/>
        <v>15</v>
      </c>
      <c r="L254" s="8" t="s">
        <v>284</v>
      </c>
      <c r="M254" s="2">
        <f t="shared" ref="M254" si="1008">AVERAGE(F285:F324)</f>
        <v>0.81725000000000014</v>
      </c>
      <c r="N254">
        <f t="shared" ref="N254" si="1009">_xlfn.STDEV.S(F285:F324)</f>
        <v>0.25228176656982093</v>
      </c>
      <c r="P254">
        <f t="shared" ref="P254" si="1010">AVERAGE(E285:E324)</f>
        <v>61.95</v>
      </c>
      <c r="Q254">
        <f t="shared" ref="Q254" si="1011">_xlfn.STDEV.S(E285:E324)</f>
        <v>16.931536347210852</v>
      </c>
    </row>
    <row r="255" spans="1:17" x14ac:dyDescent="0.3">
      <c r="A255" s="9">
        <f t="shared" ca="1" si="765"/>
        <v>0.41885260350982123</v>
      </c>
      <c r="B255" s="1">
        <v>42800</v>
      </c>
      <c r="C255" s="1" t="str">
        <f t="shared" si="766"/>
        <v>March</v>
      </c>
      <c r="D255" t="s">
        <v>8</v>
      </c>
      <c r="E255">
        <v>61.199999999999996</v>
      </c>
      <c r="F255" s="2">
        <v>0.77</v>
      </c>
      <c r="G255">
        <v>28</v>
      </c>
      <c r="H255">
        <v>0.3</v>
      </c>
      <c r="I255">
        <v>24</v>
      </c>
      <c r="J255" s="3">
        <f t="shared" si="767"/>
        <v>7.1999999999999993</v>
      </c>
      <c r="L255" s="8" t="s">
        <v>285</v>
      </c>
      <c r="M255" s="2">
        <f t="shared" ref="M255" si="1012">AVERAGE(F254:F293)</f>
        <v>0.74324999999999997</v>
      </c>
      <c r="N255">
        <f t="shared" ref="N255" si="1013">_xlfn.STDEV.S(F254:F293)</f>
        <v>0.22673137274011126</v>
      </c>
      <c r="P255">
        <f t="shared" ref="P255" si="1014">AVERAGE(E254:E293)</f>
        <v>66.409999999999982</v>
      </c>
      <c r="Q255">
        <f t="shared" ref="Q255" si="1015">_xlfn.STDEV.S(E254:E293)</f>
        <v>16.225902053072438</v>
      </c>
    </row>
    <row r="256" spans="1:17" x14ac:dyDescent="0.3">
      <c r="A256" s="9">
        <f t="shared" ca="1" si="765"/>
        <v>0.24007825035676911</v>
      </c>
      <c r="B256" s="1">
        <v>42902</v>
      </c>
      <c r="C256" s="1" t="str">
        <f t="shared" si="766"/>
        <v>June</v>
      </c>
      <c r="D256" t="s">
        <v>12</v>
      </c>
      <c r="E256">
        <v>99.3</v>
      </c>
      <c r="F256" s="2">
        <v>0.47</v>
      </c>
      <c r="G256">
        <v>77</v>
      </c>
      <c r="H256">
        <v>0.3</v>
      </c>
      <c r="I256">
        <v>41</v>
      </c>
      <c r="J256" s="3">
        <f t="shared" si="767"/>
        <v>12.299999999999999</v>
      </c>
      <c r="L256" s="8" t="s">
        <v>286</v>
      </c>
      <c r="M256" s="2">
        <f t="shared" ref="M256" si="1016">AVERAGE(F287:F326)</f>
        <v>0.80274999999999996</v>
      </c>
      <c r="N256">
        <f t="shared" ref="N256" si="1017">_xlfn.STDEV.S(F287:F326)</f>
        <v>0.25083437686127613</v>
      </c>
      <c r="P256">
        <f t="shared" ref="P256" si="1018">AVERAGE(E287:E326)</f>
        <v>63.042499999999997</v>
      </c>
      <c r="Q256">
        <f t="shared" ref="Q256" si="1019">_xlfn.STDEV.S(E287:E326)</f>
        <v>16.794701354586294</v>
      </c>
    </row>
    <row r="257" spans="1:17" x14ac:dyDescent="0.3">
      <c r="A257" s="9">
        <f t="shared" ca="1" si="765"/>
        <v>0.10923849806766583</v>
      </c>
      <c r="B257" s="1">
        <v>42860</v>
      </c>
      <c r="C257" s="1" t="str">
        <f t="shared" si="766"/>
        <v>May</v>
      </c>
      <c r="D257" t="s">
        <v>12</v>
      </c>
      <c r="E257">
        <v>69.399999999999991</v>
      </c>
      <c r="F257" s="2">
        <v>0.71</v>
      </c>
      <c r="G257">
        <v>31</v>
      </c>
      <c r="H257">
        <v>0.3</v>
      </c>
      <c r="I257">
        <v>28</v>
      </c>
      <c r="J257" s="3">
        <f t="shared" si="767"/>
        <v>8.4</v>
      </c>
      <c r="L257" s="8" t="s">
        <v>287</v>
      </c>
      <c r="M257" s="2">
        <f t="shared" ref="M257" si="1020">AVERAGE(F256:F295)</f>
        <v>0.76024999999999998</v>
      </c>
      <c r="N257">
        <f t="shared" ref="N257" si="1021">_xlfn.STDEV.S(F256:F295)</f>
        <v>0.24436718378870029</v>
      </c>
      <c r="P257">
        <f t="shared" ref="P257" si="1022">AVERAGE(E256:E295)</f>
        <v>65.372499999999974</v>
      </c>
      <c r="Q257">
        <f t="shared" ref="Q257" si="1023">_xlfn.STDEV.S(E256:E295)</f>
        <v>16.905271329320662</v>
      </c>
    </row>
    <row r="258" spans="1:17" x14ac:dyDescent="0.3">
      <c r="A258" s="9">
        <f t="shared" ref="A258:A321" ca="1" si="1024">RAND()</f>
        <v>0.58222162712830761</v>
      </c>
      <c r="B258" s="1">
        <v>43007</v>
      </c>
      <c r="C258" s="1" t="str">
        <f t="shared" ref="C258:C321" si="1025">TEXT(B258,"mmmm")</f>
        <v>September</v>
      </c>
      <c r="D258" t="s">
        <v>12</v>
      </c>
      <c r="E258">
        <v>66.099999999999994</v>
      </c>
      <c r="F258" s="2">
        <v>0.71</v>
      </c>
      <c r="G258">
        <v>48</v>
      </c>
      <c r="H258">
        <v>0.3</v>
      </c>
      <c r="I258">
        <v>27</v>
      </c>
      <c r="J258" s="3">
        <f t="shared" ref="J258:J321" si="1026">H258*I258</f>
        <v>8.1</v>
      </c>
      <c r="L258" s="8" t="s">
        <v>288</v>
      </c>
      <c r="M258" s="2">
        <f t="shared" ref="M258" si="1027">AVERAGE(F289:F328)</f>
        <v>0.7972499999999999</v>
      </c>
      <c r="N258">
        <f t="shared" ref="N258" si="1028">_xlfn.STDEV.S(F289:F328)</f>
        <v>0.25566391701125657</v>
      </c>
      <c r="P258">
        <f t="shared" ref="P258" si="1029">AVERAGE(E289:E328)</f>
        <v>63.857500000000002</v>
      </c>
      <c r="Q258">
        <f t="shared" ref="Q258" si="1030">_xlfn.STDEV.S(E289:E328)</f>
        <v>16.958227524397394</v>
      </c>
    </row>
    <row r="259" spans="1:17" x14ac:dyDescent="0.3">
      <c r="A259" s="9">
        <f t="shared" ca="1" si="1024"/>
        <v>0.46895788410055983</v>
      </c>
      <c r="B259" s="1">
        <v>42935</v>
      </c>
      <c r="C259" s="1" t="str">
        <f t="shared" si="1025"/>
        <v>July</v>
      </c>
      <c r="D259" t="s">
        <v>10</v>
      </c>
      <c r="E259">
        <v>83.8</v>
      </c>
      <c r="F259" s="2">
        <v>0.56000000000000005</v>
      </c>
      <c r="G259">
        <v>44</v>
      </c>
      <c r="H259">
        <v>0.5</v>
      </c>
      <c r="I259">
        <v>36</v>
      </c>
      <c r="J259" s="3">
        <f t="shared" si="1026"/>
        <v>18</v>
      </c>
      <c r="L259" s="8" t="s">
        <v>289</v>
      </c>
      <c r="M259" s="2">
        <f t="shared" ref="M259" si="1031">AVERAGE(F258:F297)</f>
        <v>0.77124999999999999</v>
      </c>
      <c r="N259">
        <f t="shared" ref="N259" si="1032">_xlfn.STDEV.S(F258:F297)</f>
        <v>0.2492160786268689</v>
      </c>
      <c r="P259">
        <f t="shared" ref="P259" si="1033">AVERAGE(E258:E297)</f>
        <v>64.55</v>
      </c>
      <c r="Q259">
        <f t="shared" ref="Q259" si="1034">_xlfn.STDEV.S(E258:E297)</f>
        <v>16.776555680854752</v>
      </c>
    </row>
    <row r="260" spans="1:17" x14ac:dyDescent="0.3">
      <c r="A260" s="9">
        <f t="shared" ca="1" si="1024"/>
        <v>0.67942259736765975</v>
      </c>
      <c r="B260" s="1">
        <v>42873</v>
      </c>
      <c r="C260" s="1" t="str">
        <f t="shared" si="1025"/>
        <v>May</v>
      </c>
      <c r="D260" t="s">
        <v>11</v>
      </c>
      <c r="E260">
        <v>72</v>
      </c>
      <c r="F260" s="2">
        <v>0.67</v>
      </c>
      <c r="G260">
        <v>53</v>
      </c>
      <c r="H260">
        <v>0.3</v>
      </c>
      <c r="I260">
        <v>30</v>
      </c>
      <c r="J260" s="3">
        <f t="shared" si="1026"/>
        <v>9</v>
      </c>
      <c r="L260" s="8" t="s">
        <v>290</v>
      </c>
      <c r="M260" s="2">
        <f t="shared" ref="M260" si="1035">AVERAGE(F291:F330)</f>
        <v>0.8135</v>
      </c>
      <c r="N260">
        <f t="shared" ref="N260" si="1036">_xlfn.STDEV.S(F291:F330)</f>
        <v>0.25856160303514247</v>
      </c>
      <c r="P260">
        <f t="shared" ref="P260" si="1037">AVERAGE(E291:E330)</f>
        <v>62.714999999999989</v>
      </c>
      <c r="Q260">
        <f t="shared" ref="Q260" si="1038">_xlfn.STDEV.S(E291:E330)</f>
        <v>16.974604711986814</v>
      </c>
    </row>
    <row r="261" spans="1:17" x14ac:dyDescent="0.3">
      <c r="A261" s="9">
        <f t="shared" ca="1" si="1024"/>
        <v>0.70229828362695523</v>
      </c>
      <c r="B261" s="1">
        <v>43044</v>
      </c>
      <c r="C261" s="1" t="str">
        <f t="shared" si="1025"/>
        <v>November</v>
      </c>
      <c r="D261" t="s">
        <v>7</v>
      </c>
      <c r="E261">
        <v>55.9</v>
      </c>
      <c r="F261" s="2">
        <v>0.87</v>
      </c>
      <c r="G261">
        <v>45</v>
      </c>
      <c r="H261">
        <v>0.3</v>
      </c>
      <c r="I261">
        <v>23</v>
      </c>
      <c r="J261" s="3">
        <f t="shared" si="1026"/>
        <v>6.8999999999999995</v>
      </c>
      <c r="L261" s="8" t="s">
        <v>291</v>
      </c>
      <c r="M261" s="2">
        <f t="shared" ref="M261" si="1039">AVERAGE(F260:F299)</f>
        <v>0.78300000000000014</v>
      </c>
      <c r="N261">
        <f t="shared" ref="N261" si="1040">_xlfn.STDEV.S(F260:F299)</f>
        <v>0.24760597316849542</v>
      </c>
      <c r="P261">
        <f t="shared" ref="P261" si="1041">AVERAGE(E260:E299)</f>
        <v>63.464999999999996</v>
      </c>
      <c r="Q261">
        <f t="shared" ref="Q261" si="1042">_xlfn.STDEV.S(E260:E299)</f>
        <v>16.670741296793448</v>
      </c>
    </row>
    <row r="262" spans="1:17" x14ac:dyDescent="0.3">
      <c r="A262" s="9">
        <f t="shared" ca="1" si="1024"/>
        <v>0.77342508275081456</v>
      </c>
      <c r="B262" s="1">
        <v>42791</v>
      </c>
      <c r="C262" s="1" t="str">
        <f t="shared" si="1025"/>
        <v>February</v>
      </c>
      <c r="D262" t="s">
        <v>13</v>
      </c>
      <c r="E262">
        <v>42.4</v>
      </c>
      <c r="F262" s="2">
        <v>1</v>
      </c>
      <c r="G262">
        <v>21</v>
      </c>
      <c r="H262">
        <v>0.3</v>
      </c>
      <c r="I262">
        <v>18</v>
      </c>
      <c r="J262" s="3">
        <f t="shared" si="1026"/>
        <v>5.3999999999999995</v>
      </c>
      <c r="L262" s="8" t="s">
        <v>292</v>
      </c>
      <c r="M262" s="2">
        <f t="shared" ref="M262" si="1043">AVERAGE(F293:F332)</f>
        <v>0.82075000000000009</v>
      </c>
      <c r="N262">
        <f t="shared" ref="N262" si="1044">_xlfn.STDEV.S(F293:F332)</f>
        <v>0.25473352089323947</v>
      </c>
      <c r="P262">
        <f t="shared" ref="P262" si="1045">AVERAGE(E293:E332)</f>
        <v>62.074999999999989</v>
      </c>
      <c r="Q262">
        <f t="shared" ref="Q262" si="1046">_xlfn.STDEV.S(E293:E332)</f>
        <v>16.690911852308705</v>
      </c>
    </row>
    <row r="263" spans="1:17" x14ac:dyDescent="0.3">
      <c r="A263" s="9">
        <f t="shared" ca="1" si="1024"/>
        <v>0.40388844827004899</v>
      </c>
      <c r="B263" s="1">
        <v>43074</v>
      </c>
      <c r="C263" s="1" t="str">
        <f t="shared" si="1025"/>
        <v>December</v>
      </c>
      <c r="D263" t="s">
        <v>9</v>
      </c>
      <c r="E263">
        <v>22</v>
      </c>
      <c r="F263" s="2">
        <v>1.82</v>
      </c>
      <c r="G263">
        <v>11</v>
      </c>
      <c r="H263">
        <v>0.3</v>
      </c>
      <c r="I263">
        <v>10</v>
      </c>
      <c r="J263" s="3">
        <f t="shared" si="1026"/>
        <v>3</v>
      </c>
      <c r="L263" s="8" t="s">
        <v>293</v>
      </c>
      <c r="M263" s="2">
        <f t="shared" ref="M263" si="1047">AVERAGE(F262:F301)</f>
        <v>0.78249999999999997</v>
      </c>
      <c r="N263">
        <f t="shared" ref="N263" si="1048">_xlfn.STDEV.S(F262:F301)</f>
        <v>0.25033055070323446</v>
      </c>
      <c r="P263">
        <f t="shared" ref="P263" si="1049">AVERAGE(E262:E301)</f>
        <v>63.44</v>
      </c>
      <c r="Q263">
        <f t="shared" ref="Q263" si="1050">_xlfn.STDEV.S(E262:E301)</f>
        <v>16.983956230241823</v>
      </c>
    </row>
    <row r="264" spans="1:17" x14ac:dyDescent="0.3">
      <c r="A264" s="9">
        <f t="shared" ca="1" si="1024"/>
        <v>0.72321394233897485</v>
      </c>
      <c r="B264" s="1">
        <v>42903</v>
      </c>
      <c r="C264" s="1" t="str">
        <f t="shared" si="1025"/>
        <v>June</v>
      </c>
      <c r="D264" t="s">
        <v>13</v>
      </c>
      <c r="E264">
        <v>76.3</v>
      </c>
      <c r="F264" s="2">
        <v>0.65</v>
      </c>
      <c r="G264">
        <v>47</v>
      </c>
      <c r="H264">
        <v>0.3</v>
      </c>
      <c r="I264">
        <v>31</v>
      </c>
      <c r="J264" s="3">
        <f t="shared" si="1026"/>
        <v>9.2999999999999989</v>
      </c>
      <c r="L264" s="8" t="s">
        <v>294</v>
      </c>
      <c r="M264" s="2">
        <f t="shared" ref="M264" si="1051">AVERAGE(F295:F334)</f>
        <v>0.80325000000000002</v>
      </c>
      <c r="N264">
        <f t="shared" ref="N264" si="1052">_xlfn.STDEV.S(F295:F334)</f>
        <v>0.2426074966605469</v>
      </c>
      <c r="P264">
        <f t="shared" ref="P264" si="1053">AVERAGE(E295:E334)</f>
        <v>63.02</v>
      </c>
      <c r="Q264">
        <f t="shared" ref="Q264" si="1054">_xlfn.STDEV.S(E295:E334)</f>
        <v>16.300750336670397</v>
      </c>
    </row>
    <row r="265" spans="1:17" x14ac:dyDescent="0.3">
      <c r="A265" s="9">
        <f t="shared" ca="1" si="1024"/>
        <v>0.36601246842931656</v>
      </c>
      <c r="B265" s="1">
        <v>42958</v>
      </c>
      <c r="C265" s="1" t="str">
        <f t="shared" si="1025"/>
        <v>August</v>
      </c>
      <c r="D265" t="s">
        <v>12</v>
      </c>
      <c r="E265">
        <v>75</v>
      </c>
      <c r="F265" s="2">
        <v>0.67</v>
      </c>
      <c r="G265">
        <v>49</v>
      </c>
      <c r="H265">
        <v>0.5</v>
      </c>
      <c r="I265">
        <v>30</v>
      </c>
      <c r="J265" s="3">
        <f t="shared" si="1026"/>
        <v>15</v>
      </c>
      <c r="L265" s="8" t="s">
        <v>295</v>
      </c>
      <c r="M265" s="2">
        <f t="shared" ref="M265" si="1055">AVERAGE(F264:F303)</f>
        <v>0.74850000000000005</v>
      </c>
      <c r="N265">
        <f t="shared" ref="N265" si="1056">_xlfn.STDEV.S(F264:F303)</f>
        <v>0.1825397743801859</v>
      </c>
      <c r="P265">
        <f t="shared" ref="P265" si="1057">AVERAGE(E264:E303)</f>
        <v>65.042500000000004</v>
      </c>
      <c r="Q265">
        <f t="shared" ref="Q265" si="1058">_xlfn.STDEV.S(E264:E303)</f>
        <v>15.264990740504619</v>
      </c>
    </row>
    <row r="266" spans="1:17" x14ac:dyDescent="0.3">
      <c r="A266" s="9">
        <f t="shared" ca="1" si="1024"/>
        <v>0.53276536999701085</v>
      </c>
      <c r="B266" s="1">
        <v>42997</v>
      </c>
      <c r="C266" s="1" t="str">
        <f t="shared" si="1025"/>
        <v>September</v>
      </c>
      <c r="D266" t="s">
        <v>9</v>
      </c>
      <c r="E266">
        <v>67.399999999999991</v>
      </c>
      <c r="F266" s="2">
        <v>0.67</v>
      </c>
      <c r="G266">
        <v>48</v>
      </c>
      <c r="H266">
        <v>0.3</v>
      </c>
      <c r="I266">
        <v>28</v>
      </c>
      <c r="J266" s="3">
        <f t="shared" si="1026"/>
        <v>8.4</v>
      </c>
      <c r="L266" s="8" t="s">
        <v>296</v>
      </c>
      <c r="M266" s="2">
        <f t="shared" ref="M266" si="1059">AVERAGE(F297:F336)</f>
        <v>0.78974999999999995</v>
      </c>
      <c r="N266">
        <f t="shared" ref="N266" si="1060">_xlfn.STDEV.S(F297:F336)</f>
        <v>0.23921332074220431</v>
      </c>
      <c r="P266">
        <f t="shared" ref="P266" si="1061">AVERAGE(E297:E336)</f>
        <v>63.76750000000002</v>
      </c>
      <c r="Q266">
        <f t="shared" ref="Q266" si="1062">_xlfn.STDEV.S(E297:E336)</f>
        <v>16.068401664486725</v>
      </c>
    </row>
    <row r="267" spans="1:17" x14ac:dyDescent="0.3">
      <c r="A267" s="9">
        <f t="shared" ca="1" si="1024"/>
        <v>0.29592730799787925</v>
      </c>
      <c r="B267" s="1">
        <v>42987</v>
      </c>
      <c r="C267" s="1" t="str">
        <f t="shared" si="1025"/>
        <v>September</v>
      </c>
      <c r="D267" t="s">
        <v>13</v>
      </c>
      <c r="E267">
        <v>64.8</v>
      </c>
      <c r="F267" s="2">
        <v>0.77</v>
      </c>
      <c r="G267">
        <v>45</v>
      </c>
      <c r="H267">
        <v>0.3</v>
      </c>
      <c r="I267">
        <v>26</v>
      </c>
      <c r="J267" s="3">
        <f t="shared" si="1026"/>
        <v>7.8</v>
      </c>
      <c r="L267" s="8" t="s">
        <v>297</v>
      </c>
      <c r="M267" s="2">
        <f t="shared" ref="M267" si="1063">AVERAGE(F266:F305)</f>
        <v>0.76475000000000004</v>
      </c>
      <c r="N267">
        <f t="shared" ref="N267" si="1064">_xlfn.STDEV.S(F266:F305)</f>
        <v>0.21369745567999288</v>
      </c>
      <c r="P267">
        <f t="shared" ref="P267" si="1065">AVERAGE(E266:E305)</f>
        <v>64.195000000000007</v>
      </c>
      <c r="Q267">
        <f t="shared" ref="Q267" si="1066">_xlfn.STDEV.S(E266:E305)</f>
        <v>16.376420666499513</v>
      </c>
    </row>
    <row r="268" spans="1:17" x14ac:dyDescent="0.3">
      <c r="A268" s="9">
        <f t="shared" ca="1" si="1024"/>
        <v>0.59059832849784588</v>
      </c>
      <c r="B268" s="1">
        <v>42985</v>
      </c>
      <c r="C268" s="1" t="str">
        <f t="shared" si="1025"/>
        <v>September</v>
      </c>
      <c r="D268" t="s">
        <v>11</v>
      </c>
      <c r="E268">
        <v>68.399999999999991</v>
      </c>
      <c r="F268" s="2">
        <v>0.67</v>
      </c>
      <c r="G268">
        <v>49</v>
      </c>
      <c r="H268">
        <v>0.3</v>
      </c>
      <c r="I268">
        <v>28</v>
      </c>
      <c r="J268" s="3">
        <f t="shared" si="1026"/>
        <v>8.4</v>
      </c>
      <c r="L268" s="8" t="s">
        <v>298</v>
      </c>
      <c r="M268" s="2">
        <f t="shared" ref="M268" si="1067">AVERAGE(F299:F338)</f>
        <v>0.82599999999999985</v>
      </c>
      <c r="N268">
        <f t="shared" ref="N268" si="1068">_xlfn.STDEV.S(F299:F338)</f>
        <v>0.27146138224668775</v>
      </c>
      <c r="P268">
        <f t="shared" ref="P268" si="1069">AVERAGE(E299:E338)</f>
        <v>61.812500000000014</v>
      </c>
      <c r="Q268">
        <f t="shared" ref="Q268" si="1070">_xlfn.STDEV.S(E299:E338)</f>
        <v>16.747249104378337</v>
      </c>
    </row>
    <row r="269" spans="1:17" x14ac:dyDescent="0.3">
      <c r="A269" s="9">
        <f t="shared" ca="1" si="1024"/>
        <v>0.58601502005747708</v>
      </c>
      <c r="B269" s="1">
        <v>42825</v>
      </c>
      <c r="C269" s="1" t="str">
        <f t="shared" si="1025"/>
        <v>March</v>
      </c>
      <c r="D269" t="s">
        <v>12</v>
      </c>
      <c r="E269">
        <v>58.499999999999993</v>
      </c>
      <c r="F269" s="2">
        <v>0.77</v>
      </c>
      <c r="G269">
        <v>48</v>
      </c>
      <c r="H269">
        <v>0.3</v>
      </c>
      <c r="I269">
        <v>25</v>
      </c>
      <c r="J269" s="3">
        <f t="shared" si="1026"/>
        <v>7.5</v>
      </c>
      <c r="L269" s="8" t="s">
        <v>299</v>
      </c>
      <c r="M269" s="2">
        <f t="shared" ref="M269" si="1071">AVERAGE(F268:F307)</f>
        <v>0.76074999999999993</v>
      </c>
      <c r="N269">
        <f t="shared" ref="N269" si="1072">_xlfn.STDEV.S(F268:F307)</f>
        <v>0.21528022882530795</v>
      </c>
      <c r="P269">
        <f t="shared" ref="P269" si="1073">AVERAGE(E268:E307)</f>
        <v>64.482500000000002</v>
      </c>
      <c r="Q269">
        <f t="shared" ref="Q269" si="1074">_xlfn.STDEV.S(E268:E307)</f>
        <v>16.478951415171622</v>
      </c>
    </row>
    <row r="270" spans="1:17" x14ac:dyDescent="0.3">
      <c r="A270" s="9">
        <f t="shared" ca="1" si="1024"/>
        <v>0.89116468098412394</v>
      </c>
      <c r="B270" s="1">
        <v>42853</v>
      </c>
      <c r="C270" s="1" t="str">
        <f t="shared" si="1025"/>
        <v>April</v>
      </c>
      <c r="D270" t="s">
        <v>12</v>
      </c>
      <c r="E270">
        <v>58.8</v>
      </c>
      <c r="F270" s="2">
        <v>0.74</v>
      </c>
      <c r="G270">
        <v>32</v>
      </c>
      <c r="H270">
        <v>0.3</v>
      </c>
      <c r="I270">
        <v>26</v>
      </c>
      <c r="J270" s="3">
        <f t="shared" si="1026"/>
        <v>7.8</v>
      </c>
      <c r="L270" s="8" t="s">
        <v>300</v>
      </c>
      <c r="M270" s="2">
        <f t="shared" ref="M270" si="1075">AVERAGE(F301:F340)</f>
        <v>0.84149999999999991</v>
      </c>
      <c r="N270">
        <f t="shared" ref="N270" si="1076">_xlfn.STDEV.S(F301:F340)</f>
        <v>0.27231721698538752</v>
      </c>
      <c r="P270">
        <f t="shared" ref="P270" si="1077">AVERAGE(E301:E340)</f>
        <v>60.870000000000005</v>
      </c>
      <c r="Q270">
        <f t="shared" ref="Q270" si="1078">_xlfn.STDEV.S(E301:E340)</f>
        <v>16.765198997801868</v>
      </c>
    </row>
    <row r="271" spans="1:17" x14ac:dyDescent="0.3">
      <c r="A271" s="9">
        <f t="shared" ca="1" si="1024"/>
        <v>0.99230252372123773</v>
      </c>
      <c r="B271" s="1">
        <v>43018</v>
      </c>
      <c r="C271" s="1" t="str">
        <f t="shared" si="1025"/>
        <v>October</v>
      </c>
      <c r="D271" t="s">
        <v>9</v>
      </c>
      <c r="E271">
        <v>58.499999999999993</v>
      </c>
      <c r="F271" s="2">
        <v>0.74</v>
      </c>
      <c r="G271">
        <v>51</v>
      </c>
      <c r="H271">
        <v>0.3</v>
      </c>
      <c r="I271">
        <v>25</v>
      </c>
      <c r="J271" s="3">
        <f t="shared" si="1026"/>
        <v>7.5</v>
      </c>
      <c r="L271" s="8" t="s">
        <v>301</v>
      </c>
      <c r="M271" s="2">
        <f t="shared" ref="M271" si="1079">AVERAGE(F270:F309)</f>
        <v>0.76</v>
      </c>
      <c r="N271">
        <f t="shared" ref="N271" si="1080">_xlfn.STDEV.S(F270:F309)</f>
        <v>0.21622637710012635</v>
      </c>
      <c r="P271">
        <f t="shared" ref="P271" si="1081">AVERAGE(E270:E309)</f>
        <v>64.87</v>
      </c>
      <c r="Q271">
        <f t="shared" ref="Q271" si="1082">_xlfn.STDEV.S(E270:E309)</f>
        <v>16.596542735438263</v>
      </c>
    </row>
    <row r="272" spans="1:17" x14ac:dyDescent="0.3">
      <c r="A272" s="9">
        <f t="shared" ca="1" si="1024"/>
        <v>0.99896419902753852</v>
      </c>
      <c r="B272" s="1">
        <v>42864</v>
      </c>
      <c r="C272" s="1" t="str">
        <f t="shared" si="1025"/>
        <v>May</v>
      </c>
      <c r="D272" t="s">
        <v>9</v>
      </c>
      <c r="E272">
        <v>71.3</v>
      </c>
      <c r="F272" s="2">
        <v>0.63</v>
      </c>
      <c r="G272">
        <v>56</v>
      </c>
      <c r="H272">
        <v>0.3</v>
      </c>
      <c r="I272">
        <v>31</v>
      </c>
      <c r="J272" s="3">
        <f t="shared" si="1026"/>
        <v>9.2999999999999989</v>
      </c>
      <c r="L272" s="8" t="s">
        <v>302</v>
      </c>
      <c r="M272" s="2">
        <f t="shared" ref="M272" si="1083">AVERAGE(F303:F342)</f>
        <v>0.83724999999999983</v>
      </c>
      <c r="N272">
        <f t="shared" ref="N272" si="1084">_xlfn.STDEV.S(F303:F342)</f>
        <v>0.27222716287161403</v>
      </c>
      <c r="P272">
        <f t="shared" ref="P272" si="1085">AVERAGE(E303:E342)</f>
        <v>61.282500000000006</v>
      </c>
      <c r="Q272">
        <f t="shared" ref="Q272" si="1086">_xlfn.STDEV.S(E303:E342)</f>
        <v>16.744794637017673</v>
      </c>
    </row>
    <row r="273" spans="1:17" x14ac:dyDescent="0.3">
      <c r="A273" s="9">
        <f t="shared" ca="1" si="1024"/>
        <v>0.82392815953585374</v>
      </c>
      <c r="B273" s="1">
        <v>42918</v>
      </c>
      <c r="C273" s="1" t="str">
        <f t="shared" si="1025"/>
        <v>July</v>
      </c>
      <c r="D273" t="s">
        <v>7</v>
      </c>
      <c r="E273">
        <v>93.399999999999991</v>
      </c>
      <c r="F273" s="2">
        <v>0.51</v>
      </c>
      <c r="G273">
        <v>68</v>
      </c>
      <c r="H273">
        <v>0.5</v>
      </c>
      <c r="I273">
        <v>38</v>
      </c>
      <c r="J273" s="3">
        <f t="shared" si="1026"/>
        <v>19</v>
      </c>
      <c r="L273" s="8" t="s">
        <v>303</v>
      </c>
      <c r="M273" s="2">
        <f t="shared" ref="M273" si="1087">AVERAGE(F272:F311)</f>
        <v>0.76024999999999987</v>
      </c>
      <c r="N273">
        <f t="shared" ref="N273" si="1088">_xlfn.STDEV.S(F272:F311)</f>
        <v>0.21656393027795737</v>
      </c>
      <c r="P273">
        <f t="shared" ref="P273" si="1089">AVERAGE(E272:E311)</f>
        <v>65.267499999999998</v>
      </c>
      <c r="Q273">
        <f t="shared" ref="Q273" si="1090">_xlfn.STDEV.S(E272:E311)</f>
        <v>16.576650051294315</v>
      </c>
    </row>
    <row r="274" spans="1:17" x14ac:dyDescent="0.3">
      <c r="A274" s="9">
        <f t="shared" ca="1" si="1024"/>
        <v>0.10794416318133904</v>
      </c>
      <c r="B274" s="1">
        <v>42802</v>
      </c>
      <c r="C274" s="1" t="str">
        <f t="shared" si="1025"/>
        <v>March</v>
      </c>
      <c r="D274" t="s">
        <v>10</v>
      </c>
      <c r="E274">
        <v>58.499999999999993</v>
      </c>
      <c r="F274" s="2">
        <v>0.77</v>
      </c>
      <c r="G274">
        <v>43</v>
      </c>
      <c r="H274">
        <v>0.3</v>
      </c>
      <c r="I274">
        <v>25</v>
      </c>
      <c r="J274" s="3">
        <f t="shared" si="1026"/>
        <v>7.5</v>
      </c>
      <c r="L274" s="8" t="s">
        <v>304</v>
      </c>
      <c r="M274" s="2">
        <f t="shared" ref="M274" si="1091">AVERAGE(F305:F344)</f>
        <v>0.82424999999999982</v>
      </c>
      <c r="N274">
        <f t="shared" ref="N274" si="1092">_xlfn.STDEV.S(F305:F344)</f>
        <v>0.2581481139151493</v>
      </c>
      <c r="P274">
        <f t="shared" ref="P274" si="1093">AVERAGE(E305:E344)</f>
        <v>61.659999999999989</v>
      </c>
      <c r="Q274">
        <f t="shared" ref="Q274" si="1094">_xlfn.STDEV.S(E305:E344)</f>
        <v>16.440784184928187</v>
      </c>
    </row>
    <row r="275" spans="1:17" x14ac:dyDescent="0.3">
      <c r="A275" s="9">
        <f t="shared" ca="1" si="1024"/>
        <v>0.21813332093479132</v>
      </c>
      <c r="B275" s="1">
        <v>42856</v>
      </c>
      <c r="C275" s="1" t="str">
        <f t="shared" si="1025"/>
        <v>May</v>
      </c>
      <c r="D275" t="s">
        <v>8</v>
      </c>
      <c r="E275">
        <v>66.699999999999989</v>
      </c>
      <c r="F275" s="2">
        <v>0.65</v>
      </c>
      <c r="G275">
        <v>56</v>
      </c>
      <c r="H275">
        <v>0.3</v>
      </c>
      <c r="I275">
        <v>29</v>
      </c>
      <c r="J275" s="3">
        <f t="shared" si="1026"/>
        <v>8.6999999999999993</v>
      </c>
      <c r="L275" s="8" t="s">
        <v>305</v>
      </c>
      <c r="M275" s="2">
        <f t="shared" ref="M275" si="1095">AVERAGE(F274:F313)</f>
        <v>0.77174999999999983</v>
      </c>
      <c r="N275">
        <f t="shared" ref="N275" si="1096">_xlfn.STDEV.S(F274:F313)</f>
        <v>0.21177985061899837</v>
      </c>
      <c r="P275">
        <f t="shared" ref="P275" si="1097">AVERAGE(E274:E313)</f>
        <v>64.117499999999993</v>
      </c>
      <c r="Q275">
        <f t="shared" ref="Q275" si="1098">_xlfn.STDEV.S(E274:E313)</f>
        <v>15.953279342971166</v>
      </c>
    </row>
    <row r="276" spans="1:17" x14ac:dyDescent="0.3">
      <c r="A276" s="9">
        <f t="shared" ca="1" si="1024"/>
        <v>0.12878682069107827</v>
      </c>
      <c r="B276" s="1">
        <v>42905</v>
      </c>
      <c r="C276" s="1" t="str">
        <f t="shared" si="1025"/>
        <v>June</v>
      </c>
      <c r="D276" t="s">
        <v>8</v>
      </c>
      <c r="E276">
        <v>86.5</v>
      </c>
      <c r="F276" s="2">
        <v>0.56000000000000005</v>
      </c>
      <c r="G276">
        <v>66</v>
      </c>
      <c r="H276">
        <v>0.3</v>
      </c>
      <c r="I276">
        <v>35</v>
      </c>
      <c r="J276" s="3">
        <f t="shared" si="1026"/>
        <v>10.5</v>
      </c>
      <c r="L276" s="8" t="s">
        <v>306</v>
      </c>
      <c r="M276" s="2">
        <f t="shared" ref="M276" si="1099">AVERAGE(F307:F346)</f>
        <v>0.82699999999999996</v>
      </c>
      <c r="N276">
        <f t="shared" ref="N276" si="1100">_xlfn.STDEV.S(F307:F346)</f>
        <v>0.25577634460899318</v>
      </c>
      <c r="P276">
        <f t="shared" ref="P276" si="1101">AVERAGE(E307:E346)</f>
        <v>61.545000000000002</v>
      </c>
      <c r="Q276">
        <f t="shared" ref="Q276" si="1102">_xlfn.STDEV.S(E307:E346)</f>
        <v>16.284379017942278</v>
      </c>
    </row>
    <row r="277" spans="1:17" x14ac:dyDescent="0.3">
      <c r="A277" s="9">
        <f t="shared" ca="1" si="1024"/>
        <v>0.88107973533395156</v>
      </c>
      <c r="B277" s="1">
        <v>42834</v>
      </c>
      <c r="C277" s="1" t="str">
        <f t="shared" si="1025"/>
        <v>April</v>
      </c>
      <c r="D277" t="s">
        <v>7</v>
      </c>
      <c r="E277">
        <v>63.099999999999994</v>
      </c>
      <c r="F277" s="2">
        <v>0.69</v>
      </c>
      <c r="G277">
        <v>52</v>
      </c>
      <c r="H277">
        <v>0.3</v>
      </c>
      <c r="I277">
        <v>27</v>
      </c>
      <c r="J277" s="3">
        <f t="shared" si="1026"/>
        <v>8.1</v>
      </c>
      <c r="L277" s="8" t="s">
        <v>307</v>
      </c>
      <c r="M277" s="2">
        <f t="shared" ref="M277" si="1103">AVERAGE(F276:F315)</f>
        <v>0.76600000000000001</v>
      </c>
      <c r="N277">
        <f t="shared" ref="N277" si="1104">_xlfn.STDEV.S(F276:F315)</f>
        <v>0.21564215372124798</v>
      </c>
      <c r="P277">
        <f t="shared" ref="P277" si="1105">AVERAGE(E276:E315)</f>
        <v>64.932499999999976</v>
      </c>
      <c r="Q277">
        <f t="shared" ref="Q277" si="1106">_xlfn.STDEV.S(E276:E315)</f>
        <v>16.467923560979315</v>
      </c>
    </row>
    <row r="278" spans="1:17" x14ac:dyDescent="0.3">
      <c r="A278" s="9">
        <f t="shared" ca="1" si="1024"/>
        <v>0.31065604946180247</v>
      </c>
      <c r="B278" s="1">
        <v>42988</v>
      </c>
      <c r="C278" s="1" t="str">
        <f t="shared" si="1025"/>
        <v>September</v>
      </c>
      <c r="D278" t="s">
        <v>7</v>
      </c>
      <c r="E278">
        <v>61.8</v>
      </c>
      <c r="F278" s="2">
        <v>0.74</v>
      </c>
      <c r="G278">
        <v>50</v>
      </c>
      <c r="H278">
        <v>0.3</v>
      </c>
      <c r="I278">
        <v>26</v>
      </c>
      <c r="J278" s="3">
        <f t="shared" si="1026"/>
        <v>7.8</v>
      </c>
      <c r="L278" s="8" t="s">
        <v>308</v>
      </c>
      <c r="M278" s="2">
        <f t="shared" ref="M278" si="1107">AVERAGE(F309:F348)</f>
        <v>0.82700000000000018</v>
      </c>
      <c r="N278">
        <f t="shared" ref="N278" si="1108">_xlfn.STDEV.S(F309:F348)</f>
        <v>0.25597676176579415</v>
      </c>
      <c r="P278">
        <f t="shared" ref="P278" si="1109">AVERAGE(E309:E348)</f>
        <v>61.362499999999976</v>
      </c>
      <c r="Q278">
        <f t="shared" ref="Q278" si="1110">_xlfn.STDEV.S(E309:E348)</f>
        <v>16.155997338449968</v>
      </c>
    </row>
    <row r="279" spans="1:17" x14ac:dyDescent="0.3">
      <c r="A279" s="9">
        <f t="shared" ca="1" si="1024"/>
        <v>0.28751383846594991</v>
      </c>
      <c r="B279" s="1">
        <v>43088</v>
      </c>
      <c r="C279" s="1" t="str">
        <f t="shared" si="1025"/>
        <v>December</v>
      </c>
      <c r="D279" t="s">
        <v>9</v>
      </c>
      <c r="E279">
        <v>41.4</v>
      </c>
      <c r="F279" s="2">
        <v>1</v>
      </c>
      <c r="G279">
        <v>33</v>
      </c>
      <c r="H279">
        <v>0.3</v>
      </c>
      <c r="I279">
        <v>18</v>
      </c>
      <c r="J279" s="3">
        <f t="shared" si="1026"/>
        <v>5.3999999999999995</v>
      </c>
      <c r="L279" s="8" t="s">
        <v>309</v>
      </c>
      <c r="M279" s="2">
        <f t="shared" ref="M279" si="1111">AVERAGE(F278:F317)</f>
        <v>0.77149999999999985</v>
      </c>
      <c r="N279">
        <f t="shared" ref="N279" si="1112">_xlfn.STDEV.S(F278:F317)</f>
        <v>0.21645808500516392</v>
      </c>
      <c r="P279">
        <f t="shared" ref="P279" si="1113">AVERAGE(E278:E317)</f>
        <v>64.612499999999983</v>
      </c>
      <c r="Q279">
        <f t="shared" ref="Q279" si="1114">_xlfn.STDEV.S(E278:E317)</f>
        <v>16.644906628355336</v>
      </c>
    </row>
    <row r="280" spans="1:17" x14ac:dyDescent="0.3">
      <c r="A280" s="9">
        <f t="shared" ca="1" si="1024"/>
        <v>0.83888005371300323</v>
      </c>
      <c r="B280" s="1">
        <v>43019</v>
      </c>
      <c r="C280" s="1" t="str">
        <f t="shared" si="1025"/>
        <v>October</v>
      </c>
      <c r="D280" t="s">
        <v>10</v>
      </c>
      <c r="E280">
        <v>61.499999999999993</v>
      </c>
      <c r="F280" s="2">
        <v>0.77</v>
      </c>
      <c r="G280">
        <v>47</v>
      </c>
      <c r="H280">
        <v>0.3</v>
      </c>
      <c r="I280">
        <v>25</v>
      </c>
      <c r="J280" s="3">
        <f t="shared" si="1026"/>
        <v>7.5</v>
      </c>
      <c r="L280" s="8" t="s">
        <v>310</v>
      </c>
      <c r="M280" s="2">
        <f t="shared" ref="M280" si="1115">AVERAGE(F311:F350)</f>
        <v>0.83100000000000007</v>
      </c>
      <c r="N280">
        <f t="shared" ref="N280" si="1116">_xlfn.STDEV.S(F311:F350)</f>
        <v>0.25902974782138471</v>
      </c>
      <c r="P280">
        <f t="shared" ref="P280" si="1117">AVERAGE(E311:E350)</f>
        <v>60.799999999999976</v>
      </c>
      <c r="Q280">
        <f t="shared" ref="Q280" si="1118">_xlfn.STDEV.S(E311:E350)</f>
        <v>16.488037621724036</v>
      </c>
    </row>
    <row r="281" spans="1:17" x14ac:dyDescent="0.3">
      <c r="A281" s="9">
        <f t="shared" ca="1" si="1024"/>
        <v>0.36608115695524157</v>
      </c>
      <c r="B281" s="1">
        <v>42867</v>
      </c>
      <c r="C281" s="1" t="str">
        <f t="shared" si="1025"/>
        <v>May</v>
      </c>
      <c r="D281" t="s">
        <v>12</v>
      </c>
      <c r="E281">
        <v>66.699999999999989</v>
      </c>
      <c r="F281" s="2">
        <v>0.67</v>
      </c>
      <c r="G281">
        <v>40</v>
      </c>
      <c r="H281">
        <v>0.3</v>
      </c>
      <c r="I281">
        <v>29</v>
      </c>
      <c r="J281" s="3">
        <f t="shared" si="1026"/>
        <v>8.6999999999999993</v>
      </c>
      <c r="L281" s="8" t="s">
        <v>311</v>
      </c>
      <c r="M281" s="2">
        <f t="shared" ref="M281" si="1119">AVERAGE(F280:F319)</f>
        <v>0.77299999999999991</v>
      </c>
      <c r="N281">
        <f t="shared" ref="N281" si="1120">_xlfn.STDEV.S(F280:F319)</f>
        <v>0.21644209268804343</v>
      </c>
      <c r="P281">
        <f t="shared" ref="P281" si="1121">AVERAGE(E280:E319)</f>
        <v>64.512499999999989</v>
      </c>
      <c r="Q281">
        <f t="shared" ref="Q281" si="1122">_xlfn.STDEV.S(E280:E319)</f>
        <v>16.644013130159557</v>
      </c>
    </row>
    <row r="282" spans="1:17" x14ac:dyDescent="0.3">
      <c r="A282" s="9">
        <f t="shared" ca="1" si="1024"/>
        <v>7.1511654759438104E-2</v>
      </c>
      <c r="B282" s="1">
        <v>42830</v>
      </c>
      <c r="C282" s="1" t="str">
        <f t="shared" si="1025"/>
        <v>April</v>
      </c>
      <c r="D282" t="s">
        <v>10</v>
      </c>
      <c r="E282">
        <v>64.399999999999991</v>
      </c>
      <c r="F282" s="2">
        <v>0.71</v>
      </c>
      <c r="G282">
        <v>33</v>
      </c>
      <c r="H282">
        <v>0.3</v>
      </c>
      <c r="I282">
        <v>28</v>
      </c>
      <c r="J282" s="3">
        <f t="shared" si="1026"/>
        <v>8.4</v>
      </c>
      <c r="L282" s="8" t="s">
        <v>312</v>
      </c>
      <c r="M282" s="2">
        <f t="shared" ref="M282" si="1123">AVERAGE(F313:F352)</f>
        <v>0.82700000000000018</v>
      </c>
      <c r="N282">
        <f t="shared" ref="N282" si="1124">_xlfn.STDEV.S(F313:F352)</f>
        <v>0.26122198046282913</v>
      </c>
      <c r="P282">
        <f t="shared" ref="P282" si="1125">AVERAGE(E313:E352)</f>
        <v>60.954999999999984</v>
      </c>
      <c r="Q282">
        <f t="shared" ref="Q282" si="1126">_xlfn.STDEV.S(E313:E352)</f>
        <v>16.570315596703669</v>
      </c>
    </row>
    <row r="283" spans="1:17" x14ac:dyDescent="0.3">
      <c r="A283" s="9">
        <f t="shared" ca="1" si="1024"/>
        <v>0.64320764173225131</v>
      </c>
      <c r="B283" s="1">
        <v>42912</v>
      </c>
      <c r="C283" s="1" t="str">
        <f t="shared" si="1025"/>
        <v>June</v>
      </c>
      <c r="D283" t="s">
        <v>8</v>
      </c>
      <c r="E283">
        <v>102.6</v>
      </c>
      <c r="F283" s="2">
        <v>0.47</v>
      </c>
      <c r="G283">
        <v>60</v>
      </c>
      <c r="H283">
        <v>0.3</v>
      </c>
      <c r="I283">
        <v>42</v>
      </c>
      <c r="J283" s="3">
        <f t="shared" si="1026"/>
        <v>12.6</v>
      </c>
      <c r="L283" s="8" t="s">
        <v>313</v>
      </c>
      <c r="M283" s="2">
        <f t="shared" ref="M283" si="1127">AVERAGE(F282:F321)</f>
        <v>0.77049999999999996</v>
      </c>
      <c r="N283">
        <f t="shared" ref="N283" si="1128">_xlfn.STDEV.S(F282:F321)</f>
        <v>0.21823240963565602</v>
      </c>
      <c r="P283">
        <f t="shared" ref="P283" si="1129">AVERAGE(E282:E321)</f>
        <v>64.93249999999999</v>
      </c>
      <c r="Q283">
        <f t="shared" ref="Q283" si="1130">_xlfn.STDEV.S(E282:E321)</f>
        <v>17.023805165346943</v>
      </c>
    </row>
    <row r="284" spans="1:17" x14ac:dyDescent="0.3">
      <c r="A284" s="9">
        <f t="shared" ca="1" si="1024"/>
        <v>0.43648708546649784</v>
      </c>
      <c r="B284" s="1">
        <v>42909</v>
      </c>
      <c r="C284" s="1" t="str">
        <f t="shared" si="1025"/>
        <v>June</v>
      </c>
      <c r="D284" t="s">
        <v>12</v>
      </c>
      <c r="E284">
        <v>79.899999999999991</v>
      </c>
      <c r="F284" s="2">
        <v>0.61</v>
      </c>
      <c r="G284">
        <v>39</v>
      </c>
      <c r="H284">
        <v>0.3</v>
      </c>
      <c r="I284">
        <v>33</v>
      </c>
      <c r="J284" s="3">
        <f t="shared" si="1026"/>
        <v>9.9</v>
      </c>
      <c r="L284" s="8" t="s">
        <v>314</v>
      </c>
      <c r="M284" s="2">
        <f t="shared" ref="M284" si="1131">AVERAGE(F315:F354)</f>
        <v>0.84150000000000025</v>
      </c>
      <c r="N284">
        <f t="shared" ref="N284" si="1132">_xlfn.STDEV.S(F315:F354)</f>
        <v>0.27837946800209168</v>
      </c>
      <c r="P284">
        <f t="shared" ref="P284" si="1133">AVERAGE(E315:E354)</f>
        <v>60.319999999999979</v>
      </c>
      <c r="Q284">
        <f t="shared" ref="Q284" si="1134">_xlfn.STDEV.S(E315:E354)</f>
        <v>17.209347489827827</v>
      </c>
    </row>
    <row r="285" spans="1:17" x14ac:dyDescent="0.3">
      <c r="A285" s="9">
        <f t="shared" ca="1" si="1024"/>
        <v>0.45699301982061891</v>
      </c>
      <c r="B285" s="1">
        <v>43051</v>
      </c>
      <c r="C285" s="1" t="str">
        <f t="shared" si="1025"/>
        <v>November</v>
      </c>
      <c r="D285" t="s">
        <v>7</v>
      </c>
      <c r="E285">
        <v>49.699999999999996</v>
      </c>
      <c r="F285" s="2">
        <v>1.05</v>
      </c>
      <c r="G285">
        <v>38</v>
      </c>
      <c r="H285">
        <v>0.3</v>
      </c>
      <c r="I285">
        <v>19</v>
      </c>
      <c r="J285" s="3">
        <f t="shared" si="1026"/>
        <v>5.7</v>
      </c>
      <c r="L285" s="8" t="s">
        <v>315</v>
      </c>
      <c r="M285" s="2">
        <f t="shared" ref="M285" si="1135">AVERAGE(F284:F323)</f>
        <v>0.79400000000000004</v>
      </c>
      <c r="N285">
        <f t="shared" ref="N285" si="1136">_xlfn.STDEV.S(F284:F323)</f>
        <v>0.22538627810710715</v>
      </c>
      <c r="P285">
        <f t="shared" ref="P285" si="1137">AVERAGE(E284:E323)</f>
        <v>63.150000000000013</v>
      </c>
      <c r="Q285">
        <f t="shared" ref="Q285" si="1138">_xlfn.STDEV.S(E284:E323)</f>
        <v>16.441036837976188</v>
      </c>
    </row>
    <row r="286" spans="1:17" x14ac:dyDescent="0.3">
      <c r="A286" s="9">
        <f t="shared" ca="1" si="1024"/>
        <v>0.16004528661738016</v>
      </c>
      <c r="B286" s="1">
        <v>42772</v>
      </c>
      <c r="C286" s="1" t="str">
        <f t="shared" si="1025"/>
        <v>February</v>
      </c>
      <c r="D286" t="s">
        <v>8</v>
      </c>
      <c r="E286">
        <v>45</v>
      </c>
      <c r="F286" s="2">
        <v>0.95</v>
      </c>
      <c r="G286">
        <v>28</v>
      </c>
      <c r="H286">
        <v>0.3</v>
      </c>
      <c r="I286">
        <v>20</v>
      </c>
      <c r="J286" s="3">
        <f t="shared" si="1026"/>
        <v>6</v>
      </c>
      <c r="L286" s="8" t="s">
        <v>316</v>
      </c>
      <c r="M286" s="2">
        <f t="shared" ref="M286" si="1139">AVERAGE(F317:F356)</f>
        <v>0.8662500000000003</v>
      </c>
      <c r="N286">
        <f t="shared" ref="N286" si="1140">_xlfn.STDEV.S(F317:F356)</f>
        <v>0.27350233205774493</v>
      </c>
      <c r="P286">
        <f t="shared" ref="P286" si="1141">AVERAGE(E317:E356)</f>
        <v>58.234999999999978</v>
      </c>
      <c r="Q286">
        <f t="shared" ref="Q286" si="1142">_xlfn.STDEV.S(E317:E356)</f>
        <v>16.124985390571855</v>
      </c>
    </row>
    <row r="287" spans="1:17" x14ac:dyDescent="0.3">
      <c r="A287" s="9">
        <f t="shared" ca="1" si="1024"/>
        <v>0.38873826577841519</v>
      </c>
      <c r="B287" s="1">
        <v>43096</v>
      </c>
      <c r="C287" s="1" t="str">
        <f t="shared" si="1025"/>
        <v>December</v>
      </c>
      <c r="D287" t="s">
        <v>10</v>
      </c>
      <c r="E287">
        <v>42.699999999999996</v>
      </c>
      <c r="F287" s="2">
        <v>1</v>
      </c>
      <c r="G287">
        <v>33</v>
      </c>
      <c r="H287">
        <v>0.3</v>
      </c>
      <c r="I287">
        <v>19</v>
      </c>
      <c r="J287" s="3">
        <f t="shared" si="1026"/>
        <v>5.7</v>
      </c>
      <c r="L287" s="8" t="s">
        <v>317</v>
      </c>
      <c r="M287" s="2">
        <f t="shared" ref="M287" si="1143">AVERAGE(F286:F325)</f>
        <v>0.80575000000000008</v>
      </c>
      <c r="N287">
        <f t="shared" ref="N287" si="1144">_xlfn.STDEV.S(F286:F325)</f>
        <v>0.25188405452326057</v>
      </c>
      <c r="P287">
        <f t="shared" ref="P287" si="1145">AVERAGE(E286:E325)</f>
        <v>62.6875</v>
      </c>
      <c r="Q287">
        <f t="shared" ref="Q287" si="1146">_xlfn.STDEV.S(E286:E325)</f>
        <v>17.026482954352904</v>
      </c>
    </row>
    <row r="288" spans="1:17" x14ac:dyDescent="0.3">
      <c r="A288" s="9">
        <f t="shared" ca="1" si="1024"/>
        <v>1.1722424968591105E-2</v>
      </c>
      <c r="B288" s="1">
        <v>42819</v>
      </c>
      <c r="C288" s="1" t="str">
        <f t="shared" si="1025"/>
        <v>March</v>
      </c>
      <c r="D288" t="s">
        <v>13</v>
      </c>
      <c r="E288">
        <v>58.199999999999996</v>
      </c>
      <c r="F288" s="2">
        <v>0.8</v>
      </c>
      <c r="G288">
        <v>50</v>
      </c>
      <c r="H288">
        <v>0.3</v>
      </c>
      <c r="I288">
        <v>24</v>
      </c>
      <c r="J288" s="3">
        <f t="shared" si="1026"/>
        <v>7.1999999999999993</v>
      </c>
      <c r="L288" s="8" t="s">
        <v>318</v>
      </c>
      <c r="M288" s="2">
        <f t="shared" ref="M288" si="1147">AVERAGE(F319:F358)</f>
        <v>0.85200000000000053</v>
      </c>
      <c r="N288">
        <f t="shared" ref="N288" si="1148">_xlfn.STDEV.S(F319:F358)</f>
        <v>0.27579442362484974</v>
      </c>
      <c r="P288">
        <f t="shared" ref="P288" si="1149">AVERAGE(E319:E358)</f>
        <v>59.667499999999983</v>
      </c>
      <c r="Q288">
        <f t="shared" ref="Q288" si="1150">_xlfn.STDEV.S(E319:E358)</f>
        <v>16.260292795484133</v>
      </c>
    </row>
    <row r="289" spans="1:17" x14ac:dyDescent="0.3">
      <c r="A289" s="9">
        <f t="shared" ca="1" si="1024"/>
        <v>0.13607342071797102</v>
      </c>
      <c r="B289" s="1">
        <v>42939</v>
      </c>
      <c r="C289" s="1" t="str">
        <f t="shared" si="1025"/>
        <v>July</v>
      </c>
      <c r="D289" t="s">
        <v>7</v>
      </c>
      <c r="E289">
        <v>89.1</v>
      </c>
      <c r="F289" s="2">
        <v>0.51</v>
      </c>
      <c r="G289">
        <v>72</v>
      </c>
      <c r="H289">
        <v>0.5</v>
      </c>
      <c r="I289">
        <v>37</v>
      </c>
      <c r="J289" s="3">
        <f t="shared" si="1026"/>
        <v>18.5</v>
      </c>
      <c r="L289" s="8" t="s">
        <v>319</v>
      </c>
      <c r="M289" s="2">
        <f t="shared" ref="M289" si="1151">AVERAGE(F288:F327)</f>
        <v>0.79100000000000004</v>
      </c>
      <c r="N289">
        <f t="shared" ref="N289" si="1152">_xlfn.STDEV.S(F288:F327)</f>
        <v>0.25236115756224059</v>
      </c>
      <c r="P289">
        <f t="shared" ref="P289" si="1153">AVERAGE(E288:E327)</f>
        <v>64.094999999999999</v>
      </c>
      <c r="Q289">
        <f t="shared" ref="Q289" si="1154">_xlfn.STDEV.S(E288:E327)</f>
        <v>16.806347244190444</v>
      </c>
    </row>
    <row r="290" spans="1:17" x14ac:dyDescent="0.3">
      <c r="A290" s="9">
        <f t="shared" ca="1" si="1024"/>
        <v>0.6657766012193258</v>
      </c>
      <c r="B290" s="1">
        <v>42857</v>
      </c>
      <c r="C290" s="1" t="str">
        <f t="shared" si="1025"/>
        <v>May</v>
      </c>
      <c r="D290" t="s">
        <v>9</v>
      </c>
      <c r="E290">
        <v>65.699999999999989</v>
      </c>
      <c r="F290" s="2">
        <v>0.69</v>
      </c>
      <c r="G290">
        <v>40</v>
      </c>
      <c r="H290">
        <v>0.3</v>
      </c>
      <c r="I290">
        <v>29</v>
      </c>
      <c r="J290" s="3">
        <f t="shared" si="1026"/>
        <v>8.6999999999999993</v>
      </c>
      <c r="L290" s="8" t="s">
        <v>320</v>
      </c>
      <c r="M290" s="2">
        <f t="shared" ref="M290" si="1155">AVERAGE(F321:F360)</f>
        <v>0.86025000000000029</v>
      </c>
      <c r="N290">
        <f t="shared" ref="N290" si="1156">_xlfn.STDEV.S(F321:F360)</f>
        <v>0.27556457198510242</v>
      </c>
      <c r="P290">
        <f t="shared" ref="P290" si="1157">AVERAGE(E321:E360)</f>
        <v>58.837499999999977</v>
      </c>
      <c r="Q290">
        <f t="shared" ref="Q290" si="1158">_xlfn.STDEV.S(E321:E360)</f>
        <v>15.954304740213299</v>
      </c>
    </row>
    <row r="291" spans="1:17" x14ac:dyDescent="0.3">
      <c r="A291" s="9">
        <f t="shared" ca="1" si="1024"/>
        <v>0.73820540045515948</v>
      </c>
      <c r="B291" s="1">
        <v>42919</v>
      </c>
      <c r="C291" s="1" t="str">
        <f t="shared" si="1025"/>
        <v>July</v>
      </c>
      <c r="D291" t="s">
        <v>8</v>
      </c>
      <c r="E291">
        <v>81.5</v>
      </c>
      <c r="F291" s="2">
        <v>0.54</v>
      </c>
      <c r="G291">
        <v>68</v>
      </c>
      <c r="H291">
        <v>0.5</v>
      </c>
      <c r="I291">
        <v>35</v>
      </c>
      <c r="J291" s="3">
        <f t="shared" si="1026"/>
        <v>17.5</v>
      </c>
      <c r="L291" s="8" t="s">
        <v>321</v>
      </c>
      <c r="M291" s="2">
        <f t="shared" ref="M291" si="1159">AVERAGE(F290:F329)</f>
        <v>0.81400000000000006</v>
      </c>
      <c r="N291">
        <f t="shared" ref="N291" si="1160">_xlfn.STDEV.S(F290:F329)</f>
        <v>0.25829619253276465</v>
      </c>
      <c r="P291">
        <f t="shared" ref="P291" si="1161">AVERAGE(E290:E329)</f>
        <v>62.582499999999996</v>
      </c>
      <c r="Q291">
        <f t="shared" ref="Q291" si="1162">_xlfn.STDEV.S(E290:E329)</f>
        <v>16.92889939173201</v>
      </c>
    </row>
    <row r="292" spans="1:17" x14ac:dyDescent="0.3">
      <c r="A292" s="9">
        <f t="shared" ca="1" si="1024"/>
        <v>0.33194975431548479</v>
      </c>
      <c r="B292" s="1">
        <v>42878</v>
      </c>
      <c r="C292" s="1" t="str">
        <f t="shared" si="1025"/>
        <v>May</v>
      </c>
      <c r="D292" t="s">
        <v>9</v>
      </c>
      <c r="E292">
        <v>76.3</v>
      </c>
      <c r="F292" s="2">
        <v>0.63</v>
      </c>
      <c r="G292">
        <v>45</v>
      </c>
      <c r="H292">
        <v>0.3</v>
      </c>
      <c r="I292">
        <v>31</v>
      </c>
      <c r="J292" s="3">
        <f t="shared" si="1026"/>
        <v>9.2999999999999989</v>
      </c>
      <c r="L292" s="8" t="s">
        <v>322</v>
      </c>
      <c r="M292" s="2">
        <f t="shared" ref="M292" si="1163">AVERAGE(F323:F362)</f>
        <v>0.85875000000000024</v>
      </c>
      <c r="N292">
        <f t="shared" ref="N292" si="1164">_xlfn.STDEV.S(F323:F362)</f>
        <v>0.2698450410028792</v>
      </c>
      <c r="P292">
        <f t="shared" ref="P292" si="1165">AVERAGE(E323:E362)</f>
        <v>58.747499999999981</v>
      </c>
      <c r="Q292">
        <f t="shared" ref="Q292" si="1166">_xlfn.STDEV.S(E323:E362)</f>
        <v>15.893104253748383</v>
      </c>
    </row>
    <row r="293" spans="1:17" x14ac:dyDescent="0.3">
      <c r="A293" s="9">
        <f t="shared" ca="1" si="1024"/>
        <v>0.56113063741791791</v>
      </c>
      <c r="B293" s="1">
        <v>43059</v>
      </c>
      <c r="C293" s="1" t="str">
        <f t="shared" si="1025"/>
        <v>November</v>
      </c>
      <c r="D293" t="s">
        <v>8</v>
      </c>
      <c r="E293">
        <v>55.599999999999994</v>
      </c>
      <c r="F293" s="2">
        <v>0.87</v>
      </c>
      <c r="G293">
        <v>41</v>
      </c>
      <c r="H293">
        <v>0.3</v>
      </c>
      <c r="I293">
        <v>22</v>
      </c>
      <c r="J293" s="3">
        <f t="shared" si="1026"/>
        <v>6.6</v>
      </c>
    </row>
    <row r="294" spans="1:17" x14ac:dyDescent="0.3">
      <c r="A294" s="9">
        <f t="shared" ca="1" si="1024"/>
        <v>0.97901886695753593</v>
      </c>
      <c r="B294" s="1">
        <v>42764</v>
      </c>
      <c r="C294" s="1" t="str">
        <f t="shared" si="1025"/>
        <v>January</v>
      </c>
      <c r="D294" t="s">
        <v>7</v>
      </c>
      <c r="E294">
        <v>35.199999999999996</v>
      </c>
      <c r="F294" s="2">
        <v>1.33</v>
      </c>
      <c r="G294">
        <v>27</v>
      </c>
      <c r="H294">
        <v>0.3</v>
      </c>
      <c r="I294">
        <v>14</v>
      </c>
      <c r="J294" s="3">
        <f t="shared" si="1026"/>
        <v>4.2</v>
      </c>
    </row>
    <row r="295" spans="1:17" x14ac:dyDescent="0.3">
      <c r="A295" s="9">
        <f t="shared" ca="1" si="1024"/>
        <v>0.5540416888771077</v>
      </c>
      <c r="B295" s="1">
        <v>42798</v>
      </c>
      <c r="C295" s="1" t="str">
        <f t="shared" si="1025"/>
        <v>March</v>
      </c>
      <c r="D295" t="s">
        <v>13</v>
      </c>
      <c r="E295">
        <v>59.499999999999993</v>
      </c>
      <c r="F295" s="2">
        <v>0.77</v>
      </c>
      <c r="G295">
        <v>29</v>
      </c>
      <c r="H295">
        <v>0.3</v>
      </c>
      <c r="I295">
        <v>25</v>
      </c>
      <c r="J295" s="3">
        <f t="shared" si="1026"/>
        <v>7.5</v>
      </c>
    </row>
    <row r="296" spans="1:17" x14ac:dyDescent="0.3">
      <c r="A296" s="9">
        <f t="shared" ca="1" si="1024"/>
        <v>0.56794929442799313</v>
      </c>
      <c r="B296" s="1">
        <v>42771</v>
      </c>
      <c r="C296" s="1" t="str">
        <f t="shared" si="1025"/>
        <v>February</v>
      </c>
      <c r="D296" t="s">
        <v>7</v>
      </c>
      <c r="E296">
        <v>45.4</v>
      </c>
      <c r="F296" s="2">
        <v>1.1100000000000001</v>
      </c>
      <c r="G296">
        <v>32</v>
      </c>
      <c r="H296">
        <v>0.3</v>
      </c>
      <c r="I296">
        <v>18</v>
      </c>
      <c r="J296" s="3">
        <f t="shared" si="1026"/>
        <v>5.3999999999999995</v>
      </c>
    </row>
    <row r="297" spans="1:17" x14ac:dyDescent="0.3">
      <c r="A297" s="9">
        <f t="shared" ca="1" si="1024"/>
        <v>0.23154309609031987</v>
      </c>
      <c r="B297" s="1">
        <v>42890</v>
      </c>
      <c r="C297" s="1" t="str">
        <f t="shared" si="1025"/>
        <v>June</v>
      </c>
      <c r="D297" t="s">
        <v>7</v>
      </c>
      <c r="E297">
        <v>90.399999999999991</v>
      </c>
      <c r="F297" s="2">
        <v>0.51</v>
      </c>
      <c r="G297">
        <v>43</v>
      </c>
      <c r="H297">
        <v>0.3</v>
      </c>
      <c r="I297">
        <v>38</v>
      </c>
      <c r="J297" s="3">
        <f t="shared" si="1026"/>
        <v>11.4</v>
      </c>
    </row>
    <row r="298" spans="1:17" x14ac:dyDescent="0.3">
      <c r="A298" s="9">
        <f t="shared" ca="1" si="1024"/>
        <v>0.3952167514078837</v>
      </c>
      <c r="B298" s="1">
        <v>42818</v>
      </c>
      <c r="C298" s="1" t="str">
        <f t="shared" si="1025"/>
        <v>March</v>
      </c>
      <c r="D298" t="s">
        <v>12</v>
      </c>
      <c r="E298">
        <v>56.9</v>
      </c>
      <c r="F298" s="2">
        <v>0.83</v>
      </c>
      <c r="G298">
        <v>41</v>
      </c>
      <c r="H298">
        <v>0.3</v>
      </c>
      <c r="I298">
        <v>23</v>
      </c>
      <c r="J298" s="3">
        <f t="shared" si="1026"/>
        <v>6.8999999999999995</v>
      </c>
    </row>
    <row r="299" spans="1:17" x14ac:dyDescent="0.3">
      <c r="A299" s="9">
        <f t="shared" ca="1" si="1024"/>
        <v>0.9442070591134154</v>
      </c>
      <c r="B299" s="1">
        <v>42794</v>
      </c>
      <c r="C299" s="1" t="str">
        <f t="shared" si="1025"/>
        <v>February</v>
      </c>
      <c r="D299" t="s">
        <v>9</v>
      </c>
      <c r="E299">
        <v>49.599999999999994</v>
      </c>
      <c r="F299" s="2">
        <v>0.91</v>
      </c>
      <c r="G299">
        <v>45</v>
      </c>
      <c r="H299">
        <v>0.3</v>
      </c>
      <c r="I299">
        <v>22</v>
      </c>
      <c r="J299" s="3">
        <f t="shared" si="1026"/>
        <v>6.6</v>
      </c>
    </row>
    <row r="300" spans="1:17" x14ac:dyDescent="0.3">
      <c r="A300" s="9">
        <f t="shared" ca="1" si="1024"/>
        <v>0.93378852046470284</v>
      </c>
      <c r="B300" s="1">
        <v>42941</v>
      </c>
      <c r="C300" s="1" t="str">
        <f t="shared" si="1025"/>
        <v>July</v>
      </c>
      <c r="D300" t="s">
        <v>9</v>
      </c>
      <c r="E300">
        <v>79.899999999999991</v>
      </c>
      <c r="F300" s="2">
        <v>0.56999999999999995</v>
      </c>
      <c r="G300">
        <v>64</v>
      </c>
      <c r="H300">
        <v>0.5</v>
      </c>
      <c r="I300">
        <v>33</v>
      </c>
      <c r="J300" s="3">
        <f t="shared" si="1026"/>
        <v>16.5</v>
      </c>
    </row>
    <row r="301" spans="1:17" x14ac:dyDescent="0.3">
      <c r="A301" s="9">
        <f t="shared" ca="1" si="1024"/>
        <v>0.54271593133879648</v>
      </c>
      <c r="B301" s="1">
        <v>43060</v>
      </c>
      <c r="C301" s="1" t="str">
        <f t="shared" si="1025"/>
        <v>November</v>
      </c>
      <c r="D301" t="s">
        <v>9</v>
      </c>
      <c r="E301">
        <v>47</v>
      </c>
      <c r="F301" s="2">
        <v>0.95</v>
      </c>
      <c r="G301">
        <v>28</v>
      </c>
      <c r="H301">
        <v>0.3</v>
      </c>
      <c r="I301">
        <v>20</v>
      </c>
      <c r="J301" s="3">
        <f t="shared" si="1026"/>
        <v>6</v>
      </c>
    </row>
    <row r="302" spans="1:17" x14ac:dyDescent="0.3">
      <c r="A302" s="9">
        <f t="shared" ca="1" si="1024"/>
        <v>0.4027669187772458</v>
      </c>
      <c r="B302" s="1">
        <v>42859</v>
      </c>
      <c r="C302" s="1" t="str">
        <f t="shared" si="1025"/>
        <v>May</v>
      </c>
      <c r="D302" t="s">
        <v>11</v>
      </c>
      <c r="E302">
        <v>71.3</v>
      </c>
      <c r="F302" s="2">
        <v>0.63</v>
      </c>
      <c r="G302">
        <v>64</v>
      </c>
      <c r="H302">
        <v>0.3</v>
      </c>
      <c r="I302">
        <v>31</v>
      </c>
      <c r="J302" s="3">
        <f t="shared" si="1026"/>
        <v>9.2999999999999989</v>
      </c>
    </row>
    <row r="303" spans="1:17" x14ac:dyDescent="0.3">
      <c r="A303" s="9">
        <f t="shared" ca="1" si="1024"/>
        <v>0.87276839476699597</v>
      </c>
      <c r="B303" s="1">
        <v>42815</v>
      </c>
      <c r="C303" s="1" t="str">
        <f t="shared" si="1025"/>
        <v>March</v>
      </c>
      <c r="D303" t="s">
        <v>9</v>
      </c>
      <c r="E303">
        <v>57.199999999999996</v>
      </c>
      <c r="F303" s="2">
        <v>0.83</v>
      </c>
      <c r="G303">
        <v>36</v>
      </c>
      <c r="H303">
        <v>0.3</v>
      </c>
      <c r="I303">
        <v>24</v>
      </c>
      <c r="J303" s="3">
        <f t="shared" si="1026"/>
        <v>7.1999999999999993</v>
      </c>
    </row>
    <row r="304" spans="1:17" x14ac:dyDescent="0.3">
      <c r="A304" s="9">
        <f t="shared" ca="1" si="1024"/>
        <v>0.51086707695200462</v>
      </c>
      <c r="B304" s="1">
        <v>43099</v>
      </c>
      <c r="C304" s="1" t="str">
        <f t="shared" si="1025"/>
        <v>December</v>
      </c>
      <c r="D304" t="s">
        <v>13</v>
      </c>
      <c r="E304">
        <v>30.9</v>
      </c>
      <c r="F304" s="2">
        <v>1.43</v>
      </c>
      <c r="G304">
        <v>22</v>
      </c>
      <c r="H304">
        <v>0.3</v>
      </c>
      <c r="I304">
        <v>13</v>
      </c>
      <c r="J304" s="3">
        <f t="shared" si="1026"/>
        <v>3.9</v>
      </c>
    </row>
    <row r="305" spans="1:10" x14ac:dyDescent="0.3">
      <c r="A305" s="9">
        <f t="shared" ca="1" si="1024"/>
        <v>2.9235149657254156E-2</v>
      </c>
      <c r="B305" s="1">
        <v>42915</v>
      </c>
      <c r="C305" s="1" t="str">
        <f t="shared" si="1025"/>
        <v>June</v>
      </c>
      <c r="D305" t="s">
        <v>11</v>
      </c>
      <c r="E305">
        <v>86.5</v>
      </c>
      <c r="F305" s="2">
        <v>0.54</v>
      </c>
      <c r="G305">
        <v>64</v>
      </c>
      <c r="H305">
        <v>0.3</v>
      </c>
      <c r="I305">
        <v>35</v>
      </c>
      <c r="J305" s="3">
        <f t="shared" si="1026"/>
        <v>10.5</v>
      </c>
    </row>
    <row r="306" spans="1:10" x14ac:dyDescent="0.3">
      <c r="A306" s="9">
        <f t="shared" ca="1" si="1024"/>
        <v>0.57532877911406166</v>
      </c>
      <c r="B306" s="1">
        <v>42899</v>
      </c>
      <c r="C306" s="1" t="str">
        <f t="shared" si="1025"/>
        <v>June</v>
      </c>
      <c r="D306" t="s">
        <v>9</v>
      </c>
      <c r="E306">
        <v>75.599999999999994</v>
      </c>
      <c r="F306" s="2">
        <v>0.59</v>
      </c>
      <c r="G306">
        <v>65</v>
      </c>
      <c r="H306">
        <v>0.3</v>
      </c>
      <c r="I306">
        <v>32</v>
      </c>
      <c r="J306" s="3">
        <f t="shared" si="1026"/>
        <v>9.6</v>
      </c>
    </row>
    <row r="307" spans="1:10" x14ac:dyDescent="0.3">
      <c r="A307" s="9">
        <f t="shared" ca="1" si="1024"/>
        <v>0.84591176113027466</v>
      </c>
      <c r="B307" s="1">
        <v>42994</v>
      </c>
      <c r="C307" s="1" t="str">
        <f t="shared" si="1025"/>
        <v>September</v>
      </c>
      <c r="D307" t="s">
        <v>13</v>
      </c>
      <c r="E307">
        <v>68.099999999999994</v>
      </c>
      <c r="F307" s="2">
        <v>0.69</v>
      </c>
      <c r="G307">
        <v>37</v>
      </c>
      <c r="H307">
        <v>0.3</v>
      </c>
      <c r="I307">
        <v>27</v>
      </c>
      <c r="J307" s="3">
        <f t="shared" si="1026"/>
        <v>8.1</v>
      </c>
    </row>
    <row r="308" spans="1:10" x14ac:dyDescent="0.3">
      <c r="A308" s="9">
        <f t="shared" ca="1" si="1024"/>
        <v>0.87728494325999729</v>
      </c>
      <c r="B308" s="1">
        <v>42929</v>
      </c>
      <c r="C308" s="1" t="str">
        <f t="shared" si="1025"/>
        <v>July</v>
      </c>
      <c r="D308" t="s">
        <v>11</v>
      </c>
      <c r="E308">
        <v>78.899999999999991</v>
      </c>
      <c r="F308" s="2">
        <v>0.61</v>
      </c>
      <c r="G308">
        <v>49</v>
      </c>
      <c r="H308">
        <v>0.5</v>
      </c>
      <c r="I308">
        <v>33</v>
      </c>
      <c r="J308" s="3">
        <f t="shared" si="1026"/>
        <v>16.5</v>
      </c>
    </row>
    <row r="309" spans="1:10" x14ac:dyDescent="0.3">
      <c r="A309" s="9">
        <f t="shared" ca="1" si="1024"/>
        <v>1.3563173453838617E-2</v>
      </c>
      <c r="B309" s="1">
        <v>43015</v>
      </c>
      <c r="C309" s="1" t="str">
        <f t="shared" si="1025"/>
        <v>October</v>
      </c>
      <c r="D309" t="s">
        <v>13</v>
      </c>
      <c r="E309">
        <v>63.499999999999993</v>
      </c>
      <c r="F309" s="2">
        <v>0.8</v>
      </c>
      <c r="G309">
        <v>31</v>
      </c>
      <c r="H309">
        <v>0.3</v>
      </c>
      <c r="I309">
        <v>25</v>
      </c>
      <c r="J309" s="3">
        <f t="shared" si="1026"/>
        <v>7.5</v>
      </c>
    </row>
    <row r="310" spans="1:10" x14ac:dyDescent="0.3">
      <c r="A310" s="9">
        <f t="shared" ca="1" si="1024"/>
        <v>8.3754472974447047E-2</v>
      </c>
      <c r="B310" s="1">
        <v>43037</v>
      </c>
      <c r="C310" s="1" t="str">
        <f t="shared" si="1025"/>
        <v>October</v>
      </c>
      <c r="D310" t="s">
        <v>7</v>
      </c>
      <c r="E310">
        <v>61.499999999999993</v>
      </c>
      <c r="F310" s="2">
        <v>0.8</v>
      </c>
      <c r="G310">
        <v>34</v>
      </c>
      <c r="H310">
        <v>0.3</v>
      </c>
      <c r="I310">
        <v>25</v>
      </c>
      <c r="J310" s="3">
        <f t="shared" si="1026"/>
        <v>7.5</v>
      </c>
    </row>
    <row r="311" spans="1:10" x14ac:dyDescent="0.3">
      <c r="A311" s="9">
        <f t="shared" ca="1" si="1024"/>
        <v>0.73532098924897282</v>
      </c>
      <c r="B311" s="1">
        <v>42979</v>
      </c>
      <c r="C311" s="1" t="str">
        <f t="shared" si="1025"/>
        <v>September</v>
      </c>
      <c r="D311" t="s">
        <v>12</v>
      </c>
      <c r="E311">
        <v>71.699999999999989</v>
      </c>
      <c r="F311" s="2">
        <v>0.69</v>
      </c>
      <c r="G311">
        <v>41</v>
      </c>
      <c r="H311">
        <v>0.3</v>
      </c>
      <c r="I311">
        <v>29</v>
      </c>
      <c r="J311" s="3">
        <f t="shared" si="1026"/>
        <v>8.6999999999999993</v>
      </c>
    </row>
    <row r="312" spans="1:10" x14ac:dyDescent="0.3">
      <c r="A312" s="9">
        <f t="shared" ca="1" si="1024"/>
        <v>0.71421647890048312</v>
      </c>
      <c r="B312" s="1">
        <v>43026</v>
      </c>
      <c r="C312" s="1" t="str">
        <f t="shared" si="1025"/>
        <v>October</v>
      </c>
      <c r="D312" t="s">
        <v>10</v>
      </c>
      <c r="E312">
        <v>62.499999999999993</v>
      </c>
      <c r="F312" s="2">
        <v>0.77</v>
      </c>
      <c r="G312">
        <v>33</v>
      </c>
      <c r="H312">
        <v>0.3</v>
      </c>
      <c r="I312">
        <v>25</v>
      </c>
      <c r="J312" s="3">
        <f t="shared" si="1026"/>
        <v>7.5</v>
      </c>
    </row>
    <row r="313" spans="1:10" x14ac:dyDescent="0.3">
      <c r="A313" s="9">
        <f t="shared" ca="1" si="1024"/>
        <v>0.55326739758620469</v>
      </c>
      <c r="B313" s="1">
        <v>42809</v>
      </c>
      <c r="C313" s="1" t="str">
        <f t="shared" si="1025"/>
        <v>March</v>
      </c>
      <c r="D313" t="s">
        <v>10</v>
      </c>
      <c r="E313">
        <v>56.199999999999996</v>
      </c>
      <c r="F313" s="2">
        <v>0.83</v>
      </c>
      <c r="G313">
        <v>30</v>
      </c>
      <c r="H313">
        <v>0.3</v>
      </c>
      <c r="I313">
        <v>24</v>
      </c>
      <c r="J313" s="3">
        <f t="shared" si="1026"/>
        <v>7.1999999999999993</v>
      </c>
    </row>
    <row r="314" spans="1:10" x14ac:dyDescent="0.3">
      <c r="A314" s="9">
        <f t="shared" ca="1" si="1024"/>
        <v>0.74158893182296126</v>
      </c>
      <c r="B314" s="1">
        <v>42998</v>
      </c>
      <c r="C314" s="1" t="str">
        <f t="shared" si="1025"/>
        <v>September</v>
      </c>
      <c r="D314" t="s">
        <v>10</v>
      </c>
      <c r="E314">
        <v>67.099999999999994</v>
      </c>
      <c r="F314" s="2">
        <v>0.69</v>
      </c>
      <c r="G314">
        <v>52</v>
      </c>
      <c r="H314">
        <v>0.3</v>
      </c>
      <c r="I314">
        <v>27</v>
      </c>
      <c r="J314" s="3">
        <f t="shared" si="1026"/>
        <v>8.1</v>
      </c>
    </row>
    <row r="315" spans="1:10" x14ac:dyDescent="0.3">
      <c r="A315" s="9">
        <f t="shared" ca="1" si="1024"/>
        <v>0.44892817462043288</v>
      </c>
      <c r="B315" s="1">
        <v>42894</v>
      </c>
      <c r="C315" s="1" t="str">
        <f t="shared" si="1025"/>
        <v>June</v>
      </c>
      <c r="D315" t="s">
        <v>11</v>
      </c>
      <c r="E315">
        <v>90.699999999999989</v>
      </c>
      <c r="F315" s="2">
        <v>0.5</v>
      </c>
      <c r="G315">
        <v>46</v>
      </c>
      <c r="H315">
        <v>0.3</v>
      </c>
      <c r="I315">
        <v>39</v>
      </c>
      <c r="J315" s="3">
        <f t="shared" si="1026"/>
        <v>11.7</v>
      </c>
    </row>
    <row r="316" spans="1:10" x14ac:dyDescent="0.3">
      <c r="A316" s="9">
        <f t="shared" ca="1" si="1024"/>
        <v>0.61237898770239052</v>
      </c>
      <c r="B316" s="1">
        <v>42893</v>
      </c>
      <c r="C316" s="1" t="str">
        <f t="shared" si="1025"/>
        <v>June</v>
      </c>
      <c r="D316" t="s">
        <v>10</v>
      </c>
      <c r="E316">
        <v>86.8</v>
      </c>
      <c r="F316" s="2">
        <v>0.56000000000000005</v>
      </c>
      <c r="G316">
        <v>58</v>
      </c>
      <c r="H316">
        <v>0.3</v>
      </c>
      <c r="I316">
        <v>36</v>
      </c>
      <c r="J316" s="3">
        <f t="shared" si="1026"/>
        <v>10.799999999999999</v>
      </c>
    </row>
    <row r="317" spans="1:10" x14ac:dyDescent="0.3">
      <c r="A317" s="9">
        <f t="shared" ca="1" si="1024"/>
        <v>0.56750073394500822</v>
      </c>
      <c r="B317" s="1">
        <v>42776</v>
      </c>
      <c r="C317" s="1" t="str">
        <f t="shared" si="1025"/>
        <v>February</v>
      </c>
      <c r="D317" t="s">
        <v>12</v>
      </c>
      <c r="E317">
        <v>50</v>
      </c>
      <c r="F317" s="2">
        <v>0.91</v>
      </c>
      <c r="G317">
        <v>40</v>
      </c>
      <c r="H317">
        <v>0.3</v>
      </c>
      <c r="I317">
        <v>20</v>
      </c>
      <c r="J317" s="3">
        <f t="shared" si="1026"/>
        <v>6</v>
      </c>
    </row>
    <row r="318" spans="1:10" x14ac:dyDescent="0.3">
      <c r="A318" s="9">
        <f t="shared" ca="1" si="1024"/>
        <v>0.84991343912639805</v>
      </c>
      <c r="B318" s="1">
        <v>42775</v>
      </c>
      <c r="C318" s="1" t="str">
        <f t="shared" si="1025"/>
        <v>February</v>
      </c>
      <c r="D318" t="s">
        <v>11</v>
      </c>
      <c r="E318">
        <v>42.699999999999996</v>
      </c>
      <c r="F318" s="2">
        <v>1</v>
      </c>
      <c r="G318">
        <v>39</v>
      </c>
      <c r="H318">
        <v>0.3</v>
      </c>
      <c r="I318">
        <v>19</v>
      </c>
      <c r="J318" s="3">
        <f t="shared" si="1026"/>
        <v>5.7</v>
      </c>
    </row>
    <row r="319" spans="1:10" x14ac:dyDescent="0.3">
      <c r="A319" s="9">
        <f t="shared" ca="1" si="1024"/>
        <v>0.18678185784096657</v>
      </c>
      <c r="B319" s="1">
        <v>43009</v>
      </c>
      <c r="C319" s="1" t="str">
        <f t="shared" si="1025"/>
        <v>October</v>
      </c>
      <c r="D319" t="s">
        <v>7</v>
      </c>
      <c r="E319">
        <v>56.499999999999993</v>
      </c>
      <c r="F319" s="2">
        <v>0.8</v>
      </c>
      <c r="G319">
        <v>43</v>
      </c>
      <c r="H319">
        <v>0.3</v>
      </c>
      <c r="I319">
        <v>25</v>
      </c>
      <c r="J319" s="3">
        <f t="shared" si="1026"/>
        <v>7.5</v>
      </c>
    </row>
    <row r="320" spans="1:10" x14ac:dyDescent="0.3">
      <c r="A320" s="9">
        <f t="shared" ca="1" si="1024"/>
        <v>0.65323139395988983</v>
      </c>
      <c r="B320" s="1">
        <v>42936</v>
      </c>
      <c r="C320" s="1" t="str">
        <f t="shared" si="1025"/>
        <v>July</v>
      </c>
      <c r="D320" t="s">
        <v>11</v>
      </c>
      <c r="E320">
        <v>86.5</v>
      </c>
      <c r="F320" s="2">
        <v>0.56999999999999995</v>
      </c>
      <c r="G320">
        <v>44</v>
      </c>
      <c r="H320">
        <v>0.5</v>
      </c>
      <c r="I320">
        <v>35</v>
      </c>
      <c r="J320" s="3">
        <f t="shared" si="1026"/>
        <v>17.5</v>
      </c>
    </row>
    <row r="321" spans="1:10" x14ac:dyDescent="0.3">
      <c r="A321" s="9">
        <f t="shared" ca="1" si="1024"/>
        <v>0.49789715266917478</v>
      </c>
      <c r="B321" s="1">
        <v>43025</v>
      </c>
      <c r="C321" s="1" t="str">
        <f t="shared" si="1025"/>
        <v>October</v>
      </c>
      <c r="D321" t="s">
        <v>9</v>
      </c>
      <c r="E321">
        <v>58.499999999999993</v>
      </c>
      <c r="F321" s="2">
        <v>0.77</v>
      </c>
      <c r="G321">
        <v>46</v>
      </c>
      <c r="H321">
        <v>0.3</v>
      </c>
      <c r="I321">
        <v>25</v>
      </c>
      <c r="J321" s="3">
        <f t="shared" si="1026"/>
        <v>7.5</v>
      </c>
    </row>
    <row r="322" spans="1:10" x14ac:dyDescent="0.3">
      <c r="A322" s="9">
        <f t="shared" ref="A322:A366" ca="1" si="1167">RAND()</f>
        <v>0.25763375182911619</v>
      </c>
      <c r="B322" s="1">
        <v>43097</v>
      </c>
      <c r="C322" s="1" t="str">
        <f t="shared" ref="C322:C366" si="1168">TEXT(B322,"mmmm")</f>
        <v>December</v>
      </c>
      <c r="D322" t="s">
        <v>11</v>
      </c>
      <c r="E322">
        <v>37.799999999999997</v>
      </c>
      <c r="F322" s="2">
        <v>1.25</v>
      </c>
      <c r="G322">
        <v>32</v>
      </c>
      <c r="H322">
        <v>0.3</v>
      </c>
      <c r="I322">
        <v>16</v>
      </c>
      <c r="J322" s="3">
        <f t="shared" ref="J322:J366" si="1169">H322*I322</f>
        <v>4.8</v>
      </c>
    </row>
    <row r="323" spans="1:10" x14ac:dyDescent="0.3">
      <c r="A323" s="9">
        <f t="shared" ca="1" si="1167"/>
        <v>0.29533479209108315</v>
      </c>
      <c r="B323" s="1">
        <v>42795</v>
      </c>
      <c r="C323" s="1" t="str">
        <f t="shared" si="1168"/>
        <v>March</v>
      </c>
      <c r="D323" t="s">
        <v>10</v>
      </c>
      <c r="E323">
        <v>57.9</v>
      </c>
      <c r="F323" s="2">
        <v>0.87</v>
      </c>
      <c r="G323">
        <v>46</v>
      </c>
      <c r="H323">
        <v>0.3</v>
      </c>
      <c r="I323">
        <v>23</v>
      </c>
      <c r="J323" s="3">
        <f t="shared" si="1169"/>
        <v>6.8999999999999995</v>
      </c>
    </row>
    <row r="324" spans="1:10" x14ac:dyDescent="0.3">
      <c r="A324" s="9">
        <f t="shared" ca="1" si="1167"/>
        <v>0.11519183646461184</v>
      </c>
      <c r="B324" s="1">
        <v>43083</v>
      </c>
      <c r="C324" s="1" t="str">
        <f t="shared" si="1168"/>
        <v>December</v>
      </c>
      <c r="D324" t="s">
        <v>11</v>
      </c>
      <c r="E324">
        <v>31.9</v>
      </c>
      <c r="F324" s="2">
        <v>1.54</v>
      </c>
      <c r="G324">
        <v>24</v>
      </c>
      <c r="H324">
        <v>0.3</v>
      </c>
      <c r="I324">
        <v>13</v>
      </c>
      <c r="J324" s="3">
        <f t="shared" si="1169"/>
        <v>3.9</v>
      </c>
    </row>
    <row r="325" spans="1:10" x14ac:dyDescent="0.3">
      <c r="A325" s="9">
        <f t="shared" ca="1" si="1167"/>
        <v>0.3427134500085306</v>
      </c>
      <c r="B325" s="1">
        <v>42932</v>
      </c>
      <c r="C325" s="1" t="str">
        <f t="shared" si="1168"/>
        <v>July</v>
      </c>
      <c r="D325" t="s">
        <v>7</v>
      </c>
      <c r="E325">
        <v>79.199999999999989</v>
      </c>
      <c r="F325" s="2">
        <v>0.59</v>
      </c>
      <c r="G325">
        <v>50</v>
      </c>
      <c r="H325">
        <v>0.5</v>
      </c>
      <c r="I325">
        <v>34</v>
      </c>
      <c r="J325" s="3">
        <f t="shared" si="1169"/>
        <v>17</v>
      </c>
    </row>
    <row r="326" spans="1:10" x14ac:dyDescent="0.3">
      <c r="A326" s="9">
        <f t="shared" ca="1" si="1167"/>
        <v>0.85407300669334218</v>
      </c>
      <c r="B326" s="1">
        <v>42804</v>
      </c>
      <c r="C326" s="1" t="str">
        <f t="shared" si="1168"/>
        <v>March</v>
      </c>
      <c r="D326" t="s">
        <v>12</v>
      </c>
      <c r="E326">
        <v>59.199999999999996</v>
      </c>
      <c r="F326" s="2">
        <v>0.83</v>
      </c>
      <c r="G326">
        <v>31</v>
      </c>
      <c r="H326">
        <v>0.3</v>
      </c>
      <c r="I326">
        <v>24</v>
      </c>
      <c r="J326" s="3">
        <f t="shared" si="1169"/>
        <v>7.1999999999999993</v>
      </c>
    </row>
    <row r="327" spans="1:10" x14ac:dyDescent="0.3">
      <c r="A327" s="9">
        <f t="shared" ca="1" si="1167"/>
        <v>0.68192275380971878</v>
      </c>
      <c r="B327" s="1">
        <v>42897</v>
      </c>
      <c r="C327" s="1" t="str">
        <f t="shared" si="1168"/>
        <v>June</v>
      </c>
      <c r="D327" t="s">
        <v>7</v>
      </c>
      <c r="E327">
        <v>84.8</v>
      </c>
      <c r="F327" s="2">
        <v>0.53</v>
      </c>
      <c r="G327">
        <v>42</v>
      </c>
      <c r="H327">
        <v>0.3</v>
      </c>
      <c r="I327">
        <v>36</v>
      </c>
      <c r="J327" s="3">
        <f t="shared" si="1169"/>
        <v>10.799999999999999</v>
      </c>
    </row>
    <row r="328" spans="1:10" x14ac:dyDescent="0.3">
      <c r="A328" s="9">
        <f t="shared" ca="1" si="1167"/>
        <v>0.66566104407850213</v>
      </c>
      <c r="B328" s="1">
        <v>42792</v>
      </c>
      <c r="C328" s="1" t="str">
        <f t="shared" si="1168"/>
        <v>February</v>
      </c>
      <c r="D328" t="s">
        <v>7</v>
      </c>
      <c r="E328">
        <v>48.699999999999996</v>
      </c>
      <c r="F328" s="2">
        <v>1.05</v>
      </c>
      <c r="G328">
        <v>32</v>
      </c>
      <c r="H328">
        <v>0.3</v>
      </c>
      <c r="I328">
        <v>19</v>
      </c>
      <c r="J328" s="3">
        <f t="shared" si="1169"/>
        <v>5.7</v>
      </c>
    </row>
    <row r="329" spans="1:10" x14ac:dyDescent="0.3">
      <c r="A329" s="9">
        <f t="shared" ca="1" si="1167"/>
        <v>0.12212007090888599</v>
      </c>
      <c r="B329" s="1">
        <v>42744</v>
      </c>
      <c r="C329" s="1" t="str">
        <f t="shared" si="1168"/>
        <v>January</v>
      </c>
      <c r="D329" t="s">
        <v>8</v>
      </c>
      <c r="E329">
        <v>38.099999999999994</v>
      </c>
      <c r="F329" s="2">
        <v>1.18</v>
      </c>
      <c r="G329">
        <v>20</v>
      </c>
      <c r="H329">
        <v>0.3</v>
      </c>
      <c r="I329">
        <v>17</v>
      </c>
      <c r="J329" s="3">
        <f t="shared" si="1169"/>
        <v>5.0999999999999996</v>
      </c>
    </row>
    <row r="330" spans="1:10" x14ac:dyDescent="0.3">
      <c r="A330" s="9">
        <f t="shared" ca="1" si="1167"/>
        <v>0.66174846936581833</v>
      </c>
      <c r="B330" s="1">
        <v>42877</v>
      </c>
      <c r="C330" s="1" t="str">
        <f t="shared" si="1168"/>
        <v>May</v>
      </c>
      <c r="D330" t="s">
        <v>8</v>
      </c>
      <c r="E330">
        <v>71</v>
      </c>
      <c r="F330" s="2">
        <v>0.67</v>
      </c>
      <c r="G330">
        <v>34</v>
      </c>
      <c r="H330">
        <v>0.3</v>
      </c>
      <c r="I330">
        <v>30</v>
      </c>
      <c r="J330" s="3">
        <f t="shared" si="1169"/>
        <v>9</v>
      </c>
    </row>
    <row r="331" spans="1:10" x14ac:dyDescent="0.3">
      <c r="A331" s="9">
        <f t="shared" ca="1" si="1167"/>
        <v>0.60880205199578397</v>
      </c>
      <c r="B331" s="1">
        <v>42823</v>
      </c>
      <c r="C331" s="1" t="str">
        <f t="shared" si="1168"/>
        <v>March</v>
      </c>
      <c r="D331" t="s">
        <v>10</v>
      </c>
      <c r="E331">
        <v>57.199999999999996</v>
      </c>
      <c r="F331" s="2">
        <v>0.83</v>
      </c>
      <c r="G331">
        <v>39</v>
      </c>
      <c r="H331">
        <v>0.3</v>
      </c>
      <c r="I331">
        <v>24</v>
      </c>
      <c r="J331" s="3">
        <f t="shared" si="1169"/>
        <v>7.1999999999999993</v>
      </c>
    </row>
    <row r="332" spans="1:10" x14ac:dyDescent="0.3">
      <c r="A332" s="9">
        <f t="shared" ca="1" si="1167"/>
        <v>0.42805172660230573</v>
      </c>
      <c r="B332" s="1">
        <v>42950</v>
      </c>
      <c r="C332" s="1" t="str">
        <f t="shared" si="1168"/>
        <v>August</v>
      </c>
      <c r="D332" t="s">
        <v>11</v>
      </c>
      <c r="E332">
        <v>75</v>
      </c>
      <c r="F332" s="2">
        <v>0.63</v>
      </c>
      <c r="G332">
        <v>52</v>
      </c>
      <c r="H332">
        <v>0.5</v>
      </c>
      <c r="I332">
        <v>30</v>
      </c>
      <c r="J332" s="3">
        <f t="shared" si="1169"/>
        <v>15</v>
      </c>
    </row>
    <row r="333" spans="1:10" x14ac:dyDescent="0.3">
      <c r="A333" s="9">
        <f t="shared" ca="1" si="1167"/>
        <v>5.0822835130726829E-2</v>
      </c>
      <c r="B333" s="1">
        <v>42773</v>
      </c>
      <c r="C333" s="1" t="str">
        <f t="shared" si="1168"/>
        <v>February</v>
      </c>
      <c r="D333" t="s">
        <v>9</v>
      </c>
      <c r="E333">
        <v>52.3</v>
      </c>
      <c r="F333" s="2">
        <v>0.87</v>
      </c>
      <c r="G333">
        <v>39</v>
      </c>
      <c r="H333">
        <v>0.3</v>
      </c>
      <c r="I333">
        <v>21</v>
      </c>
      <c r="J333" s="3">
        <f t="shared" si="1169"/>
        <v>6.3</v>
      </c>
    </row>
    <row r="334" spans="1:10" x14ac:dyDescent="0.3">
      <c r="A334" s="9">
        <f t="shared" ca="1" si="1167"/>
        <v>0.55203736683443871</v>
      </c>
      <c r="B334" s="1">
        <v>42949</v>
      </c>
      <c r="C334" s="1" t="str">
        <f t="shared" si="1168"/>
        <v>August</v>
      </c>
      <c r="D334" t="s">
        <v>10</v>
      </c>
      <c r="E334">
        <v>76.3</v>
      </c>
      <c r="F334" s="2">
        <v>0.63</v>
      </c>
      <c r="G334">
        <v>48</v>
      </c>
      <c r="H334">
        <v>0.5</v>
      </c>
      <c r="I334">
        <v>31</v>
      </c>
      <c r="J334" s="3">
        <f t="shared" si="1169"/>
        <v>15.5</v>
      </c>
    </row>
    <row r="335" spans="1:10" x14ac:dyDescent="0.3">
      <c r="A335" s="9">
        <f t="shared" ca="1" si="1167"/>
        <v>0.40593673082232973</v>
      </c>
      <c r="B335" s="1">
        <v>42973</v>
      </c>
      <c r="C335" s="1" t="str">
        <f t="shared" si="1168"/>
        <v>August</v>
      </c>
      <c r="D335" t="s">
        <v>13</v>
      </c>
      <c r="E335">
        <v>70</v>
      </c>
      <c r="F335" s="2">
        <v>0.63</v>
      </c>
      <c r="G335">
        <v>46</v>
      </c>
      <c r="H335">
        <v>0.5</v>
      </c>
      <c r="I335">
        <v>30</v>
      </c>
      <c r="J335" s="3">
        <f t="shared" si="1169"/>
        <v>15</v>
      </c>
    </row>
    <row r="336" spans="1:10" x14ac:dyDescent="0.3">
      <c r="A336" s="9">
        <f t="shared" ca="1" si="1167"/>
        <v>0.72393942351074458</v>
      </c>
      <c r="B336" s="1">
        <v>42991</v>
      </c>
      <c r="C336" s="1" t="str">
        <f t="shared" si="1168"/>
        <v>September</v>
      </c>
      <c r="D336" t="s">
        <v>10</v>
      </c>
      <c r="E336">
        <v>64.8</v>
      </c>
      <c r="F336" s="2">
        <v>0.71</v>
      </c>
      <c r="G336">
        <v>42</v>
      </c>
      <c r="H336">
        <v>0.3</v>
      </c>
      <c r="I336">
        <v>26</v>
      </c>
      <c r="J336" s="3">
        <f t="shared" si="1169"/>
        <v>7.8</v>
      </c>
    </row>
    <row r="337" spans="1:10" x14ac:dyDescent="0.3">
      <c r="A337" s="9">
        <f t="shared" ca="1" si="1167"/>
        <v>4.6802017546825336E-3</v>
      </c>
      <c r="B337" s="1">
        <v>42759</v>
      </c>
      <c r="C337" s="1" t="str">
        <f t="shared" si="1168"/>
        <v>January</v>
      </c>
      <c r="D337" t="s">
        <v>9</v>
      </c>
      <c r="E337">
        <v>28.599999999999998</v>
      </c>
      <c r="F337" s="2">
        <v>1.54</v>
      </c>
      <c r="G337">
        <v>20</v>
      </c>
      <c r="H337">
        <v>0.3</v>
      </c>
      <c r="I337">
        <v>12</v>
      </c>
      <c r="J337" s="3">
        <f t="shared" si="1169"/>
        <v>3.5999999999999996</v>
      </c>
    </row>
    <row r="338" spans="1:10" x14ac:dyDescent="0.3">
      <c r="A338" s="9">
        <f t="shared" ca="1" si="1167"/>
        <v>4.1713434834755536E-2</v>
      </c>
      <c r="B338" s="1">
        <v>43077</v>
      </c>
      <c r="C338" s="1" t="str">
        <f t="shared" si="1168"/>
        <v>December</v>
      </c>
      <c r="D338" t="s">
        <v>12</v>
      </c>
      <c r="E338">
        <v>40.5</v>
      </c>
      <c r="F338" s="2">
        <v>1.25</v>
      </c>
      <c r="G338">
        <v>30</v>
      </c>
      <c r="H338">
        <v>0.3</v>
      </c>
      <c r="I338">
        <v>15</v>
      </c>
      <c r="J338" s="3">
        <f t="shared" si="1169"/>
        <v>4.5</v>
      </c>
    </row>
    <row r="339" spans="1:10" x14ac:dyDescent="0.3">
      <c r="A339" s="9">
        <f t="shared" ca="1" si="1167"/>
        <v>8.2289316767002685E-2</v>
      </c>
      <c r="B339" s="1">
        <v>43065</v>
      </c>
      <c r="C339" s="1" t="str">
        <f t="shared" si="1168"/>
        <v>November</v>
      </c>
      <c r="D339" t="s">
        <v>7</v>
      </c>
      <c r="E339">
        <v>49.699999999999996</v>
      </c>
      <c r="F339" s="2">
        <v>1.05</v>
      </c>
      <c r="G339">
        <v>30</v>
      </c>
      <c r="H339">
        <v>0.3</v>
      </c>
      <c r="I339">
        <v>19</v>
      </c>
      <c r="J339" s="3">
        <f t="shared" si="1169"/>
        <v>5.7</v>
      </c>
    </row>
    <row r="340" spans="1:10" x14ac:dyDescent="0.3">
      <c r="A340" s="9">
        <f t="shared" ca="1" si="1167"/>
        <v>0.5693726088037081</v>
      </c>
      <c r="B340" s="1">
        <v>43076</v>
      </c>
      <c r="C340" s="1" t="str">
        <f t="shared" si="1168"/>
        <v>December</v>
      </c>
      <c r="D340" t="s">
        <v>11</v>
      </c>
      <c r="E340">
        <v>42.099999999999994</v>
      </c>
      <c r="F340" s="2">
        <v>1.05</v>
      </c>
      <c r="G340">
        <v>26</v>
      </c>
      <c r="H340">
        <v>0.3</v>
      </c>
      <c r="I340">
        <v>17</v>
      </c>
      <c r="J340" s="3">
        <f t="shared" si="1169"/>
        <v>5.0999999999999996</v>
      </c>
    </row>
    <row r="341" spans="1:10" x14ac:dyDescent="0.3">
      <c r="A341" s="9">
        <f t="shared" ca="1" si="1167"/>
        <v>0.95731201498082974</v>
      </c>
      <c r="B341" s="1">
        <v>42953</v>
      </c>
      <c r="C341" s="1" t="str">
        <f t="shared" si="1168"/>
        <v>August</v>
      </c>
      <c r="D341" t="s">
        <v>7</v>
      </c>
      <c r="E341">
        <v>77.3</v>
      </c>
      <c r="F341" s="2">
        <v>0.61</v>
      </c>
      <c r="G341">
        <v>36</v>
      </c>
      <c r="H341">
        <v>0.5</v>
      </c>
      <c r="I341">
        <v>31</v>
      </c>
      <c r="J341" s="3">
        <f t="shared" si="1169"/>
        <v>15.5</v>
      </c>
    </row>
    <row r="342" spans="1:10" x14ac:dyDescent="0.3">
      <c r="A342" s="9">
        <f t="shared" ca="1" si="1167"/>
        <v>0.53379054736564491</v>
      </c>
      <c r="B342" s="1">
        <v>42831</v>
      </c>
      <c r="C342" s="1" t="str">
        <f t="shared" si="1168"/>
        <v>April</v>
      </c>
      <c r="D342" t="s">
        <v>11</v>
      </c>
      <c r="E342">
        <v>57.499999999999993</v>
      </c>
      <c r="F342" s="2">
        <v>0.8</v>
      </c>
      <c r="G342">
        <v>31</v>
      </c>
      <c r="H342">
        <v>0.3</v>
      </c>
      <c r="I342">
        <v>25</v>
      </c>
      <c r="J342" s="3">
        <f t="shared" si="1169"/>
        <v>7.5</v>
      </c>
    </row>
    <row r="343" spans="1:10" x14ac:dyDescent="0.3">
      <c r="A343" s="9">
        <f t="shared" ca="1" si="1167"/>
        <v>0.28906066567431388</v>
      </c>
      <c r="B343" s="1">
        <v>42758</v>
      </c>
      <c r="C343" s="1" t="str">
        <f t="shared" si="1168"/>
        <v>January</v>
      </c>
      <c r="D343" t="s">
        <v>8</v>
      </c>
      <c r="E343">
        <v>38.099999999999994</v>
      </c>
      <c r="F343" s="2">
        <v>1.05</v>
      </c>
      <c r="G343">
        <v>21</v>
      </c>
      <c r="H343">
        <v>0.3</v>
      </c>
      <c r="I343">
        <v>17</v>
      </c>
      <c r="J343" s="3">
        <f t="shared" si="1169"/>
        <v>5.0999999999999996</v>
      </c>
    </row>
    <row r="344" spans="1:10" x14ac:dyDescent="0.3">
      <c r="A344" s="9">
        <f t="shared" ca="1" si="1167"/>
        <v>0.29378063603329851</v>
      </c>
      <c r="B344" s="1">
        <v>42849</v>
      </c>
      <c r="C344" s="1" t="str">
        <f t="shared" si="1168"/>
        <v>April</v>
      </c>
      <c r="D344" t="s">
        <v>8</v>
      </c>
      <c r="E344">
        <v>65.099999999999994</v>
      </c>
      <c r="F344" s="2">
        <v>0.69</v>
      </c>
      <c r="G344">
        <v>48</v>
      </c>
      <c r="H344">
        <v>0.3</v>
      </c>
      <c r="I344">
        <v>27</v>
      </c>
      <c r="J344" s="3">
        <f t="shared" si="1169"/>
        <v>8.1</v>
      </c>
    </row>
    <row r="345" spans="1:10" x14ac:dyDescent="0.3">
      <c r="A345" s="9">
        <f t="shared" ca="1" si="1167"/>
        <v>0.61212310497168054</v>
      </c>
      <c r="B345" s="1">
        <v>42863</v>
      </c>
      <c r="C345" s="1" t="str">
        <f t="shared" si="1168"/>
        <v>May</v>
      </c>
      <c r="D345" t="s">
        <v>8</v>
      </c>
      <c r="E345">
        <v>75</v>
      </c>
      <c r="F345" s="2">
        <v>0.67</v>
      </c>
      <c r="G345">
        <v>56</v>
      </c>
      <c r="H345">
        <v>0.3</v>
      </c>
      <c r="I345">
        <v>30</v>
      </c>
      <c r="J345" s="3">
        <f t="shared" si="1169"/>
        <v>9</v>
      </c>
    </row>
    <row r="346" spans="1:10" x14ac:dyDescent="0.3">
      <c r="A346" s="9">
        <f t="shared" ca="1" si="1167"/>
        <v>0.83324886488673688</v>
      </c>
      <c r="B346" s="1">
        <v>42923</v>
      </c>
      <c r="C346" s="1" t="str">
        <f t="shared" si="1168"/>
        <v>July</v>
      </c>
      <c r="D346" t="s">
        <v>12</v>
      </c>
      <c r="E346">
        <v>82.5</v>
      </c>
      <c r="F346" s="2">
        <v>0.56999999999999995</v>
      </c>
      <c r="G346">
        <v>41</v>
      </c>
      <c r="H346">
        <v>0.5</v>
      </c>
      <c r="I346">
        <v>35</v>
      </c>
      <c r="J346" s="3">
        <f t="shared" si="1169"/>
        <v>17.5</v>
      </c>
    </row>
    <row r="347" spans="1:10" x14ac:dyDescent="0.3">
      <c r="A347" s="9">
        <f t="shared" ca="1" si="1167"/>
        <v>0.14659138403133221</v>
      </c>
      <c r="B347" s="1">
        <v>42971</v>
      </c>
      <c r="C347" s="1" t="str">
        <f t="shared" si="1168"/>
        <v>August</v>
      </c>
      <c r="D347" t="s">
        <v>11</v>
      </c>
      <c r="E347">
        <v>74.599999999999994</v>
      </c>
      <c r="F347" s="2">
        <v>0.59</v>
      </c>
      <c r="G347">
        <v>64</v>
      </c>
      <c r="H347">
        <v>0.5</v>
      </c>
      <c r="I347">
        <v>32</v>
      </c>
      <c r="J347" s="3">
        <f t="shared" si="1169"/>
        <v>16</v>
      </c>
    </row>
    <row r="348" spans="1:10" x14ac:dyDescent="0.3">
      <c r="A348" s="9">
        <f t="shared" ca="1" si="1167"/>
        <v>0.17509934924190973</v>
      </c>
      <c r="B348" s="1">
        <v>42850</v>
      </c>
      <c r="C348" s="1" t="str">
        <f t="shared" si="1168"/>
        <v>April</v>
      </c>
      <c r="D348" t="s">
        <v>9</v>
      </c>
      <c r="E348">
        <v>65.099999999999994</v>
      </c>
      <c r="F348" s="2">
        <v>0.71</v>
      </c>
      <c r="G348">
        <v>37</v>
      </c>
      <c r="H348">
        <v>0.3</v>
      </c>
      <c r="I348">
        <v>27</v>
      </c>
      <c r="J348" s="3">
        <f t="shared" si="1169"/>
        <v>8.1</v>
      </c>
    </row>
    <row r="349" spans="1:10" x14ac:dyDescent="0.3">
      <c r="A349" s="9">
        <f t="shared" ca="1" si="1167"/>
        <v>0.78001457957732334</v>
      </c>
      <c r="B349" s="1">
        <v>42829</v>
      </c>
      <c r="C349" s="1" t="str">
        <f t="shared" si="1168"/>
        <v>April</v>
      </c>
      <c r="D349" t="s">
        <v>9</v>
      </c>
      <c r="E349">
        <v>62.099999999999994</v>
      </c>
      <c r="F349" s="2">
        <v>0.71</v>
      </c>
      <c r="G349">
        <v>31</v>
      </c>
      <c r="H349">
        <v>0.3</v>
      </c>
      <c r="I349">
        <v>27</v>
      </c>
      <c r="J349" s="3">
        <f t="shared" si="1169"/>
        <v>8.1</v>
      </c>
    </row>
    <row r="350" spans="1:10" x14ac:dyDescent="0.3">
      <c r="A350" s="9">
        <f t="shared" ca="1" si="1167"/>
        <v>0.47153566552178539</v>
      </c>
      <c r="B350" s="1">
        <v>42766</v>
      </c>
      <c r="C350" s="1" t="str">
        <f t="shared" si="1168"/>
        <v>January</v>
      </c>
      <c r="D350" t="s">
        <v>9</v>
      </c>
      <c r="E350">
        <v>40.4</v>
      </c>
      <c r="F350" s="2">
        <v>1.05</v>
      </c>
      <c r="G350">
        <v>37</v>
      </c>
      <c r="H350">
        <v>0.3</v>
      </c>
      <c r="I350">
        <v>18</v>
      </c>
      <c r="J350" s="3">
        <f t="shared" si="1169"/>
        <v>5.3999999999999995</v>
      </c>
    </row>
    <row r="351" spans="1:10" x14ac:dyDescent="0.3">
      <c r="A351" s="9">
        <f t="shared" ca="1" si="1167"/>
        <v>0.88070721533080343</v>
      </c>
      <c r="B351" s="1">
        <v>42874</v>
      </c>
      <c r="C351" s="1" t="str">
        <f t="shared" si="1168"/>
        <v>May</v>
      </c>
      <c r="D351" t="s">
        <v>12</v>
      </c>
      <c r="E351">
        <v>75.3</v>
      </c>
      <c r="F351" s="2">
        <v>0.61</v>
      </c>
      <c r="G351">
        <v>58</v>
      </c>
      <c r="H351">
        <v>0.3</v>
      </c>
      <c r="I351">
        <v>31</v>
      </c>
      <c r="J351" s="3">
        <f t="shared" si="1169"/>
        <v>9.2999999999999989</v>
      </c>
    </row>
    <row r="352" spans="1:10" x14ac:dyDescent="0.3">
      <c r="A352" s="9">
        <f t="shared" ca="1" si="1167"/>
        <v>0.60390350501382073</v>
      </c>
      <c r="B352" s="1">
        <v>42841</v>
      </c>
      <c r="C352" s="1" t="str">
        <f t="shared" si="1168"/>
        <v>April</v>
      </c>
      <c r="D352" t="s">
        <v>7</v>
      </c>
      <c r="E352">
        <v>65.099999999999994</v>
      </c>
      <c r="F352" s="2">
        <v>0.69</v>
      </c>
      <c r="G352">
        <v>43</v>
      </c>
      <c r="H352">
        <v>0.3</v>
      </c>
      <c r="I352">
        <v>27</v>
      </c>
      <c r="J352" s="3">
        <f t="shared" si="1169"/>
        <v>8.1</v>
      </c>
    </row>
    <row r="353" spans="1:10" x14ac:dyDescent="0.3">
      <c r="A353" s="9">
        <f t="shared" ca="1" si="1167"/>
        <v>0.95466640016918192</v>
      </c>
      <c r="B353" s="1">
        <v>42861</v>
      </c>
      <c r="C353" s="1" t="str">
        <f t="shared" si="1168"/>
        <v>May</v>
      </c>
      <c r="D353" t="s">
        <v>13</v>
      </c>
      <c r="E353">
        <v>66.699999999999989</v>
      </c>
      <c r="F353" s="2">
        <v>0.67</v>
      </c>
      <c r="G353">
        <v>51</v>
      </c>
      <c r="H353">
        <v>0.3</v>
      </c>
      <c r="I353">
        <v>29</v>
      </c>
      <c r="J353" s="3">
        <f t="shared" si="1169"/>
        <v>8.6999999999999993</v>
      </c>
    </row>
    <row r="354" spans="1:10" x14ac:dyDescent="0.3">
      <c r="A354" s="9">
        <f t="shared" ca="1" si="1167"/>
        <v>0.94966166475264424</v>
      </c>
      <c r="B354" s="1">
        <v>43078</v>
      </c>
      <c r="C354" s="1" t="str">
        <f t="shared" si="1168"/>
        <v>December</v>
      </c>
      <c r="D354" t="s">
        <v>13</v>
      </c>
      <c r="E354">
        <v>31.199999999999996</v>
      </c>
      <c r="F354" s="2">
        <v>1.43</v>
      </c>
      <c r="G354">
        <v>19</v>
      </c>
      <c r="H354">
        <v>0.3</v>
      </c>
      <c r="I354">
        <v>14</v>
      </c>
      <c r="J354" s="3">
        <f t="shared" si="1169"/>
        <v>4.2</v>
      </c>
    </row>
    <row r="355" spans="1:10" x14ac:dyDescent="0.3">
      <c r="A355" s="9">
        <f t="shared" ca="1" si="1167"/>
        <v>8.1175904929252973E-2</v>
      </c>
      <c r="B355" s="1">
        <v>43042</v>
      </c>
      <c r="C355" s="1" t="str">
        <f t="shared" si="1168"/>
        <v>November</v>
      </c>
      <c r="D355" t="s">
        <v>12</v>
      </c>
      <c r="E355">
        <v>51.3</v>
      </c>
      <c r="F355" s="2">
        <v>0.87</v>
      </c>
      <c r="G355">
        <v>38</v>
      </c>
      <c r="H355">
        <v>0.3</v>
      </c>
      <c r="I355">
        <v>21</v>
      </c>
      <c r="J355" s="3">
        <f t="shared" si="1169"/>
        <v>6.3</v>
      </c>
    </row>
    <row r="356" spans="1:10" x14ac:dyDescent="0.3">
      <c r="A356" s="9">
        <f t="shared" ca="1" si="1167"/>
        <v>0.45777748401291429</v>
      </c>
      <c r="B356" s="1">
        <v>42753</v>
      </c>
      <c r="C356" s="1" t="str">
        <f t="shared" si="1168"/>
        <v>January</v>
      </c>
      <c r="D356" t="s">
        <v>10</v>
      </c>
      <c r="E356">
        <v>42.8</v>
      </c>
      <c r="F356" s="2">
        <v>1.18</v>
      </c>
      <c r="G356">
        <v>33</v>
      </c>
      <c r="H356">
        <v>0.3</v>
      </c>
      <c r="I356">
        <v>16</v>
      </c>
      <c r="J356" s="3">
        <f t="shared" si="1169"/>
        <v>4.8</v>
      </c>
    </row>
    <row r="357" spans="1:10" x14ac:dyDescent="0.3">
      <c r="A357" s="9">
        <f t="shared" ca="1" si="1167"/>
        <v>0.29444262423785161</v>
      </c>
      <c r="B357" s="1">
        <v>42885</v>
      </c>
      <c r="C357" s="1" t="str">
        <f t="shared" si="1168"/>
        <v>May</v>
      </c>
      <c r="D357" t="s">
        <v>9</v>
      </c>
      <c r="E357">
        <v>75</v>
      </c>
      <c r="F357" s="2">
        <v>0.67</v>
      </c>
      <c r="G357">
        <v>43</v>
      </c>
      <c r="H357">
        <v>0.3</v>
      </c>
      <c r="I357">
        <v>30</v>
      </c>
      <c r="J357" s="3">
        <f t="shared" si="1169"/>
        <v>9</v>
      </c>
    </row>
    <row r="358" spans="1:10" x14ac:dyDescent="0.3">
      <c r="A358" s="9">
        <f t="shared" ca="1" si="1167"/>
        <v>0.26183308255540472</v>
      </c>
      <c r="B358" s="1">
        <v>42954</v>
      </c>
      <c r="C358" s="1" t="str">
        <f t="shared" si="1168"/>
        <v>August</v>
      </c>
      <c r="D358" t="s">
        <v>8</v>
      </c>
      <c r="E358">
        <v>75</v>
      </c>
      <c r="F358" s="2">
        <v>0.67</v>
      </c>
      <c r="G358">
        <v>38</v>
      </c>
      <c r="H358">
        <v>0.5</v>
      </c>
      <c r="I358">
        <v>30</v>
      </c>
      <c r="J358" s="3">
        <f t="shared" si="1169"/>
        <v>15</v>
      </c>
    </row>
    <row r="359" spans="1:10" x14ac:dyDescent="0.3">
      <c r="A359" s="9">
        <f t="shared" ca="1" si="1167"/>
        <v>0.65936004702405426</v>
      </c>
      <c r="B359" s="1">
        <v>42762</v>
      </c>
      <c r="C359" s="1" t="str">
        <f t="shared" si="1168"/>
        <v>January</v>
      </c>
      <c r="D359" t="s">
        <v>12</v>
      </c>
      <c r="E359">
        <v>42.099999999999994</v>
      </c>
      <c r="F359" s="2">
        <v>1.05</v>
      </c>
      <c r="G359">
        <v>22</v>
      </c>
      <c r="H359">
        <v>0.3</v>
      </c>
      <c r="I359">
        <v>17</v>
      </c>
      <c r="J359" s="3">
        <f t="shared" si="1169"/>
        <v>5.0999999999999996</v>
      </c>
    </row>
    <row r="360" spans="1:10" x14ac:dyDescent="0.3">
      <c r="A360" s="9">
        <f t="shared" ca="1" si="1167"/>
        <v>0.74051879833021184</v>
      </c>
      <c r="B360" s="1">
        <v>42960</v>
      </c>
      <c r="C360" s="1" t="str">
        <f t="shared" si="1168"/>
        <v>August</v>
      </c>
      <c r="D360" t="s">
        <v>7</v>
      </c>
      <c r="E360">
        <v>67.699999999999989</v>
      </c>
      <c r="F360" s="2">
        <v>0.65</v>
      </c>
      <c r="G360">
        <v>54</v>
      </c>
      <c r="H360">
        <v>0.5</v>
      </c>
      <c r="I360">
        <v>29</v>
      </c>
      <c r="J360" s="3">
        <f t="shared" si="1169"/>
        <v>14.5</v>
      </c>
    </row>
    <row r="361" spans="1:10" x14ac:dyDescent="0.3">
      <c r="A361" s="9">
        <f t="shared" ca="1" si="1167"/>
        <v>0.46248842605990248</v>
      </c>
      <c r="B361" s="1">
        <v>42765</v>
      </c>
      <c r="C361" s="1" t="str">
        <f t="shared" si="1168"/>
        <v>January</v>
      </c>
      <c r="D361" t="s">
        <v>8</v>
      </c>
      <c r="E361">
        <v>41.099999999999994</v>
      </c>
      <c r="F361" s="2">
        <v>1.05</v>
      </c>
      <c r="G361">
        <v>20</v>
      </c>
      <c r="H361">
        <v>0.3</v>
      </c>
      <c r="I361">
        <v>17</v>
      </c>
      <c r="J361" s="3">
        <f t="shared" si="1169"/>
        <v>5.0999999999999996</v>
      </c>
    </row>
    <row r="362" spans="1:10" x14ac:dyDescent="0.3">
      <c r="A362" s="9">
        <f t="shared" ca="1" si="1167"/>
        <v>0.28287473120757334</v>
      </c>
      <c r="B362" s="1">
        <v>43045</v>
      </c>
      <c r="C362" s="1" t="str">
        <f t="shared" si="1168"/>
        <v>November</v>
      </c>
      <c r="D362" t="s">
        <v>8</v>
      </c>
      <c r="E362">
        <v>51.599999999999994</v>
      </c>
      <c r="F362" s="2">
        <v>0.91</v>
      </c>
      <c r="G362">
        <v>28</v>
      </c>
      <c r="H362">
        <v>0.3</v>
      </c>
      <c r="I362">
        <v>22</v>
      </c>
      <c r="J362" s="3">
        <f t="shared" si="1169"/>
        <v>6.6</v>
      </c>
    </row>
    <row r="363" spans="1:10" x14ac:dyDescent="0.3">
      <c r="A363" s="9">
        <f t="shared" ca="1" si="1167"/>
        <v>0.67339732788896445</v>
      </c>
      <c r="B363" s="1">
        <v>42872</v>
      </c>
      <c r="C363" s="1" t="str">
        <f t="shared" si="1168"/>
        <v>May</v>
      </c>
      <c r="D363" t="s">
        <v>10</v>
      </c>
      <c r="E363">
        <v>70.699999999999989</v>
      </c>
      <c r="F363" s="2">
        <v>0.67</v>
      </c>
      <c r="G363">
        <v>43</v>
      </c>
      <c r="H363">
        <v>0.3</v>
      </c>
      <c r="I363">
        <v>29</v>
      </c>
      <c r="J363" s="3">
        <f t="shared" si="1169"/>
        <v>8.6999999999999993</v>
      </c>
    </row>
    <row r="364" spans="1:10" x14ac:dyDescent="0.3">
      <c r="A364" s="9">
        <f t="shared" ca="1" si="1167"/>
        <v>0.45254072202349804</v>
      </c>
      <c r="B364" s="1">
        <v>42756</v>
      </c>
      <c r="C364" s="1" t="str">
        <f t="shared" si="1168"/>
        <v>January</v>
      </c>
      <c r="D364" t="s">
        <v>13</v>
      </c>
      <c r="E364">
        <v>36.199999999999996</v>
      </c>
      <c r="F364" s="2">
        <v>1.25</v>
      </c>
      <c r="G364">
        <v>16</v>
      </c>
      <c r="H364">
        <v>0.3</v>
      </c>
      <c r="I364">
        <v>14</v>
      </c>
      <c r="J364" s="3">
        <f t="shared" si="1169"/>
        <v>4.2</v>
      </c>
    </row>
    <row r="365" spans="1:10" x14ac:dyDescent="0.3">
      <c r="A365" s="9">
        <f t="shared" ca="1" si="1167"/>
        <v>0.96483908799890283</v>
      </c>
      <c r="B365" s="1">
        <v>42952</v>
      </c>
      <c r="C365" s="1" t="str">
        <f t="shared" si="1168"/>
        <v>August</v>
      </c>
      <c r="D365" t="s">
        <v>13</v>
      </c>
      <c r="E365">
        <v>76.599999999999994</v>
      </c>
      <c r="F365" s="2">
        <v>0.61</v>
      </c>
      <c r="G365">
        <v>66</v>
      </c>
      <c r="H365">
        <v>0.5</v>
      </c>
      <c r="I365">
        <v>32</v>
      </c>
      <c r="J365" s="3">
        <f t="shared" si="1169"/>
        <v>16</v>
      </c>
    </row>
    <row r="366" spans="1:10" x14ac:dyDescent="0.3">
      <c r="A366" s="9">
        <f t="shared" ca="1" si="1167"/>
        <v>0.39309862436926613</v>
      </c>
      <c r="B366" s="1">
        <v>42816</v>
      </c>
      <c r="C366" s="1" t="str">
        <f t="shared" si="1168"/>
        <v>March</v>
      </c>
      <c r="D366" t="s">
        <v>10</v>
      </c>
      <c r="E366">
        <v>56.499999999999993</v>
      </c>
      <c r="F366" s="2">
        <v>0.74</v>
      </c>
      <c r="G366">
        <v>38</v>
      </c>
      <c r="H366">
        <v>0.3</v>
      </c>
      <c r="I366">
        <v>25</v>
      </c>
      <c r="J366" s="3">
        <f t="shared" si="1169"/>
        <v>7.5</v>
      </c>
    </row>
    <row r="367" spans="1:10" x14ac:dyDescent="0.3">
      <c r="B367" s="1"/>
      <c r="C367" s="1"/>
      <c r="F367" s="2"/>
      <c r="G367" s="4">
        <f>SUBTOTAL(109,Table22[Flyers])</f>
        <v>14704</v>
      </c>
      <c r="J367" s="3">
        <f>SUBTOTAL(109,Table22[Revenue])</f>
        <v>3183.7</v>
      </c>
    </row>
  </sheetData>
  <conditionalFormatting sqref="E1:E366">
    <cfRule type="colorScale" priority="4">
      <colorScale>
        <cfvo type="min"/>
        <cfvo type="max"/>
        <color rgb="FFF8696B"/>
        <color rgb="FFFCFCFF"/>
      </colorScale>
    </cfRule>
  </conditionalFormatting>
  <conditionalFormatting sqref="F1:F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{5199D241-941A-4290-9707-3CF25106B783}</x14:id>
        </ext>
      </extLst>
    </cfRule>
  </conditionalFormatting>
  <conditionalFormatting sqref="I1:I366">
    <cfRule type="top10" dxfId="1" priority="1" percent="1" bottom="1" rank="10"/>
    <cfRule type="top10" dxfId="0" priority="2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99D241-941A-4290-9707-3CF25106B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F1:F366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DE12-4A86-4B15-96B4-1A2195894CAC}">
  <dimension ref="A1:D366"/>
  <sheetViews>
    <sheetView workbookViewId="0">
      <selection activeCell="D2" sqref="D2"/>
    </sheetView>
  </sheetViews>
  <sheetFormatPr defaultRowHeight="14.4" x14ac:dyDescent="0.3"/>
  <cols>
    <col min="1" max="1" width="29.109375" customWidth="1"/>
    <col min="2" max="2" width="28" customWidth="1"/>
    <col min="4" max="4" width="18" customWidth="1"/>
  </cols>
  <sheetData>
    <row r="1" spans="1:4" x14ac:dyDescent="0.3">
      <c r="A1" s="11" t="s">
        <v>3</v>
      </c>
      <c r="B1" s="11" t="s">
        <v>5</v>
      </c>
      <c r="D1" s="8" t="s">
        <v>693</v>
      </c>
    </row>
    <row r="2" spans="1:4" x14ac:dyDescent="0.3">
      <c r="A2" s="7">
        <v>2</v>
      </c>
      <c r="B2" s="7">
        <v>10</v>
      </c>
      <c r="D2">
        <f>CORREL(A2:A366,B2:B366)</f>
        <v>-0.90921393241010251</v>
      </c>
    </row>
    <row r="3" spans="1:4" x14ac:dyDescent="0.3">
      <c r="A3" s="7">
        <v>1.33</v>
      </c>
      <c r="B3" s="7">
        <v>13</v>
      </c>
    </row>
    <row r="4" spans="1:4" x14ac:dyDescent="0.3">
      <c r="A4" s="7">
        <v>1.33</v>
      </c>
      <c r="B4" s="7">
        <v>15</v>
      </c>
    </row>
    <row r="5" spans="1:4" x14ac:dyDescent="0.3">
      <c r="A5" s="7">
        <v>1.05</v>
      </c>
      <c r="B5" s="7">
        <v>17</v>
      </c>
    </row>
    <row r="6" spans="1:4" x14ac:dyDescent="0.3">
      <c r="A6" s="7">
        <v>1</v>
      </c>
      <c r="B6" s="7">
        <v>18</v>
      </c>
    </row>
    <row r="7" spans="1:4" x14ac:dyDescent="0.3">
      <c r="A7" s="7">
        <v>1.54</v>
      </c>
      <c r="B7" s="7">
        <v>11</v>
      </c>
    </row>
    <row r="8" spans="1:4" x14ac:dyDescent="0.3">
      <c r="A8" s="7">
        <v>1.54</v>
      </c>
      <c r="B8" s="7">
        <v>13</v>
      </c>
    </row>
    <row r="9" spans="1:4" x14ac:dyDescent="0.3">
      <c r="A9" s="7">
        <v>1.18</v>
      </c>
      <c r="B9" s="7">
        <v>15</v>
      </c>
    </row>
    <row r="10" spans="1:4" x14ac:dyDescent="0.3">
      <c r="A10" s="7">
        <v>1.18</v>
      </c>
      <c r="B10" s="7">
        <v>17</v>
      </c>
    </row>
    <row r="11" spans="1:4" x14ac:dyDescent="0.3">
      <c r="A11" s="7">
        <v>1.05</v>
      </c>
      <c r="B11" s="7">
        <v>18</v>
      </c>
    </row>
    <row r="12" spans="1:4" x14ac:dyDescent="0.3">
      <c r="A12" s="7">
        <v>1.54</v>
      </c>
      <c r="B12" s="7">
        <v>12</v>
      </c>
    </row>
    <row r="13" spans="1:4" x14ac:dyDescent="0.3">
      <c r="A13" s="7">
        <v>1.33</v>
      </c>
      <c r="B13" s="7">
        <v>14</v>
      </c>
    </row>
    <row r="14" spans="1:4" x14ac:dyDescent="0.3">
      <c r="A14" s="7">
        <v>1.33</v>
      </c>
      <c r="B14" s="7">
        <v>15</v>
      </c>
    </row>
    <row r="15" spans="1:4" x14ac:dyDescent="0.3">
      <c r="A15" s="7">
        <v>1.05</v>
      </c>
      <c r="B15" s="7">
        <v>17</v>
      </c>
    </row>
    <row r="16" spans="1:4" x14ac:dyDescent="0.3">
      <c r="A16" s="7">
        <v>1.1100000000000001</v>
      </c>
      <c r="B16" s="7">
        <v>18</v>
      </c>
    </row>
    <row r="17" spans="1:2" x14ac:dyDescent="0.3">
      <c r="A17" s="7">
        <v>1.67</v>
      </c>
      <c r="B17" s="7">
        <v>12</v>
      </c>
    </row>
    <row r="18" spans="1:2" x14ac:dyDescent="0.3">
      <c r="A18" s="7">
        <v>1.43</v>
      </c>
      <c r="B18" s="7">
        <v>14</v>
      </c>
    </row>
    <row r="19" spans="1:2" x14ac:dyDescent="0.3">
      <c r="A19" s="7">
        <v>1.18</v>
      </c>
      <c r="B19" s="7">
        <v>16</v>
      </c>
    </row>
    <row r="20" spans="1:2" x14ac:dyDescent="0.3">
      <c r="A20" s="7">
        <v>1.18</v>
      </c>
      <c r="B20" s="7">
        <v>17</v>
      </c>
    </row>
    <row r="21" spans="1:2" x14ac:dyDescent="0.3">
      <c r="A21" s="7">
        <v>1.43</v>
      </c>
      <c r="B21" s="7">
        <v>12</v>
      </c>
    </row>
    <row r="22" spans="1:2" x14ac:dyDescent="0.3">
      <c r="A22" s="7">
        <v>1.25</v>
      </c>
      <c r="B22" s="7">
        <v>14</v>
      </c>
    </row>
    <row r="23" spans="1:2" x14ac:dyDescent="0.3">
      <c r="A23" s="7">
        <v>1.1100000000000001</v>
      </c>
      <c r="B23" s="7">
        <v>16</v>
      </c>
    </row>
    <row r="24" spans="1:2" x14ac:dyDescent="0.3">
      <c r="A24" s="7">
        <v>1.05</v>
      </c>
      <c r="B24" s="7">
        <v>17</v>
      </c>
    </row>
    <row r="25" spans="1:2" x14ac:dyDescent="0.3">
      <c r="A25" s="7">
        <v>1.54</v>
      </c>
      <c r="B25" s="7">
        <v>12</v>
      </c>
    </row>
    <row r="26" spans="1:2" x14ac:dyDescent="0.3">
      <c r="A26" s="7">
        <v>1.25</v>
      </c>
      <c r="B26" s="7">
        <v>14</v>
      </c>
    </row>
    <row r="27" spans="1:2" x14ac:dyDescent="0.3">
      <c r="A27" s="7">
        <v>1.25</v>
      </c>
      <c r="B27" s="7">
        <v>16</v>
      </c>
    </row>
    <row r="28" spans="1:2" x14ac:dyDescent="0.3">
      <c r="A28" s="7">
        <v>1.05</v>
      </c>
      <c r="B28" s="7">
        <v>17</v>
      </c>
    </row>
    <row r="29" spans="1:2" x14ac:dyDescent="0.3">
      <c r="A29" s="7">
        <v>1.33</v>
      </c>
      <c r="B29" s="7">
        <v>13</v>
      </c>
    </row>
    <row r="30" spans="1:2" x14ac:dyDescent="0.3">
      <c r="A30" s="7">
        <v>1.33</v>
      </c>
      <c r="B30" s="7">
        <v>14</v>
      </c>
    </row>
    <row r="31" spans="1:2" x14ac:dyDescent="0.3">
      <c r="A31" s="7">
        <v>1.05</v>
      </c>
      <c r="B31" s="7">
        <v>17</v>
      </c>
    </row>
    <row r="32" spans="1:2" x14ac:dyDescent="0.3">
      <c r="A32" s="7">
        <v>1.05</v>
      </c>
      <c r="B32" s="7">
        <v>18</v>
      </c>
    </row>
    <row r="33" spans="1:2" x14ac:dyDescent="0.3">
      <c r="A33" s="7">
        <v>1</v>
      </c>
      <c r="B33" s="7">
        <v>18</v>
      </c>
    </row>
    <row r="34" spans="1:2" x14ac:dyDescent="0.3">
      <c r="A34" s="7">
        <v>1</v>
      </c>
      <c r="B34" s="7">
        <v>20</v>
      </c>
    </row>
    <row r="35" spans="1:2" x14ac:dyDescent="0.3">
      <c r="A35" s="7">
        <v>0.87</v>
      </c>
      <c r="B35" s="7">
        <v>21</v>
      </c>
    </row>
    <row r="36" spans="1:2" x14ac:dyDescent="0.3">
      <c r="A36" s="7">
        <v>0.83</v>
      </c>
      <c r="B36" s="7">
        <v>22</v>
      </c>
    </row>
    <row r="37" spans="1:2" x14ac:dyDescent="0.3">
      <c r="A37" s="7">
        <v>1.1100000000000001</v>
      </c>
      <c r="B37" s="7">
        <v>18</v>
      </c>
    </row>
    <row r="38" spans="1:2" x14ac:dyDescent="0.3">
      <c r="A38" s="7">
        <v>0.95</v>
      </c>
      <c r="B38" s="7">
        <v>20</v>
      </c>
    </row>
    <row r="39" spans="1:2" x14ac:dyDescent="0.3">
      <c r="A39" s="7">
        <v>0.87</v>
      </c>
      <c r="B39" s="7">
        <v>21</v>
      </c>
    </row>
    <row r="40" spans="1:2" x14ac:dyDescent="0.3">
      <c r="A40" s="7">
        <v>0.87</v>
      </c>
      <c r="B40" s="7">
        <v>22</v>
      </c>
    </row>
    <row r="41" spans="1:2" x14ac:dyDescent="0.3">
      <c r="A41" s="7">
        <v>1</v>
      </c>
      <c r="B41" s="7">
        <v>19</v>
      </c>
    </row>
    <row r="42" spans="1:2" x14ac:dyDescent="0.3">
      <c r="A42" s="7">
        <v>0.91</v>
      </c>
      <c r="B42" s="7">
        <v>20</v>
      </c>
    </row>
    <row r="43" spans="1:2" x14ac:dyDescent="0.3">
      <c r="A43" s="7">
        <v>0.91</v>
      </c>
      <c r="B43" s="7">
        <v>21</v>
      </c>
    </row>
    <row r="44" spans="1:2" x14ac:dyDescent="0.3">
      <c r="A44" s="7">
        <v>0.83</v>
      </c>
      <c r="B44" s="7">
        <v>22</v>
      </c>
    </row>
    <row r="45" spans="1:2" x14ac:dyDescent="0.3">
      <c r="A45" s="7">
        <v>1.1100000000000001</v>
      </c>
      <c r="B45" s="7">
        <v>18</v>
      </c>
    </row>
    <row r="46" spans="1:2" x14ac:dyDescent="0.3">
      <c r="A46" s="7">
        <v>0.95</v>
      </c>
      <c r="B46" s="7">
        <v>19</v>
      </c>
    </row>
    <row r="47" spans="1:2" x14ac:dyDescent="0.3">
      <c r="A47" s="7">
        <v>0.91</v>
      </c>
      <c r="B47" s="7">
        <v>20</v>
      </c>
    </row>
    <row r="48" spans="1:2" x14ac:dyDescent="0.3">
      <c r="A48" s="7">
        <v>0.87</v>
      </c>
      <c r="B48" s="7">
        <v>21</v>
      </c>
    </row>
    <row r="49" spans="1:2" x14ac:dyDescent="0.3">
      <c r="A49" s="7">
        <v>1</v>
      </c>
      <c r="B49" s="7">
        <v>18</v>
      </c>
    </row>
    <row r="50" spans="1:2" x14ac:dyDescent="0.3">
      <c r="A50" s="7">
        <v>0.95</v>
      </c>
      <c r="B50" s="7">
        <v>19</v>
      </c>
    </row>
    <row r="51" spans="1:2" x14ac:dyDescent="0.3">
      <c r="A51" s="7">
        <v>0.95</v>
      </c>
      <c r="B51" s="7">
        <v>20</v>
      </c>
    </row>
    <row r="52" spans="1:2" x14ac:dyDescent="0.3">
      <c r="A52" s="7">
        <v>0.95</v>
      </c>
      <c r="B52" s="7">
        <v>21</v>
      </c>
    </row>
    <row r="53" spans="1:2" x14ac:dyDescent="0.3">
      <c r="A53" s="7">
        <v>1</v>
      </c>
      <c r="B53" s="7">
        <v>18</v>
      </c>
    </row>
    <row r="54" spans="1:2" x14ac:dyDescent="0.3">
      <c r="A54" s="7">
        <v>0.95</v>
      </c>
      <c r="B54" s="7">
        <v>19</v>
      </c>
    </row>
    <row r="55" spans="1:2" x14ac:dyDescent="0.3">
      <c r="A55" s="7">
        <v>1</v>
      </c>
      <c r="B55" s="7">
        <v>20</v>
      </c>
    </row>
    <row r="56" spans="1:2" x14ac:dyDescent="0.3">
      <c r="A56" s="7">
        <v>0.87</v>
      </c>
      <c r="B56" s="7">
        <v>21</v>
      </c>
    </row>
    <row r="57" spans="1:2" x14ac:dyDescent="0.3">
      <c r="A57" s="7">
        <v>1</v>
      </c>
      <c r="B57" s="7">
        <v>18</v>
      </c>
    </row>
    <row r="58" spans="1:2" x14ac:dyDescent="0.3">
      <c r="A58" s="7">
        <v>1.05</v>
      </c>
      <c r="B58" s="7">
        <v>19</v>
      </c>
    </row>
    <row r="59" spans="1:2" x14ac:dyDescent="0.3">
      <c r="A59" s="7">
        <v>1</v>
      </c>
      <c r="B59" s="7">
        <v>20</v>
      </c>
    </row>
    <row r="60" spans="1:2" x14ac:dyDescent="0.3">
      <c r="A60" s="7">
        <v>0.91</v>
      </c>
      <c r="B60" s="7">
        <v>22</v>
      </c>
    </row>
    <row r="61" spans="1:2" x14ac:dyDescent="0.3">
      <c r="A61" s="7">
        <v>0.87</v>
      </c>
      <c r="B61" s="7">
        <v>23</v>
      </c>
    </row>
    <row r="62" spans="1:2" x14ac:dyDescent="0.3">
      <c r="A62" s="7">
        <v>0.8</v>
      </c>
      <c r="B62" s="7">
        <v>24</v>
      </c>
    </row>
    <row r="63" spans="1:2" x14ac:dyDescent="0.3">
      <c r="A63" s="7">
        <v>0.77</v>
      </c>
      <c r="B63" s="7">
        <v>24</v>
      </c>
    </row>
    <row r="64" spans="1:2" x14ac:dyDescent="0.3">
      <c r="A64" s="7">
        <v>0.77</v>
      </c>
      <c r="B64" s="7">
        <v>25</v>
      </c>
    </row>
    <row r="65" spans="1:2" x14ac:dyDescent="0.3">
      <c r="A65" s="7">
        <v>0.87</v>
      </c>
      <c r="B65" s="7">
        <v>23</v>
      </c>
    </row>
    <row r="66" spans="1:2" x14ac:dyDescent="0.3">
      <c r="A66" s="7">
        <v>0.77</v>
      </c>
      <c r="B66" s="7">
        <v>24</v>
      </c>
    </row>
    <row r="67" spans="1:2" x14ac:dyDescent="0.3">
      <c r="A67" s="7">
        <v>0.77</v>
      </c>
      <c r="B67" s="7">
        <v>24</v>
      </c>
    </row>
    <row r="68" spans="1:2" x14ac:dyDescent="0.3">
      <c r="A68" s="7">
        <v>0.77</v>
      </c>
      <c r="B68" s="7">
        <v>25</v>
      </c>
    </row>
    <row r="69" spans="1:2" x14ac:dyDescent="0.3">
      <c r="A69" s="7">
        <v>0.8</v>
      </c>
      <c r="B69" s="7">
        <v>23</v>
      </c>
    </row>
    <row r="70" spans="1:2" x14ac:dyDescent="0.3">
      <c r="A70" s="7">
        <v>0.83</v>
      </c>
      <c r="B70" s="7">
        <v>24</v>
      </c>
    </row>
    <row r="71" spans="1:2" x14ac:dyDescent="0.3">
      <c r="A71" s="7">
        <v>0.83</v>
      </c>
      <c r="B71" s="7">
        <v>24</v>
      </c>
    </row>
    <row r="72" spans="1:2" x14ac:dyDescent="0.3">
      <c r="A72" s="7">
        <v>0.74</v>
      </c>
      <c r="B72" s="7">
        <v>25</v>
      </c>
    </row>
    <row r="73" spans="1:2" x14ac:dyDescent="0.3">
      <c r="A73" s="7">
        <v>0.87</v>
      </c>
      <c r="B73" s="7">
        <v>23</v>
      </c>
    </row>
    <row r="74" spans="1:2" x14ac:dyDescent="0.3">
      <c r="A74" s="7">
        <v>0.87</v>
      </c>
      <c r="B74" s="7">
        <v>23</v>
      </c>
    </row>
    <row r="75" spans="1:2" x14ac:dyDescent="0.3">
      <c r="A75" s="7">
        <v>0.83</v>
      </c>
      <c r="B75" s="7">
        <v>24</v>
      </c>
    </row>
    <row r="76" spans="1:2" x14ac:dyDescent="0.3">
      <c r="A76" s="7">
        <v>0.83</v>
      </c>
      <c r="B76" s="7">
        <v>24</v>
      </c>
    </row>
    <row r="77" spans="1:2" x14ac:dyDescent="0.3">
      <c r="A77" s="7">
        <v>0.77</v>
      </c>
      <c r="B77" s="7">
        <v>25</v>
      </c>
    </row>
    <row r="78" spans="1:2" x14ac:dyDescent="0.3">
      <c r="A78" s="7">
        <v>0.83</v>
      </c>
      <c r="B78" s="7">
        <v>23</v>
      </c>
    </row>
    <row r="79" spans="1:2" x14ac:dyDescent="0.3">
      <c r="A79" s="7">
        <v>0.83</v>
      </c>
      <c r="B79" s="7">
        <v>23</v>
      </c>
    </row>
    <row r="80" spans="1:2" x14ac:dyDescent="0.3">
      <c r="A80" s="7">
        <v>0.77</v>
      </c>
      <c r="B80" s="7">
        <v>24</v>
      </c>
    </row>
    <row r="81" spans="1:2" x14ac:dyDescent="0.3">
      <c r="A81" s="7">
        <v>0.83</v>
      </c>
      <c r="B81" s="7">
        <v>24</v>
      </c>
    </row>
    <row r="82" spans="1:2" x14ac:dyDescent="0.3">
      <c r="A82" s="7">
        <v>0.74</v>
      </c>
      <c r="B82" s="7">
        <v>25</v>
      </c>
    </row>
    <row r="83" spans="1:2" x14ac:dyDescent="0.3">
      <c r="A83" s="7">
        <v>0.87</v>
      </c>
      <c r="B83" s="7">
        <v>23</v>
      </c>
    </row>
    <row r="84" spans="1:2" x14ac:dyDescent="0.3">
      <c r="A84" s="7">
        <v>0.83</v>
      </c>
      <c r="B84" s="7">
        <v>23</v>
      </c>
    </row>
    <row r="85" spans="1:2" x14ac:dyDescent="0.3">
      <c r="A85" s="7">
        <v>0.8</v>
      </c>
      <c r="B85" s="7">
        <v>24</v>
      </c>
    </row>
    <row r="86" spans="1:2" x14ac:dyDescent="0.3">
      <c r="A86" s="7">
        <v>0.77</v>
      </c>
      <c r="B86" s="7">
        <v>25</v>
      </c>
    </row>
    <row r="87" spans="1:2" x14ac:dyDescent="0.3">
      <c r="A87" s="7">
        <v>0.74</v>
      </c>
      <c r="B87" s="7">
        <v>25</v>
      </c>
    </row>
    <row r="88" spans="1:2" x14ac:dyDescent="0.3">
      <c r="A88" s="7">
        <v>0.83</v>
      </c>
      <c r="B88" s="7">
        <v>23</v>
      </c>
    </row>
    <row r="89" spans="1:2" x14ac:dyDescent="0.3">
      <c r="A89" s="7">
        <v>0.83</v>
      </c>
      <c r="B89" s="7">
        <v>24</v>
      </c>
    </row>
    <row r="90" spans="1:2" x14ac:dyDescent="0.3">
      <c r="A90" s="7">
        <v>0.8</v>
      </c>
      <c r="B90" s="7">
        <v>24</v>
      </c>
    </row>
    <row r="91" spans="1:2" x14ac:dyDescent="0.3">
      <c r="A91" s="7">
        <v>0.77</v>
      </c>
      <c r="B91" s="7">
        <v>25</v>
      </c>
    </row>
    <row r="92" spans="1:2" x14ac:dyDescent="0.3">
      <c r="A92" s="7">
        <v>0.8</v>
      </c>
      <c r="B92" s="7">
        <v>25</v>
      </c>
    </row>
    <row r="93" spans="1:2" x14ac:dyDescent="0.3">
      <c r="A93" s="7">
        <v>0.74</v>
      </c>
      <c r="B93" s="7">
        <v>26</v>
      </c>
    </row>
    <row r="94" spans="1:2" x14ac:dyDescent="0.3">
      <c r="A94" s="7">
        <v>0.74</v>
      </c>
      <c r="B94" s="7">
        <v>26</v>
      </c>
    </row>
    <row r="95" spans="1:2" x14ac:dyDescent="0.3">
      <c r="A95" s="7">
        <v>0.71</v>
      </c>
      <c r="B95" s="7">
        <v>27</v>
      </c>
    </row>
    <row r="96" spans="1:2" x14ac:dyDescent="0.3">
      <c r="A96" s="7">
        <v>0.71</v>
      </c>
      <c r="B96" s="7">
        <v>28</v>
      </c>
    </row>
    <row r="97" spans="1:2" x14ac:dyDescent="0.3">
      <c r="A97" s="7">
        <v>0.8</v>
      </c>
      <c r="B97" s="7">
        <v>25</v>
      </c>
    </row>
    <row r="98" spans="1:2" x14ac:dyDescent="0.3">
      <c r="A98" s="7">
        <v>0.74</v>
      </c>
      <c r="B98" s="7">
        <v>26</v>
      </c>
    </row>
    <row r="99" spans="1:2" x14ac:dyDescent="0.3">
      <c r="A99" s="7">
        <v>0.74</v>
      </c>
      <c r="B99" s="7">
        <v>26</v>
      </c>
    </row>
    <row r="100" spans="1:2" x14ac:dyDescent="0.3">
      <c r="A100" s="7">
        <v>0.69</v>
      </c>
      <c r="B100" s="7">
        <v>27</v>
      </c>
    </row>
    <row r="101" spans="1:2" x14ac:dyDescent="0.3">
      <c r="A101" s="7">
        <v>0.74</v>
      </c>
      <c r="B101" s="7">
        <v>25</v>
      </c>
    </row>
    <row r="102" spans="1:2" x14ac:dyDescent="0.3">
      <c r="A102" s="7">
        <v>0.74</v>
      </c>
      <c r="B102" s="7">
        <v>26</v>
      </c>
    </row>
    <row r="103" spans="1:2" x14ac:dyDescent="0.3">
      <c r="A103" s="7">
        <v>0.74</v>
      </c>
      <c r="B103" s="7">
        <v>27</v>
      </c>
    </row>
    <row r="104" spans="1:2" x14ac:dyDescent="0.3">
      <c r="A104" s="7">
        <v>0.69</v>
      </c>
      <c r="B104" s="7">
        <v>27</v>
      </c>
    </row>
    <row r="105" spans="1:2" x14ac:dyDescent="0.3">
      <c r="A105" s="7">
        <v>0.77</v>
      </c>
      <c r="B105" s="7">
        <v>25</v>
      </c>
    </row>
    <row r="106" spans="1:2" x14ac:dyDescent="0.3">
      <c r="A106" s="7">
        <v>0.74</v>
      </c>
      <c r="B106" s="7">
        <v>26</v>
      </c>
    </row>
    <row r="107" spans="1:2" x14ac:dyDescent="0.3">
      <c r="A107" s="7">
        <v>0.69</v>
      </c>
      <c r="B107" s="7">
        <v>27</v>
      </c>
    </row>
    <row r="108" spans="1:2" x14ac:dyDescent="0.3">
      <c r="A108" s="7">
        <v>0.71</v>
      </c>
      <c r="B108" s="7">
        <v>27</v>
      </c>
    </row>
    <row r="109" spans="1:2" x14ac:dyDescent="0.3">
      <c r="A109" s="7">
        <v>0.74</v>
      </c>
      <c r="B109" s="7">
        <v>25</v>
      </c>
    </row>
    <row r="110" spans="1:2" x14ac:dyDescent="0.3">
      <c r="A110" s="7">
        <v>0.77</v>
      </c>
      <c r="B110" s="7">
        <v>26</v>
      </c>
    </row>
    <row r="111" spans="1:2" x14ac:dyDescent="0.3">
      <c r="A111" s="7">
        <v>0.69</v>
      </c>
      <c r="B111" s="7">
        <v>27</v>
      </c>
    </row>
    <row r="112" spans="1:2" x14ac:dyDescent="0.3">
      <c r="A112" s="7">
        <v>0.74</v>
      </c>
      <c r="B112" s="7">
        <v>27</v>
      </c>
    </row>
    <row r="113" spans="1:2" x14ac:dyDescent="0.3">
      <c r="A113" s="7">
        <v>0.77</v>
      </c>
      <c r="B113" s="7">
        <v>25</v>
      </c>
    </row>
    <row r="114" spans="1:2" x14ac:dyDescent="0.3">
      <c r="A114" s="7">
        <v>0.77</v>
      </c>
      <c r="B114" s="7">
        <v>26</v>
      </c>
    </row>
    <row r="115" spans="1:2" x14ac:dyDescent="0.3">
      <c r="A115" s="7">
        <v>0.69</v>
      </c>
      <c r="B115" s="7">
        <v>27</v>
      </c>
    </row>
    <row r="116" spans="1:2" x14ac:dyDescent="0.3">
      <c r="A116" s="7">
        <v>0.71</v>
      </c>
      <c r="B116" s="7">
        <v>27</v>
      </c>
    </row>
    <row r="117" spans="1:2" x14ac:dyDescent="0.3">
      <c r="A117" s="7">
        <v>0.8</v>
      </c>
      <c r="B117" s="7">
        <v>25</v>
      </c>
    </row>
    <row r="118" spans="1:2" x14ac:dyDescent="0.3">
      <c r="A118" s="7">
        <v>0.77</v>
      </c>
      <c r="B118" s="7">
        <v>25</v>
      </c>
    </row>
    <row r="119" spans="1:2" x14ac:dyDescent="0.3">
      <c r="A119" s="7">
        <v>0.74</v>
      </c>
      <c r="B119" s="7">
        <v>26</v>
      </c>
    </row>
    <row r="120" spans="1:2" x14ac:dyDescent="0.3">
      <c r="A120" s="7">
        <v>0.71</v>
      </c>
      <c r="B120" s="7">
        <v>27</v>
      </c>
    </row>
    <row r="121" spans="1:2" x14ac:dyDescent="0.3">
      <c r="A121" s="7">
        <v>0.74</v>
      </c>
      <c r="B121" s="7">
        <v>27</v>
      </c>
    </row>
    <row r="122" spans="1:2" x14ac:dyDescent="0.3">
      <c r="A122" s="7">
        <v>0.65</v>
      </c>
      <c r="B122" s="7">
        <v>29</v>
      </c>
    </row>
    <row r="123" spans="1:2" x14ac:dyDescent="0.3">
      <c r="A123" s="7">
        <v>0.69</v>
      </c>
      <c r="B123" s="7">
        <v>29</v>
      </c>
    </row>
    <row r="124" spans="1:2" x14ac:dyDescent="0.3">
      <c r="A124" s="7">
        <v>0.63</v>
      </c>
      <c r="B124" s="7">
        <v>30</v>
      </c>
    </row>
    <row r="125" spans="1:2" x14ac:dyDescent="0.3">
      <c r="A125" s="7">
        <v>0.63</v>
      </c>
      <c r="B125" s="7">
        <v>31</v>
      </c>
    </row>
    <row r="126" spans="1:2" x14ac:dyDescent="0.3">
      <c r="A126" s="7">
        <v>0.71</v>
      </c>
      <c r="B126" s="7">
        <v>28</v>
      </c>
    </row>
    <row r="127" spans="1:2" x14ac:dyDescent="0.3">
      <c r="A127" s="7">
        <v>0.67</v>
      </c>
      <c r="B127" s="7">
        <v>29</v>
      </c>
    </row>
    <row r="128" spans="1:2" x14ac:dyDescent="0.3">
      <c r="A128" s="7">
        <v>0.65</v>
      </c>
      <c r="B128" s="7">
        <v>29</v>
      </c>
    </row>
    <row r="129" spans="1:2" x14ac:dyDescent="0.3">
      <c r="A129" s="7">
        <v>0.67</v>
      </c>
      <c r="B129" s="7">
        <v>30</v>
      </c>
    </row>
    <row r="130" spans="1:2" x14ac:dyDescent="0.3">
      <c r="A130" s="7">
        <v>0.63</v>
      </c>
      <c r="B130" s="7">
        <v>31</v>
      </c>
    </row>
    <row r="131" spans="1:2" x14ac:dyDescent="0.3">
      <c r="A131" s="7">
        <v>0.69</v>
      </c>
      <c r="B131" s="7">
        <v>28</v>
      </c>
    </row>
    <row r="132" spans="1:2" x14ac:dyDescent="0.3">
      <c r="A132" s="7">
        <v>0.67</v>
      </c>
      <c r="B132" s="7">
        <v>29</v>
      </c>
    </row>
    <row r="133" spans="1:2" x14ac:dyDescent="0.3">
      <c r="A133" s="7">
        <v>0.67</v>
      </c>
      <c r="B133" s="7">
        <v>29</v>
      </c>
    </row>
    <row r="134" spans="1:2" x14ac:dyDescent="0.3">
      <c r="A134" s="7">
        <v>0.65</v>
      </c>
      <c r="B134" s="7">
        <v>30</v>
      </c>
    </row>
    <row r="135" spans="1:2" x14ac:dyDescent="0.3">
      <c r="A135" s="7">
        <v>0.63</v>
      </c>
      <c r="B135" s="7">
        <v>31</v>
      </c>
    </row>
    <row r="136" spans="1:2" x14ac:dyDescent="0.3">
      <c r="A136" s="7">
        <v>0.69</v>
      </c>
      <c r="B136" s="7">
        <v>28</v>
      </c>
    </row>
    <row r="137" spans="1:2" x14ac:dyDescent="0.3">
      <c r="A137" s="7">
        <v>0.67</v>
      </c>
      <c r="B137" s="7">
        <v>29</v>
      </c>
    </row>
    <row r="138" spans="1:2" x14ac:dyDescent="0.3">
      <c r="A138" s="7">
        <v>0.67</v>
      </c>
      <c r="B138" s="7">
        <v>29</v>
      </c>
    </row>
    <row r="139" spans="1:2" x14ac:dyDescent="0.3">
      <c r="A139" s="7">
        <v>0.67</v>
      </c>
      <c r="B139" s="7">
        <v>30</v>
      </c>
    </row>
    <row r="140" spans="1:2" x14ac:dyDescent="0.3">
      <c r="A140" s="7">
        <v>0.61</v>
      </c>
      <c r="B140" s="7">
        <v>31</v>
      </c>
    </row>
    <row r="141" spans="1:2" x14ac:dyDescent="0.3">
      <c r="A141" s="7">
        <v>0.67</v>
      </c>
      <c r="B141" s="7">
        <v>28</v>
      </c>
    </row>
    <row r="142" spans="1:2" x14ac:dyDescent="0.3">
      <c r="A142" s="7">
        <v>0.69</v>
      </c>
      <c r="B142" s="7">
        <v>29</v>
      </c>
    </row>
    <row r="143" spans="1:2" x14ac:dyDescent="0.3">
      <c r="A143" s="7">
        <v>0.67</v>
      </c>
      <c r="B143" s="7">
        <v>30</v>
      </c>
    </row>
    <row r="144" spans="1:2" x14ac:dyDescent="0.3">
      <c r="A144" s="7">
        <v>0.63</v>
      </c>
      <c r="B144" s="7">
        <v>31</v>
      </c>
    </row>
    <row r="145" spans="1:2" x14ac:dyDescent="0.3">
      <c r="A145" s="7">
        <v>0.69</v>
      </c>
      <c r="B145" s="7">
        <v>28</v>
      </c>
    </row>
    <row r="146" spans="1:2" x14ac:dyDescent="0.3">
      <c r="A146" s="7">
        <v>0.69</v>
      </c>
      <c r="B146" s="7">
        <v>29</v>
      </c>
    </row>
    <row r="147" spans="1:2" x14ac:dyDescent="0.3">
      <c r="A147" s="7">
        <v>0.67</v>
      </c>
      <c r="B147" s="7">
        <v>30</v>
      </c>
    </row>
    <row r="148" spans="1:2" x14ac:dyDescent="0.3">
      <c r="A148" s="7">
        <v>0.63</v>
      </c>
      <c r="B148" s="7">
        <v>31</v>
      </c>
    </row>
    <row r="149" spans="1:2" x14ac:dyDescent="0.3">
      <c r="A149" s="7">
        <v>0.65</v>
      </c>
      <c r="B149" s="7">
        <v>29</v>
      </c>
    </row>
    <row r="150" spans="1:2" x14ac:dyDescent="0.3">
      <c r="A150" s="7">
        <v>0.65</v>
      </c>
      <c r="B150" s="7">
        <v>29</v>
      </c>
    </row>
    <row r="151" spans="1:2" x14ac:dyDescent="0.3">
      <c r="A151" s="7">
        <v>0.67</v>
      </c>
      <c r="B151" s="7">
        <v>30</v>
      </c>
    </row>
    <row r="152" spans="1:2" x14ac:dyDescent="0.3">
      <c r="A152" s="7">
        <v>0.65</v>
      </c>
      <c r="B152" s="7">
        <v>31</v>
      </c>
    </row>
    <row r="153" spans="1:2" x14ac:dyDescent="0.3">
      <c r="A153" s="7">
        <v>0.65</v>
      </c>
      <c r="B153" s="7">
        <v>31</v>
      </c>
    </row>
    <row r="154" spans="1:2" x14ac:dyDescent="0.3">
      <c r="A154" s="7">
        <v>0.59</v>
      </c>
      <c r="B154" s="7">
        <v>33</v>
      </c>
    </row>
    <row r="155" spans="1:2" x14ac:dyDescent="0.3">
      <c r="A155" s="7">
        <v>0.56000000000000005</v>
      </c>
      <c r="B155" s="7">
        <v>35</v>
      </c>
    </row>
    <row r="156" spans="1:2" x14ac:dyDescent="0.3">
      <c r="A156" s="7">
        <v>0.51</v>
      </c>
      <c r="B156" s="7">
        <v>38</v>
      </c>
    </row>
    <row r="157" spans="1:2" x14ac:dyDescent="0.3">
      <c r="A157" s="7">
        <v>0.59</v>
      </c>
      <c r="B157" s="7">
        <v>32</v>
      </c>
    </row>
    <row r="158" spans="1:2" x14ac:dyDescent="0.3">
      <c r="A158" s="7">
        <v>0.56000000000000005</v>
      </c>
      <c r="B158" s="7">
        <v>34</v>
      </c>
    </row>
    <row r="159" spans="1:2" x14ac:dyDescent="0.3">
      <c r="A159" s="7">
        <v>0.56000000000000005</v>
      </c>
      <c r="B159" s="7">
        <v>36</v>
      </c>
    </row>
    <row r="160" spans="1:2" x14ac:dyDescent="0.3">
      <c r="A160" s="7">
        <v>0.5</v>
      </c>
      <c r="B160" s="7">
        <v>39</v>
      </c>
    </row>
    <row r="161" spans="1:2" x14ac:dyDescent="0.3">
      <c r="A161" s="7">
        <v>0.61</v>
      </c>
      <c r="B161" s="7">
        <v>32</v>
      </c>
    </row>
    <row r="162" spans="1:2" x14ac:dyDescent="0.3">
      <c r="A162" s="7">
        <v>0.54</v>
      </c>
      <c r="B162" s="7">
        <v>35</v>
      </c>
    </row>
    <row r="163" spans="1:2" x14ac:dyDescent="0.3">
      <c r="A163" s="7">
        <v>0.53</v>
      </c>
      <c r="B163" s="7">
        <v>36</v>
      </c>
    </row>
    <row r="164" spans="1:2" x14ac:dyDescent="0.3">
      <c r="A164" s="7">
        <v>0.5</v>
      </c>
      <c r="B164" s="7">
        <v>40</v>
      </c>
    </row>
    <row r="165" spans="1:2" x14ac:dyDescent="0.3">
      <c r="A165" s="7">
        <v>0.59</v>
      </c>
      <c r="B165" s="7">
        <v>32</v>
      </c>
    </row>
    <row r="166" spans="1:2" x14ac:dyDescent="0.3">
      <c r="A166" s="7">
        <v>0.56999999999999995</v>
      </c>
      <c r="B166" s="7">
        <v>35</v>
      </c>
    </row>
    <row r="167" spans="1:2" x14ac:dyDescent="0.3">
      <c r="A167" s="7">
        <v>0.56000000000000005</v>
      </c>
      <c r="B167" s="7">
        <v>36</v>
      </c>
    </row>
    <row r="168" spans="1:2" x14ac:dyDescent="0.3">
      <c r="A168" s="7">
        <v>0.47</v>
      </c>
      <c r="B168" s="7">
        <v>41</v>
      </c>
    </row>
    <row r="169" spans="1:2" x14ac:dyDescent="0.3">
      <c r="A169" s="7">
        <v>0.65</v>
      </c>
      <c r="B169" s="7">
        <v>31</v>
      </c>
    </row>
    <row r="170" spans="1:2" x14ac:dyDescent="0.3">
      <c r="A170" s="7">
        <v>0.59</v>
      </c>
      <c r="B170" s="7">
        <v>32</v>
      </c>
    </row>
    <row r="171" spans="1:2" x14ac:dyDescent="0.3">
      <c r="A171" s="7">
        <v>0.56000000000000005</v>
      </c>
      <c r="B171" s="7">
        <v>35</v>
      </c>
    </row>
    <row r="172" spans="1:2" x14ac:dyDescent="0.3">
      <c r="A172" s="7">
        <v>0.54</v>
      </c>
      <c r="B172" s="7">
        <v>37</v>
      </c>
    </row>
    <row r="173" spans="1:2" x14ac:dyDescent="0.3">
      <c r="A173" s="7">
        <v>0.47</v>
      </c>
      <c r="B173" s="7">
        <v>41</v>
      </c>
    </row>
    <row r="174" spans="1:2" x14ac:dyDescent="0.3">
      <c r="A174" s="7">
        <v>0.65</v>
      </c>
      <c r="B174" s="7">
        <v>31</v>
      </c>
    </row>
    <row r="175" spans="1:2" x14ac:dyDescent="0.3">
      <c r="A175" s="7">
        <v>0.61</v>
      </c>
      <c r="B175" s="7">
        <v>33</v>
      </c>
    </row>
    <row r="176" spans="1:2" x14ac:dyDescent="0.3">
      <c r="A176" s="7">
        <v>0.56999999999999995</v>
      </c>
      <c r="B176" s="7">
        <v>35</v>
      </c>
    </row>
    <row r="177" spans="1:2" x14ac:dyDescent="0.3">
      <c r="A177" s="7">
        <v>0.51</v>
      </c>
      <c r="B177" s="7">
        <v>37</v>
      </c>
    </row>
    <row r="178" spans="1:2" x14ac:dyDescent="0.3">
      <c r="A178" s="7">
        <v>0.47</v>
      </c>
      <c r="B178" s="7">
        <v>42</v>
      </c>
    </row>
    <row r="179" spans="1:2" x14ac:dyDescent="0.3">
      <c r="A179" s="7">
        <v>0.63</v>
      </c>
      <c r="B179" s="7">
        <v>31</v>
      </c>
    </row>
    <row r="180" spans="1:2" x14ac:dyDescent="0.3">
      <c r="A180" s="7">
        <v>0.59</v>
      </c>
      <c r="B180" s="7">
        <v>33</v>
      </c>
    </row>
    <row r="181" spans="1:2" x14ac:dyDescent="0.3">
      <c r="A181" s="7">
        <v>0.54</v>
      </c>
      <c r="B181" s="7">
        <v>35</v>
      </c>
    </row>
    <row r="182" spans="1:2" x14ac:dyDescent="0.3">
      <c r="A182" s="7">
        <v>0.53</v>
      </c>
      <c r="B182" s="7">
        <v>38</v>
      </c>
    </row>
    <row r="183" spans="1:2" x14ac:dyDescent="0.3">
      <c r="A183" s="7">
        <v>0.47</v>
      </c>
      <c r="B183" s="7">
        <v>43</v>
      </c>
    </row>
    <row r="184" spans="1:2" x14ac:dyDescent="0.3">
      <c r="A184" s="7">
        <v>0.51</v>
      </c>
      <c r="B184" s="7">
        <v>38</v>
      </c>
    </row>
    <row r="185" spans="1:2" x14ac:dyDescent="0.3">
      <c r="A185" s="7">
        <v>0.54</v>
      </c>
      <c r="B185" s="7">
        <v>35</v>
      </c>
    </row>
    <row r="186" spans="1:2" x14ac:dyDescent="0.3">
      <c r="A186" s="7">
        <v>0.59</v>
      </c>
      <c r="B186" s="7">
        <v>34</v>
      </c>
    </row>
    <row r="187" spans="1:2" x14ac:dyDescent="0.3">
      <c r="A187" s="7">
        <v>0.63</v>
      </c>
      <c r="B187" s="7">
        <v>32</v>
      </c>
    </row>
    <row r="188" spans="1:2" x14ac:dyDescent="0.3">
      <c r="A188" s="7">
        <v>0.51</v>
      </c>
      <c r="B188" s="7">
        <v>39</v>
      </c>
    </row>
    <row r="189" spans="1:2" x14ac:dyDescent="0.3">
      <c r="A189" s="7">
        <v>0.56999999999999995</v>
      </c>
      <c r="B189" s="7">
        <v>35</v>
      </c>
    </row>
    <row r="190" spans="1:2" x14ac:dyDescent="0.3">
      <c r="A190" s="7">
        <v>0.56999999999999995</v>
      </c>
      <c r="B190" s="7">
        <v>34</v>
      </c>
    </row>
    <row r="191" spans="1:2" x14ac:dyDescent="0.3">
      <c r="A191" s="7">
        <v>0.59</v>
      </c>
      <c r="B191" s="7">
        <v>33</v>
      </c>
    </row>
    <row r="192" spans="1:2" x14ac:dyDescent="0.3">
      <c r="A192" s="7">
        <v>0.49</v>
      </c>
      <c r="B192" s="7">
        <v>40</v>
      </c>
    </row>
    <row r="193" spans="1:2" x14ac:dyDescent="0.3">
      <c r="A193" s="7">
        <v>0.54</v>
      </c>
      <c r="B193" s="7">
        <v>35</v>
      </c>
    </row>
    <row r="194" spans="1:2" x14ac:dyDescent="0.3">
      <c r="A194" s="7">
        <v>0.56000000000000005</v>
      </c>
      <c r="B194" s="7">
        <v>34</v>
      </c>
    </row>
    <row r="195" spans="1:2" x14ac:dyDescent="0.3">
      <c r="A195" s="7">
        <v>0.61</v>
      </c>
      <c r="B195" s="7">
        <v>33</v>
      </c>
    </row>
    <row r="196" spans="1:2" x14ac:dyDescent="0.3">
      <c r="A196" s="7">
        <v>0.5</v>
      </c>
      <c r="B196" s="7">
        <v>40</v>
      </c>
    </row>
    <row r="197" spans="1:2" x14ac:dyDescent="0.3">
      <c r="A197" s="7">
        <v>0.54</v>
      </c>
      <c r="B197" s="7">
        <v>35</v>
      </c>
    </row>
    <row r="198" spans="1:2" x14ac:dyDescent="0.3">
      <c r="A198" s="7">
        <v>0.59</v>
      </c>
      <c r="B198" s="7">
        <v>34</v>
      </c>
    </row>
    <row r="199" spans="1:2" x14ac:dyDescent="0.3">
      <c r="A199" s="7">
        <v>0.56999999999999995</v>
      </c>
      <c r="B199" s="7">
        <v>33</v>
      </c>
    </row>
    <row r="200" spans="1:2" x14ac:dyDescent="0.3">
      <c r="A200" s="7">
        <v>0.47</v>
      </c>
      <c r="B200" s="7">
        <v>41</v>
      </c>
    </row>
    <row r="201" spans="1:2" x14ac:dyDescent="0.3">
      <c r="A201" s="7">
        <v>0.56000000000000005</v>
      </c>
      <c r="B201" s="7">
        <v>36</v>
      </c>
    </row>
    <row r="202" spans="1:2" x14ac:dyDescent="0.3">
      <c r="A202" s="7">
        <v>0.56999999999999995</v>
      </c>
      <c r="B202" s="7">
        <v>35</v>
      </c>
    </row>
    <row r="203" spans="1:2" x14ac:dyDescent="0.3">
      <c r="A203" s="7">
        <v>0.56999999999999995</v>
      </c>
      <c r="B203" s="7">
        <v>33</v>
      </c>
    </row>
    <row r="204" spans="1:2" x14ac:dyDescent="0.3">
      <c r="A204" s="7">
        <v>0.47</v>
      </c>
      <c r="B204" s="7">
        <v>42</v>
      </c>
    </row>
    <row r="205" spans="1:2" x14ac:dyDescent="0.3">
      <c r="A205" s="7">
        <v>0.51</v>
      </c>
      <c r="B205" s="7">
        <v>37</v>
      </c>
    </row>
    <row r="206" spans="1:2" x14ac:dyDescent="0.3">
      <c r="A206" s="7">
        <v>0.56999999999999995</v>
      </c>
      <c r="B206" s="7">
        <v>35</v>
      </c>
    </row>
    <row r="207" spans="1:2" x14ac:dyDescent="0.3">
      <c r="A207" s="7">
        <v>0.56999999999999995</v>
      </c>
      <c r="B207" s="7">
        <v>33</v>
      </c>
    </row>
    <row r="208" spans="1:2" x14ac:dyDescent="0.3">
      <c r="A208" s="7">
        <v>0.59</v>
      </c>
      <c r="B208" s="7">
        <v>32</v>
      </c>
    </row>
    <row r="209" spans="1:2" x14ac:dyDescent="0.3">
      <c r="A209" s="7">
        <v>0.47</v>
      </c>
      <c r="B209" s="7">
        <v>43</v>
      </c>
    </row>
    <row r="210" spans="1:2" x14ac:dyDescent="0.3">
      <c r="A210" s="7">
        <v>0.51</v>
      </c>
      <c r="B210" s="7">
        <v>38</v>
      </c>
    </row>
    <row r="211" spans="1:2" x14ac:dyDescent="0.3">
      <c r="A211" s="7">
        <v>0.56999999999999995</v>
      </c>
      <c r="B211" s="7">
        <v>35</v>
      </c>
    </row>
    <row r="212" spans="1:2" x14ac:dyDescent="0.3">
      <c r="A212" s="7">
        <v>0.59</v>
      </c>
      <c r="B212" s="7">
        <v>34</v>
      </c>
    </row>
    <row r="213" spans="1:2" x14ac:dyDescent="0.3">
      <c r="A213" s="7">
        <v>0.61</v>
      </c>
      <c r="B213" s="7">
        <v>32</v>
      </c>
    </row>
    <row r="214" spans="1:2" x14ac:dyDescent="0.3">
      <c r="A214" s="7">
        <v>0.63</v>
      </c>
      <c r="B214" s="7">
        <v>32</v>
      </c>
    </row>
    <row r="215" spans="1:2" x14ac:dyDescent="0.3">
      <c r="A215" s="7">
        <v>0.63</v>
      </c>
      <c r="B215" s="7">
        <v>31</v>
      </c>
    </row>
    <row r="216" spans="1:2" x14ac:dyDescent="0.3">
      <c r="A216" s="7">
        <v>0.63</v>
      </c>
      <c r="B216" s="7">
        <v>30</v>
      </c>
    </row>
    <row r="217" spans="1:2" x14ac:dyDescent="0.3">
      <c r="A217" s="7">
        <v>0.69</v>
      </c>
      <c r="B217" s="7">
        <v>29</v>
      </c>
    </row>
    <row r="218" spans="1:2" x14ac:dyDescent="0.3">
      <c r="A218" s="7">
        <v>0.61</v>
      </c>
      <c r="B218" s="7">
        <v>32</v>
      </c>
    </row>
    <row r="219" spans="1:2" x14ac:dyDescent="0.3">
      <c r="A219" s="7">
        <v>0.61</v>
      </c>
      <c r="B219" s="7">
        <v>31</v>
      </c>
    </row>
    <row r="220" spans="1:2" x14ac:dyDescent="0.3">
      <c r="A220" s="7">
        <v>0.67</v>
      </c>
      <c r="B220" s="7">
        <v>30</v>
      </c>
    </row>
    <row r="221" spans="1:2" x14ac:dyDescent="0.3">
      <c r="A221" s="7">
        <v>0.65</v>
      </c>
      <c r="B221" s="7">
        <v>29</v>
      </c>
    </row>
    <row r="222" spans="1:2" x14ac:dyDescent="0.3">
      <c r="A222" s="7">
        <v>0.63</v>
      </c>
      <c r="B222" s="7">
        <v>32</v>
      </c>
    </row>
    <row r="223" spans="1:2" x14ac:dyDescent="0.3">
      <c r="A223" s="7">
        <v>0.65</v>
      </c>
      <c r="B223" s="7">
        <v>31</v>
      </c>
    </row>
    <row r="224" spans="1:2" x14ac:dyDescent="0.3">
      <c r="A224" s="7">
        <v>0.67</v>
      </c>
      <c r="B224" s="7">
        <v>30</v>
      </c>
    </row>
    <row r="225" spans="1:2" x14ac:dyDescent="0.3">
      <c r="A225" s="7">
        <v>0.65</v>
      </c>
      <c r="B225" s="7">
        <v>29</v>
      </c>
    </row>
    <row r="226" spans="1:2" x14ac:dyDescent="0.3">
      <c r="A226" s="7">
        <v>0.65</v>
      </c>
      <c r="B226" s="7">
        <v>29</v>
      </c>
    </row>
    <row r="227" spans="1:2" x14ac:dyDescent="0.3">
      <c r="A227" s="7">
        <v>0.59</v>
      </c>
      <c r="B227" s="7">
        <v>32</v>
      </c>
    </row>
    <row r="228" spans="1:2" x14ac:dyDescent="0.3">
      <c r="A228" s="7">
        <v>0.63</v>
      </c>
      <c r="B228" s="7">
        <v>31</v>
      </c>
    </row>
    <row r="229" spans="1:2" x14ac:dyDescent="0.3">
      <c r="A229" s="7">
        <v>0.63</v>
      </c>
      <c r="B229" s="7">
        <v>30</v>
      </c>
    </row>
    <row r="230" spans="1:2" x14ac:dyDescent="0.3">
      <c r="A230" s="7">
        <v>0.67</v>
      </c>
      <c r="B230" s="7">
        <v>30</v>
      </c>
    </row>
    <row r="231" spans="1:2" x14ac:dyDescent="0.3">
      <c r="A231" s="7">
        <v>0.69</v>
      </c>
      <c r="B231" s="7">
        <v>29</v>
      </c>
    </row>
    <row r="232" spans="1:2" x14ac:dyDescent="0.3">
      <c r="A232" s="7">
        <v>0.61</v>
      </c>
      <c r="B232" s="7">
        <v>32</v>
      </c>
    </row>
    <row r="233" spans="1:2" x14ac:dyDescent="0.3">
      <c r="A233" s="7">
        <v>0.65</v>
      </c>
      <c r="B233" s="7">
        <v>31</v>
      </c>
    </row>
    <row r="234" spans="1:2" x14ac:dyDescent="0.3">
      <c r="A234" s="7">
        <v>0.65</v>
      </c>
      <c r="B234" s="7">
        <v>30</v>
      </c>
    </row>
    <row r="235" spans="1:2" x14ac:dyDescent="0.3">
      <c r="A235" s="7">
        <v>0.63</v>
      </c>
      <c r="B235" s="7">
        <v>30</v>
      </c>
    </row>
    <row r="236" spans="1:2" x14ac:dyDescent="0.3">
      <c r="A236" s="7">
        <v>0.67</v>
      </c>
      <c r="B236" s="7">
        <v>29</v>
      </c>
    </row>
    <row r="237" spans="1:2" x14ac:dyDescent="0.3">
      <c r="A237" s="7">
        <v>0.59</v>
      </c>
      <c r="B237" s="7">
        <v>32</v>
      </c>
    </row>
    <row r="238" spans="1:2" x14ac:dyDescent="0.3">
      <c r="A238" s="7">
        <v>0.63</v>
      </c>
      <c r="B238" s="7">
        <v>30</v>
      </c>
    </row>
    <row r="239" spans="1:2" x14ac:dyDescent="0.3">
      <c r="A239" s="7">
        <v>0.63</v>
      </c>
      <c r="B239" s="7">
        <v>30</v>
      </c>
    </row>
    <row r="240" spans="1:2" x14ac:dyDescent="0.3">
      <c r="A240" s="7">
        <v>0.65</v>
      </c>
      <c r="B240" s="7">
        <v>29</v>
      </c>
    </row>
    <row r="241" spans="1:2" x14ac:dyDescent="0.3">
      <c r="A241" s="7">
        <v>0.63</v>
      </c>
      <c r="B241" s="7">
        <v>32</v>
      </c>
    </row>
    <row r="242" spans="1:2" x14ac:dyDescent="0.3">
      <c r="A242" s="7">
        <v>0.65</v>
      </c>
      <c r="B242" s="7">
        <v>30</v>
      </c>
    </row>
    <row r="243" spans="1:2" x14ac:dyDescent="0.3">
      <c r="A243" s="7">
        <v>0.63</v>
      </c>
      <c r="B243" s="7">
        <v>30</v>
      </c>
    </row>
    <row r="244" spans="1:2" x14ac:dyDescent="0.3">
      <c r="A244" s="7">
        <v>0.69</v>
      </c>
      <c r="B244" s="7">
        <v>29</v>
      </c>
    </row>
    <row r="245" spans="1:2" x14ac:dyDescent="0.3">
      <c r="A245" s="7">
        <v>0.69</v>
      </c>
      <c r="B245" s="7">
        <v>29</v>
      </c>
    </row>
    <row r="246" spans="1:2" x14ac:dyDescent="0.3">
      <c r="A246" s="7">
        <v>0.69</v>
      </c>
      <c r="B246" s="7">
        <v>28</v>
      </c>
    </row>
    <row r="247" spans="1:2" x14ac:dyDescent="0.3">
      <c r="A247" s="7">
        <v>0.69</v>
      </c>
      <c r="B247" s="7">
        <v>27</v>
      </c>
    </row>
    <row r="248" spans="1:2" x14ac:dyDescent="0.3">
      <c r="A248" s="7">
        <v>0.74</v>
      </c>
      <c r="B248" s="7">
        <v>26</v>
      </c>
    </row>
    <row r="249" spans="1:2" x14ac:dyDescent="0.3">
      <c r="A249" s="7">
        <v>0.71</v>
      </c>
      <c r="B249" s="7">
        <v>26</v>
      </c>
    </row>
    <row r="250" spans="1:2" x14ac:dyDescent="0.3">
      <c r="A250" s="7">
        <v>0.69</v>
      </c>
      <c r="B250" s="7">
        <v>29</v>
      </c>
    </row>
    <row r="251" spans="1:2" x14ac:dyDescent="0.3">
      <c r="A251" s="7">
        <v>0.67</v>
      </c>
      <c r="B251" s="7">
        <v>28</v>
      </c>
    </row>
    <row r="252" spans="1:2" x14ac:dyDescent="0.3">
      <c r="A252" s="7">
        <v>0.71</v>
      </c>
      <c r="B252" s="7">
        <v>27</v>
      </c>
    </row>
    <row r="253" spans="1:2" x14ac:dyDescent="0.3">
      <c r="A253" s="7">
        <v>0.77</v>
      </c>
      <c r="B253" s="7">
        <v>26</v>
      </c>
    </row>
    <row r="254" spans="1:2" x14ac:dyDescent="0.3">
      <c r="A254" s="7">
        <v>0.74</v>
      </c>
      <c r="B254" s="7">
        <v>26</v>
      </c>
    </row>
    <row r="255" spans="1:2" x14ac:dyDescent="0.3">
      <c r="A255" s="7">
        <v>0.69</v>
      </c>
      <c r="B255" s="7">
        <v>28</v>
      </c>
    </row>
    <row r="256" spans="1:2" x14ac:dyDescent="0.3">
      <c r="A256" s="7">
        <v>0.71</v>
      </c>
      <c r="B256" s="7">
        <v>27</v>
      </c>
    </row>
    <row r="257" spans="1:2" x14ac:dyDescent="0.3">
      <c r="A257" s="7">
        <v>0.71</v>
      </c>
      <c r="B257" s="7">
        <v>26</v>
      </c>
    </row>
    <row r="258" spans="1:2" x14ac:dyDescent="0.3">
      <c r="A258" s="7">
        <v>0.71</v>
      </c>
      <c r="B258" s="7">
        <v>26</v>
      </c>
    </row>
    <row r="259" spans="1:2" x14ac:dyDescent="0.3">
      <c r="A259" s="7">
        <v>0.67</v>
      </c>
      <c r="B259" s="7">
        <v>28</v>
      </c>
    </row>
    <row r="260" spans="1:2" x14ac:dyDescent="0.3">
      <c r="A260" s="7">
        <v>0.69</v>
      </c>
      <c r="B260" s="7">
        <v>27</v>
      </c>
    </row>
    <row r="261" spans="1:2" x14ac:dyDescent="0.3">
      <c r="A261" s="7">
        <v>0.71</v>
      </c>
      <c r="B261" s="7">
        <v>26</v>
      </c>
    </row>
    <row r="262" spans="1:2" x14ac:dyDescent="0.3">
      <c r="A262" s="7">
        <v>0.71</v>
      </c>
      <c r="B262" s="7">
        <v>26</v>
      </c>
    </row>
    <row r="263" spans="1:2" x14ac:dyDescent="0.3">
      <c r="A263" s="7">
        <v>0.67</v>
      </c>
      <c r="B263" s="7">
        <v>28</v>
      </c>
    </row>
    <row r="264" spans="1:2" x14ac:dyDescent="0.3">
      <c r="A264" s="7">
        <v>0.69</v>
      </c>
      <c r="B264" s="7">
        <v>27</v>
      </c>
    </row>
    <row r="265" spans="1:2" x14ac:dyDescent="0.3">
      <c r="A265" s="7">
        <v>0.71</v>
      </c>
      <c r="B265" s="7">
        <v>26</v>
      </c>
    </row>
    <row r="266" spans="1:2" x14ac:dyDescent="0.3">
      <c r="A266" s="7">
        <v>0.74</v>
      </c>
      <c r="B266" s="7">
        <v>26</v>
      </c>
    </row>
    <row r="267" spans="1:2" x14ac:dyDescent="0.3">
      <c r="A267" s="7">
        <v>0.71</v>
      </c>
      <c r="B267" s="7">
        <v>28</v>
      </c>
    </row>
    <row r="268" spans="1:2" x14ac:dyDescent="0.3">
      <c r="A268" s="7">
        <v>0.71</v>
      </c>
      <c r="B268" s="7">
        <v>28</v>
      </c>
    </row>
    <row r="269" spans="1:2" x14ac:dyDescent="0.3">
      <c r="A269" s="7">
        <v>0.71</v>
      </c>
      <c r="B269" s="7">
        <v>27</v>
      </c>
    </row>
    <row r="270" spans="1:2" x14ac:dyDescent="0.3">
      <c r="A270" s="7">
        <v>0.77</v>
      </c>
      <c r="B270" s="7">
        <v>26</v>
      </c>
    </row>
    <row r="271" spans="1:2" x14ac:dyDescent="0.3">
      <c r="A271" s="7">
        <v>0.67</v>
      </c>
      <c r="B271" s="7">
        <v>29</v>
      </c>
    </row>
    <row r="272" spans="1:2" x14ac:dyDescent="0.3">
      <c r="A272" s="7">
        <v>0.69</v>
      </c>
      <c r="B272" s="7">
        <v>28</v>
      </c>
    </row>
    <row r="273" spans="1:2" x14ac:dyDescent="0.3">
      <c r="A273" s="7">
        <v>0.71</v>
      </c>
      <c r="B273" s="7">
        <v>27</v>
      </c>
    </row>
    <row r="274" spans="1:2" x14ac:dyDescent="0.3">
      <c r="A274" s="7">
        <v>0.74</v>
      </c>
      <c r="B274" s="7">
        <v>26</v>
      </c>
    </row>
    <row r="275" spans="1:2" x14ac:dyDescent="0.3">
      <c r="A275" s="7">
        <v>0.8</v>
      </c>
      <c r="B275" s="7">
        <v>25</v>
      </c>
    </row>
    <row r="276" spans="1:2" x14ac:dyDescent="0.3">
      <c r="A276" s="7">
        <v>0.74</v>
      </c>
      <c r="B276" s="7">
        <v>25</v>
      </c>
    </row>
    <row r="277" spans="1:2" x14ac:dyDescent="0.3">
      <c r="A277" s="7">
        <v>0.8</v>
      </c>
      <c r="B277" s="7">
        <v>24</v>
      </c>
    </row>
    <row r="278" spans="1:2" x14ac:dyDescent="0.3">
      <c r="A278" s="7">
        <v>0.77</v>
      </c>
      <c r="B278" s="7">
        <v>24</v>
      </c>
    </row>
    <row r="279" spans="1:2" x14ac:dyDescent="0.3">
      <c r="A279" s="7">
        <v>0.8</v>
      </c>
      <c r="B279" s="7">
        <v>25</v>
      </c>
    </row>
    <row r="280" spans="1:2" x14ac:dyDescent="0.3">
      <c r="A280" s="7">
        <v>0.74</v>
      </c>
      <c r="B280" s="7">
        <v>25</v>
      </c>
    </row>
    <row r="281" spans="1:2" x14ac:dyDescent="0.3">
      <c r="A281" s="7">
        <v>0.8</v>
      </c>
      <c r="B281" s="7">
        <v>25</v>
      </c>
    </row>
    <row r="282" spans="1:2" x14ac:dyDescent="0.3">
      <c r="A282" s="7">
        <v>0.8</v>
      </c>
      <c r="B282" s="7">
        <v>24</v>
      </c>
    </row>
    <row r="283" spans="1:2" x14ac:dyDescent="0.3">
      <c r="A283" s="7">
        <v>0.74</v>
      </c>
      <c r="B283" s="7">
        <v>25</v>
      </c>
    </row>
    <row r="284" spans="1:2" x14ac:dyDescent="0.3">
      <c r="A284" s="7">
        <v>0.74</v>
      </c>
      <c r="B284" s="7">
        <v>25</v>
      </c>
    </row>
    <row r="285" spans="1:2" x14ac:dyDescent="0.3">
      <c r="A285" s="7">
        <v>0.77</v>
      </c>
      <c r="B285" s="7">
        <v>25</v>
      </c>
    </row>
    <row r="286" spans="1:2" x14ac:dyDescent="0.3">
      <c r="A286" s="7">
        <v>0.77</v>
      </c>
      <c r="B286" s="7">
        <v>24</v>
      </c>
    </row>
    <row r="287" spans="1:2" x14ac:dyDescent="0.3">
      <c r="A287" s="7">
        <v>0.8</v>
      </c>
      <c r="B287" s="7">
        <v>25</v>
      </c>
    </row>
    <row r="288" spans="1:2" x14ac:dyDescent="0.3">
      <c r="A288" s="7">
        <v>0.74</v>
      </c>
      <c r="B288" s="7">
        <v>25</v>
      </c>
    </row>
    <row r="289" spans="1:2" x14ac:dyDescent="0.3">
      <c r="A289" s="7">
        <v>0.74</v>
      </c>
      <c r="B289" s="7">
        <v>25</v>
      </c>
    </row>
    <row r="290" spans="1:2" x14ac:dyDescent="0.3">
      <c r="A290" s="7">
        <v>0.8</v>
      </c>
      <c r="B290" s="7">
        <v>24</v>
      </c>
    </row>
    <row r="291" spans="1:2" x14ac:dyDescent="0.3">
      <c r="A291" s="7">
        <v>0.77</v>
      </c>
      <c r="B291" s="7">
        <v>25</v>
      </c>
    </row>
    <row r="292" spans="1:2" x14ac:dyDescent="0.3">
      <c r="A292" s="7">
        <v>0.77</v>
      </c>
      <c r="B292" s="7">
        <v>25</v>
      </c>
    </row>
    <row r="293" spans="1:2" x14ac:dyDescent="0.3">
      <c r="A293" s="7">
        <v>0.8</v>
      </c>
      <c r="B293" s="7">
        <v>25</v>
      </c>
    </row>
    <row r="294" spans="1:2" x14ac:dyDescent="0.3">
      <c r="A294" s="7">
        <v>0.8</v>
      </c>
      <c r="B294" s="7">
        <v>24</v>
      </c>
    </row>
    <row r="295" spans="1:2" x14ac:dyDescent="0.3">
      <c r="A295" s="7">
        <v>0.83</v>
      </c>
      <c r="B295" s="7">
        <v>24</v>
      </c>
    </row>
    <row r="296" spans="1:2" x14ac:dyDescent="0.3">
      <c r="A296" s="7">
        <v>0.77</v>
      </c>
      <c r="B296" s="7">
        <v>25</v>
      </c>
    </row>
    <row r="297" spans="1:2" x14ac:dyDescent="0.3">
      <c r="A297" s="7">
        <v>0.8</v>
      </c>
      <c r="B297" s="7">
        <v>25</v>
      </c>
    </row>
    <row r="298" spans="1:2" x14ac:dyDescent="0.3">
      <c r="A298" s="7">
        <v>0.74</v>
      </c>
      <c r="B298" s="7">
        <v>25</v>
      </c>
    </row>
    <row r="299" spans="1:2" x14ac:dyDescent="0.3">
      <c r="A299" s="7">
        <v>0.8</v>
      </c>
      <c r="B299" s="7">
        <v>24</v>
      </c>
    </row>
    <row r="300" spans="1:2" x14ac:dyDescent="0.3">
      <c r="A300" s="7">
        <v>0.77</v>
      </c>
      <c r="B300" s="7">
        <v>24</v>
      </c>
    </row>
    <row r="301" spans="1:2" x14ac:dyDescent="0.3">
      <c r="A301" s="7">
        <v>0.71</v>
      </c>
      <c r="B301" s="7">
        <v>26</v>
      </c>
    </row>
    <row r="302" spans="1:2" x14ac:dyDescent="0.3">
      <c r="A302" s="7">
        <v>0.77</v>
      </c>
      <c r="B302" s="7">
        <v>25</v>
      </c>
    </row>
    <row r="303" spans="1:2" x14ac:dyDescent="0.3">
      <c r="A303" s="7">
        <v>0.8</v>
      </c>
      <c r="B303" s="7">
        <v>25</v>
      </c>
    </row>
    <row r="304" spans="1:2" x14ac:dyDescent="0.3">
      <c r="A304" s="7">
        <v>0.77</v>
      </c>
      <c r="B304" s="7">
        <v>24</v>
      </c>
    </row>
    <row r="305" spans="1:2" x14ac:dyDescent="0.3">
      <c r="A305" s="7">
        <v>0.77</v>
      </c>
      <c r="B305" s="7">
        <v>24</v>
      </c>
    </row>
    <row r="306" spans="1:2" x14ac:dyDescent="0.3">
      <c r="A306" s="7">
        <v>0.83</v>
      </c>
      <c r="B306" s="7">
        <v>23</v>
      </c>
    </row>
    <row r="307" spans="1:2" x14ac:dyDescent="0.3">
      <c r="A307" s="7">
        <v>0.91</v>
      </c>
      <c r="B307" s="7">
        <v>22</v>
      </c>
    </row>
    <row r="308" spans="1:2" x14ac:dyDescent="0.3">
      <c r="A308" s="7">
        <v>0.87</v>
      </c>
      <c r="B308" s="7">
        <v>21</v>
      </c>
    </row>
    <row r="309" spans="1:2" x14ac:dyDescent="0.3">
      <c r="A309" s="7">
        <v>0.95</v>
      </c>
      <c r="B309" s="7">
        <v>19</v>
      </c>
    </row>
    <row r="310" spans="1:2" x14ac:dyDescent="0.3">
      <c r="A310" s="7">
        <v>0.87</v>
      </c>
      <c r="B310" s="7">
        <v>23</v>
      </c>
    </row>
    <row r="311" spans="1:2" x14ac:dyDescent="0.3">
      <c r="A311" s="7">
        <v>0.91</v>
      </c>
      <c r="B311" s="7">
        <v>22</v>
      </c>
    </row>
    <row r="312" spans="1:2" x14ac:dyDescent="0.3">
      <c r="A312" s="7">
        <v>0.91</v>
      </c>
      <c r="B312" s="7">
        <v>21</v>
      </c>
    </row>
    <row r="313" spans="1:2" x14ac:dyDescent="0.3">
      <c r="A313" s="7">
        <v>0.95</v>
      </c>
      <c r="B313" s="7">
        <v>19</v>
      </c>
    </row>
    <row r="314" spans="1:2" x14ac:dyDescent="0.3">
      <c r="A314" s="7">
        <v>0.83</v>
      </c>
      <c r="B314" s="7">
        <v>23</v>
      </c>
    </row>
    <row r="315" spans="1:2" x14ac:dyDescent="0.3">
      <c r="A315" s="7">
        <v>0.87</v>
      </c>
      <c r="B315" s="7">
        <v>22</v>
      </c>
    </row>
    <row r="316" spans="1:2" x14ac:dyDescent="0.3">
      <c r="A316" s="7">
        <v>0.91</v>
      </c>
      <c r="B316" s="7">
        <v>21</v>
      </c>
    </row>
    <row r="317" spans="1:2" x14ac:dyDescent="0.3">
      <c r="A317" s="7">
        <v>1.05</v>
      </c>
      <c r="B317" s="7">
        <v>19</v>
      </c>
    </row>
    <row r="318" spans="1:2" x14ac:dyDescent="0.3">
      <c r="A318" s="7">
        <v>1.05</v>
      </c>
      <c r="B318" s="7">
        <v>19</v>
      </c>
    </row>
    <row r="319" spans="1:2" x14ac:dyDescent="0.3">
      <c r="A319" s="7">
        <v>0.8</v>
      </c>
      <c r="B319" s="7">
        <v>23</v>
      </c>
    </row>
    <row r="320" spans="1:2" x14ac:dyDescent="0.3">
      <c r="A320" s="7">
        <v>0.83</v>
      </c>
      <c r="B320" s="7">
        <v>23</v>
      </c>
    </row>
    <row r="321" spans="1:2" x14ac:dyDescent="0.3">
      <c r="A321" s="7">
        <v>0.87</v>
      </c>
      <c r="B321" s="7">
        <v>21</v>
      </c>
    </row>
    <row r="322" spans="1:2" x14ac:dyDescent="0.3">
      <c r="A322" s="7">
        <v>1</v>
      </c>
      <c r="B322" s="7">
        <v>20</v>
      </c>
    </row>
    <row r="323" spans="1:2" x14ac:dyDescent="0.3">
      <c r="A323" s="7">
        <v>1.05</v>
      </c>
      <c r="B323" s="7">
        <v>19</v>
      </c>
    </row>
    <row r="324" spans="1:2" x14ac:dyDescent="0.3">
      <c r="A324" s="7">
        <v>0.87</v>
      </c>
      <c r="B324" s="7">
        <v>23</v>
      </c>
    </row>
    <row r="325" spans="1:2" x14ac:dyDescent="0.3">
      <c r="A325" s="7">
        <v>0.87</v>
      </c>
      <c r="B325" s="7">
        <v>22</v>
      </c>
    </row>
    <row r="326" spans="1:2" x14ac:dyDescent="0.3">
      <c r="A326" s="7">
        <v>0.95</v>
      </c>
      <c r="B326" s="7">
        <v>20</v>
      </c>
    </row>
    <row r="327" spans="1:2" x14ac:dyDescent="0.3">
      <c r="A327" s="7">
        <v>1</v>
      </c>
      <c r="B327" s="7">
        <v>19</v>
      </c>
    </row>
    <row r="328" spans="1:2" x14ac:dyDescent="0.3">
      <c r="A328" s="7">
        <v>0.87</v>
      </c>
      <c r="B328" s="7">
        <v>23</v>
      </c>
    </row>
    <row r="329" spans="1:2" x14ac:dyDescent="0.3">
      <c r="A329" s="7">
        <v>0.83</v>
      </c>
      <c r="B329" s="7">
        <v>22</v>
      </c>
    </row>
    <row r="330" spans="1:2" x14ac:dyDescent="0.3">
      <c r="A330" s="7">
        <v>0.91</v>
      </c>
      <c r="B330" s="7">
        <v>20</v>
      </c>
    </row>
    <row r="331" spans="1:2" x14ac:dyDescent="0.3">
      <c r="A331" s="7">
        <v>1.05</v>
      </c>
      <c r="B331" s="7">
        <v>19</v>
      </c>
    </row>
    <row r="332" spans="1:2" x14ac:dyDescent="0.3">
      <c r="A332" s="7">
        <v>0.87</v>
      </c>
      <c r="B332" s="7">
        <v>23</v>
      </c>
    </row>
    <row r="333" spans="1:2" x14ac:dyDescent="0.3">
      <c r="A333" s="7">
        <v>0.91</v>
      </c>
      <c r="B333" s="7">
        <v>22</v>
      </c>
    </row>
    <row r="334" spans="1:2" x14ac:dyDescent="0.3">
      <c r="A334" s="7">
        <v>0.95</v>
      </c>
      <c r="B334" s="7">
        <v>20</v>
      </c>
    </row>
    <row r="335" spans="1:2" x14ac:dyDescent="0.3">
      <c r="A335" s="7">
        <v>1.05</v>
      </c>
      <c r="B335" s="7">
        <v>19</v>
      </c>
    </row>
    <row r="336" spans="1:2" x14ac:dyDescent="0.3">
      <c r="A336" s="7">
        <v>1</v>
      </c>
      <c r="B336" s="7">
        <v>19</v>
      </c>
    </row>
    <row r="337" spans="1:2" x14ac:dyDescent="0.3">
      <c r="A337" s="7">
        <v>1.1100000000000001</v>
      </c>
      <c r="B337" s="7">
        <v>17</v>
      </c>
    </row>
    <row r="338" spans="1:2" x14ac:dyDescent="0.3">
      <c r="A338" s="7">
        <v>1.18</v>
      </c>
      <c r="B338" s="7">
        <v>15</v>
      </c>
    </row>
    <row r="339" spans="1:2" x14ac:dyDescent="0.3">
      <c r="A339" s="7">
        <v>1.54</v>
      </c>
      <c r="B339" s="7">
        <v>13</v>
      </c>
    </row>
    <row r="340" spans="1:2" x14ac:dyDescent="0.3">
      <c r="A340" s="7">
        <v>1.82</v>
      </c>
      <c r="B340" s="7">
        <v>10</v>
      </c>
    </row>
    <row r="341" spans="1:2" x14ac:dyDescent="0.3">
      <c r="A341" s="7">
        <v>0.95</v>
      </c>
      <c r="B341" s="7">
        <v>19</v>
      </c>
    </row>
    <row r="342" spans="1:2" x14ac:dyDescent="0.3">
      <c r="A342" s="7">
        <v>1.05</v>
      </c>
      <c r="B342" s="7">
        <v>17</v>
      </c>
    </row>
    <row r="343" spans="1:2" x14ac:dyDescent="0.3">
      <c r="A343" s="7">
        <v>1.25</v>
      </c>
      <c r="B343" s="7">
        <v>15</v>
      </c>
    </row>
    <row r="344" spans="1:2" x14ac:dyDescent="0.3">
      <c r="A344" s="7">
        <v>1.43</v>
      </c>
      <c r="B344" s="7">
        <v>14</v>
      </c>
    </row>
    <row r="345" spans="1:2" x14ac:dyDescent="0.3">
      <c r="A345" s="7">
        <v>1.82</v>
      </c>
      <c r="B345" s="7">
        <v>11</v>
      </c>
    </row>
    <row r="346" spans="1:2" x14ac:dyDescent="0.3">
      <c r="A346" s="7">
        <v>1.1100000000000001</v>
      </c>
      <c r="B346" s="7">
        <v>17</v>
      </c>
    </row>
    <row r="347" spans="1:2" x14ac:dyDescent="0.3">
      <c r="A347" s="7">
        <v>1.33</v>
      </c>
      <c r="B347" s="7">
        <v>15</v>
      </c>
    </row>
    <row r="348" spans="1:2" x14ac:dyDescent="0.3">
      <c r="A348" s="7">
        <v>1.43</v>
      </c>
      <c r="B348" s="7">
        <v>14</v>
      </c>
    </row>
    <row r="349" spans="1:2" x14ac:dyDescent="0.3">
      <c r="A349" s="7">
        <v>1.54</v>
      </c>
      <c r="B349" s="7">
        <v>13</v>
      </c>
    </row>
    <row r="350" spans="1:2" x14ac:dyDescent="0.3">
      <c r="A350" s="7">
        <v>1.05</v>
      </c>
      <c r="B350" s="7">
        <v>17</v>
      </c>
    </row>
    <row r="351" spans="1:2" x14ac:dyDescent="0.3">
      <c r="A351" s="7">
        <v>1.25</v>
      </c>
      <c r="B351" s="7">
        <v>15</v>
      </c>
    </row>
    <row r="352" spans="1:2" x14ac:dyDescent="0.3">
      <c r="A352" s="7">
        <v>1.33</v>
      </c>
      <c r="B352" s="7">
        <v>14</v>
      </c>
    </row>
    <row r="353" spans="1:2" x14ac:dyDescent="0.3">
      <c r="A353" s="7">
        <v>1.43</v>
      </c>
      <c r="B353" s="7">
        <v>13</v>
      </c>
    </row>
    <row r="354" spans="1:2" x14ac:dyDescent="0.3">
      <c r="A354" s="7">
        <v>1</v>
      </c>
      <c r="B354" s="7">
        <v>18</v>
      </c>
    </row>
    <row r="355" spans="1:2" x14ac:dyDescent="0.3">
      <c r="A355" s="7">
        <v>1.25</v>
      </c>
      <c r="B355" s="7">
        <v>16</v>
      </c>
    </row>
    <row r="356" spans="1:2" x14ac:dyDescent="0.3">
      <c r="A356" s="7">
        <v>1.33</v>
      </c>
      <c r="B356" s="7">
        <v>15</v>
      </c>
    </row>
    <row r="357" spans="1:2" x14ac:dyDescent="0.3">
      <c r="A357" s="7">
        <v>1.54</v>
      </c>
      <c r="B357" s="7">
        <v>13</v>
      </c>
    </row>
    <row r="358" spans="1:2" x14ac:dyDescent="0.3">
      <c r="A358" s="7">
        <v>1.1100000000000001</v>
      </c>
      <c r="B358" s="7">
        <v>18</v>
      </c>
    </row>
    <row r="359" spans="1:2" x14ac:dyDescent="0.3">
      <c r="A359" s="7">
        <v>1.25</v>
      </c>
      <c r="B359" s="7">
        <v>16</v>
      </c>
    </row>
    <row r="360" spans="1:2" x14ac:dyDescent="0.3">
      <c r="A360" s="7">
        <v>1.25</v>
      </c>
      <c r="B360" s="7">
        <v>15</v>
      </c>
    </row>
    <row r="361" spans="1:2" x14ac:dyDescent="0.3">
      <c r="A361" s="7">
        <v>1.43</v>
      </c>
      <c r="B361" s="7">
        <v>13</v>
      </c>
    </row>
    <row r="362" spans="1:2" x14ac:dyDescent="0.3">
      <c r="A362" s="7">
        <v>1</v>
      </c>
      <c r="B362" s="7">
        <v>19</v>
      </c>
    </row>
    <row r="363" spans="1:2" x14ac:dyDescent="0.3">
      <c r="A363" s="7">
        <v>1.25</v>
      </c>
      <c r="B363" s="7">
        <v>16</v>
      </c>
    </row>
    <row r="364" spans="1:2" x14ac:dyDescent="0.3">
      <c r="A364" s="7">
        <v>1.25</v>
      </c>
      <c r="B364" s="7">
        <v>15</v>
      </c>
    </row>
    <row r="365" spans="1:2" x14ac:dyDescent="0.3">
      <c r="A365" s="7">
        <v>1.43</v>
      </c>
      <c r="B365" s="7">
        <v>13</v>
      </c>
    </row>
    <row r="366" spans="1:2" x14ac:dyDescent="0.3">
      <c r="A366" s="7">
        <v>2.5</v>
      </c>
      <c r="B366" s="7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Lemonade</vt:lpstr>
      <vt:lpstr>Hypothesis 1</vt:lpstr>
      <vt:lpstr>Sheet1</vt:lpstr>
      <vt:lpstr>Sheet3</vt:lpstr>
      <vt:lpstr>Col1</vt:lpstr>
      <vt:lpstr>Sampling</vt:lpstr>
      <vt:lpstr>Col2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Administrator</cp:lastModifiedBy>
  <cp:revision/>
  <dcterms:created xsi:type="dcterms:W3CDTF">2018-01-23T22:05:58Z</dcterms:created>
  <dcterms:modified xsi:type="dcterms:W3CDTF">2018-04-29T04:48:28Z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