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20021873\Desktop\February 2021\Excel MOOC 3\Course 1\Assessments\"/>
    </mc:Choice>
  </mc:AlternateContent>
  <xr:revisionPtr revIDLastSave="0" documentId="13_ncr:1_{4EA3939C-41ED-4DC7-9FA4-04CCF809B6BB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DeSeas Turnover" sheetId="17" r:id="rId1"/>
    <sheet name="Raw Turnover" sheetId="12" r:id="rId2"/>
    <sheet name="Sales" sheetId="16" r:id="rId3"/>
  </sheets>
  <definedNames>
    <definedName name="A3348582J" localSheetId="0">'DeSeas Turnover'!#REF!,'DeSeas Turnover'!$J$2:$J$460</definedName>
    <definedName name="A3348582J">#REF!,#REF!</definedName>
    <definedName name="A3348582J_Data" localSheetId="0">'DeSeas Turnover'!$J$2:$J$460</definedName>
    <definedName name="A3348582J_Data">#REF!</definedName>
    <definedName name="A3348582J_Latest" localSheetId="0">'DeSeas Turnover'!$J$460</definedName>
    <definedName name="A3348582J_Latest">#REF!</definedName>
    <definedName name="A3348585R" localSheetId="0">'DeSeas Turnover'!#REF!,'DeSeas Turnover'!#REF!</definedName>
    <definedName name="A3348585R">#REF!,#REF!</definedName>
    <definedName name="A3348585R_Data" localSheetId="0">'DeSeas Turnover'!#REF!</definedName>
    <definedName name="A3348585R_Data">#REF!</definedName>
    <definedName name="A3348585R_Latest" localSheetId="0">'DeSeas Turnover'!#REF!</definedName>
    <definedName name="A3348585R_Latest">#REF!</definedName>
    <definedName name="A3348588W" localSheetId="0">'DeSeas Turnover'!$S$1:$S$1,'DeSeas Turnover'!$S$2:$S$460</definedName>
    <definedName name="A3348588W">#REF!,#REF!</definedName>
    <definedName name="A3348588W_Data" localSheetId="0">'DeSeas Turnover'!$S$2:$S$460</definedName>
    <definedName name="A3348588W_Data">#REF!</definedName>
    <definedName name="A3348588W_Latest" localSheetId="0">'DeSeas Turnover'!$S$460</definedName>
    <definedName name="A3348588W_Latest">#REF!</definedName>
    <definedName name="A3348591K" localSheetId="0">'DeSeas Turnover'!#REF!,'DeSeas Turnover'!#REF!</definedName>
    <definedName name="A3348591K">#REF!,#REF!</definedName>
    <definedName name="A3348591K_Data" localSheetId="0">'DeSeas Turnover'!#REF!</definedName>
    <definedName name="A3348591K_Data">#REF!</definedName>
    <definedName name="A3348591K_Latest" localSheetId="0">'DeSeas Turnover'!#REF!</definedName>
    <definedName name="A3348591K_Latest">#REF!</definedName>
    <definedName name="A3348594T" localSheetId="0">'DeSeas Turnover'!$B$1:$B$1,'DeSeas Turnover'!$B$2:$B$334</definedName>
    <definedName name="A3348594T">#REF!,#REF!</definedName>
    <definedName name="A3348594T_Data" localSheetId="0">'DeSeas Turnover'!$B$2:$B$334</definedName>
    <definedName name="A3348594T_Data">#REF!</definedName>
    <definedName name="A3348594T_Latest" localSheetId="0">'DeSeas Turnover'!$B$127</definedName>
    <definedName name="A3348594T_Latest">#REF!</definedName>
    <definedName name="A3348597X" localSheetId="0">'DeSeas Turnover'!$M$1:$M$1,'DeSeas Turnover'!$M$2:$M$460</definedName>
    <definedName name="A3348597X">#REF!,#REF!</definedName>
    <definedName name="A3348597X_Data" localSheetId="0">'DeSeas Turnover'!$M$2:$M$460</definedName>
    <definedName name="A3348597X_Data">#REF!</definedName>
    <definedName name="A3348597X_Latest" localSheetId="0">'DeSeas Turnover'!$M$460</definedName>
    <definedName name="A3348597X_Latest">#REF!</definedName>
    <definedName name="A3348600A" localSheetId="0">'DeSeas Turnover'!$C$1:$C$1,'DeSeas Turnover'!$C$2:$C$460</definedName>
    <definedName name="A3348600A">#REF!,#REF!</definedName>
    <definedName name="A3348600A_Data" localSheetId="0">'DeSeas Turnover'!$C$2:$C$460</definedName>
    <definedName name="A3348600A_Data">#REF!</definedName>
    <definedName name="A3348600A_Latest" localSheetId="0">'DeSeas Turnover'!$C$460</definedName>
    <definedName name="A3348600A_Latest">#REF!</definedName>
    <definedName name="A3348603J" localSheetId="0">'DeSeas Turnover'!#REF!,'DeSeas Turnover'!$K$2:$K$460</definedName>
    <definedName name="A3348603J">#REF!,#REF!</definedName>
    <definedName name="A3348603J_Data" localSheetId="0">'DeSeas Turnover'!$K$2:$K$460</definedName>
    <definedName name="A3348603J_Data">#REF!</definedName>
    <definedName name="A3348603J_Latest" localSheetId="0">'DeSeas Turnover'!$K$460</definedName>
    <definedName name="A3348603J_Latest">#REF!</definedName>
    <definedName name="A3348606R" localSheetId="0">'DeSeas Turnover'!$N$1:$N$1,'DeSeas Turnover'!$N$2:$N$460</definedName>
    <definedName name="A3348606R">#REF!,#REF!</definedName>
    <definedName name="A3348606R_Data" localSheetId="0">'DeSeas Turnover'!$N$2:$N$460</definedName>
    <definedName name="A3348606R_Data">#REF!</definedName>
    <definedName name="A3348606R_Latest" localSheetId="0">'DeSeas Turnover'!$N$460</definedName>
    <definedName name="A3348606R_Latest">#REF!</definedName>
    <definedName name="A3348609W" localSheetId="0">'DeSeas Turnover'!$D$1:$D$1,'DeSeas Turnover'!$D$2:$D$460</definedName>
    <definedName name="A3348609W">#REF!,#REF!</definedName>
    <definedName name="A3348609W_Data" localSheetId="0">'DeSeas Turnover'!$D$2:$D$460</definedName>
    <definedName name="A3348609W_Data">#REF!</definedName>
    <definedName name="A3348609W_Latest" localSheetId="0">'DeSeas Turnover'!$D$460</definedName>
    <definedName name="A3348609W_Latest">#REF!</definedName>
    <definedName name="A3348612K" localSheetId="0">'DeSeas Turnover'!$L$1:$L$1,'DeSeas Turnover'!$L$2:$L$460</definedName>
    <definedName name="A3348612K">#REF!,#REF!</definedName>
    <definedName name="A3348612K_Data" localSheetId="0">'DeSeas Turnover'!$L$2:$L$460</definedName>
    <definedName name="A3348612K_Data">#REF!</definedName>
    <definedName name="A3348612K_Latest" localSheetId="0">'DeSeas Turnover'!$L$460</definedName>
    <definedName name="A3348612K_Latest">#REF!</definedName>
    <definedName name="A3348615T" localSheetId="0">'DeSeas Turnover'!$O$1:$O$1,'DeSeas Turnover'!$O$2:$O$460</definedName>
    <definedName name="A3348615T">#REF!,#REF!</definedName>
    <definedName name="A3348615T_Data" localSheetId="0">'DeSeas Turnover'!$O$2:$O$460</definedName>
    <definedName name="A3348615T_Data">#REF!</definedName>
    <definedName name="A3348615T_Latest" localSheetId="0">'DeSeas Turnover'!$O$460</definedName>
    <definedName name="A3348615T_Latest">#REF!</definedName>
    <definedName name="A3348618X" localSheetId="0">'DeSeas Turnover'!$G$1:$G$1,'DeSeas Turnover'!$G$2:$G$460</definedName>
    <definedName name="A3348618X">#REF!,#REF!</definedName>
    <definedName name="A3348618X_Data" localSheetId="0">'DeSeas Turnover'!$G$2:$G$460</definedName>
    <definedName name="A3348618X_Data">#REF!</definedName>
    <definedName name="A3348618X_Latest" localSheetId="0">'DeSeas Turnover'!$G$460</definedName>
    <definedName name="A3348618X_Latest">#REF!</definedName>
    <definedName name="A3348621L" localSheetId="0">'DeSeas Turnover'!#REF!,'DeSeas Turnover'!#REF!</definedName>
    <definedName name="A3348621L">#REF!,#REF!</definedName>
    <definedName name="A3348621L_Data" localSheetId="0">'DeSeas Turnover'!#REF!</definedName>
    <definedName name="A3348621L_Data">#REF!</definedName>
    <definedName name="A3348621L_Latest" localSheetId="0">'DeSeas Turnover'!#REF!</definedName>
    <definedName name="A3348621L_Latest">#REF!</definedName>
    <definedName name="A3348624V" localSheetId="0">'DeSeas Turnover'!$P$1:$P$1,'DeSeas Turnover'!$P$2:$P$460</definedName>
    <definedName name="A3348624V">#REF!,#REF!</definedName>
    <definedName name="A3348624V_Data" localSheetId="0">'DeSeas Turnover'!$P$2:$P$460</definedName>
    <definedName name="A3348624V_Data">#REF!</definedName>
    <definedName name="A3348624V_Latest" localSheetId="0">'DeSeas Turnover'!$P$460</definedName>
    <definedName name="A3348624V_Latest">#REF!</definedName>
    <definedName name="A3348627A" localSheetId="0">'DeSeas Turnover'!$H$1:$H$1,'DeSeas Turnover'!$H$2:$H$460</definedName>
    <definedName name="A3348627A">#REF!,#REF!</definedName>
    <definedName name="A3348627A_Data" localSheetId="0">'DeSeas Turnover'!$H$2:$H$460</definedName>
    <definedName name="A3348627A_Data">#REF!</definedName>
    <definedName name="A3348627A_Latest" localSheetId="0">'DeSeas Turnover'!$H$460</definedName>
    <definedName name="A3348627A_Latest">#REF!</definedName>
    <definedName name="A3348630R" localSheetId="0">'DeSeas Turnover'!#REF!,'DeSeas Turnover'!#REF!</definedName>
    <definedName name="A3348630R">#REF!,#REF!</definedName>
    <definedName name="A3348630R_Data" localSheetId="0">'DeSeas Turnover'!#REF!</definedName>
    <definedName name="A3348630R_Data">#REF!</definedName>
    <definedName name="A3348630R_Latest" localSheetId="0">'DeSeas Turnover'!#REF!</definedName>
    <definedName name="A3348630R_Latest">#REF!</definedName>
    <definedName name="A3348633W" localSheetId="0">'DeSeas Turnover'!$Q$1:$Q$1,'DeSeas Turnover'!$Q$2:$Q$460</definedName>
    <definedName name="A3348633W">#REF!,#REF!</definedName>
    <definedName name="A3348633W_Data" localSheetId="0">'DeSeas Turnover'!$Q$2:$Q$460</definedName>
    <definedName name="A3348633W_Data">#REF!</definedName>
    <definedName name="A3348633W_Latest" localSheetId="0">'DeSeas Turnover'!$Q$460</definedName>
    <definedName name="A3348633W_Latest">#REF!</definedName>
    <definedName name="A3348636C" localSheetId="0">'DeSeas Turnover'!$I$1:$I$1,'DeSeas Turnover'!$I$2:$I$460</definedName>
    <definedName name="A3348636C">#REF!,#REF!</definedName>
    <definedName name="A3348636C_Data" localSheetId="0">'DeSeas Turnover'!$I$2:$I$460</definedName>
    <definedName name="A3348636C_Data">#REF!</definedName>
    <definedName name="A3348636C_Latest" localSheetId="0">'DeSeas Turnover'!$I$460</definedName>
    <definedName name="A3348636C_Latest">#REF!</definedName>
    <definedName name="A3348639K" localSheetId="0">'DeSeas Turnover'!#REF!,'DeSeas Turnover'!#REF!</definedName>
    <definedName name="A3348639K">#REF!,#REF!</definedName>
    <definedName name="A3348639K_Data" localSheetId="0">'DeSeas Turnover'!#REF!</definedName>
    <definedName name="A3348639K_Data">#REF!</definedName>
    <definedName name="A3348639K_Latest" localSheetId="0">'DeSeas Turnover'!#REF!</definedName>
    <definedName name="A3348639K_Latest">#REF!</definedName>
    <definedName name="A3348642X" localSheetId="0">'DeSeas Turnover'!$R$1:$R$1,'DeSeas Turnover'!$R$2:$R$460</definedName>
    <definedName name="A3348642X">#REF!,#REF!</definedName>
    <definedName name="A3348642X_Data" localSheetId="0">'DeSeas Turnover'!$R$2:$R$460</definedName>
    <definedName name="A3348642X_Data">#REF!</definedName>
    <definedName name="A3348642X_Latest" localSheetId="0">'DeSeas Turnover'!$R$460</definedName>
    <definedName name="A3348642X_Latest">#REF!</definedName>
    <definedName name="Date_Range" localSheetId="0">'DeSeas Turnover'!#REF!,'DeSeas Turnover'!$A$2:$A$310</definedName>
    <definedName name="Date_Range">#REF!,#REF!</definedName>
    <definedName name="Date_Range_Data" localSheetId="0">'DeSeas Turnover'!$A$2:$A$310</definedName>
    <definedName name="Date_Range_Data">#REF!</definedName>
    <definedName name="solver_adj" localSheetId="0" hidden="1">'DeSeas Turnover'!$L$2:$L$3</definedName>
    <definedName name="solver_adj" localSheetId="1" hidden="1">'Raw Turnover'!$K$2:$K$4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'DeSeas Turnover'!$J$125</definedName>
    <definedName name="solver_opt" localSheetId="1" hidden="1">'Raw Turnover'!$N$124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2" i="16"/>
  <c r="D43" i="16" l="1"/>
  <c r="D42" i="16"/>
  <c r="E43" i="16" s="1"/>
  <c r="F43" i="16" s="1"/>
  <c r="D41" i="16"/>
  <c r="D40" i="16"/>
  <c r="E41" i="16" s="1"/>
  <c r="F41" i="16" s="1"/>
  <c r="E39" i="16"/>
  <c r="F39" i="16" s="1"/>
  <c r="D39" i="16"/>
  <c r="E40" i="16" s="1"/>
  <c r="F38" i="16"/>
  <c r="E38" i="16"/>
  <c r="D38" i="16"/>
  <c r="D37" i="16"/>
  <c r="D36" i="16"/>
  <c r="E37" i="16" s="1"/>
  <c r="F37" i="16" s="1"/>
  <c r="D35" i="16"/>
  <c r="E36" i="16" s="1"/>
  <c r="F36" i="16" s="1"/>
  <c r="D34" i="16"/>
  <c r="E35" i="16" s="1"/>
  <c r="F35" i="16" s="1"/>
  <c r="D33" i="16"/>
  <c r="D32" i="16"/>
  <c r="E33" i="16" s="1"/>
  <c r="F33" i="16" s="1"/>
  <c r="E31" i="16"/>
  <c r="F31" i="16" s="1"/>
  <c r="D31" i="16"/>
  <c r="E32" i="16" s="1"/>
  <c r="F32" i="16" s="1"/>
  <c r="F30" i="16"/>
  <c r="E30" i="16"/>
  <c r="D30" i="16"/>
  <c r="D29" i="16"/>
  <c r="D28" i="16"/>
  <c r="E29" i="16" s="1"/>
  <c r="F29" i="16" s="1"/>
  <c r="D27" i="16"/>
  <c r="E28" i="16" s="1"/>
  <c r="F28" i="16" s="1"/>
  <c r="D26" i="16"/>
  <c r="E27" i="16" s="1"/>
  <c r="F27" i="16" s="1"/>
  <c r="D25" i="16"/>
  <c r="D24" i="16"/>
  <c r="E25" i="16" s="1"/>
  <c r="F25" i="16" s="1"/>
  <c r="E23" i="16"/>
  <c r="F23" i="16" s="1"/>
  <c r="D23" i="16"/>
  <c r="E24" i="16" s="1"/>
  <c r="F24" i="16" s="1"/>
  <c r="F22" i="16"/>
  <c r="E22" i="16"/>
  <c r="D22" i="16"/>
  <c r="D21" i="16"/>
  <c r="D20" i="16"/>
  <c r="E21" i="16" s="1"/>
  <c r="F21" i="16" s="1"/>
  <c r="D19" i="16"/>
  <c r="E20" i="16" s="1"/>
  <c r="F20" i="16" s="1"/>
  <c r="D18" i="16"/>
  <c r="E19" i="16" s="1"/>
  <c r="F19" i="16" s="1"/>
  <c r="D17" i="16"/>
  <c r="E18" i="16" s="1"/>
  <c r="F18" i="16" s="1"/>
  <c r="D16" i="16"/>
  <c r="E17" i="16" s="1"/>
  <c r="F17" i="16" s="1"/>
  <c r="D15" i="16"/>
  <c r="E16" i="16" s="1"/>
  <c r="F16" i="16" s="1"/>
  <c r="G16" i="16" s="1"/>
  <c r="D14" i="16"/>
  <c r="E15" i="16" s="1"/>
  <c r="F15" i="16" s="1"/>
  <c r="D13" i="16"/>
  <c r="E14" i="16" s="1"/>
  <c r="F14" i="16" s="1"/>
  <c r="D12" i="16"/>
  <c r="E13" i="16" s="1"/>
  <c r="F13" i="16" s="1"/>
  <c r="G13" i="16" s="1"/>
  <c r="D11" i="16"/>
  <c r="E12" i="16" s="1"/>
  <c r="F12" i="16" s="1"/>
  <c r="G12" i="16" s="1"/>
  <c r="D10" i="16"/>
  <c r="E11" i="16" s="1"/>
  <c r="F11" i="16" s="1"/>
  <c r="G11" i="16" s="1"/>
  <c r="D9" i="16"/>
  <c r="E10" i="16" s="1"/>
  <c r="F10" i="16" s="1"/>
  <c r="D8" i="16"/>
  <c r="E9" i="16" s="1"/>
  <c r="F9" i="16" s="1"/>
  <c r="D7" i="16"/>
  <c r="E8" i="16" s="1"/>
  <c r="F8" i="16" s="1"/>
  <c r="L40" i="16" l="1"/>
  <c r="M40" i="16" s="1"/>
  <c r="G14" i="16"/>
  <c r="G15" i="16"/>
  <c r="H28" i="16"/>
  <c r="L28" i="16"/>
  <c r="M28" i="16" s="1"/>
  <c r="L4" i="16"/>
  <c r="M4" i="16" s="1"/>
  <c r="H16" i="16"/>
  <c r="H4" i="16"/>
  <c r="K52" i="16"/>
  <c r="L16" i="16"/>
  <c r="M16" i="16" s="1"/>
  <c r="G9" i="16"/>
  <c r="G17" i="16"/>
  <c r="K61" i="16"/>
  <c r="L25" i="16"/>
  <c r="M25" i="16" s="1"/>
  <c r="H25" i="16"/>
  <c r="H49" i="16"/>
  <c r="H13" i="16"/>
  <c r="L49" i="16"/>
  <c r="M49" i="16" s="1"/>
  <c r="L13" i="16"/>
  <c r="M13" i="16" s="1"/>
  <c r="L37" i="16"/>
  <c r="M37" i="16" s="1"/>
  <c r="H37" i="16"/>
  <c r="G18" i="16"/>
  <c r="G8" i="16"/>
  <c r="L47" i="16"/>
  <c r="M47" i="16" s="1"/>
  <c r="L35" i="16"/>
  <c r="M35" i="16" s="1"/>
  <c r="L11" i="16"/>
  <c r="M11" i="16" s="1"/>
  <c r="H47" i="16"/>
  <c r="H35" i="16"/>
  <c r="H11" i="16"/>
  <c r="H23" i="16"/>
  <c r="K59" i="16"/>
  <c r="L23" i="16"/>
  <c r="M23" i="16" s="1"/>
  <c r="G19" i="16"/>
  <c r="H36" i="16"/>
  <c r="K60" i="16"/>
  <c r="H12" i="16"/>
  <c r="L48" i="16"/>
  <c r="M48" i="16" s="1"/>
  <c r="H48" i="16"/>
  <c r="L24" i="16"/>
  <c r="M24" i="16" s="1"/>
  <c r="H24" i="16"/>
  <c r="L12" i="16"/>
  <c r="M12" i="16" s="1"/>
  <c r="L36" i="16"/>
  <c r="M36" i="16" s="1"/>
  <c r="E26" i="16"/>
  <c r="F26" i="16" s="1"/>
  <c r="E34" i="16"/>
  <c r="F34" i="16" s="1"/>
  <c r="G10" i="16" s="1"/>
  <c r="E42" i="16"/>
  <c r="F42" i="16" s="1"/>
  <c r="L34" i="16" l="1"/>
  <c r="M34" i="16" s="1"/>
  <c r="H34" i="16"/>
  <c r="L10" i="16"/>
  <c r="M10" i="16" s="1"/>
  <c r="K58" i="16"/>
  <c r="H10" i="16"/>
  <c r="L22" i="16"/>
  <c r="M22" i="16" s="1"/>
  <c r="L46" i="16"/>
  <c r="M46" i="16" s="1"/>
  <c r="H22" i="16"/>
  <c r="H46" i="16"/>
  <c r="K54" i="16"/>
  <c r="H6" i="16"/>
  <c r="L42" i="16"/>
  <c r="M42" i="16" s="1"/>
  <c r="H42" i="16"/>
  <c r="L18" i="16"/>
  <c r="M18" i="16" s="1"/>
  <c r="H18" i="16"/>
  <c r="L30" i="16"/>
  <c r="M30" i="16" s="1"/>
  <c r="L6" i="16"/>
  <c r="M6" i="16" s="1"/>
  <c r="H30" i="16"/>
  <c r="N48" i="16"/>
  <c r="N25" i="16"/>
  <c r="H20" i="16"/>
  <c r="H8" i="16"/>
  <c r="L44" i="16"/>
  <c r="M44" i="16" s="1"/>
  <c r="H44" i="16"/>
  <c r="L32" i="16"/>
  <c r="M32" i="16" s="1"/>
  <c r="L20" i="16"/>
  <c r="M20" i="16" s="1"/>
  <c r="H32" i="16"/>
  <c r="K56" i="16"/>
  <c r="L8" i="16"/>
  <c r="M8" i="16" s="1"/>
  <c r="N37" i="16"/>
  <c r="H17" i="16"/>
  <c r="H29" i="16"/>
  <c r="L41" i="16"/>
  <c r="M41" i="16" s="1"/>
  <c r="H41" i="16"/>
  <c r="L5" i="16"/>
  <c r="M5" i="16" s="1"/>
  <c r="K53" i="16"/>
  <c r="L17" i="16"/>
  <c r="M17" i="16" s="1"/>
  <c r="L29" i="16"/>
  <c r="M29" i="16" s="1"/>
  <c r="H5" i="16"/>
  <c r="N4" i="16"/>
  <c r="N24" i="16"/>
  <c r="N36" i="16"/>
  <c r="N11" i="16"/>
  <c r="N13" i="16"/>
  <c r="L33" i="16"/>
  <c r="M33" i="16" s="1"/>
  <c r="H45" i="16"/>
  <c r="H9" i="16"/>
  <c r="H33" i="16"/>
  <c r="K57" i="16"/>
  <c r="L45" i="16"/>
  <c r="M45" i="16" s="1"/>
  <c r="L9" i="16"/>
  <c r="M9" i="16" s="1"/>
  <c r="H21" i="16"/>
  <c r="L21" i="16"/>
  <c r="M21" i="16" s="1"/>
  <c r="N28" i="16"/>
  <c r="N23" i="16"/>
  <c r="N40" i="16"/>
  <c r="N12" i="16"/>
  <c r="L43" i="16"/>
  <c r="M43" i="16" s="1"/>
  <c r="L19" i="16"/>
  <c r="M19" i="16" s="1"/>
  <c r="L7" i="16"/>
  <c r="M7" i="16" s="1"/>
  <c r="H43" i="16"/>
  <c r="H19" i="16"/>
  <c r="H7" i="16"/>
  <c r="H31" i="16"/>
  <c r="L31" i="16"/>
  <c r="M31" i="16" s="1"/>
  <c r="K55" i="16"/>
  <c r="N35" i="16"/>
  <c r="N49" i="16"/>
  <c r="N16" i="16"/>
  <c r="N47" i="16"/>
  <c r="L27" i="16"/>
  <c r="M27" i="16" s="1"/>
  <c r="L15" i="16"/>
  <c r="M15" i="16" s="1"/>
  <c r="H27" i="16"/>
  <c r="H15" i="16"/>
  <c r="L3" i="16"/>
  <c r="M3" i="16" s="1"/>
  <c r="H3" i="16"/>
  <c r="H39" i="16"/>
  <c r="L39" i="16"/>
  <c r="M39" i="16" s="1"/>
  <c r="K51" i="16"/>
  <c r="H2" i="16"/>
  <c r="L26" i="16"/>
  <c r="M26" i="16" s="1"/>
  <c r="H26" i="16"/>
  <c r="L14" i="16"/>
  <c r="M14" i="16" s="1"/>
  <c r="H14" i="16"/>
  <c r="L38" i="16"/>
  <c r="M38" i="16" s="1"/>
  <c r="L2" i="16"/>
  <c r="M2" i="16" s="1"/>
  <c r="H38" i="16"/>
  <c r="N17" i="16" l="1"/>
  <c r="N27" i="16"/>
  <c r="N19" i="16"/>
  <c r="N8" i="16"/>
  <c r="N46" i="16"/>
  <c r="N7" i="16"/>
  <c r="N43" i="16"/>
  <c r="N5" i="16"/>
  <c r="N18" i="16"/>
  <c r="N22" i="16"/>
  <c r="N38" i="16"/>
  <c r="N31" i="16"/>
  <c r="N21" i="16"/>
  <c r="N33" i="16"/>
  <c r="N41" i="16"/>
  <c r="N20" i="16"/>
  <c r="N42" i="16"/>
  <c r="N30" i="16"/>
  <c r="N3" i="16"/>
  <c r="N9" i="16"/>
  <c r="N32" i="16"/>
  <c r="N10" i="16"/>
  <c r="N15" i="16"/>
  <c r="N2" i="16"/>
  <c r="M53" i="16"/>
  <c r="N14" i="16"/>
  <c r="N45" i="16"/>
  <c r="N39" i="16"/>
  <c r="N26" i="16"/>
  <c r="N29" i="16"/>
  <c r="N44" i="16"/>
  <c r="N6" i="16"/>
  <c r="N34" i="16"/>
  <c r="N53" i="16" l="1"/>
  <c r="N56" i="16" s="1"/>
  <c r="R15" i="12" l="1"/>
  <c r="S15" i="12" s="1"/>
  <c r="R14" i="12"/>
  <c r="S14" i="12" s="1"/>
  <c r="R13" i="12"/>
  <c r="S13" i="12" s="1"/>
  <c r="R12" i="12"/>
  <c r="S12" i="12" s="1"/>
  <c r="R11" i="12"/>
  <c r="S11" i="12" s="1"/>
  <c r="R10" i="12"/>
  <c r="S10" i="12"/>
  <c r="R9" i="12"/>
  <c r="S9" i="12" s="1"/>
  <c r="R8" i="12"/>
  <c r="S8" i="12"/>
  <c r="R7" i="12"/>
  <c r="S7" i="12"/>
  <c r="R6" i="12"/>
  <c r="S6" i="12" s="1"/>
  <c r="R5" i="12"/>
  <c r="S5" i="12" s="1"/>
  <c r="R4" i="12"/>
  <c r="S4" i="12" s="1"/>
  <c r="S1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410A94A5-09F2-4EAF-8973-F09596C264C3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C1" authorId="0" shapeId="0" xr:uid="{58CF1E22-5FE0-4B88-99F1-E4D10A775AD8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D1" authorId="0" shapeId="0" xr:uid="{505D678F-4B28-475D-B654-6EF3FA2BE514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G1" authorId="0" shapeId="0" xr:uid="{FBE59259-646C-411A-B9A2-61D9AB569706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H1" authorId="0" shapeId="0" xr:uid="{39E373C0-7789-41A7-BFAD-9741CF7F8EC3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I1" authorId="0" shapeId="0" xr:uid="{F713DADD-0768-4711-A19C-4C9BDE6AF870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L1" authorId="0" shapeId="0" xr:uid="{E0F872E6-B187-4F5F-A3DA-22BADD8DD96E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M1" authorId="0" shapeId="0" xr:uid="{D9F58DE5-8978-48DC-B700-77D451C2107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N1" authorId="0" shapeId="0" xr:uid="{80057894-6476-4BD8-A07B-767A40C81198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O1" authorId="0" shapeId="0" xr:uid="{2D7131D2-9AC6-4BC0-8D57-BB60DF7DC448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P1" authorId="0" shapeId="0" xr:uid="{E5EEF3BB-01C8-408C-91E8-9C14FE367F6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Q1" authorId="0" shapeId="0" xr:uid="{70CEA5C3-E745-450B-92BA-1223C0D1095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R1" authorId="0" shapeId="0" xr:uid="{DB380F4E-E44E-4427-9918-514307DCFF1E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S1" authorId="0" shapeId="0" xr:uid="{53189D69-ED43-4DAF-8637-158577B835B6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R149" authorId="0" shapeId="0" xr:uid="{3DC62059-6953-4C96-BFB6-A91CD7B6451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185" authorId="0" shapeId="0" xr:uid="{1FD34BEC-7408-4FF9-BE56-204B2B25C7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191" authorId="0" shapeId="0" xr:uid="{E2DEC1C7-F68C-48AA-B29A-05E34295AF2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191" authorId="0" shapeId="0" xr:uid="{F0EC586A-0F97-4924-922F-71E24473C38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R194" authorId="0" shapeId="0" xr:uid="{D5301DCF-5156-4D51-A388-B8102DE46FD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215" authorId="0" shapeId="0" xr:uid="{D33233C5-92EE-4B9F-B99E-14DAAD6E0913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O215" authorId="0" shapeId="0" xr:uid="{7285190F-32F3-41DE-A22A-3E09F0266BF7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15" authorId="0" shapeId="0" xr:uid="{C9FBA1B9-9674-4B5F-AF2F-05790DB3C49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221" authorId="0" shapeId="0" xr:uid="{0CBEBDD1-1A1F-464E-AD74-BFA4B95ECE10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221" authorId="0" shapeId="0" xr:uid="{F4544717-7D9B-4458-881B-798E2C215FC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O221" authorId="0" shapeId="0" xr:uid="{9B79AD3D-E3E1-4F94-9525-E0662FFBF19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P221" authorId="0" shapeId="0" xr:uid="{6D81FD98-E16A-42D2-93AD-61967A425F0B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21" authorId="0" shapeId="0" xr:uid="{B30C4EB0-CB69-4B18-AB23-2A30B43B71A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R221" authorId="0" shapeId="0" xr:uid="{728AE30A-DE52-46DA-A6FB-AC9F70F198E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221" authorId="0" shapeId="0" xr:uid="{312B246F-6196-4EF7-B4C4-ADD8DB30B72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60" authorId="0" shapeId="0" xr:uid="{E93A6D85-B1F1-487E-8C07-2445BFEF8C9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308" authorId="0" shapeId="0" xr:uid="{DAE839D8-8724-4371-A5DF-698653AC8CF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320" authorId="0" shapeId="0" xr:uid="{D1F7E44C-0420-4467-9BFC-94E009A9DB2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382" authorId="0" shapeId="0" xr:uid="{A5205A28-9F48-4F31-B1B6-0FBE5982D39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382" authorId="0" shapeId="0" xr:uid="{2E704ACC-39B8-4713-96C9-8E160818AFA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391" authorId="0" shapeId="0" xr:uid="{36796E02-0A1B-44B5-A6BD-3E59B714F0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391" authorId="0" shapeId="0" xr:uid="{3BD03E97-FE21-46A3-A248-1BD8A1A31774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456" authorId="0" shapeId="0" xr:uid="{410297A9-48C5-4704-B005-5DF93FAE274D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6" authorId="0" shapeId="0" xr:uid="{F1E38FEA-5645-450E-A591-B822207ED22B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6" authorId="0" shapeId="0" xr:uid="{CA42A643-2FBE-47DF-A577-FD64CD6A169F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6" authorId="0" shapeId="0" xr:uid="{A5996991-CE6A-475D-B8BB-7700958098F4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6" authorId="0" shapeId="0" xr:uid="{0F142AE6-AB44-48E0-9E82-31A2A68E9EF9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6" authorId="0" shapeId="0" xr:uid="{DAEA6176-BBD0-434E-86A2-3C5436D22454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6" authorId="0" shapeId="0" xr:uid="{098EE2BE-FB78-45A3-9E7B-88AC9D51CB5D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7" authorId="0" shapeId="0" xr:uid="{6433FE47-F0EE-4D6E-87B9-695DE9738BAC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7" authorId="0" shapeId="0" xr:uid="{534395AF-193C-4A16-A69D-3589A51074D2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7" authorId="0" shapeId="0" xr:uid="{9456C0CD-EF74-481D-A04C-EC2CE1DBA641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7" authorId="0" shapeId="0" xr:uid="{92F89A97-F3B5-4D3F-AE8B-77109BC9EF7A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7" authorId="0" shapeId="0" xr:uid="{AC50D0EA-FBFE-4F1F-B490-22A527583737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7" authorId="0" shapeId="0" xr:uid="{9412ACBB-15AE-4B16-B865-EFF6CEC1EF16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7" authorId="0" shapeId="0" xr:uid="{89DA1EC8-A422-499F-8166-9D30C2F8ADC6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8" authorId="0" shapeId="0" xr:uid="{3155EBED-6D48-497A-9760-471193FD4C61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8" authorId="0" shapeId="0" xr:uid="{F5D1B527-840C-4CCC-97EE-68FD76A0493A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8" authorId="0" shapeId="0" xr:uid="{72F412F2-AE12-4733-B4D6-5F3DC6C01459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8" authorId="0" shapeId="0" xr:uid="{43DBBFE6-6CB6-49F7-8044-D5840081C666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8" authorId="0" shapeId="0" xr:uid="{1DDC1776-D903-4695-BA42-DDF7EE5B1161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8" authorId="0" shapeId="0" xr:uid="{D748F084-A96F-43FE-933A-C810F2C5D2FC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8" authorId="0" shapeId="0" xr:uid="{6BEEFA2B-791C-4972-A07D-A4F60F2019C1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9" authorId="0" shapeId="0" xr:uid="{DB0DCCD8-AB3C-4DE0-B373-E0F93AA937A5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9" authorId="0" shapeId="0" xr:uid="{49708678-6638-40AD-ACA4-13DCDF828E4F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9" authorId="0" shapeId="0" xr:uid="{EC6D9259-3914-4C3A-90C6-1971C2FB2FB5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9" authorId="0" shapeId="0" xr:uid="{8D6526A1-4DC8-40BB-A0C9-C13C683B6365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9" authorId="0" shapeId="0" xr:uid="{FC278E2B-E730-4707-B3A8-BDA0B723E6D7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9" authorId="0" shapeId="0" xr:uid="{9C25287D-78B6-4BA5-B02B-A0CB7AE870AE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9" authorId="0" shapeId="0" xr:uid="{ED2DB6F9-CE93-4C19-9C1C-E3AA16AD9EBF}">
      <text>
        <r>
          <rPr>
            <sz val="9"/>
            <color indexed="81"/>
            <rFont val="Tahoma"/>
            <family val="2"/>
          </rPr>
          <t>not available</t>
        </r>
      </text>
    </comment>
    <comment ref="M460" authorId="0" shapeId="0" xr:uid="{64C3EF4A-C40D-44DF-85EE-350001AC3A35}">
      <text>
        <r>
          <rPr>
            <sz val="9"/>
            <color indexed="81"/>
            <rFont val="Tahoma"/>
            <family val="2"/>
          </rPr>
          <t>not available</t>
        </r>
      </text>
    </comment>
    <comment ref="N460" authorId="0" shapeId="0" xr:uid="{D09A8FCA-B267-4BD7-8D60-FADFD8905A3B}">
      <text>
        <r>
          <rPr>
            <sz val="9"/>
            <color indexed="81"/>
            <rFont val="Tahoma"/>
            <family val="2"/>
          </rPr>
          <t>not available</t>
        </r>
      </text>
    </comment>
    <comment ref="O460" authorId="0" shapeId="0" xr:uid="{BA5BEC89-E1B0-43ED-AC32-35B1AE652CA4}">
      <text>
        <r>
          <rPr>
            <sz val="9"/>
            <color indexed="81"/>
            <rFont val="Tahoma"/>
            <family val="2"/>
          </rPr>
          <t>not available</t>
        </r>
      </text>
    </comment>
    <comment ref="P460" authorId="0" shapeId="0" xr:uid="{82AD34E4-2A4C-4B3D-93CC-D97B0AEF6520}">
      <text>
        <r>
          <rPr>
            <sz val="9"/>
            <color indexed="81"/>
            <rFont val="Tahoma"/>
            <family val="2"/>
          </rPr>
          <t>not available</t>
        </r>
      </text>
    </comment>
    <comment ref="Q460" authorId="0" shapeId="0" xr:uid="{DCF48B41-2052-475F-BFBA-62BAC9871E58}">
      <text>
        <r>
          <rPr>
            <sz val="9"/>
            <color indexed="81"/>
            <rFont val="Tahoma"/>
            <family val="2"/>
          </rPr>
          <t>not available</t>
        </r>
      </text>
    </comment>
    <comment ref="R460" authorId="0" shapeId="0" xr:uid="{CDD88DA1-68A0-41FE-A38A-0E7CE73FA686}">
      <text>
        <r>
          <rPr>
            <sz val="9"/>
            <color indexed="81"/>
            <rFont val="Tahoma"/>
            <family val="2"/>
          </rPr>
          <t>not available</t>
        </r>
      </text>
    </comment>
    <comment ref="S460" authorId="0" shapeId="0" xr:uid="{0389D115-3847-4355-9064-352AD2350007}">
      <text>
        <r>
          <rPr>
            <sz val="9"/>
            <color indexed="81"/>
            <rFont val="Tahoma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C1" authorId="0" shapeId="0" xr:uid="{00000000-0006-0000-0100-000001000000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</commentList>
</comments>
</file>

<file path=xl/sharedStrings.xml><?xml version="1.0" encoding="utf-8"?>
<sst xmlns="http://schemas.openxmlformats.org/spreadsheetml/2006/main" count="55" uniqueCount="45">
  <si>
    <t>Trend</t>
  </si>
  <si>
    <t>Forecast</t>
  </si>
  <si>
    <t>Level</t>
  </si>
  <si>
    <t>Date</t>
  </si>
  <si>
    <t>MAE</t>
  </si>
  <si>
    <t>MSE</t>
  </si>
  <si>
    <t>RMSE</t>
  </si>
  <si>
    <t>Time</t>
  </si>
  <si>
    <t>alpha</t>
  </si>
  <si>
    <t>beta</t>
  </si>
  <si>
    <t>gamma</t>
  </si>
  <si>
    <t>error</t>
  </si>
  <si>
    <t>Abserr</t>
  </si>
  <si>
    <t>SqErr</t>
  </si>
  <si>
    <t>Year 2</t>
  </si>
  <si>
    <t>Y2-Y1</t>
  </si>
  <si>
    <t>(Y2-Y1)/12</t>
  </si>
  <si>
    <t>Year 1</t>
  </si>
  <si>
    <t>Initial trend</t>
  </si>
  <si>
    <t xml:space="preserve">Turnover </t>
  </si>
  <si>
    <t>m</t>
  </si>
  <si>
    <t>Turnover</t>
  </si>
  <si>
    <t>Initital trend calculation</t>
  </si>
  <si>
    <t>Seasonal</t>
  </si>
  <si>
    <t>Sales</t>
  </si>
  <si>
    <t>12MA</t>
  </si>
  <si>
    <t>centred MA</t>
  </si>
  <si>
    <t>seas relatives</t>
  </si>
  <si>
    <t>seas index</t>
  </si>
  <si>
    <t>deseas</t>
  </si>
  <si>
    <t>trend line values</t>
  </si>
  <si>
    <t>predictions</t>
  </si>
  <si>
    <t>Error</t>
  </si>
  <si>
    <t>AbsErr</t>
  </si>
  <si>
    <t>drag trend projection values</t>
  </si>
  <si>
    <t>up to fill column</t>
  </si>
  <si>
    <t>trend projection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</si>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</sst>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;\-0.0;0.0;@"/>
    <numFmt numFmtId="166" formatCode="0.00;\-0.00;0.00;@"/>
    <numFmt numFmtId="167" formatCode="0.00000"/>
    <numFmt numFmtId="168" formatCode="0.0000"/>
    <numFmt numFmtId="169" formatCode="0.0000;\-0.0000;0.0000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 applyAlignment="1"/>
    <xf numFmtId="165" fontId="5" fillId="0" borderId="0" xfId="0" applyNumberFormat="1" applyFont="1" applyAlignment="1"/>
    <xf numFmtId="164" fontId="5" fillId="0" borderId="0" xfId="0" applyNumberFormat="1" applyFont="1" applyAlignment="1">
      <alignment horizontal="left"/>
    </xf>
    <xf numFmtId="166" fontId="5" fillId="0" borderId="0" xfId="0" applyNumberFormat="1" applyFont="1" applyAlignment="1"/>
    <xf numFmtId="168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166" fontId="5" fillId="3" borderId="0" xfId="0" applyNumberFormat="1" applyFont="1" applyFill="1" applyAlignment="1"/>
    <xf numFmtId="0" fontId="3" fillId="0" borderId="0" xfId="0" applyFont="1"/>
    <xf numFmtId="0" fontId="5" fillId="4" borderId="0" xfId="0" applyFont="1" applyFill="1" applyAlignment="1">
      <alignment wrapText="1"/>
    </xf>
    <xf numFmtId="165" fontId="5" fillId="4" borderId="0" xfId="0" applyNumberFormat="1" applyFont="1" applyFill="1" applyAlignment="1"/>
    <xf numFmtId="169" fontId="5" fillId="4" borderId="0" xfId="0" applyNumberFormat="1" applyFont="1" applyFill="1" applyAlignment="1"/>
    <xf numFmtId="165" fontId="6" fillId="0" borderId="0" xfId="0" applyNumberFormat="1" applyFont="1" applyAlignment="1"/>
    <xf numFmtId="168" fontId="5" fillId="4" borderId="0" xfId="0" applyNumberFormat="1" applyFont="1" applyFill="1" applyAlignment="1">
      <alignment horizontal="right" wrapText="1"/>
    </xf>
    <xf numFmtId="0" fontId="7" fillId="5" borderId="0" xfId="0" applyFont="1" applyFill="1"/>
    <xf numFmtId="0" fontId="7" fillId="6" borderId="0" xfId="0" applyFont="1" applyFill="1"/>
    <xf numFmtId="17" fontId="7" fillId="7" borderId="0" xfId="0" applyNumberFormat="1" applyFont="1" applyFill="1"/>
    <xf numFmtId="0" fontId="7" fillId="7" borderId="0" xfId="0" applyFont="1" applyFill="1"/>
    <xf numFmtId="2" fontId="0" fillId="8" borderId="0" xfId="0" applyNumberFormat="1" applyFill="1"/>
    <xf numFmtId="167" fontId="0" fillId="0" borderId="0" xfId="0" applyNumberFormat="1"/>
    <xf numFmtId="168" fontId="7" fillId="9" borderId="0" xfId="0" applyNumberFormat="1" applyFont="1" applyFill="1"/>
    <xf numFmtId="0" fontId="4" fillId="0" borderId="0" xfId="0" applyFont="1"/>
    <xf numFmtId="0" fontId="0" fillId="10" borderId="0" xfId="0" applyFill="1"/>
    <xf numFmtId="1" fontId="8" fillId="10" borderId="0" xfId="0" applyNumberFormat="1" applyFont="1" applyFill="1"/>
    <xf numFmtId="0" fontId="0" fillId="7" borderId="0" xfId="0" applyFill="1"/>
    <xf numFmtId="0" fontId="0" fillId="8" borderId="0" xfId="0" applyFill="1"/>
    <xf numFmtId="2" fontId="9" fillId="0" borderId="0" xfId="0" applyNumberFormat="1" applyFont="1"/>
    <xf numFmtId="2" fontId="8" fillId="10" borderId="0" xfId="0" applyNumberFormat="1" applyFont="1" applyFill="1"/>
    <xf numFmtId="0" fontId="0" fillId="11" borderId="0" xfId="0" applyFill="1"/>
    <xf numFmtId="0" fontId="7" fillId="10" borderId="0" xfId="0" applyFont="1" applyFill="1"/>
    <xf numFmtId="2" fontId="8" fillId="7" borderId="0" xfId="0" applyNumberFormat="1" applyFont="1" applyFill="1"/>
    <xf numFmtId="168" fontId="0" fillId="12" borderId="0" xfId="0" applyNumberFormat="1" applyFill="1"/>
    <xf numFmtId="2" fontId="0" fillId="12" borderId="0" xfId="0" applyNumberForma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Turnover'!$C$1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Turnover'!$B$2:$B$121</c:f>
              <c:numCache>
                <c:formatCode>mmm\-yyyy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'Raw Turnover'!$C$2:$C$133</c:f>
              <c:numCache>
                <c:formatCode>0.0;\-0.0;0.0;@</c:formatCode>
                <c:ptCount val="132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  <c:pt idx="84">
                  <c:v>10431.5</c:v>
                </c:pt>
                <c:pt idx="85">
                  <c:v>9574.6</c:v>
                </c:pt>
                <c:pt idx="86">
                  <c:v>10510.3</c:v>
                </c:pt>
                <c:pt idx="87">
                  <c:v>10274.1</c:v>
                </c:pt>
                <c:pt idx="88">
                  <c:v>10189.700000000001</c:v>
                </c:pt>
                <c:pt idx="89">
                  <c:v>9857.6</c:v>
                </c:pt>
                <c:pt idx="90">
                  <c:v>10272.799999999999</c:v>
                </c:pt>
                <c:pt idx="91">
                  <c:v>10363.700000000001</c:v>
                </c:pt>
                <c:pt idx="92">
                  <c:v>10307.9</c:v>
                </c:pt>
                <c:pt idx="93">
                  <c:v>10710.9</c:v>
                </c:pt>
                <c:pt idx="94">
                  <c:v>10780.7</c:v>
                </c:pt>
                <c:pt idx="95">
                  <c:v>12552.1</c:v>
                </c:pt>
                <c:pt idx="96">
                  <c:v>10713.3</c:v>
                </c:pt>
                <c:pt idx="97">
                  <c:v>9833.2000000000007</c:v>
                </c:pt>
                <c:pt idx="98">
                  <c:v>11188.4</c:v>
                </c:pt>
                <c:pt idx="99">
                  <c:v>10354.1</c:v>
                </c:pt>
                <c:pt idx="100">
                  <c:v>10645.2</c:v>
                </c:pt>
                <c:pt idx="101">
                  <c:v>10268.200000000001</c:v>
                </c:pt>
                <c:pt idx="102">
                  <c:v>10604.4</c:v>
                </c:pt>
                <c:pt idx="103">
                  <c:v>10852.2</c:v>
                </c:pt>
                <c:pt idx="104">
                  <c:v>10713.8</c:v>
                </c:pt>
                <c:pt idx="105">
                  <c:v>11126.1</c:v>
                </c:pt>
                <c:pt idx="106">
                  <c:v>11214.7</c:v>
                </c:pt>
                <c:pt idx="107">
                  <c:v>13037.6</c:v>
                </c:pt>
                <c:pt idx="108">
                  <c:v>11253.8</c:v>
                </c:pt>
                <c:pt idx="109">
                  <c:v>10308.6</c:v>
                </c:pt>
                <c:pt idx="110">
                  <c:v>11405.1</c:v>
                </c:pt>
                <c:pt idx="111">
                  <c:v>10964.8</c:v>
                </c:pt>
                <c:pt idx="112">
                  <c:v>11024.2</c:v>
                </c:pt>
                <c:pt idx="113">
                  <c:v>10587.6</c:v>
                </c:pt>
                <c:pt idx="114">
                  <c:v>10949.7</c:v>
                </c:pt>
                <c:pt idx="115">
                  <c:v>11294.6</c:v>
                </c:pt>
                <c:pt idx="116">
                  <c:v>10946.6</c:v>
                </c:pt>
                <c:pt idx="117">
                  <c:v>11565.4</c:v>
                </c:pt>
                <c:pt idx="118">
                  <c:v>11643.3</c:v>
                </c:pt>
                <c:pt idx="119">
                  <c:v>13292.7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A-46B0-8272-33C451B94640}"/>
            </c:ext>
          </c:extLst>
        </c:ser>
        <c:ser>
          <c:idx val="1"/>
          <c:order val="1"/>
          <c:tx>
            <c:strRef>
              <c:f>'Raw Turnover'!$G$1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Turnover'!$B$2:$B$121</c:f>
              <c:numCache>
                <c:formatCode>mmm\-yyyy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'Raw Turnover'!$G$2:$G$133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6B0-8272-33C451B94640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'Raw Turnover'!$I$2:$I$133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6B0-8272-33C451B9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1680"/>
        <c:axId val="1"/>
      </c:lineChart>
      <c:dateAx>
        <c:axId val="831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Turnover (Millions)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;\-0.0;0.0;@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3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919218431029453"/>
          <c:y val="0.95311105643044614"/>
          <c:w val="0.47094915461148762"/>
          <c:h val="3.77195428696412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411854768153984E-2"/>
                  <c:y val="-0.14731663750364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Sales!$H$2:$H$49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2663.1983272090883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2956.8542248170538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3099.6904540826381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98C-9F17-83E2FD29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9744"/>
        <c:axId val="86547632"/>
      </c:lineChart>
      <c:catAx>
        <c:axId val="865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7632"/>
        <c:crosses val="autoZero"/>
        <c:auto val="1"/>
        <c:lblAlgn val="ctr"/>
        <c:lblOffset val="100"/>
        <c:noMultiLvlLbl val="0"/>
      </c:catAx>
      <c:valAx>
        <c:axId val="86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5</xdr:row>
      <xdr:rowOff>47625</xdr:rowOff>
    </xdr:from>
    <xdr:to>
      <xdr:col>29</xdr:col>
      <xdr:colOff>152400</xdr:colOff>
      <xdr:row>25</xdr:row>
      <xdr:rowOff>85725</xdr:rowOff>
    </xdr:to>
    <xdr:graphicFrame macro="">
      <xdr:nvGraphicFramePr>
        <xdr:cNvPr id="52289" name="Chart 1">
          <a:extLst>
            <a:ext uri="{FF2B5EF4-FFF2-40B4-BE49-F238E27FC236}">
              <a16:creationId xmlns:a16="http://schemas.microsoft.com/office/drawing/2014/main" id="{49418F69-87DD-42FB-9364-AD68661D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61</xdr:row>
      <xdr:rowOff>45243</xdr:rowOff>
    </xdr:from>
    <xdr:to>
      <xdr:col>8</xdr:col>
      <xdr:colOff>207168</xdr:colOff>
      <xdr:row>76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DDFB-AC39-4D6C-9E82-FDEB39DA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804B-8720-4545-992B-852E77468B9C}">
  <dimension ref="A1:S460"/>
  <sheetViews>
    <sheetView workbookViewId="0">
      <pane xSplit="1" ySplit="1" topLeftCell="B52" activePane="bottomRight" state="frozen"/>
      <selection pane="topRight" activeCell="B1" sqref="B1"/>
      <selection pane="bottomLeft" activeCell="A11" sqref="A11"/>
      <selection pane="bottomRight" activeCell="M79" sqref="M79"/>
    </sheetView>
  </sheetViews>
  <sheetFormatPr defaultColWidth="25.1328125" defaultRowHeight="14.25" x14ac:dyDescent="0.45"/>
  <cols>
    <col min="1" max="1" width="6.9296875" style="1" bestFit="1" customWidth="1"/>
    <col min="2" max="3" width="6.59765625" style="1" bestFit="1" customWidth="1"/>
    <col min="4" max="4" width="4.6640625" style="1" bestFit="1" customWidth="1"/>
    <col min="5" max="5" width="7.59765625" bestFit="1" customWidth="1"/>
    <col min="6" max="6" width="2.73046875" bestFit="1" customWidth="1"/>
    <col min="7" max="7" width="6.59765625" style="1" bestFit="1" customWidth="1"/>
    <col min="8" max="8" width="5.46484375" style="1" bestFit="1" customWidth="1"/>
    <col min="9" max="9" width="6.46484375" style="1" bestFit="1" customWidth="1"/>
    <col min="10" max="10" width="10.06640625" style="1" bestFit="1" customWidth="1"/>
    <col min="11" max="11" width="4" style="1" bestFit="1" customWidth="1"/>
    <col min="12" max="12" width="5" style="1" bestFit="1" customWidth="1"/>
    <col min="13" max="16384" width="25.1328125" style="1"/>
  </cols>
  <sheetData>
    <row r="1" spans="1:19" s="8" customFormat="1" ht="13.9" customHeight="1" x14ac:dyDescent="0.3">
      <c r="A1" s="8" t="s">
        <v>3</v>
      </c>
      <c r="B1" s="9" t="s">
        <v>19</v>
      </c>
      <c r="C1" s="9"/>
      <c r="D1" s="9"/>
      <c r="G1" s="9"/>
      <c r="H1" s="9"/>
      <c r="I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45">
      <c r="A2" s="3">
        <v>40909</v>
      </c>
      <c r="B2" s="4">
        <v>7956.2</v>
      </c>
      <c r="C2" s="4"/>
      <c r="D2" s="4"/>
      <c r="G2" s="4"/>
      <c r="H2" s="4"/>
      <c r="I2" s="4"/>
      <c r="J2" s="4"/>
      <c r="K2" s="13" t="s">
        <v>8</v>
      </c>
      <c r="L2" s="14">
        <v>0.2</v>
      </c>
      <c r="M2" s="2"/>
      <c r="N2" s="2"/>
      <c r="O2" s="2"/>
      <c r="P2" s="2"/>
      <c r="Q2" s="2"/>
      <c r="R2" s="2"/>
      <c r="S2" s="2"/>
    </row>
    <row r="3" spans="1:19" x14ac:dyDescent="0.45">
      <c r="A3" s="3">
        <v>40940</v>
      </c>
      <c r="B3" s="4">
        <v>7858</v>
      </c>
      <c r="C3" s="4"/>
      <c r="D3" s="4"/>
      <c r="E3" s="4"/>
      <c r="G3" s="4"/>
      <c r="H3" s="4"/>
      <c r="I3" s="4"/>
      <c r="J3" s="4"/>
      <c r="K3" s="13" t="s">
        <v>9</v>
      </c>
      <c r="L3" s="14">
        <v>0.5</v>
      </c>
      <c r="M3" s="2"/>
      <c r="N3" s="2"/>
      <c r="O3" s="2"/>
      <c r="P3" s="2"/>
      <c r="Q3" s="2"/>
      <c r="R3" s="2"/>
      <c r="S3" s="2"/>
    </row>
    <row r="4" spans="1:19" x14ac:dyDescent="0.45">
      <c r="A4" s="3">
        <v>40969</v>
      </c>
      <c r="B4" s="4">
        <v>7919.2</v>
      </c>
      <c r="C4" s="4"/>
      <c r="D4" s="4"/>
      <c r="E4" s="4"/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2"/>
    </row>
    <row r="5" spans="1:19" x14ac:dyDescent="0.45">
      <c r="A5" s="3">
        <v>41000</v>
      </c>
      <c r="B5" s="4">
        <v>8052.1</v>
      </c>
      <c r="C5" s="4"/>
      <c r="D5" s="4"/>
      <c r="E5" s="4"/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</row>
    <row r="6" spans="1:19" x14ac:dyDescent="0.45">
      <c r="A6" s="3">
        <v>41030</v>
      </c>
      <c r="B6" s="4">
        <v>8066.3</v>
      </c>
      <c r="C6" s="4"/>
      <c r="D6" s="4"/>
      <c r="E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</row>
    <row r="7" spans="1:19" x14ac:dyDescent="0.45">
      <c r="A7" s="3">
        <v>41061</v>
      </c>
      <c r="B7" s="4">
        <v>8066.7</v>
      </c>
      <c r="C7" s="4"/>
      <c r="D7" s="4"/>
      <c r="E7" s="4"/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2"/>
    </row>
    <row r="8" spans="1:19" x14ac:dyDescent="0.45">
      <c r="A8" s="3">
        <v>41091</v>
      </c>
      <c r="B8" s="4">
        <v>8086.2</v>
      </c>
      <c r="C8" s="4"/>
      <c r="D8" s="4"/>
      <c r="E8" s="4"/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2"/>
      <c r="S8" s="2"/>
    </row>
    <row r="9" spans="1:19" x14ac:dyDescent="0.45">
      <c r="A9" s="3">
        <v>41122</v>
      </c>
      <c r="B9" s="4">
        <v>8052.4</v>
      </c>
      <c r="C9" s="4"/>
      <c r="D9" s="4"/>
      <c r="E9" s="4"/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5">
      <c r="A10" s="3">
        <v>41153</v>
      </c>
      <c r="B10" s="4">
        <v>8044.4</v>
      </c>
      <c r="C10" s="4"/>
      <c r="D10" s="4"/>
      <c r="E10" s="4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5">
      <c r="A11" s="3">
        <v>41183</v>
      </c>
      <c r="B11" s="4">
        <v>8077.6</v>
      </c>
      <c r="C11" s="4"/>
      <c r="D11" s="4"/>
      <c r="E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5">
      <c r="A12" s="3">
        <v>41214</v>
      </c>
      <c r="B12" s="4">
        <v>8113.3</v>
      </c>
      <c r="C12" s="4"/>
      <c r="D12" s="4"/>
      <c r="E12" s="4"/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5">
      <c r="A13" s="3">
        <v>41244</v>
      </c>
      <c r="B13" s="4">
        <v>8123.7</v>
      </c>
      <c r="C13" s="4"/>
      <c r="D13" s="4"/>
      <c r="E13" s="4"/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5">
      <c r="A14" s="3">
        <v>41275</v>
      </c>
      <c r="B14" s="4">
        <v>8275.1</v>
      </c>
      <c r="C14" s="4"/>
      <c r="D14" s="4"/>
      <c r="E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5">
      <c r="A15" s="3">
        <v>41306</v>
      </c>
      <c r="B15" s="4">
        <v>8297.1</v>
      </c>
      <c r="C15" s="4"/>
      <c r="D15" s="4"/>
      <c r="E15" s="4"/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5">
      <c r="A16" s="3">
        <v>41334</v>
      </c>
      <c r="B16" s="4">
        <v>8255.2000000000007</v>
      </c>
      <c r="C16" s="4"/>
      <c r="D16" s="4"/>
      <c r="E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5">
      <c r="A17" s="3">
        <v>41365</v>
      </c>
      <c r="B17" s="4">
        <v>8292.6</v>
      </c>
      <c r="C17" s="4"/>
      <c r="D17" s="4"/>
      <c r="E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5">
      <c r="A18" s="3">
        <v>41395</v>
      </c>
      <c r="B18" s="4">
        <v>8311</v>
      </c>
      <c r="C18" s="4"/>
      <c r="D18" s="4"/>
      <c r="E18" s="4"/>
      <c r="G18" s="4"/>
      <c r="H18" s="4"/>
      <c r="I18" s="4"/>
      <c r="J18" s="4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5">
      <c r="A19" s="3">
        <v>41426</v>
      </c>
      <c r="B19" s="4">
        <v>8334.5</v>
      </c>
      <c r="C19" s="4"/>
      <c r="D19" s="4"/>
      <c r="E19" s="4"/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5">
      <c r="A20" s="3">
        <v>41456</v>
      </c>
      <c r="B20" s="4">
        <v>8430</v>
      </c>
      <c r="C20" s="4"/>
      <c r="D20" s="4"/>
      <c r="E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5">
      <c r="A21" s="3">
        <v>41487</v>
      </c>
      <c r="B21" s="4">
        <v>8463.2999999999993</v>
      </c>
      <c r="C21" s="4"/>
      <c r="D21" s="4"/>
      <c r="E21" s="4"/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5">
      <c r="A22" s="3">
        <v>41518</v>
      </c>
      <c r="B22" s="4">
        <v>8438.5</v>
      </c>
      <c r="C22" s="4"/>
      <c r="D22" s="4"/>
      <c r="E22" s="4"/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5">
      <c r="A23" s="3">
        <v>41548</v>
      </c>
      <c r="B23" s="4">
        <v>8452.2000000000007</v>
      </c>
      <c r="C23" s="4"/>
      <c r="D23" s="4"/>
      <c r="E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5">
      <c r="A24" s="3">
        <v>41579</v>
      </c>
      <c r="B24" s="4">
        <v>8510.5</v>
      </c>
      <c r="C24" s="4"/>
      <c r="D24" s="4"/>
      <c r="E24" s="4"/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5">
      <c r="A25" s="3">
        <v>41609</v>
      </c>
      <c r="B25" s="4">
        <v>8477.6</v>
      </c>
      <c r="C25" s="4"/>
      <c r="D25" s="4"/>
      <c r="E25" s="4"/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5">
      <c r="A26" s="3">
        <v>41640</v>
      </c>
      <c r="B26" s="4">
        <v>8477.7000000000007</v>
      </c>
      <c r="C26" s="4"/>
      <c r="D26" s="4"/>
      <c r="E26" s="4"/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5">
      <c r="A27" s="3">
        <v>41671</v>
      </c>
      <c r="B27" s="4">
        <v>8513.9</v>
      </c>
      <c r="C27" s="4"/>
      <c r="D27" s="4"/>
      <c r="E27" s="4"/>
      <c r="G27" s="4"/>
      <c r="H27" s="4"/>
      <c r="I27" s="4"/>
      <c r="J27" s="4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5">
      <c r="A28" s="3">
        <v>41699</v>
      </c>
      <c r="B28" s="4">
        <v>8582.2000000000007</v>
      </c>
      <c r="C28" s="4"/>
      <c r="D28" s="4"/>
      <c r="E28" s="4"/>
      <c r="G28" s="4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5">
      <c r="A29" s="3">
        <v>41730</v>
      </c>
      <c r="B29" s="4">
        <v>8610.2000000000007</v>
      </c>
      <c r="C29" s="4"/>
      <c r="D29" s="4"/>
      <c r="E29" s="4"/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5">
      <c r="A30" s="3">
        <v>41760</v>
      </c>
      <c r="B30" s="4">
        <v>8637.7000000000007</v>
      </c>
      <c r="C30" s="4"/>
      <c r="D30" s="4"/>
      <c r="E30" s="4"/>
      <c r="G30" s="4"/>
      <c r="H30" s="4"/>
      <c r="I30" s="4"/>
      <c r="J30" s="4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5">
      <c r="A31" s="3">
        <v>41791</v>
      </c>
      <c r="B31" s="4">
        <v>8731.7000000000007</v>
      </c>
      <c r="C31" s="4"/>
      <c r="D31" s="4"/>
      <c r="E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5">
      <c r="A32" s="3">
        <v>41821</v>
      </c>
      <c r="B32" s="4">
        <v>8746.5</v>
      </c>
      <c r="C32" s="4"/>
      <c r="D32" s="4"/>
      <c r="E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5">
      <c r="A33" s="3">
        <v>41852</v>
      </c>
      <c r="B33" s="4">
        <v>8765.1</v>
      </c>
      <c r="C33" s="4"/>
      <c r="D33" s="4"/>
      <c r="E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5">
      <c r="A34" s="3">
        <v>41883</v>
      </c>
      <c r="B34" s="4">
        <v>8812.7999999999993</v>
      </c>
      <c r="C34" s="4"/>
      <c r="D34" s="4"/>
      <c r="E34" s="4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5">
      <c r="A35" s="3">
        <v>41913</v>
      </c>
      <c r="B35" s="4">
        <v>8874.4</v>
      </c>
      <c r="C35" s="4"/>
      <c r="D35" s="4"/>
      <c r="E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5">
      <c r="A36" s="3">
        <v>41944</v>
      </c>
      <c r="B36" s="4">
        <v>8859.5</v>
      </c>
      <c r="C36" s="4"/>
      <c r="D36" s="4"/>
      <c r="E36" s="4"/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45">
      <c r="A37" s="3">
        <v>41974</v>
      </c>
      <c r="B37" s="4">
        <v>8842.7000000000007</v>
      </c>
      <c r="C37" s="4"/>
      <c r="D37" s="4"/>
      <c r="E37" s="4"/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45">
      <c r="A38" s="3">
        <v>42005</v>
      </c>
      <c r="B38" s="4">
        <v>8933.2000000000007</v>
      </c>
      <c r="C38" s="4"/>
      <c r="D38" s="4"/>
      <c r="E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45">
      <c r="A39" s="3">
        <v>42036</v>
      </c>
      <c r="B39" s="4">
        <v>8972.1</v>
      </c>
      <c r="C39" s="4"/>
      <c r="D39" s="4"/>
      <c r="E39" s="4"/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45">
      <c r="A40" s="3">
        <v>42064</v>
      </c>
      <c r="B40" s="4">
        <v>9022.5</v>
      </c>
      <c r="C40" s="4"/>
      <c r="D40" s="4"/>
      <c r="E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3">
        <v>42095</v>
      </c>
      <c r="B41" s="4">
        <v>9008.4</v>
      </c>
      <c r="C41" s="4"/>
      <c r="D41" s="4"/>
      <c r="E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45">
      <c r="A42" s="3">
        <v>42125</v>
      </c>
      <c r="B42" s="4">
        <v>9009.7000000000007</v>
      </c>
      <c r="C42" s="4"/>
      <c r="D42" s="4"/>
      <c r="E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45">
      <c r="A43" s="3">
        <v>42156</v>
      </c>
      <c r="B43" s="4">
        <v>9028.2999999999993</v>
      </c>
      <c r="C43" s="4"/>
      <c r="D43" s="4"/>
      <c r="E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45">
      <c r="A44" s="3">
        <v>42186</v>
      </c>
      <c r="B44" s="4">
        <v>9099.2000000000007</v>
      </c>
      <c r="C44" s="4"/>
      <c r="D44" s="4"/>
      <c r="E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45">
      <c r="A45" s="3">
        <v>42217</v>
      </c>
      <c r="B45" s="4">
        <v>9130.9</v>
      </c>
      <c r="C45" s="4"/>
      <c r="D45" s="4"/>
      <c r="E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45">
      <c r="A46" s="3">
        <v>42248</v>
      </c>
      <c r="B46" s="4">
        <v>9143.7000000000007</v>
      </c>
      <c r="C46" s="4"/>
      <c r="D46" s="4"/>
      <c r="E46" s="4"/>
      <c r="G46" s="4"/>
      <c r="H46" s="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45">
      <c r="A47" s="3">
        <v>42278</v>
      </c>
      <c r="B47" s="4">
        <v>9156.4</v>
      </c>
      <c r="C47" s="4"/>
      <c r="D47" s="4"/>
      <c r="E47" s="4"/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45">
      <c r="A48" s="3">
        <v>42309</v>
      </c>
      <c r="B48" s="4">
        <v>9158.7999999999993</v>
      </c>
      <c r="C48" s="4"/>
      <c r="D48" s="4"/>
      <c r="E48" s="4"/>
      <c r="G48" s="4"/>
      <c r="H48" s="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 s="3">
        <v>42339</v>
      </c>
      <c r="B49" s="4">
        <v>9412</v>
      </c>
      <c r="C49" s="4"/>
      <c r="D49" s="4"/>
      <c r="E49" s="4"/>
      <c r="G49" s="4"/>
      <c r="H49" s="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 s="3">
        <v>42370</v>
      </c>
      <c r="B50" s="4">
        <v>9506.4</v>
      </c>
      <c r="C50" s="4"/>
      <c r="D50" s="4"/>
      <c r="E50" s="4"/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A51" s="3">
        <v>42401</v>
      </c>
      <c r="B51" s="4">
        <v>9413.9</v>
      </c>
      <c r="C51" s="4"/>
      <c r="D51" s="4"/>
      <c r="E51" s="4"/>
      <c r="G51" s="4"/>
      <c r="H51" s="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45">
      <c r="A52" s="3">
        <v>42430</v>
      </c>
      <c r="B52" s="4">
        <v>9453.9</v>
      </c>
      <c r="C52" s="4"/>
      <c r="D52" s="4"/>
      <c r="E52" s="4"/>
      <c r="G52" s="4"/>
      <c r="H52" s="4"/>
      <c r="I52" s="4"/>
      <c r="J52" s="4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45">
      <c r="A53" s="3">
        <v>42461</v>
      </c>
      <c r="B53" s="4">
        <v>9458.2999999999993</v>
      </c>
      <c r="C53" s="4"/>
      <c r="D53" s="4"/>
      <c r="E53" s="4"/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45">
      <c r="A54" s="3">
        <v>42491</v>
      </c>
      <c r="B54" s="4">
        <v>9495.9</v>
      </c>
      <c r="C54" s="4"/>
      <c r="D54" s="4"/>
      <c r="E54" s="4"/>
      <c r="G54" s="4"/>
      <c r="H54" s="4"/>
      <c r="I54" s="4"/>
      <c r="J54" s="4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45">
      <c r="A55" s="3">
        <v>42522</v>
      </c>
      <c r="B55" s="4">
        <v>9569.2000000000007</v>
      </c>
      <c r="C55" s="4"/>
      <c r="D55" s="4"/>
      <c r="E55" s="4"/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45">
      <c r="A56" s="3">
        <v>42552</v>
      </c>
      <c r="B56" s="4">
        <v>9604.9</v>
      </c>
      <c r="C56" s="4"/>
      <c r="D56" s="4"/>
      <c r="E56" s="4"/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45">
      <c r="A57" s="3">
        <v>42583</v>
      </c>
      <c r="B57" s="4">
        <v>9645.7000000000007</v>
      </c>
      <c r="C57" s="4"/>
      <c r="D57" s="4"/>
      <c r="E57" s="4"/>
      <c r="G57" s="4"/>
      <c r="H57" s="4"/>
      <c r="I57" s="4"/>
      <c r="J57" s="4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45">
      <c r="A58" s="3">
        <v>42614</v>
      </c>
      <c r="B58" s="4">
        <v>9674.7999999999993</v>
      </c>
      <c r="C58" s="4"/>
      <c r="D58" s="4"/>
      <c r="E58" s="4"/>
      <c r="G58" s="4"/>
      <c r="H58" s="4"/>
      <c r="I58" s="4"/>
      <c r="J58" s="4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45">
      <c r="A59" s="3">
        <v>42644</v>
      </c>
      <c r="B59" s="4">
        <v>9705.2000000000007</v>
      </c>
      <c r="C59" s="4"/>
      <c r="D59" s="4"/>
      <c r="E59" s="4"/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45">
      <c r="A60" s="3">
        <v>42675</v>
      </c>
      <c r="B60" s="4">
        <v>9742.9</v>
      </c>
      <c r="C60" s="4"/>
      <c r="D60" s="4"/>
      <c r="E60" s="4"/>
      <c r="G60" s="4"/>
      <c r="H60" s="4"/>
      <c r="I60" s="4"/>
      <c r="J60" s="4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45">
      <c r="A61" s="3">
        <v>42705</v>
      </c>
      <c r="B61" s="4">
        <v>9733.1</v>
      </c>
      <c r="C61" s="4"/>
      <c r="D61" s="4"/>
      <c r="E61" s="4"/>
      <c r="G61" s="4"/>
      <c r="H61" s="4"/>
      <c r="I61" s="4"/>
      <c r="J61" s="4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45">
      <c r="A62" s="3">
        <v>42736</v>
      </c>
      <c r="B62" s="4">
        <v>9724.7000000000007</v>
      </c>
      <c r="C62" s="4"/>
      <c r="D62" s="4"/>
      <c r="E62" s="4"/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45">
      <c r="A63" s="3">
        <v>42767</v>
      </c>
      <c r="B63" s="4">
        <v>9801.1</v>
      </c>
      <c r="C63" s="4"/>
      <c r="D63" s="4"/>
      <c r="E63" s="4"/>
      <c r="G63" s="4"/>
      <c r="H63" s="4"/>
      <c r="I63" s="4"/>
      <c r="J63" s="4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45">
      <c r="A64" s="3">
        <v>42795</v>
      </c>
      <c r="B64" s="4">
        <v>9798.2999999999993</v>
      </c>
      <c r="C64" s="4"/>
      <c r="D64" s="4"/>
      <c r="E64" s="4"/>
      <c r="G64" s="4"/>
      <c r="H64" s="4"/>
      <c r="I64" s="4"/>
      <c r="J64" s="4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45">
      <c r="A65" s="3">
        <v>42826</v>
      </c>
      <c r="B65" s="4">
        <v>9813.7000000000007</v>
      </c>
      <c r="C65" s="4"/>
      <c r="D65" s="4"/>
      <c r="E65" s="4"/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45">
      <c r="A66" s="3">
        <v>42856</v>
      </c>
      <c r="B66" s="4">
        <v>9867.7000000000007</v>
      </c>
      <c r="C66" s="4"/>
      <c r="D66" s="4"/>
      <c r="E66" s="4"/>
      <c r="G66" s="4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3">
        <v>42887</v>
      </c>
      <c r="B67" s="4">
        <v>9894.4</v>
      </c>
      <c r="C67" s="4"/>
      <c r="D67" s="4"/>
      <c r="E67" s="4"/>
      <c r="G67" s="4"/>
      <c r="H67" s="4"/>
      <c r="I67" s="4"/>
      <c r="J67" s="4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45">
      <c r="A68" s="3">
        <v>42917</v>
      </c>
      <c r="B68" s="4">
        <v>9886.4</v>
      </c>
      <c r="C68" s="4"/>
      <c r="D68" s="4"/>
      <c r="E68" s="4"/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45">
      <c r="A69" s="3">
        <v>42948</v>
      </c>
      <c r="B69" s="4">
        <v>9923</v>
      </c>
      <c r="C69" s="4"/>
      <c r="D69" s="4"/>
      <c r="E69" s="4"/>
      <c r="G69" s="4"/>
      <c r="H69" s="4"/>
      <c r="I69" s="4"/>
      <c r="J69" s="4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45">
      <c r="A70" s="3">
        <v>42979</v>
      </c>
      <c r="B70" s="4">
        <v>9942.5</v>
      </c>
      <c r="C70" s="4"/>
      <c r="D70" s="4"/>
      <c r="E70" s="4"/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45">
      <c r="A71" s="3">
        <v>43009</v>
      </c>
      <c r="B71" s="4">
        <v>10013.5</v>
      </c>
      <c r="C71" s="4"/>
      <c r="D71" s="4"/>
      <c r="E71" s="4"/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45">
      <c r="A72" s="3">
        <v>43040</v>
      </c>
      <c r="B72" s="4">
        <v>10038.299999999999</v>
      </c>
      <c r="C72" s="4"/>
      <c r="D72" s="4"/>
      <c r="E72" s="4"/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45">
      <c r="A73" s="3">
        <v>43070</v>
      </c>
      <c r="B73" s="4">
        <v>10057.9</v>
      </c>
      <c r="C73" s="4"/>
      <c r="D73" s="4"/>
      <c r="E73" s="4"/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45">
      <c r="A74" s="3">
        <v>43101</v>
      </c>
      <c r="B74" s="4">
        <v>10054.9</v>
      </c>
      <c r="C74" s="4"/>
      <c r="D74" s="4"/>
      <c r="E74" s="4"/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45">
      <c r="A75" s="3">
        <v>43132</v>
      </c>
      <c r="B75" s="4">
        <v>10041.5</v>
      </c>
      <c r="C75" s="4"/>
      <c r="D75" s="4"/>
      <c r="E75" s="4"/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45">
      <c r="A76" s="3">
        <v>43160</v>
      </c>
      <c r="B76" s="4">
        <v>10082</v>
      </c>
      <c r="C76" s="4"/>
      <c r="D76" s="4"/>
      <c r="E76" s="4"/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45">
      <c r="A77" s="3">
        <v>43191</v>
      </c>
      <c r="B77" s="4">
        <v>10035.9</v>
      </c>
      <c r="C77" s="4"/>
      <c r="D77" s="4"/>
      <c r="E77" s="4"/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45">
      <c r="A78" s="3">
        <v>43221</v>
      </c>
      <c r="B78" s="4">
        <v>10091.6</v>
      </c>
      <c r="C78" s="4"/>
      <c r="D78" s="4"/>
      <c r="E78" s="4"/>
      <c r="G78" s="4"/>
      <c r="H78" s="4"/>
      <c r="I78" s="4"/>
      <c r="J78" s="4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45">
      <c r="A79" s="3">
        <v>43252</v>
      </c>
      <c r="B79" s="4">
        <v>10101.200000000001</v>
      </c>
      <c r="C79" s="4"/>
      <c r="D79" s="4"/>
      <c r="E79" s="4"/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3">
        <v>43282</v>
      </c>
      <c r="B80" s="4">
        <v>10114</v>
      </c>
      <c r="C80" s="4"/>
      <c r="D80" s="4"/>
      <c r="E80" s="4"/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45">
      <c r="A81" s="3">
        <v>43313</v>
      </c>
      <c r="B81" s="4">
        <v>10213.9</v>
      </c>
      <c r="C81" s="4"/>
      <c r="D81" s="4"/>
      <c r="E81" s="4"/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45">
      <c r="A82" s="3">
        <v>43344</v>
      </c>
      <c r="B82" s="4">
        <v>10264.4</v>
      </c>
      <c r="C82" s="4"/>
      <c r="D82" s="4"/>
      <c r="E82" s="4"/>
      <c r="G82" s="4"/>
      <c r="H82" s="4"/>
      <c r="I82" s="4"/>
      <c r="J82" s="4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45">
      <c r="A83" s="3">
        <v>43374</v>
      </c>
      <c r="B83" s="4">
        <v>10265.9</v>
      </c>
      <c r="C83" s="4"/>
      <c r="D83" s="4"/>
      <c r="E83" s="4"/>
      <c r="G83" s="4"/>
      <c r="H83" s="4"/>
      <c r="I83" s="4"/>
      <c r="J83" s="4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45">
      <c r="A84" s="3">
        <v>43405</v>
      </c>
      <c r="B84" s="4">
        <v>10342.700000000001</v>
      </c>
      <c r="C84" s="4"/>
      <c r="D84" s="4"/>
      <c r="E84" s="4"/>
      <c r="G84" s="4"/>
      <c r="H84" s="4"/>
      <c r="I84" s="4"/>
      <c r="J84" s="4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45">
      <c r="A85" s="3">
        <v>43435</v>
      </c>
      <c r="B85" s="4">
        <v>10351.799999999999</v>
      </c>
      <c r="C85" s="4"/>
      <c r="D85" s="4"/>
      <c r="E85" s="4"/>
      <c r="G85" s="4"/>
      <c r="H85" s="4"/>
      <c r="I85" s="4"/>
      <c r="J85" s="4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45">
      <c r="A86" s="3">
        <v>43466</v>
      </c>
      <c r="B86" s="4">
        <v>10394.4</v>
      </c>
      <c r="C86" s="4"/>
      <c r="D86" s="4"/>
      <c r="E86" s="4"/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45">
      <c r="A87" s="3">
        <v>43497</v>
      </c>
      <c r="B87" s="4">
        <v>10402.200000000001</v>
      </c>
      <c r="C87" s="4"/>
      <c r="D87" s="4"/>
      <c r="E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45">
      <c r="A88" s="3">
        <v>43525</v>
      </c>
      <c r="B88" s="4">
        <v>10371.299999999999</v>
      </c>
      <c r="C88" s="4"/>
      <c r="D88" s="4"/>
      <c r="E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45">
      <c r="A89" s="3">
        <v>43556</v>
      </c>
      <c r="B89" s="4">
        <v>10434.200000000001</v>
      </c>
      <c r="C89" s="4"/>
      <c r="D89" s="4"/>
      <c r="E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45">
      <c r="A90" s="3">
        <v>43586</v>
      </c>
      <c r="B90" s="4">
        <v>10458.799999999999</v>
      </c>
      <c r="C90" s="4"/>
      <c r="D90" s="4"/>
      <c r="E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45">
      <c r="A91" s="3">
        <v>43617</v>
      </c>
      <c r="B91" s="4">
        <v>10477.9</v>
      </c>
      <c r="C91" s="4"/>
      <c r="D91" s="4"/>
      <c r="E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45">
      <c r="A92" s="3">
        <v>43647</v>
      </c>
      <c r="B92" s="4">
        <v>10493.5</v>
      </c>
      <c r="C92" s="4"/>
      <c r="D92" s="4"/>
      <c r="E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3">
        <v>43678</v>
      </c>
      <c r="B93" s="4">
        <v>10462.799999999999</v>
      </c>
      <c r="C93" s="4"/>
      <c r="D93" s="4"/>
      <c r="E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45">
      <c r="A94" s="3">
        <v>43709</v>
      </c>
      <c r="B94" s="4">
        <v>10548.3</v>
      </c>
      <c r="C94" s="4"/>
      <c r="D94" s="4"/>
      <c r="E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45">
      <c r="A95" s="3">
        <v>43739</v>
      </c>
      <c r="B95" s="4">
        <v>10574.4</v>
      </c>
      <c r="C95" s="4"/>
      <c r="D95" s="4"/>
      <c r="E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45">
      <c r="A96" s="3">
        <v>43770</v>
      </c>
      <c r="B96" s="4">
        <v>10573</v>
      </c>
      <c r="C96" s="4"/>
      <c r="D96" s="4"/>
      <c r="E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45">
      <c r="A97" s="3">
        <v>43800</v>
      </c>
      <c r="B97" s="4">
        <v>10662.2</v>
      </c>
      <c r="C97" s="4"/>
      <c r="D97" s="4"/>
      <c r="E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45">
      <c r="A98" s="3">
        <v>43831</v>
      </c>
      <c r="B98" s="4">
        <v>10658</v>
      </c>
      <c r="C98" s="4"/>
      <c r="D98" s="4"/>
      <c r="E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45">
      <c r="A99" s="3">
        <v>43862</v>
      </c>
      <c r="B99" s="4">
        <v>10674.7</v>
      </c>
      <c r="C99" s="4"/>
      <c r="D99" s="4"/>
      <c r="E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45">
      <c r="A100" s="3">
        <v>43891</v>
      </c>
      <c r="B100" s="4">
        <v>10771.8</v>
      </c>
      <c r="C100" s="4"/>
      <c r="D100" s="4"/>
      <c r="E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45">
      <c r="A101" s="3">
        <v>43922</v>
      </c>
      <c r="B101" s="4">
        <v>10821.2</v>
      </c>
      <c r="C101" s="4"/>
      <c r="D101" s="4"/>
      <c r="E101" s="4"/>
      <c r="G101" s="4"/>
      <c r="H101" s="4"/>
      <c r="I101" s="4"/>
      <c r="J101" s="4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45">
      <c r="A102" s="3">
        <v>43952</v>
      </c>
      <c r="B102" s="4">
        <v>10851.5</v>
      </c>
      <c r="C102" s="4"/>
      <c r="D102" s="4"/>
      <c r="E102" s="4"/>
      <c r="G102" s="4"/>
      <c r="H102" s="4"/>
      <c r="I102" s="4"/>
      <c r="J102" s="4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45">
      <c r="A103" s="3">
        <v>43983</v>
      </c>
      <c r="B103" s="4">
        <v>10896.4</v>
      </c>
      <c r="C103" s="4"/>
      <c r="D103" s="4"/>
      <c r="E103" s="4"/>
      <c r="G103" s="4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45">
      <c r="A104" s="3">
        <v>44013</v>
      </c>
      <c r="B104" s="4">
        <v>10926.6</v>
      </c>
      <c r="C104" s="4"/>
      <c r="D104" s="4"/>
      <c r="E104" s="4"/>
      <c r="G104" s="4"/>
      <c r="H104" s="4"/>
      <c r="I104" s="4"/>
      <c r="J104" s="4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45">
      <c r="A105" s="3">
        <v>44044</v>
      </c>
      <c r="B105" s="4">
        <v>10937.9</v>
      </c>
      <c r="C105" s="4"/>
      <c r="D105" s="4"/>
      <c r="E105" s="4"/>
      <c r="G105" s="4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3">
        <v>44075</v>
      </c>
      <c r="B106" s="4">
        <v>10976.2</v>
      </c>
      <c r="C106" s="4"/>
      <c r="D106" s="4"/>
      <c r="E106" s="4"/>
      <c r="G106" s="4"/>
      <c r="H106" s="4"/>
      <c r="I106" s="4"/>
      <c r="J106" s="4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45">
      <c r="A107" s="3">
        <v>44105</v>
      </c>
      <c r="B107" s="4">
        <v>10990</v>
      </c>
      <c r="C107" s="4"/>
      <c r="D107" s="4"/>
      <c r="E107" s="4"/>
      <c r="G107" s="4"/>
      <c r="H107" s="4"/>
      <c r="I107" s="4"/>
      <c r="J107" s="4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45">
      <c r="A108" s="3">
        <v>44136</v>
      </c>
      <c r="B108" s="4">
        <v>11019</v>
      </c>
      <c r="C108" s="4"/>
      <c r="D108" s="4"/>
      <c r="E108" s="4"/>
      <c r="G108" s="4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45">
      <c r="A109" s="3">
        <v>44166</v>
      </c>
      <c r="B109" s="4">
        <v>11073.2</v>
      </c>
      <c r="C109" s="4"/>
      <c r="D109" s="4"/>
      <c r="E109" s="4"/>
      <c r="G109" s="4"/>
      <c r="H109" s="4"/>
      <c r="I109" s="4"/>
      <c r="J109" s="4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45">
      <c r="A110" s="3">
        <v>44197</v>
      </c>
      <c r="B110" s="4">
        <v>11112.5</v>
      </c>
      <c r="C110" s="4"/>
      <c r="D110" s="4"/>
      <c r="E110" s="4"/>
      <c r="G110" s="4"/>
      <c r="H110" s="4"/>
      <c r="I110" s="4"/>
      <c r="J110" s="4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45">
      <c r="A111" s="3">
        <v>44228</v>
      </c>
      <c r="B111" s="4">
        <v>11197.5</v>
      </c>
      <c r="C111" s="4"/>
      <c r="D111" s="4"/>
      <c r="E111" s="4"/>
      <c r="G111" s="4"/>
      <c r="H111" s="4"/>
      <c r="I111" s="4"/>
      <c r="J111" s="4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45">
      <c r="A112" s="3">
        <v>44256</v>
      </c>
      <c r="B112" s="4">
        <v>11257.5</v>
      </c>
      <c r="C112" s="4"/>
      <c r="D112" s="4"/>
      <c r="E112" s="4"/>
      <c r="G112" s="4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45">
      <c r="A113" s="3">
        <v>44287</v>
      </c>
      <c r="B113" s="4">
        <v>11252.6</v>
      </c>
      <c r="C113" s="4"/>
      <c r="D113" s="4"/>
      <c r="E113" s="4"/>
      <c r="G113" s="4"/>
      <c r="H113" s="4"/>
      <c r="I113" s="4"/>
      <c r="J113" s="4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45">
      <c r="A114" s="3">
        <v>44317</v>
      </c>
      <c r="B114" s="4">
        <v>11230.1</v>
      </c>
      <c r="C114" s="4"/>
      <c r="D114" s="4"/>
      <c r="E114" s="4"/>
      <c r="G114" s="4"/>
      <c r="H114" s="4"/>
      <c r="I114" s="4"/>
      <c r="J114" s="4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45">
      <c r="A115" s="3">
        <v>44348</v>
      </c>
      <c r="B115" s="4">
        <v>11224.3</v>
      </c>
      <c r="C115" s="4"/>
      <c r="D115" s="4"/>
      <c r="E115" s="4"/>
      <c r="G115" s="4"/>
      <c r="H115" s="4"/>
      <c r="I115" s="4"/>
      <c r="J115" s="4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45">
      <c r="A116" s="3">
        <v>44378</v>
      </c>
      <c r="B116" s="4">
        <v>11269.3</v>
      </c>
      <c r="C116" s="4"/>
      <c r="D116" s="4"/>
      <c r="E116" s="4"/>
      <c r="G116" s="4"/>
      <c r="H116" s="4"/>
      <c r="I116" s="4"/>
      <c r="J116" s="4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45">
      <c r="A117" s="3">
        <v>44409</v>
      </c>
      <c r="B117" s="4">
        <v>11305.5</v>
      </c>
      <c r="C117" s="4"/>
      <c r="D117" s="4"/>
      <c r="E117" s="4"/>
      <c r="G117" s="4"/>
      <c r="H117" s="4"/>
      <c r="I117" s="4"/>
      <c r="J117" s="4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45">
      <c r="A118" s="3">
        <v>44440</v>
      </c>
      <c r="B118" s="4">
        <v>11331.9</v>
      </c>
      <c r="C118" s="4"/>
      <c r="D118" s="4"/>
      <c r="E118" s="4"/>
      <c r="G118" s="4"/>
      <c r="H118" s="4"/>
      <c r="I118" s="4"/>
      <c r="J118" s="4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3">
        <v>44470</v>
      </c>
      <c r="B119" s="4">
        <v>11348.6</v>
      </c>
      <c r="C119" s="4"/>
      <c r="D119" s="4"/>
      <c r="E119" s="4"/>
      <c r="G119" s="4"/>
      <c r="H119" s="4"/>
      <c r="I119" s="4"/>
      <c r="J119" s="4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45">
      <c r="A120" s="3">
        <v>44501</v>
      </c>
      <c r="B120" s="4">
        <v>11418.2</v>
      </c>
      <c r="C120" s="4"/>
      <c r="D120" s="4"/>
      <c r="E120" s="4"/>
      <c r="G120" s="4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45">
      <c r="A121" s="3">
        <v>44531</v>
      </c>
      <c r="B121" s="4">
        <v>11377.4</v>
      </c>
      <c r="C121" s="4"/>
      <c r="D121" s="4"/>
      <c r="E121" s="4"/>
      <c r="G121" s="4"/>
      <c r="H121" s="4"/>
      <c r="I121" s="4"/>
      <c r="J121" s="4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45">
      <c r="A122" s="3">
        <v>44562</v>
      </c>
      <c r="B122" s="4"/>
      <c r="C122" s="4"/>
      <c r="D122" s="4"/>
      <c r="E122" s="10"/>
      <c r="G122" s="4"/>
      <c r="H122" s="4"/>
      <c r="I122" s="4"/>
      <c r="J122" s="4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45">
      <c r="A123" s="3">
        <v>44593</v>
      </c>
      <c r="B123" s="4"/>
      <c r="C123" s="4"/>
      <c r="D123" s="4"/>
      <c r="E123" s="10"/>
      <c r="G123" s="4"/>
      <c r="H123" s="4"/>
      <c r="I123" s="4"/>
      <c r="J123" s="4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45">
      <c r="A124" s="3">
        <v>44621</v>
      </c>
      <c r="B124" s="2"/>
      <c r="C124" s="2"/>
      <c r="D124" s="2"/>
      <c r="E124" s="10"/>
      <c r="G124" s="4"/>
      <c r="H124" s="2"/>
      <c r="I124" s="15"/>
      <c r="J124" s="15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45">
      <c r="A125" s="3">
        <v>44652</v>
      </c>
      <c r="B125" s="2"/>
      <c r="C125" s="2"/>
      <c r="D125" s="2"/>
      <c r="E125" s="10"/>
      <c r="G125" s="4"/>
      <c r="H125" s="2"/>
      <c r="I125" s="4"/>
      <c r="J125" s="4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45">
      <c r="A126" s="3">
        <v>44682</v>
      </c>
      <c r="B126" s="2"/>
      <c r="C126" s="2"/>
      <c r="D126" s="2"/>
      <c r="E126" s="10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45">
      <c r="A127" s="3">
        <v>44713</v>
      </c>
      <c r="B127" s="2"/>
      <c r="C127" s="2"/>
      <c r="D127" s="2"/>
      <c r="E127" s="10"/>
      <c r="G127" s="4"/>
      <c r="H127" s="2"/>
      <c r="I127" s="2"/>
      <c r="J127" s="15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45">
      <c r="A128" s="3">
        <v>44743</v>
      </c>
      <c r="B128" s="2"/>
      <c r="C128" s="2"/>
      <c r="D128" s="2"/>
      <c r="E128" s="10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45">
      <c r="A129" s="3">
        <v>44774</v>
      </c>
      <c r="B129" s="2"/>
      <c r="C129" s="2"/>
      <c r="D129" s="2"/>
      <c r="E129" s="10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45">
      <c r="A130" s="3">
        <v>44805</v>
      </c>
      <c r="B130" s="2"/>
      <c r="C130" s="2"/>
      <c r="D130" s="2"/>
      <c r="E130" s="10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45">
      <c r="A131" s="3">
        <v>44835</v>
      </c>
      <c r="B131" s="2"/>
      <c r="C131" s="2"/>
      <c r="D131" s="2"/>
      <c r="E131" s="10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45">
      <c r="A132" s="3">
        <v>44866</v>
      </c>
      <c r="B132" s="2"/>
      <c r="C132" s="2"/>
      <c r="D132" s="2"/>
      <c r="E132" s="10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45">
      <c r="A133" s="3">
        <v>44896</v>
      </c>
      <c r="B133" s="2"/>
      <c r="C133" s="2"/>
      <c r="D133" s="2"/>
      <c r="E133" s="10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45">
      <c r="A134" s="3"/>
      <c r="B134" s="2"/>
      <c r="C134" s="2"/>
      <c r="D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45">
      <c r="A135" s="3"/>
      <c r="B135" s="2"/>
      <c r="C135" s="2"/>
      <c r="D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45">
      <c r="A136" s="3"/>
      <c r="B136" s="2"/>
      <c r="C136" s="2"/>
      <c r="D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45">
      <c r="A137" s="3"/>
      <c r="B137" s="2"/>
      <c r="C137" s="2"/>
      <c r="D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45">
      <c r="A138" s="3"/>
      <c r="B138" s="2"/>
      <c r="C138" s="2"/>
      <c r="D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45">
      <c r="A139" s="3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45">
      <c r="A140" s="3"/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45">
      <c r="A141" s="3"/>
      <c r="B141" s="2"/>
      <c r="C141" s="2"/>
      <c r="D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45">
      <c r="A142" s="3"/>
      <c r="B142" s="2"/>
      <c r="C142" s="2"/>
      <c r="D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45">
      <c r="A143" s="3"/>
      <c r="B143" s="2"/>
      <c r="C143" s="2"/>
      <c r="D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45">
      <c r="A144" s="3"/>
      <c r="B144" s="2"/>
      <c r="C144" s="2"/>
      <c r="D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3"/>
      <c r="B145" s="2"/>
      <c r="C145" s="2"/>
      <c r="D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45">
      <c r="A146" s="3"/>
      <c r="B146" s="2"/>
      <c r="C146" s="2"/>
      <c r="D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45">
      <c r="A147" s="3"/>
      <c r="B147" s="2"/>
      <c r="C147" s="2"/>
      <c r="D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45">
      <c r="A148" s="3"/>
      <c r="B148" s="2"/>
      <c r="C148" s="2"/>
      <c r="D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45">
      <c r="A149" s="3"/>
      <c r="B149" s="2"/>
      <c r="C149" s="2"/>
      <c r="D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45">
      <c r="A150" s="3"/>
      <c r="B150" s="2"/>
      <c r="C150" s="2"/>
      <c r="D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45">
      <c r="A151" s="3"/>
      <c r="B151" s="2"/>
      <c r="C151" s="2"/>
      <c r="D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45">
      <c r="A152" s="3"/>
      <c r="B152" s="2"/>
      <c r="C152" s="2"/>
      <c r="D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45">
      <c r="A153" s="3"/>
      <c r="B153" s="2"/>
      <c r="C153" s="2"/>
      <c r="D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45">
      <c r="A154" s="3"/>
      <c r="B154" s="2"/>
      <c r="C154" s="2"/>
      <c r="D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45">
      <c r="A155" s="3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45">
      <c r="A156" s="3"/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45">
      <c r="A157" s="3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45">
      <c r="A158" s="3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45">
      <c r="A159" s="3"/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45">
      <c r="A160" s="3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45">
      <c r="A161" s="3"/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45">
      <c r="A162" s="3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45">
      <c r="A163" s="3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45">
      <c r="A164" s="3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45">
      <c r="A165" s="3"/>
      <c r="B165" s="2"/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45">
      <c r="A166" s="3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45">
      <c r="A167" s="3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45">
      <c r="A168" s="3"/>
      <c r="B168" s="2"/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45">
      <c r="A169" s="3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45">
      <c r="A170" s="3"/>
      <c r="B170" s="2"/>
      <c r="C170" s="2"/>
      <c r="D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45">
      <c r="A171" s="3"/>
      <c r="B171" s="2"/>
      <c r="C171" s="2"/>
      <c r="D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45">
      <c r="A172" s="3"/>
      <c r="B172" s="2"/>
      <c r="C172" s="2"/>
      <c r="D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45">
      <c r="A173" s="3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45">
      <c r="A174" s="3"/>
      <c r="B174" s="2"/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45">
      <c r="A175" s="3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45">
      <c r="A176" s="3"/>
      <c r="B176" s="2"/>
      <c r="C176" s="2"/>
      <c r="D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45">
      <c r="A177" s="3"/>
      <c r="B177" s="2"/>
      <c r="C177" s="2"/>
      <c r="D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45">
      <c r="A178" s="3"/>
      <c r="B178" s="2"/>
      <c r="C178" s="2"/>
      <c r="D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45">
      <c r="A179" s="3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45">
      <c r="A180" s="3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45">
      <c r="A181" s="3"/>
      <c r="B181" s="2"/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45">
      <c r="A182" s="3"/>
      <c r="B182" s="2"/>
      <c r="C182" s="2"/>
      <c r="D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45">
      <c r="A183" s="3"/>
      <c r="B183" s="2"/>
      <c r="C183" s="2"/>
      <c r="D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45">
      <c r="A184" s="3"/>
      <c r="B184" s="2"/>
      <c r="C184" s="2"/>
      <c r="D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45">
      <c r="A185" s="3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45">
      <c r="A186" s="3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45">
      <c r="A187" s="3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45">
      <c r="A188" s="3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45">
      <c r="A189" s="3"/>
      <c r="B189" s="2"/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45">
      <c r="A190" s="3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45">
      <c r="A191" s="3"/>
      <c r="B191" s="2"/>
      <c r="C191" s="2"/>
      <c r="D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45">
      <c r="A192" s="3"/>
      <c r="B192" s="2"/>
      <c r="C192" s="2"/>
      <c r="D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45">
      <c r="A193" s="3"/>
      <c r="B193" s="2"/>
      <c r="C193" s="2"/>
      <c r="D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45">
      <c r="A194" s="3"/>
      <c r="B194" s="2"/>
      <c r="C194" s="2"/>
      <c r="D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45">
      <c r="A195" s="3"/>
      <c r="B195" s="2"/>
      <c r="C195" s="2"/>
      <c r="D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45">
      <c r="A196" s="3"/>
      <c r="B196" s="2"/>
      <c r="C196" s="2"/>
      <c r="D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45">
      <c r="A197" s="3"/>
      <c r="B197" s="2"/>
      <c r="C197" s="2"/>
      <c r="D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45">
      <c r="A198" s="3"/>
      <c r="B198" s="2"/>
      <c r="C198" s="2"/>
      <c r="D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45">
      <c r="A199" s="3"/>
      <c r="B199" s="2"/>
      <c r="C199" s="2"/>
      <c r="D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45">
      <c r="A200" s="3"/>
      <c r="B200" s="2"/>
      <c r="C200" s="2"/>
      <c r="D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45">
      <c r="A201" s="3"/>
      <c r="B201" s="2"/>
      <c r="C201" s="2"/>
      <c r="D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45">
      <c r="A202" s="3"/>
      <c r="B202" s="2"/>
      <c r="C202" s="2"/>
      <c r="D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45">
      <c r="A203" s="3"/>
      <c r="B203" s="2"/>
      <c r="C203" s="2"/>
      <c r="D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45">
      <c r="A204" s="3"/>
      <c r="B204" s="2"/>
      <c r="C204" s="2"/>
      <c r="D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45">
      <c r="A205" s="3"/>
      <c r="B205" s="2"/>
      <c r="C205" s="2"/>
      <c r="D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45">
      <c r="A206" s="3"/>
      <c r="B206" s="2"/>
      <c r="C206" s="2"/>
      <c r="D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45">
      <c r="A207" s="3"/>
      <c r="B207" s="2"/>
      <c r="C207" s="2"/>
      <c r="D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45">
      <c r="A208" s="3"/>
      <c r="B208" s="2"/>
      <c r="C208" s="2"/>
      <c r="D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45">
      <c r="A209" s="3"/>
      <c r="B209" s="2"/>
      <c r="C209" s="2"/>
      <c r="D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45">
      <c r="A210" s="3"/>
      <c r="B210" s="2"/>
      <c r="C210" s="2"/>
      <c r="D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45">
      <c r="A211" s="3"/>
      <c r="B211" s="2"/>
      <c r="C211" s="2"/>
      <c r="D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45">
      <c r="A212" s="3"/>
      <c r="B212" s="2"/>
      <c r="C212" s="2"/>
      <c r="D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45">
      <c r="A213" s="3"/>
      <c r="B213" s="2"/>
      <c r="C213" s="2"/>
      <c r="D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45">
      <c r="A214" s="3"/>
      <c r="B214" s="2"/>
      <c r="C214" s="2"/>
      <c r="D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45">
      <c r="A215" s="3"/>
      <c r="B215" s="2"/>
      <c r="C215" s="2"/>
      <c r="D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45">
      <c r="A216" s="3"/>
      <c r="B216" s="2"/>
      <c r="C216" s="2"/>
      <c r="D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45">
      <c r="A217" s="3"/>
      <c r="B217" s="2"/>
      <c r="C217" s="2"/>
      <c r="D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45">
      <c r="A218" s="3"/>
      <c r="B218" s="2"/>
      <c r="C218" s="2"/>
      <c r="D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45">
      <c r="A219" s="3"/>
      <c r="B219" s="2"/>
      <c r="C219" s="2"/>
      <c r="D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45">
      <c r="A220" s="3"/>
      <c r="B220" s="2"/>
      <c r="C220" s="2"/>
      <c r="D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45">
      <c r="A221" s="3"/>
      <c r="B221" s="2"/>
      <c r="C221" s="2"/>
      <c r="D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45">
      <c r="A222" s="3"/>
      <c r="B222" s="2"/>
      <c r="C222" s="2"/>
      <c r="D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45">
      <c r="A223" s="3"/>
      <c r="B223" s="2"/>
      <c r="C223" s="2"/>
      <c r="D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45">
      <c r="A224" s="3"/>
      <c r="B224" s="2"/>
      <c r="C224" s="2"/>
      <c r="D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45">
      <c r="A225" s="3"/>
      <c r="B225" s="2"/>
      <c r="C225" s="2"/>
      <c r="D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45">
      <c r="A226" s="3"/>
      <c r="B226" s="2"/>
      <c r="C226" s="2"/>
      <c r="D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45">
      <c r="A227" s="3"/>
      <c r="B227" s="2"/>
      <c r="C227" s="2"/>
      <c r="D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45">
      <c r="A228" s="3"/>
      <c r="B228" s="2"/>
      <c r="C228" s="2"/>
      <c r="D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45">
      <c r="A229" s="3"/>
      <c r="B229" s="2"/>
      <c r="C229" s="2"/>
      <c r="D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45">
      <c r="A230" s="3"/>
      <c r="B230" s="2"/>
      <c r="C230" s="2"/>
      <c r="D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45">
      <c r="A231" s="3"/>
      <c r="B231" s="2"/>
      <c r="C231" s="2"/>
      <c r="D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45">
      <c r="A232" s="3"/>
      <c r="B232" s="2"/>
      <c r="C232" s="2"/>
      <c r="D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45">
      <c r="A233" s="3"/>
      <c r="B233" s="2"/>
      <c r="C233" s="2"/>
      <c r="D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45">
      <c r="A234" s="3"/>
      <c r="B234" s="2"/>
      <c r="C234" s="2"/>
      <c r="D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45">
      <c r="A235" s="3"/>
      <c r="B235" s="2"/>
      <c r="C235" s="2"/>
      <c r="D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45">
      <c r="A236" s="3"/>
      <c r="B236" s="2"/>
      <c r="C236" s="2"/>
      <c r="D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45">
      <c r="A237" s="3"/>
      <c r="B237" s="2"/>
      <c r="C237" s="2"/>
      <c r="D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45">
      <c r="A238" s="3"/>
      <c r="B238" s="2"/>
      <c r="C238" s="2"/>
      <c r="D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45">
      <c r="A239" s="3"/>
      <c r="B239" s="2"/>
      <c r="C239" s="2"/>
      <c r="D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45">
      <c r="A240" s="3"/>
      <c r="B240" s="2"/>
      <c r="C240" s="2"/>
      <c r="D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45">
      <c r="A241" s="3"/>
      <c r="B241" s="2"/>
      <c r="C241" s="2"/>
      <c r="D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45">
      <c r="A242" s="3"/>
      <c r="B242" s="2"/>
      <c r="C242" s="2"/>
      <c r="D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45">
      <c r="A243" s="3"/>
      <c r="B243" s="2"/>
      <c r="C243" s="2"/>
      <c r="D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45">
      <c r="A244" s="3"/>
      <c r="B244" s="2"/>
      <c r="C244" s="2"/>
      <c r="D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45">
      <c r="A245" s="3"/>
      <c r="B245" s="2"/>
      <c r="C245" s="2"/>
      <c r="D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45">
      <c r="A246" s="3"/>
      <c r="B246" s="2"/>
      <c r="C246" s="2"/>
      <c r="D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45">
      <c r="A247" s="3"/>
      <c r="B247" s="2"/>
      <c r="C247" s="2"/>
      <c r="D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45">
      <c r="A248" s="3"/>
      <c r="B248" s="2"/>
      <c r="C248" s="2"/>
      <c r="D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45">
      <c r="A249" s="3"/>
      <c r="B249" s="2"/>
      <c r="C249" s="2"/>
      <c r="D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45">
      <c r="A250" s="3"/>
      <c r="B250" s="2"/>
      <c r="C250" s="2"/>
      <c r="D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45">
      <c r="A251" s="3"/>
      <c r="B251" s="2"/>
      <c r="C251" s="2"/>
      <c r="D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45">
      <c r="A252" s="3"/>
      <c r="B252" s="2"/>
      <c r="C252" s="2"/>
      <c r="D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45">
      <c r="A253" s="3"/>
      <c r="B253" s="2"/>
      <c r="C253" s="2"/>
      <c r="D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45">
      <c r="A254" s="3"/>
      <c r="B254" s="2"/>
      <c r="C254" s="2"/>
      <c r="D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45">
      <c r="A255" s="3"/>
      <c r="B255" s="2"/>
      <c r="C255" s="2"/>
      <c r="D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45">
      <c r="A256" s="3"/>
      <c r="B256" s="2"/>
      <c r="C256" s="2"/>
      <c r="D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45">
      <c r="A257" s="3"/>
      <c r="B257" s="2"/>
      <c r="C257" s="2"/>
      <c r="D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45">
      <c r="A258" s="3"/>
      <c r="B258" s="2"/>
      <c r="C258" s="2"/>
      <c r="D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45">
      <c r="A259" s="3"/>
      <c r="B259" s="2"/>
      <c r="C259" s="2"/>
      <c r="D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45">
      <c r="A260" s="3"/>
      <c r="B260" s="2"/>
      <c r="C260" s="2"/>
      <c r="D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45">
      <c r="A261" s="3"/>
      <c r="B261" s="2"/>
      <c r="C261" s="2"/>
      <c r="D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45">
      <c r="A262" s="3"/>
      <c r="B262" s="2"/>
      <c r="C262" s="2"/>
      <c r="D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45">
      <c r="A263" s="3"/>
      <c r="B263" s="2"/>
      <c r="C263" s="2"/>
      <c r="D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45">
      <c r="A264" s="3"/>
      <c r="B264" s="2"/>
      <c r="C264" s="2"/>
      <c r="D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45">
      <c r="A265" s="3"/>
      <c r="B265" s="2"/>
      <c r="C265" s="2"/>
      <c r="D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45">
      <c r="A266" s="3"/>
      <c r="B266" s="2"/>
      <c r="C266" s="2"/>
      <c r="D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45">
      <c r="A267" s="3"/>
      <c r="B267" s="2"/>
      <c r="C267" s="2"/>
      <c r="D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45">
      <c r="A268" s="3"/>
      <c r="B268" s="2"/>
      <c r="C268" s="2"/>
      <c r="D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45">
      <c r="A269" s="3"/>
      <c r="B269" s="2"/>
      <c r="C269" s="2"/>
      <c r="D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45">
      <c r="A270" s="3"/>
      <c r="B270" s="2"/>
      <c r="C270" s="2"/>
      <c r="D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45">
      <c r="A271" s="3"/>
      <c r="B271" s="2"/>
      <c r="C271" s="2"/>
      <c r="D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45">
      <c r="A272" s="3"/>
      <c r="B272" s="2"/>
      <c r="C272" s="2"/>
      <c r="D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45">
      <c r="A273" s="3"/>
      <c r="B273" s="2"/>
      <c r="C273" s="2"/>
      <c r="D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45">
      <c r="A274" s="3"/>
      <c r="B274" s="2"/>
      <c r="C274" s="2"/>
      <c r="D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45">
      <c r="A275" s="3"/>
      <c r="B275" s="2"/>
      <c r="C275" s="2"/>
      <c r="D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45">
      <c r="A276" s="3"/>
      <c r="B276" s="2"/>
      <c r="C276" s="2"/>
      <c r="D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45">
      <c r="A277" s="3"/>
      <c r="B277" s="2"/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45">
      <c r="A278" s="3"/>
      <c r="B278" s="2"/>
      <c r="C278" s="2"/>
      <c r="D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45">
      <c r="A279" s="3"/>
      <c r="B279" s="2"/>
      <c r="C279" s="2"/>
      <c r="D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45">
      <c r="A280" s="3"/>
      <c r="B280" s="2"/>
      <c r="C280" s="2"/>
      <c r="D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45">
      <c r="A281" s="3"/>
      <c r="B281" s="2"/>
      <c r="C281" s="2"/>
      <c r="D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45">
      <c r="A282" s="3"/>
      <c r="B282" s="2"/>
      <c r="C282" s="2"/>
      <c r="D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45">
      <c r="A283" s="3"/>
      <c r="B283" s="2"/>
      <c r="C283" s="2"/>
      <c r="D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45">
      <c r="A284" s="3"/>
      <c r="B284" s="2"/>
      <c r="C284" s="2"/>
      <c r="D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45">
      <c r="A285" s="3"/>
      <c r="B285" s="2"/>
      <c r="C285" s="2"/>
      <c r="D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45">
      <c r="A286" s="3"/>
      <c r="B286" s="2"/>
      <c r="C286" s="2"/>
      <c r="D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45">
      <c r="A287" s="3"/>
      <c r="B287" s="2"/>
      <c r="C287" s="2"/>
      <c r="D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45">
      <c r="A288" s="3"/>
      <c r="B288" s="2"/>
      <c r="C288" s="2"/>
      <c r="D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45">
      <c r="A289" s="3"/>
      <c r="B289" s="2"/>
      <c r="C289" s="2"/>
      <c r="D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45">
      <c r="A290" s="3"/>
      <c r="B290" s="2"/>
      <c r="C290" s="2"/>
      <c r="D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45">
      <c r="A291" s="3"/>
      <c r="B291" s="2"/>
      <c r="C291" s="2"/>
      <c r="D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45">
      <c r="A292" s="3"/>
      <c r="B292" s="2"/>
      <c r="C292" s="2"/>
      <c r="D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45">
      <c r="A293" s="3"/>
      <c r="B293" s="2"/>
      <c r="C293" s="2"/>
      <c r="D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45">
      <c r="A294" s="3"/>
      <c r="B294" s="2"/>
      <c r="C294" s="2"/>
      <c r="D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45">
      <c r="A295" s="3"/>
      <c r="B295" s="2"/>
      <c r="C295" s="2"/>
      <c r="D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45">
      <c r="A296" s="3"/>
      <c r="B296" s="2"/>
      <c r="C296" s="2"/>
      <c r="D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45">
      <c r="A297" s="3"/>
      <c r="B297" s="2"/>
      <c r="C297" s="2"/>
      <c r="D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45">
      <c r="A298" s="3"/>
      <c r="B298" s="2"/>
      <c r="C298" s="2"/>
      <c r="D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45">
      <c r="A299" s="3"/>
      <c r="B299" s="2"/>
      <c r="C299" s="2"/>
      <c r="D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45">
      <c r="A300" s="3"/>
      <c r="B300" s="2"/>
      <c r="C300" s="2"/>
      <c r="D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45">
      <c r="A301" s="3"/>
      <c r="B301" s="2"/>
      <c r="C301" s="2"/>
      <c r="D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45">
      <c r="A302" s="3"/>
      <c r="B302" s="2"/>
      <c r="C302" s="2"/>
      <c r="D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45">
      <c r="A303" s="3"/>
      <c r="B303" s="2"/>
      <c r="C303" s="2"/>
      <c r="D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45">
      <c r="A304" s="3"/>
      <c r="B304" s="2"/>
      <c r="C304" s="2"/>
      <c r="D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45">
      <c r="A305" s="3"/>
      <c r="B305" s="2"/>
      <c r="C305" s="2"/>
      <c r="D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45">
      <c r="A306" s="3"/>
      <c r="B306" s="2"/>
      <c r="C306" s="2"/>
      <c r="D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45">
      <c r="A307" s="3"/>
      <c r="B307" s="2"/>
      <c r="C307" s="2"/>
      <c r="D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45">
      <c r="A308" s="3"/>
      <c r="B308" s="2"/>
      <c r="C308" s="2"/>
      <c r="D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45">
      <c r="A309" s="3"/>
      <c r="B309" s="2"/>
      <c r="C309" s="2"/>
      <c r="D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45">
      <c r="A310" s="3"/>
      <c r="B310" s="2"/>
      <c r="C310" s="2"/>
      <c r="D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45">
      <c r="B311" s="2"/>
      <c r="C311" s="2"/>
      <c r="D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45">
      <c r="B312" s="2"/>
      <c r="C312" s="2"/>
      <c r="D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45">
      <c r="B313" s="2"/>
      <c r="C313" s="2"/>
      <c r="D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45">
      <c r="B314" s="2"/>
      <c r="C314" s="2"/>
      <c r="D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45">
      <c r="B315" s="2"/>
      <c r="C315" s="2"/>
      <c r="D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45">
      <c r="B316" s="2"/>
      <c r="C316" s="2"/>
      <c r="D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45">
      <c r="B317" s="2"/>
      <c r="C317" s="2"/>
      <c r="D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45">
      <c r="B318" s="2"/>
      <c r="C318" s="2"/>
      <c r="D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45">
      <c r="B319" s="2"/>
      <c r="C319" s="2"/>
      <c r="D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45">
      <c r="B320" s="2"/>
      <c r="C320" s="2"/>
      <c r="D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2:19" x14ac:dyDescent="0.45">
      <c r="B321" s="2"/>
      <c r="C321" s="2"/>
      <c r="D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2:19" x14ac:dyDescent="0.45">
      <c r="B322" s="2"/>
      <c r="C322" s="2"/>
      <c r="D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2:19" x14ac:dyDescent="0.45">
      <c r="B323" s="2"/>
      <c r="C323" s="2"/>
      <c r="D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2:19" x14ac:dyDescent="0.45">
      <c r="B324" s="2"/>
      <c r="C324" s="2"/>
      <c r="D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2:19" x14ac:dyDescent="0.45">
      <c r="B325" s="2"/>
      <c r="C325" s="2"/>
      <c r="D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2:19" x14ac:dyDescent="0.45">
      <c r="B326" s="2"/>
      <c r="C326" s="2"/>
      <c r="D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2:19" x14ac:dyDescent="0.45">
      <c r="B327" s="2"/>
      <c r="C327" s="2"/>
      <c r="D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2:19" x14ac:dyDescent="0.45">
      <c r="B328" s="2"/>
      <c r="C328" s="2"/>
      <c r="D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2:19" x14ac:dyDescent="0.45">
      <c r="B329" s="2"/>
      <c r="C329" s="2"/>
      <c r="D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2:19" x14ac:dyDescent="0.45">
      <c r="B330" s="2"/>
      <c r="C330" s="2"/>
      <c r="D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2:19" x14ac:dyDescent="0.45">
      <c r="B331" s="2"/>
      <c r="C331" s="2"/>
      <c r="D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2:19" x14ac:dyDescent="0.45">
      <c r="B332" s="2"/>
      <c r="C332" s="2"/>
      <c r="D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2:19" x14ac:dyDescent="0.45">
      <c r="B333" s="2"/>
      <c r="C333" s="2"/>
      <c r="D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2:19" x14ac:dyDescent="0.45">
      <c r="B334" s="2"/>
      <c r="C334" s="2"/>
      <c r="D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2:19" x14ac:dyDescent="0.45">
      <c r="C335" s="2"/>
      <c r="D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2:19" x14ac:dyDescent="0.45">
      <c r="C336" s="2"/>
      <c r="D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3:19" x14ac:dyDescent="0.45">
      <c r="C337" s="2"/>
      <c r="D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3:19" x14ac:dyDescent="0.45">
      <c r="C338" s="2"/>
      <c r="D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3:19" x14ac:dyDescent="0.45">
      <c r="C339" s="2"/>
      <c r="D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3:19" x14ac:dyDescent="0.45">
      <c r="C340" s="2"/>
      <c r="D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3:19" x14ac:dyDescent="0.45">
      <c r="C341" s="2"/>
      <c r="D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3:19" x14ac:dyDescent="0.45">
      <c r="C342" s="2"/>
      <c r="D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3:19" x14ac:dyDescent="0.45">
      <c r="C343" s="2"/>
      <c r="D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3:19" x14ac:dyDescent="0.45">
      <c r="C344" s="2"/>
      <c r="D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3:19" x14ac:dyDescent="0.45">
      <c r="C345" s="2"/>
      <c r="D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3:19" x14ac:dyDescent="0.45">
      <c r="C346" s="2"/>
      <c r="D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3:19" x14ac:dyDescent="0.45">
      <c r="C347" s="2"/>
      <c r="D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3:19" x14ac:dyDescent="0.45">
      <c r="C348" s="2"/>
      <c r="D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3:19" x14ac:dyDescent="0.45">
      <c r="C349" s="2"/>
      <c r="D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3:19" x14ac:dyDescent="0.45">
      <c r="C350" s="2"/>
      <c r="D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3:19" x14ac:dyDescent="0.45"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3:19" x14ac:dyDescent="0.45">
      <c r="C352" s="2"/>
      <c r="D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3:19" x14ac:dyDescent="0.45">
      <c r="C353" s="2"/>
      <c r="D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3:19" x14ac:dyDescent="0.45">
      <c r="C354" s="2"/>
      <c r="D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3:19" x14ac:dyDescent="0.45">
      <c r="C355" s="2"/>
      <c r="D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3:19" x14ac:dyDescent="0.45">
      <c r="C356" s="2"/>
      <c r="D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3:19" x14ac:dyDescent="0.45">
      <c r="C357" s="2"/>
      <c r="D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3:19" x14ac:dyDescent="0.45">
      <c r="C358" s="2"/>
      <c r="D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3:19" x14ac:dyDescent="0.45">
      <c r="C359" s="2"/>
      <c r="D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3:19" x14ac:dyDescent="0.45">
      <c r="C360" s="2"/>
      <c r="D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3:19" x14ac:dyDescent="0.45">
      <c r="C361" s="2"/>
      <c r="D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3:19" x14ac:dyDescent="0.45">
      <c r="C362" s="2"/>
      <c r="D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3:19" x14ac:dyDescent="0.45">
      <c r="C363" s="2"/>
      <c r="D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3:19" x14ac:dyDescent="0.45">
      <c r="C364" s="2"/>
      <c r="D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3:19" x14ac:dyDescent="0.45">
      <c r="C365" s="2"/>
      <c r="D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3:19" x14ac:dyDescent="0.45">
      <c r="C366" s="2"/>
      <c r="D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3:19" x14ac:dyDescent="0.45">
      <c r="C367" s="2"/>
      <c r="D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3:19" x14ac:dyDescent="0.45">
      <c r="C368" s="2"/>
      <c r="D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3:19" x14ac:dyDescent="0.45">
      <c r="C369" s="2"/>
      <c r="D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3:19" x14ac:dyDescent="0.45">
      <c r="C370" s="2"/>
      <c r="D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3:19" x14ac:dyDescent="0.45">
      <c r="C371" s="2"/>
      <c r="D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3:19" x14ac:dyDescent="0.45">
      <c r="C372" s="2"/>
      <c r="D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3:19" x14ac:dyDescent="0.45">
      <c r="C373" s="2"/>
      <c r="D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3:19" x14ac:dyDescent="0.45">
      <c r="C374" s="2"/>
      <c r="D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3:19" x14ac:dyDescent="0.45">
      <c r="C375" s="2"/>
      <c r="D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3:19" x14ac:dyDescent="0.45">
      <c r="C376" s="2"/>
      <c r="D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3:19" x14ac:dyDescent="0.45">
      <c r="C377" s="2"/>
      <c r="D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3:19" x14ac:dyDescent="0.45">
      <c r="C378" s="2"/>
      <c r="D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3:19" x14ac:dyDescent="0.45">
      <c r="C379" s="2"/>
      <c r="D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3:19" x14ac:dyDescent="0.45">
      <c r="C380" s="2"/>
      <c r="D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3:19" x14ac:dyDescent="0.45">
      <c r="C381" s="2"/>
      <c r="D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3:19" x14ac:dyDescent="0.45">
      <c r="C382" s="2"/>
      <c r="D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3:19" x14ac:dyDescent="0.45">
      <c r="C383" s="2"/>
      <c r="D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3:19" x14ac:dyDescent="0.45">
      <c r="C384" s="2"/>
      <c r="D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3:19" x14ac:dyDescent="0.45">
      <c r="C385" s="2"/>
      <c r="D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3:19" x14ac:dyDescent="0.45">
      <c r="C386" s="2"/>
      <c r="D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3:19" x14ac:dyDescent="0.45">
      <c r="C387" s="2"/>
      <c r="D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3:19" x14ac:dyDescent="0.45">
      <c r="C388" s="2"/>
      <c r="D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3:19" x14ac:dyDescent="0.45">
      <c r="C389" s="2"/>
      <c r="D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3:19" x14ac:dyDescent="0.45">
      <c r="C390" s="2"/>
      <c r="D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3:19" x14ac:dyDescent="0.45">
      <c r="C391" s="2"/>
      <c r="D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3:19" x14ac:dyDescent="0.45">
      <c r="C392" s="2"/>
      <c r="D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3:19" x14ac:dyDescent="0.45">
      <c r="C393" s="2"/>
      <c r="D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3:19" x14ac:dyDescent="0.45">
      <c r="C394" s="2"/>
      <c r="D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3:19" x14ac:dyDescent="0.45">
      <c r="C395" s="2"/>
      <c r="D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3:19" x14ac:dyDescent="0.45">
      <c r="C396" s="2"/>
      <c r="D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3:19" x14ac:dyDescent="0.45">
      <c r="C397" s="2"/>
      <c r="D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3:19" x14ac:dyDescent="0.45">
      <c r="C398" s="2"/>
      <c r="D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3:19" x14ac:dyDescent="0.45">
      <c r="C399" s="2"/>
      <c r="D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3:19" x14ac:dyDescent="0.45">
      <c r="C400" s="2"/>
      <c r="D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3:19" x14ac:dyDescent="0.45">
      <c r="C401" s="2"/>
      <c r="D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3:19" x14ac:dyDescent="0.45">
      <c r="C402" s="2"/>
      <c r="D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3:19" x14ac:dyDescent="0.45">
      <c r="C403" s="2"/>
      <c r="D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3:19" x14ac:dyDescent="0.45">
      <c r="C404" s="2"/>
      <c r="D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3:19" x14ac:dyDescent="0.45">
      <c r="C405" s="2"/>
      <c r="D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3:19" x14ac:dyDescent="0.45">
      <c r="C406" s="2"/>
      <c r="D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3:19" x14ac:dyDescent="0.45">
      <c r="C407" s="2"/>
      <c r="D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3:19" x14ac:dyDescent="0.45">
      <c r="C408" s="2"/>
      <c r="D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3:19" x14ac:dyDescent="0.45">
      <c r="C409" s="2"/>
      <c r="D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3:19" x14ac:dyDescent="0.45">
      <c r="C410" s="2"/>
      <c r="D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3:19" x14ac:dyDescent="0.45">
      <c r="C411" s="2"/>
      <c r="D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3:19" x14ac:dyDescent="0.45">
      <c r="C412" s="2"/>
      <c r="D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3:19" x14ac:dyDescent="0.45">
      <c r="C413" s="2"/>
      <c r="D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3:19" x14ac:dyDescent="0.45">
      <c r="C414" s="2"/>
      <c r="D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3:19" x14ac:dyDescent="0.45">
      <c r="C415" s="2"/>
      <c r="D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3:19" x14ac:dyDescent="0.45">
      <c r="C416" s="2"/>
      <c r="D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3:19" x14ac:dyDescent="0.45">
      <c r="C417" s="2"/>
      <c r="D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3:19" x14ac:dyDescent="0.45">
      <c r="C418" s="2"/>
      <c r="D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3:19" x14ac:dyDescent="0.45">
      <c r="C419" s="2"/>
      <c r="D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3:19" x14ac:dyDescent="0.45">
      <c r="C420" s="2"/>
      <c r="D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3:19" x14ac:dyDescent="0.45">
      <c r="C421" s="2"/>
      <c r="D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3:19" x14ac:dyDescent="0.45">
      <c r="C422" s="2"/>
      <c r="D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3:19" x14ac:dyDescent="0.45">
      <c r="C423" s="2"/>
      <c r="D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3:19" x14ac:dyDescent="0.45">
      <c r="C424" s="2"/>
      <c r="D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3:19" x14ac:dyDescent="0.45">
      <c r="C425" s="2"/>
      <c r="D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3:19" x14ac:dyDescent="0.45">
      <c r="C426" s="2"/>
      <c r="D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3:19" x14ac:dyDescent="0.45">
      <c r="C427" s="2"/>
      <c r="D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3:19" x14ac:dyDescent="0.45">
      <c r="C428" s="2"/>
      <c r="D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3:19" x14ac:dyDescent="0.45">
      <c r="C429" s="2"/>
      <c r="D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3:19" x14ac:dyDescent="0.45">
      <c r="C430" s="2"/>
      <c r="D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3:19" x14ac:dyDescent="0.45">
      <c r="C431" s="2"/>
      <c r="D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3:19" x14ac:dyDescent="0.45">
      <c r="C432" s="2"/>
      <c r="D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3:19" x14ac:dyDescent="0.45">
      <c r="C433" s="2"/>
      <c r="D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3:19" x14ac:dyDescent="0.45">
      <c r="C434" s="2"/>
      <c r="D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3:19" x14ac:dyDescent="0.45">
      <c r="C435" s="2"/>
      <c r="D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3:19" x14ac:dyDescent="0.45">
      <c r="C436" s="2"/>
      <c r="D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3:19" x14ac:dyDescent="0.45">
      <c r="C437" s="2"/>
      <c r="D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3:19" x14ac:dyDescent="0.45">
      <c r="C438" s="2"/>
      <c r="D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3:19" x14ac:dyDescent="0.45">
      <c r="C439" s="2"/>
      <c r="D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3:19" x14ac:dyDescent="0.45">
      <c r="C440" s="2"/>
      <c r="D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3:19" x14ac:dyDescent="0.45">
      <c r="C441" s="2"/>
      <c r="D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3:19" x14ac:dyDescent="0.45">
      <c r="C442" s="2"/>
      <c r="D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3:19" x14ac:dyDescent="0.45">
      <c r="C443" s="2"/>
      <c r="D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3:19" x14ac:dyDescent="0.45">
      <c r="C444" s="2"/>
      <c r="D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3:19" x14ac:dyDescent="0.45">
      <c r="C445" s="2"/>
      <c r="D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3:19" x14ac:dyDescent="0.45">
      <c r="C446" s="2"/>
      <c r="D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3:19" x14ac:dyDescent="0.45">
      <c r="C447" s="2"/>
      <c r="D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3:19" x14ac:dyDescent="0.45">
      <c r="C448" s="2"/>
      <c r="D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3:19" x14ac:dyDescent="0.45">
      <c r="C449" s="2"/>
      <c r="D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3:19" x14ac:dyDescent="0.45">
      <c r="C450" s="2"/>
      <c r="D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3:19" x14ac:dyDescent="0.45">
      <c r="C451" s="2"/>
      <c r="D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3:19" x14ac:dyDescent="0.45">
      <c r="C452" s="2"/>
      <c r="D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3:19" x14ac:dyDescent="0.45">
      <c r="C453" s="2"/>
      <c r="D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3:19" x14ac:dyDescent="0.45">
      <c r="C454" s="2"/>
      <c r="D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3:19" x14ac:dyDescent="0.45">
      <c r="C455" s="2"/>
      <c r="D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3:19" x14ac:dyDescent="0.45">
      <c r="C456" s="2"/>
      <c r="D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3:19" x14ac:dyDescent="0.45">
      <c r="C457" s="2"/>
      <c r="D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3:19" x14ac:dyDescent="0.45">
      <c r="C458" s="2"/>
      <c r="D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3:19" x14ac:dyDescent="0.45">
      <c r="C459" s="2"/>
      <c r="D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3:19" x14ac:dyDescent="0.45">
      <c r="C460" s="2"/>
      <c r="D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1" sqref="N11"/>
    </sheetView>
  </sheetViews>
  <sheetFormatPr defaultColWidth="10.6640625" defaultRowHeight="14.25" x14ac:dyDescent="0.45"/>
  <cols>
    <col min="1" max="1" width="3.73046875" bestFit="1" customWidth="1"/>
    <col min="2" max="2" width="6.9296875" style="1" bestFit="1" customWidth="1"/>
    <col min="3" max="3" width="6.1328125" style="1" bestFit="1" customWidth="1"/>
    <col min="4" max="7" width="11.73046875" bestFit="1" customWidth="1"/>
    <col min="8" max="8" width="2.73046875" bestFit="1" customWidth="1"/>
    <col min="9" max="9" width="11.73046875" bestFit="1" customWidth="1"/>
    <col min="10" max="10" width="6.59765625" bestFit="1" customWidth="1"/>
    <col min="11" max="11" width="8" customWidth="1"/>
    <col min="12" max="12" width="6.796875" style="6" bestFit="1" customWidth="1"/>
    <col min="13" max="15" width="11.73046875" bestFit="1" customWidth="1"/>
    <col min="16" max="16" width="6.73046875" bestFit="1" customWidth="1"/>
    <col min="17" max="17" width="9.19921875" customWidth="1"/>
    <col min="18" max="18" width="9.9296875" bestFit="1" customWidth="1"/>
    <col min="19" max="19" width="11.73046875" bestFit="1" customWidth="1"/>
  </cols>
  <sheetData>
    <row r="1" spans="1:22" s="8" customFormat="1" ht="13.9" customHeight="1" x14ac:dyDescent="0.3">
      <c r="A1" s="8" t="s">
        <v>7</v>
      </c>
      <c r="B1" s="8" t="s">
        <v>3</v>
      </c>
      <c r="C1" s="9" t="s">
        <v>21</v>
      </c>
      <c r="D1" s="9" t="s">
        <v>2</v>
      </c>
      <c r="E1" s="8" t="s">
        <v>0</v>
      </c>
      <c r="F1" s="8" t="s">
        <v>23</v>
      </c>
      <c r="G1" s="9" t="s">
        <v>1</v>
      </c>
      <c r="H1" s="9" t="s">
        <v>20</v>
      </c>
      <c r="I1" s="9"/>
      <c r="L1" s="8" t="s">
        <v>11</v>
      </c>
      <c r="M1" s="9" t="s">
        <v>12</v>
      </c>
      <c r="N1" s="9" t="s">
        <v>13</v>
      </c>
      <c r="O1" s="9"/>
      <c r="P1" s="9"/>
      <c r="Q1" s="9"/>
      <c r="R1" s="9"/>
      <c r="S1" s="9"/>
      <c r="T1" s="9"/>
      <c r="U1" s="9"/>
      <c r="V1" s="9"/>
    </row>
    <row r="2" spans="1:22" x14ac:dyDescent="0.45">
      <c r="A2">
        <v>1</v>
      </c>
      <c r="B2" s="3">
        <v>40909</v>
      </c>
      <c r="C2" s="2">
        <v>8093.4</v>
      </c>
      <c r="J2" s="12" t="s">
        <v>8</v>
      </c>
      <c r="K2" s="16"/>
      <c r="P2" s="11"/>
      <c r="Q2" s="11" t="s">
        <v>22</v>
      </c>
      <c r="R2" s="11"/>
      <c r="S2" s="11"/>
    </row>
    <row r="3" spans="1:22" x14ac:dyDescent="0.45">
      <c r="A3">
        <v>2</v>
      </c>
      <c r="B3" s="3">
        <v>40940</v>
      </c>
      <c r="C3" s="2">
        <v>7243.1</v>
      </c>
      <c r="J3" s="12" t="s">
        <v>9</v>
      </c>
      <c r="K3" s="16"/>
      <c r="P3" s="11" t="s">
        <v>17</v>
      </c>
      <c r="Q3" s="11" t="s">
        <v>14</v>
      </c>
      <c r="R3" s="11" t="s">
        <v>15</v>
      </c>
      <c r="S3" s="11" t="s">
        <v>16</v>
      </c>
    </row>
    <row r="4" spans="1:22" x14ac:dyDescent="0.45">
      <c r="A4">
        <v>3</v>
      </c>
      <c r="B4" s="3">
        <v>40969</v>
      </c>
      <c r="C4" s="2">
        <v>8017.8</v>
      </c>
      <c r="J4" s="12" t="s">
        <v>10</v>
      </c>
      <c r="K4" s="16"/>
      <c r="P4">
        <v>8093.4</v>
      </c>
      <c r="Q4">
        <v>8403.6</v>
      </c>
      <c r="R4">
        <f t="shared" ref="R4:R15" si="0">Q4-P4</f>
        <v>310.20000000000073</v>
      </c>
      <c r="S4">
        <f t="shared" ref="S4:S15" si="1">R4/12</f>
        <v>25.850000000000062</v>
      </c>
    </row>
    <row r="5" spans="1:22" x14ac:dyDescent="0.45">
      <c r="A5">
        <v>4</v>
      </c>
      <c r="B5" s="3">
        <v>41000</v>
      </c>
      <c r="C5" s="2">
        <v>7835.6</v>
      </c>
      <c r="P5">
        <v>7243.1</v>
      </c>
      <c r="Q5">
        <v>7649.6</v>
      </c>
      <c r="R5">
        <f t="shared" si="0"/>
        <v>406.5</v>
      </c>
      <c r="S5">
        <f t="shared" si="1"/>
        <v>33.875</v>
      </c>
    </row>
    <row r="6" spans="1:22" x14ac:dyDescent="0.45">
      <c r="A6">
        <v>5</v>
      </c>
      <c r="B6" s="3">
        <v>41030</v>
      </c>
      <c r="C6" s="2">
        <v>7887.6</v>
      </c>
      <c r="P6">
        <v>8017.8</v>
      </c>
      <c r="Q6">
        <v>8285</v>
      </c>
      <c r="R6">
        <f t="shared" si="0"/>
        <v>267.19999999999982</v>
      </c>
      <c r="S6">
        <f t="shared" si="1"/>
        <v>22.266666666666652</v>
      </c>
    </row>
    <row r="7" spans="1:22" x14ac:dyDescent="0.45">
      <c r="A7">
        <v>6</v>
      </c>
      <c r="B7" s="3">
        <v>41061</v>
      </c>
      <c r="C7" s="2">
        <v>7527.9</v>
      </c>
      <c r="P7">
        <v>7835.6</v>
      </c>
      <c r="Q7">
        <v>8211.2999999999993</v>
      </c>
      <c r="R7">
        <f t="shared" si="0"/>
        <v>375.69999999999891</v>
      </c>
      <c r="S7">
        <f t="shared" si="1"/>
        <v>31.308333333333241</v>
      </c>
    </row>
    <row r="8" spans="1:22" x14ac:dyDescent="0.45">
      <c r="A8">
        <v>7</v>
      </c>
      <c r="B8" s="3">
        <v>41091</v>
      </c>
      <c r="C8" s="2">
        <v>8044.4</v>
      </c>
      <c r="P8">
        <v>7887.6</v>
      </c>
      <c r="Q8">
        <v>8059</v>
      </c>
      <c r="R8">
        <f t="shared" si="0"/>
        <v>171.39999999999964</v>
      </c>
      <c r="S8">
        <f t="shared" si="1"/>
        <v>14.283333333333303</v>
      </c>
    </row>
    <row r="9" spans="1:22" x14ac:dyDescent="0.45">
      <c r="A9">
        <v>8</v>
      </c>
      <c r="B9" s="3">
        <v>41122</v>
      </c>
      <c r="C9" s="2">
        <v>7924.7</v>
      </c>
      <c r="P9">
        <v>7527.9</v>
      </c>
      <c r="Q9">
        <v>7878.3</v>
      </c>
      <c r="R9">
        <f t="shared" si="0"/>
        <v>350.40000000000055</v>
      </c>
      <c r="S9">
        <f t="shared" si="1"/>
        <v>29.200000000000045</v>
      </c>
    </row>
    <row r="10" spans="1:22" x14ac:dyDescent="0.45">
      <c r="A10">
        <v>9</v>
      </c>
      <c r="B10" s="3">
        <v>41153</v>
      </c>
      <c r="C10" s="2">
        <v>7855.4</v>
      </c>
      <c r="P10">
        <v>8044.4</v>
      </c>
      <c r="Q10">
        <v>8315.2000000000007</v>
      </c>
      <c r="R10">
        <f t="shared" si="0"/>
        <v>270.80000000000109</v>
      </c>
      <c r="S10">
        <f t="shared" si="1"/>
        <v>22.566666666666759</v>
      </c>
    </row>
    <row r="11" spans="1:22" x14ac:dyDescent="0.45">
      <c r="A11">
        <v>10</v>
      </c>
      <c r="B11" s="3">
        <v>41183</v>
      </c>
      <c r="C11" s="2">
        <v>8239.5</v>
      </c>
      <c r="P11">
        <v>7924.7</v>
      </c>
      <c r="Q11">
        <v>8360.2999999999993</v>
      </c>
      <c r="R11">
        <f t="shared" si="0"/>
        <v>435.59999999999945</v>
      </c>
      <c r="S11">
        <f t="shared" si="1"/>
        <v>36.299999999999955</v>
      </c>
    </row>
    <row r="12" spans="1:22" x14ac:dyDescent="0.45">
      <c r="A12">
        <v>11</v>
      </c>
      <c r="B12" s="3">
        <v>41214</v>
      </c>
      <c r="C12" s="2">
        <v>8288.1</v>
      </c>
      <c r="P12">
        <v>7855.4</v>
      </c>
      <c r="Q12">
        <v>8274.2000000000007</v>
      </c>
      <c r="R12">
        <f t="shared" si="0"/>
        <v>418.80000000000109</v>
      </c>
      <c r="S12">
        <f t="shared" si="1"/>
        <v>34.900000000000091</v>
      </c>
    </row>
    <row r="13" spans="1:22" x14ac:dyDescent="0.45">
      <c r="A13">
        <v>12</v>
      </c>
      <c r="B13" s="3">
        <v>41244</v>
      </c>
      <c r="C13" s="2">
        <v>9491.7999999999993</v>
      </c>
      <c r="D13" s="7"/>
      <c r="P13">
        <v>8239.5</v>
      </c>
      <c r="Q13">
        <v>8606.2999999999993</v>
      </c>
      <c r="R13">
        <f t="shared" si="0"/>
        <v>366.79999999999927</v>
      </c>
      <c r="S13">
        <f t="shared" si="1"/>
        <v>30.566666666666606</v>
      </c>
    </row>
    <row r="14" spans="1:22" x14ac:dyDescent="0.45">
      <c r="A14">
        <v>13</v>
      </c>
      <c r="B14" s="3">
        <v>41275</v>
      </c>
      <c r="C14" s="2">
        <v>8403.6</v>
      </c>
      <c r="P14">
        <v>8288.1</v>
      </c>
      <c r="Q14">
        <v>8569.9</v>
      </c>
      <c r="R14">
        <f t="shared" si="0"/>
        <v>281.79999999999927</v>
      </c>
      <c r="S14">
        <f t="shared" si="1"/>
        <v>23.483333333333274</v>
      </c>
    </row>
    <row r="15" spans="1:22" x14ac:dyDescent="0.45">
      <c r="A15">
        <v>14</v>
      </c>
      <c r="B15" s="3">
        <v>41306</v>
      </c>
      <c r="C15" s="2">
        <v>7649.6</v>
      </c>
      <c r="P15">
        <v>9491.7999999999993</v>
      </c>
      <c r="Q15">
        <v>9936</v>
      </c>
      <c r="R15">
        <f t="shared" si="0"/>
        <v>444.20000000000073</v>
      </c>
      <c r="S15">
        <f t="shared" si="1"/>
        <v>37.01666666666673</v>
      </c>
    </row>
    <row r="16" spans="1:22" x14ac:dyDescent="0.45">
      <c r="A16">
        <v>15</v>
      </c>
      <c r="B16" s="3">
        <v>41334</v>
      </c>
      <c r="C16" s="2">
        <v>8285</v>
      </c>
    </row>
    <row r="17" spans="1:19" x14ac:dyDescent="0.45">
      <c r="A17">
        <v>16</v>
      </c>
      <c r="B17" s="3">
        <v>41365</v>
      </c>
      <c r="C17" s="2">
        <v>8211.2999999999993</v>
      </c>
      <c r="R17" s="11" t="s">
        <v>18</v>
      </c>
      <c r="S17">
        <f>AVERAGE(S4:S15)</f>
        <v>28.468055555555555</v>
      </c>
    </row>
    <row r="18" spans="1:19" x14ac:dyDescent="0.45">
      <c r="A18">
        <v>17</v>
      </c>
      <c r="B18" s="3">
        <v>41395</v>
      </c>
      <c r="C18" s="2">
        <v>8059</v>
      </c>
    </row>
    <row r="19" spans="1:19" x14ac:dyDescent="0.45">
      <c r="A19">
        <v>18</v>
      </c>
      <c r="B19" s="3">
        <v>41426</v>
      </c>
      <c r="C19" s="2">
        <v>7878.3</v>
      </c>
    </row>
    <row r="20" spans="1:19" x14ac:dyDescent="0.45">
      <c r="A20">
        <v>19</v>
      </c>
      <c r="B20" s="3">
        <v>41456</v>
      </c>
      <c r="C20" s="2">
        <v>8315.2000000000007</v>
      </c>
    </row>
    <row r="21" spans="1:19" x14ac:dyDescent="0.45">
      <c r="A21">
        <v>20</v>
      </c>
      <c r="B21" s="3">
        <v>41487</v>
      </c>
      <c r="C21" s="2">
        <v>8360.2999999999993</v>
      </c>
    </row>
    <row r="22" spans="1:19" x14ac:dyDescent="0.45">
      <c r="A22">
        <v>21</v>
      </c>
      <c r="B22" s="3">
        <v>41518</v>
      </c>
      <c r="C22" s="2">
        <v>8274.2000000000007</v>
      </c>
    </row>
    <row r="23" spans="1:19" x14ac:dyDescent="0.45">
      <c r="A23">
        <v>22</v>
      </c>
      <c r="B23" s="3">
        <v>41548</v>
      </c>
      <c r="C23" s="2">
        <v>8606.2999999999993</v>
      </c>
    </row>
    <row r="24" spans="1:19" x14ac:dyDescent="0.45">
      <c r="A24">
        <v>23</v>
      </c>
      <c r="B24" s="3">
        <v>41579</v>
      </c>
      <c r="C24" s="2">
        <v>8569.9</v>
      </c>
    </row>
    <row r="25" spans="1:19" x14ac:dyDescent="0.45">
      <c r="A25">
        <v>24</v>
      </c>
      <c r="B25" s="3">
        <v>41609</v>
      </c>
      <c r="C25" s="2">
        <v>9936</v>
      </c>
    </row>
    <row r="26" spans="1:19" x14ac:dyDescent="0.45">
      <c r="A26">
        <v>25</v>
      </c>
      <c r="B26" s="3">
        <v>41640</v>
      </c>
      <c r="C26" s="2">
        <v>8534.7999999999993</v>
      </c>
    </row>
    <row r="27" spans="1:19" x14ac:dyDescent="0.45">
      <c r="A27">
        <v>26</v>
      </c>
      <c r="B27" s="3">
        <v>41671</v>
      </c>
      <c r="C27" s="2">
        <v>8119.1</v>
      </c>
    </row>
    <row r="28" spans="1:19" x14ac:dyDescent="0.45">
      <c r="A28">
        <v>27</v>
      </c>
      <c r="B28" s="3">
        <v>41699</v>
      </c>
      <c r="C28" s="2">
        <v>8736.6</v>
      </c>
    </row>
    <row r="29" spans="1:19" x14ac:dyDescent="0.45">
      <c r="A29">
        <v>28</v>
      </c>
      <c r="B29" s="3">
        <v>41730</v>
      </c>
      <c r="C29" s="2">
        <v>8399.2000000000007</v>
      </c>
    </row>
    <row r="30" spans="1:19" x14ac:dyDescent="0.45">
      <c r="A30">
        <v>29</v>
      </c>
      <c r="B30" s="3">
        <v>41760</v>
      </c>
      <c r="C30" s="2">
        <v>8450.7000000000007</v>
      </c>
    </row>
    <row r="31" spans="1:19" x14ac:dyDescent="0.45">
      <c r="A31">
        <v>30</v>
      </c>
      <c r="B31" s="3">
        <v>41791</v>
      </c>
      <c r="C31" s="2">
        <v>8269.7000000000007</v>
      </c>
    </row>
    <row r="32" spans="1:19" x14ac:dyDescent="0.45">
      <c r="A32">
        <v>31</v>
      </c>
      <c r="B32" s="3">
        <v>41821</v>
      </c>
      <c r="C32" s="2">
        <v>8500.4</v>
      </c>
    </row>
    <row r="33" spans="1:3" x14ac:dyDescent="0.45">
      <c r="A33">
        <v>32</v>
      </c>
      <c r="B33" s="3">
        <v>41852</v>
      </c>
      <c r="C33" s="2">
        <v>8787.9</v>
      </c>
    </row>
    <row r="34" spans="1:3" x14ac:dyDescent="0.45">
      <c r="A34">
        <v>33</v>
      </c>
      <c r="B34" s="3">
        <v>41883</v>
      </c>
      <c r="C34" s="2">
        <v>8582.7999999999993</v>
      </c>
    </row>
    <row r="35" spans="1:3" x14ac:dyDescent="0.45">
      <c r="A35">
        <v>34</v>
      </c>
      <c r="B35" s="3">
        <v>41913</v>
      </c>
      <c r="C35" s="2">
        <v>8982</v>
      </c>
    </row>
    <row r="36" spans="1:3" x14ac:dyDescent="0.45">
      <c r="A36">
        <v>35</v>
      </c>
      <c r="B36" s="3">
        <v>41944</v>
      </c>
      <c r="C36" s="2">
        <v>9048.5</v>
      </c>
    </row>
    <row r="37" spans="1:3" x14ac:dyDescent="0.45">
      <c r="A37">
        <v>36</v>
      </c>
      <c r="B37" s="3">
        <v>41974</v>
      </c>
      <c r="C37" s="2">
        <v>10262.1</v>
      </c>
    </row>
    <row r="38" spans="1:3" x14ac:dyDescent="0.45">
      <c r="A38">
        <v>37</v>
      </c>
      <c r="B38" s="3">
        <v>42005</v>
      </c>
      <c r="C38" s="2">
        <v>9067.6</v>
      </c>
    </row>
    <row r="39" spans="1:3" x14ac:dyDescent="0.45">
      <c r="A39">
        <v>38</v>
      </c>
      <c r="B39" s="3">
        <v>42036</v>
      </c>
      <c r="C39" s="2">
        <v>8264.7999999999993</v>
      </c>
    </row>
    <row r="40" spans="1:3" x14ac:dyDescent="0.45">
      <c r="A40">
        <v>39</v>
      </c>
      <c r="B40" s="3">
        <v>42064</v>
      </c>
      <c r="C40" s="2">
        <v>9272</v>
      </c>
    </row>
    <row r="41" spans="1:3" x14ac:dyDescent="0.45">
      <c r="A41">
        <v>40</v>
      </c>
      <c r="B41" s="3">
        <v>42095</v>
      </c>
      <c r="C41" s="2">
        <v>8614.9</v>
      </c>
    </row>
    <row r="42" spans="1:3" x14ac:dyDescent="0.45">
      <c r="A42">
        <v>41</v>
      </c>
      <c r="B42" s="3">
        <v>42125</v>
      </c>
      <c r="C42" s="2">
        <v>8876.5</v>
      </c>
    </row>
    <row r="43" spans="1:3" x14ac:dyDescent="0.45">
      <c r="A43">
        <v>42</v>
      </c>
      <c r="B43" s="3">
        <v>42156</v>
      </c>
      <c r="C43" s="2">
        <v>8516.9</v>
      </c>
    </row>
    <row r="44" spans="1:3" x14ac:dyDescent="0.45">
      <c r="A44">
        <v>43</v>
      </c>
      <c r="B44" s="3">
        <v>42186</v>
      </c>
      <c r="C44" s="2">
        <v>8855.7999999999993</v>
      </c>
    </row>
    <row r="45" spans="1:3" x14ac:dyDescent="0.45">
      <c r="A45">
        <v>44</v>
      </c>
      <c r="B45" s="3">
        <v>42217</v>
      </c>
      <c r="C45" s="2">
        <v>9188.1</v>
      </c>
    </row>
    <row r="46" spans="1:3" x14ac:dyDescent="0.45">
      <c r="A46">
        <v>45</v>
      </c>
      <c r="B46" s="3">
        <v>42248</v>
      </c>
      <c r="C46" s="2">
        <v>8839.1</v>
      </c>
    </row>
    <row r="47" spans="1:3" x14ac:dyDescent="0.45">
      <c r="A47">
        <v>46</v>
      </c>
      <c r="B47" s="3">
        <v>42278</v>
      </c>
      <c r="C47" s="2">
        <v>9338.4</v>
      </c>
    </row>
    <row r="48" spans="1:3" x14ac:dyDescent="0.45">
      <c r="A48">
        <v>47</v>
      </c>
      <c r="B48" s="3">
        <v>42309</v>
      </c>
      <c r="C48" s="2">
        <v>9345.9</v>
      </c>
    </row>
    <row r="49" spans="1:3" x14ac:dyDescent="0.45">
      <c r="A49">
        <v>48</v>
      </c>
      <c r="B49" s="3">
        <v>42339</v>
      </c>
      <c r="C49" s="2">
        <v>10856.4</v>
      </c>
    </row>
    <row r="50" spans="1:3" x14ac:dyDescent="0.45">
      <c r="A50">
        <v>49</v>
      </c>
      <c r="B50" s="3">
        <v>42370</v>
      </c>
      <c r="C50" s="2">
        <v>9701.6</v>
      </c>
    </row>
    <row r="51" spans="1:3" x14ac:dyDescent="0.45">
      <c r="A51">
        <v>50</v>
      </c>
      <c r="B51" s="3">
        <v>42401</v>
      </c>
      <c r="C51" s="2">
        <v>8667.9</v>
      </c>
    </row>
    <row r="52" spans="1:3" x14ac:dyDescent="0.45">
      <c r="A52">
        <v>51</v>
      </c>
      <c r="B52" s="3">
        <v>42430</v>
      </c>
      <c r="C52" s="2">
        <v>9524.6</v>
      </c>
    </row>
    <row r="53" spans="1:3" x14ac:dyDescent="0.45">
      <c r="A53">
        <v>52</v>
      </c>
      <c r="B53" s="3">
        <v>42461</v>
      </c>
      <c r="C53" s="2">
        <v>9223.9</v>
      </c>
    </row>
    <row r="54" spans="1:3" x14ac:dyDescent="0.45">
      <c r="A54">
        <v>53</v>
      </c>
      <c r="B54" s="3">
        <v>42491</v>
      </c>
      <c r="C54" s="2">
        <v>9386</v>
      </c>
    </row>
    <row r="55" spans="1:3" x14ac:dyDescent="0.45">
      <c r="A55">
        <v>54</v>
      </c>
      <c r="B55" s="3">
        <v>42522</v>
      </c>
      <c r="C55" s="2">
        <v>8977.5</v>
      </c>
    </row>
    <row r="56" spans="1:3" x14ac:dyDescent="0.45">
      <c r="A56">
        <v>55</v>
      </c>
      <c r="B56" s="3">
        <v>42552</v>
      </c>
      <c r="C56" s="2">
        <v>9393.2999999999993</v>
      </c>
    </row>
    <row r="57" spans="1:3" x14ac:dyDescent="0.45">
      <c r="A57">
        <v>56</v>
      </c>
      <c r="B57" s="3">
        <v>42583</v>
      </c>
      <c r="C57" s="2">
        <v>9582.4</v>
      </c>
    </row>
    <row r="58" spans="1:3" x14ac:dyDescent="0.45">
      <c r="A58">
        <v>57</v>
      </c>
      <c r="B58" s="3">
        <v>42614</v>
      </c>
      <c r="C58" s="2">
        <v>9353.7999999999993</v>
      </c>
    </row>
    <row r="59" spans="1:3" x14ac:dyDescent="0.45">
      <c r="A59">
        <v>58</v>
      </c>
      <c r="B59" s="3">
        <v>42644</v>
      </c>
      <c r="C59" s="2">
        <v>9964.4</v>
      </c>
    </row>
    <row r="60" spans="1:3" x14ac:dyDescent="0.45">
      <c r="A60">
        <v>59</v>
      </c>
      <c r="B60" s="3">
        <v>42675</v>
      </c>
      <c r="C60" s="2">
        <v>9911.1</v>
      </c>
    </row>
    <row r="61" spans="1:3" x14ac:dyDescent="0.45">
      <c r="A61">
        <v>60</v>
      </c>
      <c r="B61" s="3">
        <v>42705</v>
      </c>
      <c r="C61" s="2">
        <v>11271.6</v>
      </c>
    </row>
    <row r="62" spans="1:3" x14ac:dyDescent="0.45">
      <c r="A62">
        <v>61</v>
      </c>
      <c r="B62" s="3">
        <v>42736</v>
      </c>
      <c r="C62" s="2">
        <v>9955.4</v>
      </c>
    </row>
    <row r="63" spans="1:3" x14ac:dyDescent="0.45">
      <c r="A63">
        <v>62</v>
      </c>
      <c r="B63" s="3">
        <v>42767</v>
      </c>
      <c r="C63" s="2">
        <v>9020</v>
      </c>
    </row>
    <row r="64" spans="1:3" x14ac:dyDescent="0.45">
      <c r="A64">
        <v>63</v>
      </c>
      <c r="B64" s="3">
        <v>42795</v>
      </c>
      <c r="C64" s="2">
        <v>9926.5</v>
      </c>
    </row>
    <row r="65" spans="1:3" x14ac:dyDescent="0.45">
      <c r="A65">
        <v>64</v>
      </c>
      <c r="B65" s="3">
        <v>42826</v>
      </c>
      <c r="C65" s="2">
        <v>9538</v>
      </c>
    </row>
    <row r="66" spans="1:3" x14ac:dyDescent="0.45">
      <c r="A66">
        <v>65</v>
      </c>
      <c r="B66" s="3">
        <v>42856</v>
      </c>
      <c r="C66" s="2">
        <v>9707.1</v>
      </c>
    </row>
    <row r="67" spans="1:3" x14ac:dyDescent="0.45">
      <c r="A67">
        <v>66</v>
      </c>
      <c r="B67" s="3">
        <v>42887</v>
      </c>
      <c r="C67" s="2">
        <v>9217.7999999999993</v>
      </c>
    </row>
    <row r="68" spans="1:3" x14ac:dyDescent="0.45">
      <c r="A68">
        <v>67</v>
      </c>
      <c r="B68" s="3">
        <v>42917</v>
      </c>
      <c r="C68" s="2">
        <v>9718</v>
      </c>
    </row>
    <row r="69" spans="1:3" x14ac:dyDescent="0.45">
      <c r="A69">
        <v>68</v>
      </c>
      <c r="B69" s="3">
        <v>42948</v>
      </c>
      <c r="C69" s="2">
        <v>9834.7999999999993</v>
      </c>
    </row>
    <row r="70" spans="1:3" x14ac:dyDescent="0.45">
      <c r="A70">
        <v>69</v>
      </c>
      <c r="B70" s="3">
        <v>42979</v>
      </c>
      <c r="C70" s="2">
        <v>9645.7999999999993</v>
      </c>
    </row>
    <row r="71" spans="1:3" x14ac:dyDescent="0.45">
      <c r="A71">
        <v>70</v>
      </c>
      <c r="B71" s="3">
        <v>43009</v>
      </c>
      <c r="C71" s="2">
        <v>10319.200000000001</v>
      </c>
    </row>
    <row r="72" spans="1:3" x14ac:dyDescent="0.45">
      <c r="A72">
        <v>71</v>
      </c>
      <c r="B72" s="3">
        <v>43040</v>
      </c>
      <c r="C72" s="2">
        <v>10128.5</v>
      </c>
    </row>
    <row r="73" spans="1:3" x14ac:dyDescent="0.45">
      <c r="A73">
        <v>72</v>
      </c>
      <c r="B73" s="3">
        <v>43070</v>
      </c>
      <c r="C73" s="2">
        <v>11731.2</v>
      </c>
    </row>
    <row r="74" spans="1:3" x14ac:dyDescent="0.45">
      <c r="A74">
        <v>73</v>
      </c>
      <c r="B74" s="3">
        <v>43101</v>
      </c>
      <c r="C74" s="2">
        <v>10244.9</v>
      </c>
    </row>
    <row r="75" spans="1:3" x14ac:dyDescent="0.45">
      <c r="A75">
        <v>74</v>
      </c>
      <c r="B75" s="3">
        <v>43132</v>
      </c>
      <c r="C75" s="2">
        <v>9556.9</v>
      </c>
    </row>
    <row r="76" spans="1:3" x14ac:dyDescent="0.45">
      <c r="A76">
        <v>75</v>
      </c>
      <c r="B76" s="3">
        <v>43160</v>
      </c>
      <c r="C76" s="2">
        <v>10354</v>
      </c>
    </row>
    <row r="77" spans="1:3" x14ac:dyDescent="0.45">
      <c r="A77">
        <v>76</v>
      </c>
      <c r="B77" s="3">
        <v>43191</v>
      </c>
      <c r="C77" s="2">
        <v>9727.9</v>
      </c>
    </row>
    <row r="78" spans="1:3" x14ac:dyDescent="0.45">
      <c r="A78">
        <v>77</v>
      </c>
      <c r="B78" s="3">
        <v>43221</v>
      </c>
      <c r="C78" s="2">
        <v>9815.2000000000007</v>
      </c>
    </row>
    <row r="79" spans="1:3" x14ac:dyDescent="0.45">
      <c r="A79">
        <v>78</v>
      </c>
      <c r="B79" s="3">
        <v>43252</v>
      </c>
      <c r="C79" s="2">
        <v>9516.5</v>
      </c>
    </row>
    <row r="80" spans="1:3" x14ac:dyDescent="0.45">
      <c r="A80">
        <v>79</v>
      </c>
      <c r="B80" s="3">
        <v>43282</v>
      </c>
      <c r="C80" s="2">
        <v>9928.5</v>
      </c>
    </row>
    <row r="81" spans="1:3" x14ac:dyDescent="0.45">
      <c r="A81">
        <v>80</v>
      </c>
      <c r="B81" s="3">
        <v>43313</v>
      </c>
      <c r="C81" s="2">
        <v>10041.9</v>
      </c>
    </row>
    <row r="82" spans="1:3" x14ac:dyDescent="0.45">
      <c r="A82">
        <v>81</v>
      </c>
      <c r="B82" s="3">
        <v>43344</v>
      </c>
      <c r="C82" s="2">
        <v>10005.700000000001</v>
      </c>
    </row>
    <row r="83" spans="1:3" x14ac:dyDescent="0.45">
      <c r="A83">
        <v>82</v>
      </c>
      <c r="B83" s="3">
        <v>43374</v>
      </c>
      <c r="C83" s="2">
        <v>10482.6</v>
      </c>
    </row>
    <row r="84" spans="1:3" x14ac:dyDescent="0.45">
      <c r="A84">
        <v>83</v>
      </c>
      <c r="B84" s="3">
        <v>43405</v>
      </c>
      <c r="C84" s="2">
        <v>10435.700000000001</v>
      </c>
    </row>
    <row r="85" spans="1:3" x14ac:dyDescent="0.45">
      <c r="A85">
        <v>84</v>
      </c>
      <c r="B85" s="3">
        <v>43435</v>
      </c>
      <c r="C85" s="2">
        <v>12230.1</v>
      </c>
    </row>
    <row r="86" spans="1:3" x14ac:dyDescent="0.45">
      <c r="A86">
        <v>85</v>
      </c>
      <c r="B86" s="3">
        <v>43466</v>
      </c>
      <c r="C86" s="2">
        <v>10431.5</v>
      </c>
    </row>
    <row r="87" spans="1:3" x14ac:dyDescent="0.45">
      <c r="A87">
        <v>86</v>
      </c>
      <c r="B87" s="3">
        <v>43497</v>
      </c>
      <c r="C87" s="2">
        <v>9574.6</v>
      </c>
    </row>
    <row r="88" spans="1:3" x14ac:dyDescent="0.45">
      <c r="A88">
        <v>87</v>
      </c>
      <c r="B88" s="3">
        <v>43525</v>
      </c>
      <c r="C88" s="2">
        <v>10510.3</v>
      </c>
    </row>
    <row r="89" spans="1:3" x14ac:dyDescent="0.45">
      <c r="A89">
        <v>88</v>
      </c>
      <c r="B89" s="3">
        <v>43556</v>
      </c>
      <c r="C89" s="2">
        <v>10274.1</v>
      </c>
    </row>
    <row r="90" spans="1:3" x14ac:dyDescent="0.45">
      <c r="A90">
        <v>89</v>
      </c>
      <c r="B90" s="3">
        <v>43586</v>
      </c>
      <c r="C90" s="2">
        <v>10189.700000000001</v>
      </c>
    </row>
    <row r="91" spans="1:3" x14ac:dyDescent="0.45">
      <c r="A91">
        <v>90</v>
      </c>
      <c r="B91" s="3">
        <v>43617</v>
      </c>
      <c r="C91" s="2">
        <v>9857.6</v>
      </c>
    </row>
    <row r="92" spans="1:3" x14ac:dyDescent="0.45">
      <c r="A92">
        <v>91</v>
      </c>
      <c r="B92" s="3">
        <v>43647</v>
      </c>
      <c r="C92" s="2">
        <v>10272.799999999999</v>
      </c>
    </row>
    <row r="93" spans="1:3" x14ac:dyDescent="0.45">
      <c r="A93">
        <v>92</v>
      </c>
      <c r="B93" s="3">
        <v>43678</v>
      </c>
      <c r="C93" s="2">
        <v>10363.700000000001</v>
      </c>
    </row>
    <row r="94" spans="1:3" x14ac:dyDescent="0.45">
      <c r="A94">
        <v>93</v>
      </c>
      <c r="B94" s="3">
        <v>43709</v>
      </c>
      <c r="C94" s="2">
        <v>10307.9</v>
      </c>
    </row>
    <row r="95" spans="1:3" x14ac:dyDescent="0.45">
      <c r="A95">
        <v>94</v>
      </c>
      <c r="B95" s="3">
        <v>43739</v>
      </c>
      <c r="C95" s="2">
        <v>10710.9</v>
      </c>
    </row>
    <row r="96" spans="1:3" x14ac:dyDescent="0.45">
      <c r="A96">
        <v>95</v>
      </c>
      <c r="B96" s="3">
        <v>43770</v>
      </c>
      <c r="C96" s="2">
        <v>10780.7</v>
      </c>
    </row>
    <row r="97" spans="1:3" x14ac:dyDescent="0.45">
      <c r="A97">
        <v>96</v>
      </c>
      <c r="B97" s="3">
        <v>43800</v>
      </c>
      <c r="C97" s="2">
        <v>12552.1</v>
      </c>
    </row>
    <row r="98" spans="1:3" x14ac:dyDescent="0.45">
      <c r="A98">
        <v>97</v>
      </c>
      <c r="B98" s="3">
        <v>43831</v>
      </c>
      <c r="C98" s="2">
        <v>10713.3</v>
      </c>
    </row>
    <row r="99" spans="1:3" x14ac:dyDescent="0.45">
      <c r="A99">
        <v>98</v>
      </c>
      <c r="B99" s="3">
        <v>43862</v>
      </c>
      <c r="C99" s="2">
        <v>9833.2000000000007</v>
      </c>
    </row>
    <row r="100" spans="1:3" x14ac:dyDescent="0.45">
      <c r="A100">
        <v>99</v>
      </c>
      <c r="B100" s="3">
        <v>43891</v>
      </c>
      <c r="C100" s="2">
        <v>11188.4</v>
      </c>
    </row>
    <row r="101" spans="1:3" x14ac:dyDescent="0.45">
      <c r="A101">
        <v>100</v>
      </c>
      <c r="B101" s="3">
        <v>43922</v>
      </c>
      <c r="C101" s="2">
        <v>10354.1</v>
      </c>
    </row>
    <row r="102" spans="1:3" x14ac:dyDescent="0.45">
      <c r="A102">
        <v>101</v>
      </c>
      <c r="B102" s="3">
        <v>43952</v>
      </c>
      <c r="C102" s="2">
        <v>10645.2</v>
      </c>
    </row>
    <row r="103" spans="1:3" x14ac:dyDescent="0.45">
      <c r="A103">
        <v>102</v>
      </c>
      <c r="B103" s="3">
        <v>43983</v>
      </c>
      <c r="C103" s="2">
        <v>10268.200000000001</v>
      </c>
    </row>
    <row r="104" spans="1:3" x14ac:dyDescent="0.45">
      <c r="A104">
        <v>103</v>
      </c>
      <c r="B104" s="3">
        <v>44013</v>
      </c>
      <c r="C104" s="2">
        <v>10604.4</v>
      </c>
    </row>
    <row r="105" spans="1:3" x14ac:dyDescent="0.45">
      <c r="A105">
        <v>104</v>
      </c>
      <c r="B105" s="3">
        <v>44044</v>
      </c>
      <c r="C105" s="2">
        <v>10852.2</v>
      </c>
    </row>
    <row r="106" spans="1:3" x14ac:dyDescent="0.45">
      <c r="A106">
        <v>105</v>
      </c>
      <c r="B106" s="3">
        <v>44075</v>
      </c>
      <c r="C106" s="2">
        <v>10713.8</v>
      </c>
    </row>
    <row r="107" spans="1:3" x14ac:dyDescent="0.45">
      <c r="A107">
        <v>106</v>
      </c>
      <c r="B107" s="3">
        <v>44105</v>
      </c>
      <c r="C107" s="2">
        <v>11126.1</v>
      </c>
    </row>
    <row r="108" spans="1:3" x14ac:dyDescent="0.45">
      <c r="A108">
        <v>107</v>
      </c>
      <c r="B108" s="3">
        <v>44136</v>
      </c>
      <c r="C108" s="2">
        <v>11214.7</v>
      </c>
    </row>
    <row r="109" spans="1:3" x14ac:dyDescent="0.45">
      <c r="A109">
        <v>108</v>
      </c>
      <c r="B109" s="3">
        <v>44166</v>
      </c>
      <c r="C109" s="2">
        <v>13037.6</v>
      </c>
    </row>
    <row r="110" spans="1:3" x14ac:dyDescent="0.45">
      <c r="A110">
        <v>109</v>
      </c>
      <c r="B110" s="3">
        <v>44197</v>
      </c>
      <c r="C110" s="2">
        <v>11253.8</v>
      </c>
    </row>
    <row r="111" spans="1:3" x14ac:dyDescent="0.45">
      <c r="A111">
        <v>110</v>
      </c>
      <c r="B111" s="3">
        <v>44228</v>
      </c>
      <c r="C111" s="2">
        <v>10308.6</v>
      </c>
    </row>
    <row r="112" spans="1:3" x14ac:dyDescent="0.45">
      <c r="A112">
        <v>111</v>
      </c>
      <c r="B112" s="3">
        <v>44256</v>
      </c>
      <c r="C112" s="2">
        <v>11405.1</v>
      </c>
    </row>
    <row r="113" spans="1:14" x14ac:dyDescent="0.45">
      <c r="A113">
        <v>112</v>
      </c>
      <c r="B113" s="3">
        <v>44287</v>
      </c>
      <c r="C113" s="2">
        <v>10964.8</v>
      </c>
    </row>
    <row r="114" spans="1:14" x14ac:dyDescent="0.45">
      <c r="A114">
        <v>113</v>
      </c>
      <c r="B114" s="3">
        <v>44317</v>
      </c>
      <c r="C114" s="2">
        <v>11024.2</v>
      </c>
    </row>
    <row r="115" spans="1:14" x14ac:dyDescent="0.45">
      <c r="A115">
        <v>114</v>
      </c>
      <c r="B115" s="3">
        <v>44348</v>
      </c>
      <c r="C115" s="2">
        <v>10587.6</v>
      </c>
    </row>
    <row r="116" spans="1:14" x14ac:dyDescent="0.45">
      <c r="A116">
        <v>115</v>
      </c>
      <c r="B116" s="3">
        <v>44378</v>
      </c>
      <c r="C116" s="2">
        <v>10949.7</v>
      </c>
    </row>
    <row r="117" spans="1:14" x14ac:dyDescent="0.45">
      <c r="A117">
        <v>116</v>
      </c>
      <c r="B117" s="3">
        <v>44409</v>
      </c>
      <c r="C117" s="2">
        <v>11294.6</v>
      </c>
    </row>
    <row r="118" spans="1:14" x14ac:dyDescent="0.45">
      <c r="A118">
        <v>117</v>
      </c>
      <c r="B118" s="3">
        <v>44440</v>
      </c>
      <c r="C118" s="2">
        <v>10946.6</v>
      </c>
    </row>
    <row r="119" spans="1:14" x14ac:dyDescent="0.45">
      <c r="A119">
        <v>118</v>
      </c>
      <c r="B119" s="3">
        <v>44470</v>
      </c>
      <c r="C119" s="2">
        <v>11565.4</v>
      </c>
    </row>
    <row r="120" spans="1:14" x14ac:dyDescent="0.45">
      <c r="A120">
        <v>119</v>
      </c>
      <c r="B120" s="3">
        <v>44501</v>
      </c>
      <c r="C120" s="2">
        <v>11643.3</v>
      </c>
    </row>
    <row r="121" spans="1:14" x14ac:dyDescent="0.45">
      <c r="A121">
        <v>120</v>
      </c>
      <c r="B121" s="3">
        <v>44531</v>
      </c>
      <c r="C121" s="2">
        <v>13292.7</v>
      </c>
      <c r="G121" s="5"/>
    </row>
    <row r="122" spans="1:14" x14ac:dyDescent="0.45">
      <c r="A122">
        <v>121</v>
      </c>
      <c r="B122" s="3">
        <v>44562</v>
      </c>
      <c r="C122" s="2"/>
      <c r="H122">
        <v>1</v>
      </c>
    </row>
    <row r="123" spans="1:14" x14ac:dyDescent="0.45">
      <c r="A123">
        <v>122</v>
      </c>
      <c r="B123" s="3">
        <v>44593</v>
      </c>
      <c r="C123" s="2"/>
      <c r="H123">
        <v>2</v>
      </c>
      <c r="M123" s="11" t="s">
        <v>4</v>
      </c>
      <c r="N123" s="11" t="s">
        <v>5</v>
      </c>
    </row>
    <row r="124" spans="1:14" x14ac:dyDescent="0.45">
      <c r="A124">
        <v>123</v>
      </c>
      <c r="B124" s="3">
        <v>44621</v>
      </c>
      <c r="C124" s="2"/>
      <c r="H124">
        <v>3</v>
      </c>
    </row>
    <row r="125" spans="1:14" x14ac:dyDescent="0.45">
      <c r="A125">
        <v>124</v>
      </c>
      <c r="B125" s="3">
        <v>44652</v>
      </c>
      <c r="C125" s="2"/>
      <c r="H125">
        <v>4</v>
      </c>
      <c r="N125" s="11" t="s">
        <v>6</v>
      </c>
    </row>
    <row r="126" spans="1:14" x14ac:dyDescent="0.45">
      <c r="A126">
        <v>125</v>
      </c>
      <c r="B126" s="3">
        <v>44682</v>
      </c>
      <c r="C126" s="2"/>
      <c r="H126">
        <v>5</v>
      </c>
    </row>
    <row r="127" spans="1:14" x14ac:dyDescent="0.45">
      <c r="A127">
        <v>126</v>
      </c>
      <c r="B127" s="3">
        <v>44713</v>
      </c>
      <c r="C127" s="2"/>
      <c r="H127">
        <v>6</v>
      </c>
    </row>
    <row r="128" spans="1:14" x14ac:dyDescent="0.45">
      <c r="A128">
        <v>127</v>
      </c>
      <c r="B128" s="3">
        <v>44743</v>
      </c>
      <c r="H128">
        <v>7</v>
      </c>
    </row>
    <row r="129" spans="1:8" x14ac:dyDescent="0.45">
      <c r="A129">
        <v>128</v>
      </c>
      <c r="B129" s="3">
        <v>44774</v>
      </c>
      <c r="H129">
        <v>8</v>
      </c>
    </row>
    <row r="130" spans="1:8" x14ac:dyDescent="0.45">
      <c r="A130">
        <v>129</v>
      </c>
      <c r="B130" s="3">
        <v>44805</v>
      </c>
      <c r="H130">
        <v>9</v>
      </c>
    </row>
    <row r="131" spans="1:8" x14ac:dyDescent="0.45">
      <c r="A131">
        <v>130</v>
      </c>
      <c r="B131" s="3">
        <v>44835</v>
      </c>
      <c r="H131">
        <v>10</v>
      </c>
    </row>
    <row r="132" spans="1:8" x14ac:dyDescent="0.45">
      <c r="A132">
        <v>131</v>
      </c>
      <c r="B132" s="3">
        <v>44866</v>
      </c>
      <c r="H132">
        <v>11</v>
      </c>
    </row>
    <row r="133" spans="1:8" x14ac:dyDescent="0.45">
      <c r="A133">
        <v>132</v>
      </c>
      <c r="B133" s="3">
        <v>44896</v>
      </c>
      <c r="H133">
        <v>12</v>
      </c>
    </row>
    <row r="134" spans="1:8" x14ac:dyDescent="0.45">
      <c r="B134" s="3"/>
    </row>
    <row r="135" spans="1:8" x14ac:dyDescent="0.45">
      <c r="B135" s="3"/>
    </row>
    <row r="136" spans="1:8" x14ac:dyDescent="0.45">
      <c r="B136" s="3"/>
    </row>
    <row r="137" spans="1:8" x14ac:dyDescent="0.45">
      <c r="B137" s="3"/>
    </row>
    <row r="138" spans="1:8" x14ac:dyDescent="0.45">
      <c r="B138" s="3"/>
    </row>
    <row r="139" spans="1:8" x14ac:dyDescent="0.45">
      <c r="B139" s="3"/>
    </row>
    <row r="140" spans="1:8" x14ac:dyDescent="0.45">
      <c r="B140" s="3"/>
    </row>
    <row r="141" spans="1:8" x14ac:dyDescent="0.45">
      <c r="B141" s="3"/>
    </row>
    <row r="142" spans="1:8" x14ac:dyDescent="0.45">
      <c r="B142" s="3"/>
    </row>
    <row r="143" spans="1:8" x14ac:dyDescent="0.45">
      <c r="B143" s="3"/>
    </row>
    <row r="144" spans="1:8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  <row r="179" spans="2:2" x14ac:dyDescent="0.45">
      <c r="B179" s="3"/>
    </row>
    <row r="180" spans="2:2" x14ac:dyDescent="0.45">
      <c r="B180" s="3"/>
    </row>
    <row r="181" spans="2:2" x14ac:dyDescent="0.45">
      <c r="B181" s="3"/>
    </row>
    <row r="182" spans="2:2" x14ac:dyDescent="0.45">
      <c r="B182" s="3"/>
    </row>
    <row r="183" spans="2:2" x14ac:dyDescent="0.45">
      <c r="B183" s="3"/>
    </row>
    <row r="184" spans="2:2" x14ac:dyDescent="0.45">
      <c r="B184" s="3"/>
    </row>
    <row r="185" spans="2:2" x14ac:dyDescent="0.45">
      <c r="B185" s="3"/>
    </row>
    <row r="186" spans="2:2" x14ac:dyDescent="0.45">
      <c r="B186" s="3"/>
    </row>
    <row r="187" spans="2:2" x14ac:dyDescent="0.45">
      <c r="B187" s="3"/>
    </row>
    <row r="188" spans="2:2" x14ac:dyDescent="0.45">
      <c r="B188" s="3"/>
    </row>
    <row r="189" spans="2:2" x14ac:dyDescent="0.45">
      <c r="B189" s="3"/>
    </row>
    <row r="190" spans="2:2" x14ac:dyDescent="0.45">
      <c r="B190" s="3"/>
    </row>
    <row r="191" spans="2:2" x14ac:dyDescent="0.45">
      <c r="B191" s="3"/>
    </row>
    <row r="192" spans="2:2" x14ac:dyDescent="0.45">
      <c r="B192" s="3"/>
    </row>
    <row r="193" spans="2:2" x14ac:dyDescent="0.45">
      <c r="B193" s="3"/>
    </row>
    <row r="194" spans="2:2" x14ac:dyDescent="0.45">
      <c r="B194" s="3"/>
    </row>
    <row r="195" spans="2:2" x14ac:dyDescent="0.45">
      <c r="B195" s="3"/>
    </row>
    <row r="196" spans="2:2" x14ac:dyDescent="0.45">
      <c r="B196" s="3"/>
    </row>
    <row r="197" spans="2:2" x14ac:dyDescent="0.45">
      <c r="B197" s="3"/>
    </row>
    <row r="198" spans="2:2" x14ac:dyDescent="0.45">
      <c r="B198" s="3"/>
    </row>
    <row r="199" spans="2:2" x14ac:dyDescent="0.45">
      <c r="B199" s="3"/>
    </row>
    <row r="200" spans="2:2" x14ac:dyDescent="0.45">
      <c r="B200" s="3"/>
    </row>
    <row r="201" spans="2:2" x14ac:dyDescent="0.45">
      <c r="B201" s="3"/>
    </row>
    <row r="202" spans="2:2" x14ac:dyDescent="0.45">
      <c r="B202" s="3"/>
    </row>
    <row r="203" spans="2:2" x14ac:dyDescent="0.45">
      <c r="B203" s="3"/>
    </row>
    <row r="204" spans="2:2" x14ac:dyDescent="0.45">
      <c r="B204" s="3"/>
    </row>
    <row r="205" spans="2:2" x14ac:dyDescent="0.45">
      <c r="B205" s="3"/>
    </row>
    <row r="206" spans="2:2" x14ac:dyDescent="0.45">
      <c r="B206" s="3"/>
    </row>
    <row r="207" spans="2:2" x14ac:dyDescent="0.45">
      <c r="B207" s="3"/>
    </row>
    <row r="208" spans="2:2" x14ac:dyDescent="0.45">
      <c r="B208" s="3"/>
    </row>
    <row r="209" spans="2:2" x14ac:dyDescent="0.45">
      <c r="B209" s="3"/>
    </row>
    <row r="210" spans="2:2" x14ac:dyDescent="0.45">
      <c r="B210" s="3"/>
    </row>
    <row r="211" spans="2:2" x14ac:dyDescent="0.45">
      <c r="B211" s="3"/>
    </row>
    <row r="212" spans="2:2" x14ac:dyDescent="0.45">
      <c r="B212" s="3"/>
    </row>
    <row r="213" spans="2:2" x14ac:dyDescent="0.45">
      <c r="B213" s="3"/>
    </row>
    <row r="214" spans="2:2" x14ac:dyDescent="0.45">
      <c r="B214" s="3"/>
    </row>
    <row r="215" spans="2:2" x14ac:dyDescent="0.45">
      <c r="B215" s="3"/>
    </row>
    <row r="216" spans="2:2" x14ac:dyDescent="0.45">
      <c r="B216" s="3"/>
    </row>
    <row r="217" spans="2:2" x14ac:dyDescent="0.45">
      <c r="B217" s="3"/>
    </row>
    <row r="218" spans="2:2" x14ac:dyDescent="0.45">
      <c r="B218" s="3"/>
    </row>
    <row r="219" spans="2:2" x14ac:dyDescent="0.45">
      <c r="B219" s="3"/>
    </row>
    <row r="220" spans="2:2" x14ac:dyDescent="0.45">
      <c r="B220" s="3"/>
    </row>
    <row r="221" spans="2:2" x14ac:dyDescent="0.45">
      <c r="B221" s="3"/>
    </row>
    <row r="222" spans="2:2" x14ac:dyDescent="0.45">
      <c r="B222" s="3"/>
    </row>
    <row r="223" spans="2:2" x14ac:dyDescent="0.45">
      <c r="B223" s="3"/>
    </row>
    <row r="224" spans="2:2" x14ac:dyDescent="0.45">
      <c r="B224" s="3"/>
    </row>
    <row r="225" spans="2:2" x14ac:dyDescent="0.45">
      <c r="B225" s="3"/>
    </row>
    <row r="226" spans="2:2" x14ac:dyDescent="0.45">
      <c r="B226" s="3"/>
    </row>
    <row r="227" spans="2:2" x14ac:dyDescent="0.45">
      <c r="B227" s="3"/>
    </row>
    <row r="228" spans="2:2" x14ac:dyDescent="0.45">
      <c r="B228" s="3"/>
    </row>
    <row r="229" spans="2:2" x14ac:dyDescent="0.45">
      <c r="B229" s="3"/>
    </row>
    <row r="230" spans="2:2" x14ac:dyDescent="0.45">
      <c r="B230" s="3"/>
    </row>
    <row r="231" spans="2:2" x14ac:dyDescent="0.45">
      <c r="B231" s="3"/>
    </row>
    <row r="232" spans="2:2" x14ac:dyDescent="0.45">
      <c r="B232" s="3"/>
    </row>
    <row r="233" spans="2:2" x14ac:dyDescent="0.45">
      <c r="B233" s="3"/>
    </row>
    <row r="234" spans="2:2" x14ac:dyDescent="0.45">
      <c r="B234" s="3"/>
    </row>
    <row r="235" spans="2:2" x14ac:dyDescent="0.45">
      <c r="B235" s="3"/>
    </row>
    <row r="236" spans="2:2" x14ac:dyDescent="0.45">
      <c r="B236" s="3"/>
    </row>
    <row r="237" spans="2:2" x14ac:dyDescent="0.45">
      <c r="B237" s="3"/>
    </row>
    <row r="238" spans="2:2" x14ac:dyDescent="0.45">
      <c r="B238" s="3"/>
    </row>
    <row r="239" spans="2:2" x14ac:dyDescent="0.45">
      <c r="B239" s="3"/>
    </row>
    <row r="240" spans="2:2" x14ac:dyDescent="0.45">
      <c r="B240" s="3"/>
    </row>
    <row r="241" spans="2:2" x14ac:dyDescent="0.45">
      <c r="B241" s="3"/>
    </row>
    <row r="242" spans="2:2" x14ac:dyDescent="0.45">
      <c r="B242" s="3"/>
    </row>
    <row r="243" spans="2:2" x14ac:dyDescent="0.45">
      <c r="B243" s="3"/>
    </row>
    <row r="244" spans="2:2" x14ac:dyDescent="0.45">
      <c r="B244" s="3"/>
    </row>
    <row r="245" spans="2:2" x14ac:dyDescent="0.45">
      <c r="B245" s="3"/>
    </row>
    <row r="246" spans="2:2" x14ac:dyDescent="0.45">
      <c r="B246" s="3"/>
    </row>
    <row r="247" spans="2:2" x14ac:dyDescent="0.45">
      <c r="B247" s="3"/>
    </row>
    <row r="248" spans="2:2" x14ac:dyDescent="0.45">
      <c r="B248" s="3"/>
    </row>
    <row r="249" spans="2:2" x14ac:dyDescent="0.45">
      <c r="B249" s="3"/>
    </row>
    <row r="250" spans="2:2" x14ac:dyDescent="0.45">
      <c r="B250" s="3"/>
    </row>
    <row r="251" spans="2:2" x14ac:dyDescent="0.45">
      <c r="B251" s="3"/>
    </row>
    <row r="252" spans="2:2" x14ac:dyDescent="0.45">
      <c r="B252" s="3"/>
    </row>
    <row r="253" spans="2:2" x14ac:dyDescent="0.45">
      <c r="B253" s="3"/>
    </row>
    <row r="254" spans="2:2" x14ac:dyDescent="0.45">
      <c r="B254" s="3"/>
    </row>
    <row r="255" spans="2:2" x14ac:dyDescent="0.45">
      <c r="B255" s="3"/>
    </row>
    <row r="256" spans="2:2" x14ac:dyDescent="0.45">
      <c r="B256" s="3"/>
    </row>
    <row r="257" spans="2:2" x14ac:dyDescent="0.45">
      <c r="B257" s="3"/>
    </row>
    <row r="258" spans="2:2" x14ac:dyDescent="0.45">
      <c r="B258" s="3"/>
    </row>
    <row r="259" spans="2:2" x14ac:dyDescent="0.45">
      <c r="B259" s="3"/>
    </row>
    <row r="260" spans="2:2" x14ac:dyDescent="0.45">
      <c r="B260" s="3"/>
    </row>
    <row r="261" spans="2:2" x14ac:dyDescent="0.45">
      <c r="B261" s="3"/>
    </row>
    <row r="262" spans="2:2" x14ac:dyDescent="0.45">
      <c r="B262" s="3"/>
    </row>
    <row r="263" spans="2:2" x14ac:dyDescent="0.45">
      <c r="B263" s="3"/>
    </row>
    <row r="264" spans="2:2" x14ac:dyDescent="0.45">
      <c r="B264" s="3"/>
    </row>
    <row r="265" spans="2:2" x14ac:dyDescent="0.45">
      <c r="B265" s="3"/>
    </row>
    <row r="266" spans="2:2" x14ac:dyDescent="0.45">
      <c r="B266" s="3"/>
    </row>
    <row r="267" spans="2:2" x14ac:dyDescent="0.45">
      <c r="B267" s="3"/>
    </row>
    <row r="268" spans="2:2" x14ac:dyDescent="0.45">
      <c r="B268" s="3"/>
    </row>
    <row r="269" spans="2:2" x14ac:dyDescent="0.45">
      <c r="B269" s="3"/>
    </row>
    <row r="270" spans="2:2" x14ac:dyDescent="0.45">
      <c r="B270" s="3"/>
    </row>
    <row r="271" spans="2:2" x14ac:dyDescent="0.45">
      <c r="B271" s="3"/>
    </row>
    <row r="272" spans="2:2" x14ac:dyDescent="0.45">
      <c r="B272" s="3"/>
    </row>
    <row r="273" spans="2:2" x14ac:dyDescent="0.45">
      <c r="B273" s="3"/>
    </row>
    <row r="274" spans="2:2" x14ac:dyDescent="0.45">
      <c r="B274" s="3"/>
    </row>
    <row r="275" spans="2:2" x14ac:dyDescent="0.45">
      <c r="B275" s="3"/>
    </row>
    <row r="276" spans="2:2" x14ac:dyDescent="0.45">
      <c r="B276" s="3"/>
    </row>
    <row r="277" spans="2:2" x14ac:dyDescent="0.45">
      <c r="B277" s="3"/>
    </row>
    <row r="278" spans="2:2" x14ac:dyDescent="0.45">
      <c r="B278" s="3"/>
    </row>
    <row r="279" spans="2:2" x14ac:dyDescent="0.45">
      <c r="B279" s="3"/>
    </row>
    <row r="280" spans="2:2" x14ac:dyDescent="0.45">
      <c r="B280" s="3"/>
    </row>
    <row r="281" spans="2:2" x14ac:dyDescent="0.45">
      <c r="B281" s="3"/>
    </row>
    <row r="282" spans="2:2" x14ac:dyDescent="0.45">
      <c r="B282" s="3"/>
    </row>
    <row r="283" spans="2:2" x14ac:dyDescent="0.45">
      <c r="B283" s="3"/>
    </row>
    <row r="284" spans="2:2" x14ac:dyDescent="0.45">
      <c r="B284" s="3"/>
    </row>
    <row r="285" spans="2:2" x14ac:dyDescent="0.45">
      <c r="B285" s="3"/>
    </row>
    <row r="286" spans="2:2" x14ac:dyDescent="0.45">
      <c r="B286" s="3"/>
    </row>
    <row r="287" spans="2:2" x14ac:dyDescent="0.45">
      <c r="B287" s="3"/>
    </row>
    <row r="288" spans="2:2" x14ac:dyDescent="0.45">
      <c r="B288" s="3"/>
    </row>
    <row r="289" spans="2:2" x14ac:dyDescent="0.45">
      <c r="B289" s="3"/>
    </row>
    <row r="290" spans="2:2" x14ac:dyDescent="0.45">
      <c r="B290" s="3"/>
    </row>
    <row r="291" spans="2:2" x14ac:dyDescent="0.45">
      <c r="B291" s="3"/>
    </row>
    <row r="292" spans="2:2" x14ac:dyDescent="0.45">
      <c r="B292" s="3"/>
    </row>
    <row r="293" spans="2:2" x14ac:dyDescent="0.45">
      <c r="B293" s="3"/>
    </row>
    <row r="294" spans="2:2" x14ac:dyDescent="0.45">
      <c r="B294" s="3"/>
    </row>
    <row r="295" spans="2:2" x14ac:dyDescent="0.45">
      <c r="B295" s="3"/>
    </row>
    <row r="296" spans="2:2" x14ac:dyDescent="0.45">
      <c r="B296" s="3"/>
    </row>
    <row r="297" spans="2:2" x14ac:dyDescent="0.45">
      <c r="B297" s="3"/>
    </row>
    <row r="298" spans="2:2" x14ac:dyDescent="0.45">
      <c r="B298" s="3"/>
    </row>
    <row r="299" spans="2:2" x14ac:dyDescent="0.45">
      <c r="B299" s="3"/>
    </row>
    <row r="300" spans="2:2" x14ac:dyDescent="0.45">
      <c r="B300" s="3"/>
    </row>
    <row r="301" spans="2:2" x14ac:dyDescent="0.45">
      <c r="B301" s="3"/>
    </row>
    <row r="302" spans="2:2" x14ac:dyDescent="0.45">
      <c r="B302" s="3"/>
    </row>
    <row r="303" spans="2:2" x14ac:dyDescent="0.45">
      <c r="B303" s="3"/>
    </row>
    <row r="304" spans="2:2" x14ac:dyDescent="0.45">
      <c r="B304" s="3"/>
    </row>
    <row r="305" spans="2:2" x14ac:dyDescent="0.45">
      <c r="B305" s="3"/>
    </row>
    <row r="306" spans="2:2" x14ac:dyDescent="0.45">
      <c r="B306" s="3"/>
    </row>
    <row r="307" spans="2:2" x14ac:dyDescent="0.45">
      <c r="B307" s="3"/>
    </row>
    <row r="308" spans="2:2" x14ac:dyDescent="0.45">
      <c r="B308" s="3"/>
    </row>
    <row r="309" spans="2:2" x14ac:dyDescent="0.45">
      <c r="B309" s="3"/>
    </row>
    <row r="310" spans="2:2" x14ac:dyDescent="0.45">
      <c r="B310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tabSelected="1" workbookViewId="0">
      <selection activeCell="L57" sqref="L57"/>
    </sheetView>
  </sheetViews>
  <sheetFormatPr defaultRowHeight="14.25" x14ac:dyDescent="0.45"/>
  <cols>
    <col min="4" max="4" width="11.796875" bestFit="1" customWidth="1"/>
    <col min="5" max="5" width="11.46484375" customWidth="1"/>
    <col min="6" max="6" width="14.59765625" customWidth="1"/>
    <col min="7" max="8" width="11.796875" bestFit="1" customWidth="1"/>
    <col min="9" max="9" width="2.796875" customWidth="1"/>
    <col min="10" max="10" width="15.06640625" bestFit="1" customWidth="1"/>
    <col min="11" max="11" width="11.796875" bestFit="1" customWidth="1"/>
    <col min="12" max="12" width="12.46484375" bestFit="1" customWidth="1"/>
    <col min="13" max="15" width="11.796875" bestFit="1" customWidth="1"/>
  </cols>
  <sheetData>
    <row r="1" spans="1:15" x14ac:dyDescent="0.45">
      <c r="A1" s="17" t="s">
        <v>7</v>
      </c>
      <c r="B1" s="17" t="s">
        <v>3</v>
      </c>
      <c r="C1" s="17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/>
      <c r="J1" s="18" t="s">
        <v>30</v>
      </c>
      <c r="K1" s="18" t="s">
        <v>31</v>
      </c>
      <c r="L1" s="18" t="s">
        <v>32</v>
      </c>
      <c r="M1" s="18" t="s">
        <v>33</v>
      </c>
      <c r="N1" s="18" t="s">
        <v>13</v>
      </c>
      <c r="O1" s="18"/>
    </row>
    <row r="2" spans="1:15" x14ac:dyDescent="0.45">
      <c r="A2">
        <v>1</v>
      </c>
      <c r="B2" s="19">
        <v>43040</v>
      </c>
      <c r="C2" s="20">
        <v>2837.3</v>
      </c>
      <c r="H2" s="6">
        <f>C2/$G$14</f>
        <v>2828.3993709135589</v>
      </c>
      <c r="I2" s="6"/>
      <c r="J2">
        <f xml:space="preserve"> 13.629*A2 + 2760.9</f>
        <v>2774.529</v>
      </c>
      <c r="K2" s="35"/>
      <c r="L2" s="6">
        <f>C2-K2</f>
        <v>2837.3</v>
      </c>
      <c r="M2" s="6">
        <f>ABS(L2)</f>
        <v>2837.3</v>
      </c>
      <c r="N2" s="6">
        <f>M2^2</f>
        <v>8050271.290000001</v>
      </c>
      <c r="O2" s="22"/>
    </row>
    <row r="3" spans="1:15" x14ac:dyDescent="0.45">
      <c r="A3">
        <v>2</v>
      </c>
      <c r="B3" s="19">
        <v>43070</v>
      </c>
      <c r="C3" s="20">
        <v>3189.9</v>
      </c>
      <c r="H3" s="6">
        <f>C3/$G$15</f>
        <v>2882.5192380380417</v>
      </c>
      <c r="I3" s="6"/>
      <c r="J3">
        <f t="shared" ref="J3:J61" si="0" xml:space="preserve"> 13.629*A3 + 2760.9</f>
        <v>2788.1579999999999</v>
      </c>
      <c r="K3" s="35"/>
      <c r="L3" s="6">
        <f t="shared" ref="L3:L49" si="1">C3-K3</f>
        <v>3189.9</v>
      </c>
      <c r="M3" s="6">
        <f t="shared" ref="M3:M49" si="2">ABS(L3)</f>
        <v>3189.9</v>
      </c>
      <c r="N3" s="6">
        <f t="shared" ref="N3:N49" si="3">M3^2</f>
        <v>10175462.01</v>
      </c>
      <c r="O3" s="22"/>
    </row>
    <row r="4" spans="1:15" x14ac:dyDescent="0.45">
      <c r="A4">
        <v>3</v>
      </c>
      <c r="B4" s="19">
        <v>43101</v>
      </c>
      <c r="C4" s="20">
        <v>2768.8</v>
      </c>
      <c r="H4" s="6">
        <f>C4/$G$16</f>
        <v>2663.1983272090883</v>
      </c>
      <c r="I4" s="6"/>
      <c r="J4">
        <f t="shared" si="0"/>
        <v>2801.7870000000003</v>
      </c>
      <c r="K4" s="35"/>
      <c r="L4" s="6">
        <f t="shared" si="1"/>
        <v>2768.8</v>
      </c>
      <c r="M4" s="6">
        <f t="shared" si="2"/>
        <v>2768.8</v>
      </c>
      <c r="N4" s="6">
        <f t="shared" si="3"/>
        <v>7666253.4400000013</v>
      </c>
      <c r="O4" s="22"/>
    </row>
    <row r="5" spans="1:15" x14ac:dyDescent="0.45">
      <c r="A5">
        <v>4</v>
      </c>
      <c r="B5" s="19">
        <v>43132</v>
      </c>
      <c r="C5" s="20">
        <v>2761.1</v>
      </c>
      <c r="H5" s="6">
        <f>C5/$G$17</f>
        <v>2953.6445860510221</v>
      </c>
      <c r="I5" s="6"/>
      <c r="J5">
        <f t="shared" si="0"/>
        <v>2815.4160000000002</v>
      </c>
      <c r="K5" s="35"/>
      <c r="L5" s="6">
        <f t="shared" si="1"/>
        <v>2761.1</v>
      </c>
      <c r="M5" s="6">
        <f t="shared" si="2"/>
        <v>2761.1</v>
      </c>
      <c r="N5" s="6">
        <f t="shared" si="3"/>
        <v>7623673.21</v>
      </c>
      <c r="O5" s="22"/>
    </row>
    <row r="6" spans="1:15" x14ac:dyDescent="0.45">
      <c r="A6">
        <v>5</v>
      </c>
      <c r="B6" s="19">
        <v>43160</v>
      </c>
      <c r="C6" s="20">
        <v>2872.3</v>
      </c>
      <c r="H6" s="6">
        <f>C6/$G$18</f>
        <v>2831.1762865333139</v>
      </c>
      <c r="I6" s="6"/>
      <c r="J6">
        <f t="shared" si="0"/>
        <v>2829.0450000000001</v>
      </c>
      <c r="K6" s="35"/>
      <c r="L6" s="6">
        <f t="shared" si="1"/>
        <v>2872.3</v>
      </c>
      <c r="M6" s="6">
        <f t="shared" si="2"/>
        <v>2872.3</v>
      </c>
      <c r="N6" s="6">
        <f t="shared" si="3"/>
        <v>8250107.290000001</v>
      </c>
      <c r="O6" s="22"/>
    </row>
    <row r="7" spans="1:15" x14ac:dyDescent="0.45">
      <c r="A7">
        <v>6</v>
      </c>
      <c r="B7" s="19">
        <v>43191</v>
      </c>
      <c r="C7" s="20">
        <v>2752.5</v>
      </c>
      <c r="D7" s="6">
        <f>AVERAGE(C2:C13)</f>
        <v>2869.4500000000003</v>
      </c>
      <c r="H7" s="6">
        <f>C7/$G$19</f>
        <v>2822.0672501975318</v>
      </c>
      <c r="I7" s="6"/>
      <c r="J7">
        <f t="shared" si="0"/>
        <v>2842.674</v>
      </c>
      <c r="K7" s="35"/>
      <c r="L7" s="6">
        <f t="shared" si="1"/>
        <v>2752.5</v>
      </c>
      <c r="M7" s="6">
        <f t="shared" si="2"/>
        <v>2752.5</v>
      </c>
      <c r="N7" s="6">
        <f t="shared" si="3"/>
        <v>7576256.25</v>
      </c>
      <c r="O7" s="22"/>
    </row>
    <row r="8" spans="1:15" x14ac:dyDescent="0.45">
      <c r="A8">
        <v>7</v>
      </c>
      <c r="B8" s="19">
        <v>43221</v>
      </c>
      <c r="C8" s="20">
        <v>2912.4</v>
      </c>
      <c r="D8" s="6">
        <f>AVERAGE(C3:C14)</f>
        <v>2883.5083333333337</v>
      </c>
      <c r="E8" s="6">
        <f>AVERAGE(D7:D8)</f>
        <v>2876.479166666667</v>
      </c>
      <c r="F8" s="5">
        <f>C8/E8</f>
        <v>1.0124877780272468</v>
      </c>
      <c r="G8" s="23">
        <f>AVERAGE(F8,F20,F32)</f>
        <v>1.0080724478949381</v>
      </c>
      <c r="H8" s="6">
        <f>C8/$G$8</f>
        <v>2889.0780678330098</v>
      </c>
      <c r="I8" s="6"/>
      <c r="J8">
        <f t="shared" si="0"/>
        <v>2856.3029999999999</v>
      </c>
      <c r="K8" s="35"/>
      <c r="L8" s="6">
        <f t="shared" si="1"/>
        <v>2912.4</v>
      </c>
      <c r="M8" s="6">
        <f t="shared" si="2"/>
        <v>2912.4</v>
      </c>
      <c r="N8" s="6">
        <f t="shared" si="3"/>
        <v>8482073.7599999998</v>
      </c>
      <c r="O8" s="22"/>
    </row>
    <row r="9" spans="1:15" x14ac:dyDescent="0.45">
      <c r="A9">
        <v>8</v>
      </c>
      <c r="B9" s="19">
        <v>43252</v>
      </c>
      <c r="C9" s="20">
        <v>2740.6</v>
      </c>
      <c r="D9" s="6">
        <f t="shared" ref="D9:D42" si="4">AVERAGE(C4:C15)</f>
        <v>2887.5583333333329</v>
      </c>
      <c r="E9" s="6">
        <f t="shared" ref="E9:E43" si="5">AVERAGE(D8:D9)</f>
        <v>2885.5333333333333</v>
      </c>
      <c r="F9" s="5">
        <f t="shared" ref="F9:F43" si="6">C9/E9</f>
        <v>0.94977242797403139</v>
      </c>
      <c r="G9" s="23">
        <f>AVERAGE(F9,F21,F33)</f>
        <v>0.94286858016654806</v>
      </c>
      <c r="H9" s="6">
        <f>C9/$G$9</f>
        <v>2906.6617104961765</v>
      </c>
      <c r="I9" s="6"/>
      <c r="J9">
        <f t="shared" si="0"/>
        <v>2869.9320000000002</v>
      </c>
      <c r="K9" s="35"/>
      <c r="L9" s="6">
        <f t="shared" si="1"/>
        <v>2740.6</v>
      </c>
      <c r="M9" s="6">
        <f t="shared" si="2"/>
        <v>2740.6</v>
      </c>
      <c r="N9" s="6">
        <f t="shared" si="3"/>
        <v>7510888.3599999994</v>
      </c>
      <c r="O9" s="22"/>
    </row>
    <row r="10" spans="1:15" x14ac:dyDescent="0.45">
      <c r="A10">
        <v>9</v>
      </c>
      <c r="B10" s="19">
        <v>43282</v>
      </c>
      <c r="C10" s="20">
        <v>2832.7</v>
      </c>
      <c r="D10" s="6">
        <f t="shared" si="4"/>
        <v>2913</v>
      </c>
      <c r="E10" s="6">
        <f t="shared" si="5"/>
        <v>2900.2791666666662</v>
      </c>
      <c r="F10" s="5">
        <f t="shared" si="6"/>
        <v>0.97669908212858825</v>
      </c>
      <c r="G10" s="23">
        <f t="shared" ref="G10:G18" si="7">AVERAGE(F10,F22,F34)</f>
        <v>0.98837112064243338</v>
      </c>
      <c r="H10" s="6">
        <f>C10/$G$10</f>
        <v>2866.028702011009</v>
      </c>
      <c r="I10" s="6"/>
      <c r="J10">
        <f t="shared" si="0"/>
        <v>2883.5610000000001</v>
      </c>
      <c r="K10" s="35"/>
      <c r="L10" s="6">
        <f t="shared" si="1"/>
        <v>2832.7</v>
      </c>
      <c r="M10" s="6">
        <f t="shared" si="2"/>
        <v>2832.7</v>
      </c>
      <c r="N10" s="6">
        <f t="shared" si="3"/>
        <v>8024189.2899999991</v>
      </c>
      <c r="O10" s="22"/>
    </row>
    <row r="11" spans="1:15" x14ac:dyDescent="0.45">
      <c r="A11">
        <v>10</v>
      </c>
      <c r="B11" s="19">
        <v>43313</v>
      </c>
      <c r="C11" s="20">
        <v>2960.5</v>
      </c>
      <c r="D11" s="6">
        <f t="shared" si="4"/>
        <v>2915.6833333333329</v>
      </c>
      <c r="E11" s="6">
        <f t="shared" si="5"/>
        <v>2914.3416666666662</v>
      </c>
      <c r="F11" s="5">
        <f t="shared" si="6"/>
        <v>1.0158383397050794</v>
      </c>
      <c r="G11" s="23">
        <f t="shared" si="7"/>
        <v>0.9949530630881368</v>
      </c>
      <c r="H11" s="6">
        <f>C11/$G$11</f>
        <v>2975.5172478299587</v>
      </c>
      <c r="I11" s="6"/>
      <c r="J11">
        <f t="shared" si="0"/>
        <v>2897.19</v>
      </c>
      <c r="K11" s="35"/>
      <c r="L11" s="6">
        <f t="shared" si="1"/>
        <v>2960.5</v>
      </c>
      <c r="M11" s="6">
        <f t="shared" si="2"/>
        <v>2960.5</v>
      </c>
      <c r="N11" s="6">
        <f t="shared" si="3"/>
        <v>8764560.25</v>
      </c>
      <c r="O11" s="22"/>
    </row>
    <row r="12" spans="1:15" x14ac:dyDescent="0.45">
      <c r="A12">
        <v>11</v>
      </c>
      <c r="B12" s="19">
        <v>43344</v>
      </c>
      <c r="C12" s="20">
        <v>2787</v>
      </c>
      <c r="D12" s="6">
        <f t="shared" si="4"/>
        <v>2931.1583333333328</v>
      </c>
      <c r="E12" s="6">
        <f t="shared" si="5"/>
        <v>2923.4208333333327</v>
      </c>
      <c r="F12" s="5">
        <f t="shared" si="6"/>
        <v>0.95333520518912651</v>
      </c>
      <c r="G12" s="23">
        <f t="shared" si="7"/>
        <v>0.9619719384070704</v>
      </c>
      <c r="H12" s="6">
        <f>C12/$G$12</f>
        <v>2897.1739078116916</v>
      </c>
      <c r="I12" s="6"/>
      <c r="J12">
        <f t="shared" si="0"/>
        <v>2910.819</v>
      </c>
      <c r="K12" s="35"/>
      <c r="L12" s="6">
        <f t="shared" si="1"/>
        <v>2787</v>
      </c>
      <c r="M12" s="6">
        <f t="shared" si="2"/>
        <v>2787</v>
      </c>
      <c r="N12" s="6">
        <f t="shared" si="3"/>
        <v>7767369</v>
      </c>
      <c r="O12" s="22"/>
    </row>
    <row r="13" spans="1:15" x14ac:dyDescent="0.45">
      <c r="A13">
        <v>12</v>
      </c>
      <c r="B13" s="19">
        <v>43374</v>
      </c>
      <c r="C13" s="20">
        <v>3018.3</v>
      </c>
      <c r="D13" s="6">
        <f t="shared" si="4"/>
        <v>2940.5833333333335</v>
      </c>
      <c r="E13" s="6">
        <f t="shared" si="5"/>
        <v>2935.8708333333334</v>
      </c>
      <c r="F13" s="5">
        <f t="shared" si="6"/>
        <v>1.0280765644492194</v>
      </c>
      <c r="G13" s="23">
        <f t="shared" si="7"/>
        <v>1.038090724319803</v>
      </c>
      <c r="H13" s="6">
        <f>C13/$G$13</f>
        <v>2907.5493396569041</v>
      </c>
      <c r="I13" s="6"/>
      <c r="J13">
        <f t="shared" si="0"/>
        <v>2924.4480000000003</v>
      </c>
      <c r="K13" s="35"/>
      <c r="L13" s="6">
        <f t="shared" si="1"/>
        <v>3018.3</v>
      </c>
      <c r="M13" s="6">
        <f t="shared" si="2"/>
        <v>3018.3</v>
      </c>
      <c r="N13" s="6">
        <f t="shared" si="3"/>
        <v>9110134.8900000006</v>
      </c>
      <c r="O13" s="22"/>
    </row>
    <row r="14" spans="1:15" x14ac:dyDescent="0.45">
      <c r="A14">
        <v>13</v>
      </c>
      <c r="B14" s="19">
        <v>43405</v>
      </c>
      <c r="C14" s="20">
        <v>3006</v>
      </c>
      <c r="D14" s="6">
        <f t="shared" si="4"/>
        <v>2951.9583333333326</v>
      </c>
      <c r="E14" s="6">
        <f t="shared" si="5"/>
        <v>2946.270833333333</v>
      </c>
      <c r="F14" s="5">
        <f t="shared" si="6"/>
        <v>1.0202728024833654</v>
      </c>
      <c r="G14" s="23">
        <f t="shared" si="7"/>
        <v>1.0031468784705486</v>
      </c>
      <c r="H14" s="6">
        <f>C14/$G$14</f>
        <v>2996.5701578846642</v>
      </c>
      <c r="I14" s="6"/>
      <c r="J14">
        <f t="shared" si="0"/>
        <v>2938.0770000000002</v>
      </c>
      <c r="K14" s="35"/>
      <c r="L14" s="6">
        <f t="shared" si="1"/>
        <v>3006</v>
      </c>
      <c r="M14" s="6">
        <f t="shared" si="2"/>
        <v>3006</v>
      </c>
      <c r="N14" s="6">
        <f t="shared" si="3"/>
        <v>9036036</v>
      </c>
      <c r="O14" s="22"/>
    </row>
    <row r="15" spans="1:15" x14ac:dyDescent="0.45">
      <c r="A15">
        <v>14</v>
      </c>
      <c r="B15" s="19">
        <v>43435</v>
      </c>
      <c r="C15" s="20">
        <v>3238.5</v>
      </c>
      <c r="D15" s="6">
        <f t="shared" si="4"/>
        <v>2957.9916666666663</v>
      </c>
      <c r="E15" s="6">
        <f t="shared" si="5"/>
        <v>2954.9749999999995</v>
      </c>
      <c r="F15" s="5">
        <f t="shared" si="6"/>
        <v>1.095948358277143</v>
      </c>
      <c r="G15" s="23">
        <f t="shared" si="7"/>
        <v>1.1066361528158175</v>
      </c>
      <c r="H15" s="6">
        <f>C15/$G$15</f>
        <v>2926.4361115979177</v>
      </c>
      <c r="I15" s="6"/>
      <c r="J15">
        <f t="shared" si="0"/>
        <v>2951.7060000000001</v>
      </c>
      <c r="K15" s="35"/>
      <c r="L15" s="6">
        <f t="shared" si="1"/>
        <v>3238.5</v>
      </c>
      <c r="M15" s="6">
        <f t="shared" si="2"/>
        <v>3238.5</v>
      </c>
      <c r="N15" s="6">
        <f t="shared" si="3"/>
        <v>10487882.25</v>
      </c>
      <c r="O15" s="22"/>
    </row>
    <row r="16" spans="1:15" x14ac:dyDescent="0.45">
      <c r="A16">
        <v>15</v>
      </c>
      <c r="B16" s="19">
        <v>43466</v>
      </c>
      <c r="C16" s="20">
        <v>3074.1</v>
      </c>
      <c r="D16" s="6">
        <f t="shared" si="4"/>
        <v>2970.3416666666667</v>
      </c>
      <c r="E16" s="6">
        <f t="shared" si="5"/>
        <v>2964.1666666666665</v>
      </c>
      <c r="F16" s="5">
        <f t="shared" si="6"/>
        <v>1.0370874332302502</v>
      </c>
      <c r="G16" s="23">
        <f t="shared" si="7"/>
        <v>1.0396522000303212</v>
      </c>
      <c r="H16" s="6">
        <f>C16/$G$16</f>
        <v>2956.8542248170538</v>
      </c>
      <c r="I16" s="6"/>
      <c r="J16">
        <f t="shared" si="0"/>
        <v>2965.335</v>
      </c>
      <c r="K16" s="35"/>
      <c r="L16" s="6">
        <f t="shared" si="1"/>
        <v>3074.1</v>
      </c>
      <c r="M16" s="6">
        <f t="shared" si="2"/>
        <v>3074.1</v>
      </c>
      <c r="N16" s="6">
        <f t="shared" si="3"/>
        <v>9450090.8099999987</v>
      </c>
      <c r="O16" s="22"/>
    </row>
    <row r="17" spans="1:15" x14ac:dyDescent="0.45">
      <c r="A17">
        <v>16</v>
      </c>
      <c r="B17" s="19">
        <v>43497</v>
      </c>
      <c r="C17" s="20">
        <v>2793.3</v>
      </c>
      <c r="D17" s="6">
        <f t="shared" si="4"/>
        <v>2973.15</v>
      </c>
      <c r="E17" s="6">
        <f t="shared" si="5"/>
        <v>2971.7458333333334</v>
      </c>
      <c r="F17" s="5">
        <f>C17/E17</f>
        <v>0.93995252510098581</v>
      </c>
      <c r="G17" s="23">
        <f t="shared" si="7"/>
        <v>0.93481118650485595</v>
      </c>
      <c r="H17" s="6">
        <f>C17/$G$17</f>
        <v>2988.0900446258088</v>
      </c>
      <c r="I17" s="6"/>
      <c r="J17">
        <f t="shared" si="0"/>
        <v>2978.9639999999999</v>
      </c>
      <c r="K17" s="35"/>
      <c r="L17" s="6">
        <f t="shared" si="1"/>
        <v>2793.3</v>
      </c>
      <c r="M17" s="6">
        <f t="shared" si="2"/>
        <v>2793.3</v>
      </c>
      <c r="N17" s="6">
        <f t="shared" si="3"/>
        <v>7802524.8900000006</v>
      </c>
      <c r="O17" s="22"/>
    </row>
    <row r="18" spans="1:15" x14ac:dyDescent="0.45">
      <c r="A18">
        <v>17</v>
      </c>
      <c r="B18" s="19">
        <v>43525</v>
      </c>
      <c r="C18" s="20">
        <v>3058</v>
      </c>
      <c r="D18" s="6">
        <f t="shared" si="4"/>
        <v>2984.4416666666671</v>
      </c>
      <c r="E18" s="6">
        <f t="shared" si="5"/>
        <v>2978.7958333333336</v>
      </c>
      <c r="F18" s="5">
        <f t="shared" si="6"/>
        <v>1.0265893237060277</v>
      </c>
      <c r="G18" s="23">
        <f t="shared" si="7"/>
        <v>1.0145253100848202</v>
      </c>
      <c r="H18" s="6">
        <f>C18/$G$18</f>
        <v>3014.2175553454981</v>
      </c>
      <c r="I18" s="6"/>
      <c r="J18">
        <f t="shared" si="0"/>
        <v>2992.5929999999998</v>
      </c>
      <c r="K18" s="35"/>
      <c r="L18" s="6">
        <f t="shared" si="1"/>
        <v>3058</v>
      </c>
      <c r="M18" s="6">
        <f t="shared" si="2"/>
        <v>3058</v>
      </c>
      <c r="N18" s="6">
        <f t="shared" si="3"/>
        <v>9351364</v>
      </c>
      <c r="O18" s="22"/>
    </row>
    <row r="19" spans="1:15" x14ac:dyDescent="0.45">
      <c r="A19">
        <v>18</v>
      </c>
      <c r="B19" s="19">
        <v>43556</v>
      </c>
      <c r="C19" s="20">
        <v>2865.6</v>
      </c>
      <c r="D19" s="6">
        <f t="shared" si="4"/>
        <v>2996.7333333333336</v>
      </c>
      <c r="E19" s="6">
        <f t="shared" si="5"/>
        <v>2990.5875000000005</v>
      </c>
      <c r="F19" s="5">
        <f t="shared" si="6"/>
        <v>0.95820637249369878</v>
      </c>
      <c r="G19" s="23">
        <f>AVERAGE(F19,F31,F43)</f>
        <v>0.97534883330910616</v>
      </c>
      <c r="H19" s="6">
        <f>C19/$G$19</f>
        <v>2938.0257628214522</v>
      </c>
      <c r="I19" s="6"/>
      <c r="J19">
        <f t="shared" si="0"/>
        <v>3006.2220000000002</v>
      </c>
      <c r="K19" s="35"/>
      <c r="L19" s="6">
        <f t="shared" si="1"/>
        <v>2865.6</v>
      </c>
      <c r="M19" s="6">
        <f t="shared" si="2"/>
        <v>2865.6</v>
      </c>
      <c r="N19" s="6">
        <f t="shared" si="3"/>
        <v>8211663.3599999994</v>
      </c>
      <c r="O19" s="22"/>
    </row>
    <row r="20" spans="1:15" x14ac:dyDescent="0.45">
      <c r="A20">
        <v>19</v>
      </c>
      <c r="B20" s="19">
        <v>43586</v>
      </c>
      <c r="C20" s="20">
        <v>3048.9</v>
      </c>
      <c r="D20" s="6">
        <f t="shared" si="4"/>
        <v>3002.5416666666665</v>
      </c>
      <c r="E20" s="6">
        <f t="shared" si="5"/>
        <v>2999.6374999999998</v>
      </c>
      <c r="F20" s="5">
        <f t="shared" si="6"/>
        <v>1.0164228177571457</v>
      </c>
      <c r="G20" s="5"/>
      <c r="H20" s="6">
        <f t="shared" ref="H20" si="8">C20/$G$8</f>
        <v>3024.4850024090315</v>
      </c>
      <c r="I20" s="6"/>
      <c r="J20">
        <f t="shared" si="0"/>
        <v>3019.8510000000001</v>
      </c>
      <c r="K20" s="35"/>
      <c r="L20" s="6">
        <f t="shared" si="1"/>
        <v>3048.9</v>
      </c>
      <c r="M20" s="6">
        <f t="shared" si="2"/>
        <v>3048.9</v>
      </c>
      <c r="N20" s="6">
        <f t="shared" si="3"/>
        <v>9295791.2100000009</v>
      </c>
      <c r="O20" s="22"/>
    </row>
    <row r="21" spans="1:15" x14ac:dyDescent="0.45">
      <c r="A21">
        <v>20</v>
      </c>
      <c r="B21" s="19">
        <v>43617</v>
      </c>
      <c r="C21" s="20">
        <v>2813</v>
      </c>
      <c r="D21" s="6">
        <f t="shared" si="4"/>
        <v>3017.1333333333332</v>
      </c>
      <c r="E21" s="6">
        <f t="shared" si="5"/>
        <v>3009.8374999999996</v>
      </c>
      <c r="F21" s="5">
        <f t="shared" si="6"/>
        <v>0.93460195110201139</v>
      </c>
      <c r="G21" s="5"/>
      <c r="H21" s="6">
        <f t="shared" ref="H21" si="9">C21/$G$9</f>
        <v>2983.4486578215519</v>
      </c>
      <c r="I21" s="6"/>
      <c r="J21">
        <f t="shared" si="0"/>
        <v>3033.48</v>
      </c>
      <c r="K21" s="35"/>
      <c r="L21" s="6">
        <f t="shared" si="1"/>
        <v>2813</v>
      </c>
      <c r="M21" s="6">
        <f t="shared" si="2"/>
        <v>2813</v>
      </c>
      <c r="N21" s="6">
        <f t="shared" si="3"/>
        <v>7912969</v>
      </c>
      <c r="O21" s="22"/>
    </row>
    <row r="22" spans="1:15" x14ac:dyDescent="0.45">
      <c r="A22">
        <v>21</v>
      </c>
      <c r="B22" s="19">
        <v>43647</v>
      </c>
      <c r="C22" s="20">
        <v>2980.9</v>
      </c>
      <c r="D22" s="6">
        <f t="shared" si="4"/>
        <v>3029.5083333333332</v>
      </c>
      <c r="E22" s="6">
        <f t="shared" si="5"/>
        <v>3023.3208333333332</v>
      </c>
      <c r="F22" s="5">
        <f t="shared" si="6"/>
        <v>0.98596879535058723</v>
      </c>
      <c r="G22" s="5"/>
      <c r="H22" s="6">
        <f t="shared" ref="H22" si="10">C22/$G$10</f>
        <v>3015.972378940452</v>
      </c>
      <c r="I22" s="6"/>
      <c r="J22">
        <f t="shared" si="0"/>
        <v>3047.1089999999999</v>
      </c>
      <c r="K22" s="35"/>
      <c r="L22" s="6">
        <f t="shared" si="1"/>
        <v>2980.9</v>
      </c>
      <c r="M22" s="6">
        <f t="shared" si="2"/>
        <v>2980.9</v>
      </c>
      <c r="N22" s="6">
        <f t="shared" si="3"/>
        <v>8885764.8100000005</v>
      </c>
      <c r="O22" s="22"/>
    </row>
    <row r="23" spans="1:15" x14ac:dyDescent="0.45">
      <c r="A23">
        <v>22</v>
      </c>
      <c r="B23" s="19">
        <v>43678</v>
      </c>
      <c r="C23" s="20">
        <v>2994.2</v>
      </c>
      <c r="D23" s="6">
        <f t="shared" si="4"/>
        <v>3037.0916666666667</v>
      </c>
      <c r="E23" s="6">
        <f t="shared" si="5"/>
        <v>3033.3</v>
      </c>
      <c r="F23" s="5">
        <f t="shared" si="6"/>
        <v>0.98710974845877419</v>
      </c>
      <c r="G23" s="5"/>
      <c r="H23" s="6">
        <f t="shared" ref="H23" si="11">C23/$G$11</f>
        <v>3009.3881923500967</v>
      </c>
      <c r="I23" s="6"/>
      <c r="J23">
        <f t="shared" si="0"/>
        <v>3060.7380000000003</v>
      </c>
      <c r="K23" s="35"/>
      <c r="L23" s="6">
        <f t="shared" si="1"/>
        <v>2994.2</v>
      </c>
      <c r="M23" s="6">
        <f t="shared" si="2"/>
        <v>2994.2</v>
      </c>
      <c r="N23" s="6">
        <f t="shared" si="3"/>
        <v>8965233.6399999987</v>
      </c>
      <c r="O23" s="22"/>
    </row>
    <row r="24" spans="1:15" x14ac:dyDescent="0.45">
      <c r="A24">
        <v>23</v>
      </c>
      <c r="B24" s="19">
        <v>43709</v>
      </c>
      <c r="C24" s="20">
        <v>2922.5</v>
      </c>
      <c r="D24" s="6">
        <f t="shared" si="4"/>
        <v>3038.6833333333329</v>
      </c>
      <c r="E24" s="6">
        <f t="shared" si="5"/>
        <v>3037.8874999999998</v>
      </c>
      <c r="F24" s="5">
        <f t="shared" si="6"/>
        <v>0.96201719122251894</v>
      </c>
      <c r="G24" s="5"/>
      <c r="H24" s="6">
        <f t="shared" ref="H24" si="12">C24/$G$12</f>
        <v>3038.0304074559272</v>
      </c>
      <c r="I24" s="6"/>
      <c r="J24">
        <f t="shared" si="0"/>
        <v>3074.3670000000002</v>
      </c>
      <c r="K24" s="35"/>
      <c r="L24" s="6">
        <f t="shared" si="1"/>
        <v>2922.5</v>
      </c>
      <c r="M24" s="6">
        <f t="shared" si="2"/>
        <v>2922.5</v>
      </c>
      <c r="N24" s="6">
        <f t="shared" si="3"/>
        <v>8541006.25</v>
      </c>
      <c r="O24" s="22"/>
    </row>
    <row r="25" spans="1:15" x14ac:dyDescent="0.45">
      <c r="A25">
        <v>24</v>
      </c>
      <c r="B25" s="19">
        <v>43739</v>
      </c>
      <c r="C25" s="20">
        <v>3165.8</v>
      </c>
      <c r="D25" s="6">
        <f t="shared" si="4"/>
        <v>3058.6166666666668</v>
      </c>
      <c r="E25" s="6">
        <f t="shared" si="5"/>
        <v>3048.6499999999996</v>
      </c>
      <c r="F25" s="5">
        <f t="shared" si="6"/>
        <v>1.038426844668952</v>
      </c>
      <c r="G25" s="5"/>
      <c r="H25" s="6">
        <f t="shared" ref="H25" si="13">C25/$G$13</f>
        <v>3049.637113436645</v>
      </c>
      <c r="I25" s="6"/>
      <c r="J25">
        <f t="shared" si="0"/>
        <v>3087.9960000000001</v>
      </c>
      <c r="K25" s="35"/>
      <c r="L25" s="6">
        <f t="shared" si="1"/>
        <v>3165.8</v>
      </c>
      <c r="M25" s="6">
        <f t="shared" si="2"/>
        <v>3165.8</v>
      </c>
      <c r="N25" s="6">
        <f t="shared" si="3"/>
        <v>10022289.640000001</v>
      </c>
      <c r="O25" s="22"/>
    </row>
    <row r="26" spans="1:15" x14ac:dyDescent="0.45">
      <c r="A26">
        <v>25</v>
      </c>
      <c r="B26" s="19">
        <v>43770</v>
      </c>
      <c r="C26" s="20">
        <v>3075.7</v>
      </c>
      <c r="D26" s="6">
        <f t="shared" si="4"/>
        <v>3066.8333333333326</v>
      </c>
      <c r="E26" s="6">
        <f t="shared" si="5"/>
        <v>3062.7249999999995</v>
      </c>
      <c r="F26" s="5">
        <f t="shared" si="6"/>
        <v>1.0042364234464407</v>
      </c>
      <c r="G26" s="5"/>
      <c r="H26" s="6">
        <f t="shared" ref="H26" si="14">C26/$G$14</f>
        <v>3066.0515085182506</v>
      </c>
      <c r="I26" s="6"/>
      <c r="J26">
        <f t="shared" si="0"/>
        <v>3101.625</v>
      </c>
      <c r="K26" s="35"/>
      <c r="L26" s="6">
        <f t="shared" si="1"/>
        <v>3075.7</v>
      </c>
      <c r="M26" s="6">
        <f t="shared" si="2"/>
        <v>3075.7</v>
      </c>
      <c r="N26" s="6">
        <f t="shared" si="3"/>
        <v>9459930.4899999984</v>
      </c>
      <c r="O26" s="22"/>
    </row>
    <row r="27" spans="1:15" x14ac:dyDescent="0.45">
      <c r="A27">
        <v>26</v>
      </c>
      <c r="B27" s="19">
        <v>43800</v>
      </c>
      <c r="C27" s="20">
        <v>3413.6</v>
      </c>
      <c r="D27" s="6">
        <f t="shared" si="4"/>
        <v>3082.6166666666668</v>
      </c>
      <c r="E27" s="6">
        <f t="shared" si="5"/>
        <v>3074.7249999999995</v>
      </c>
      <c r="F27" s="5">
        <f t="shared" si="6"/>
        <v>1.1102131084893774</v>
      </c>
      <c r="G27" s="5"/>
      <c r="H27" s="6">
        <f t="shared" ref="H27" si="15">C27/$G$15</f>
        <v>3084.6633659257841</v>
      </c>
      <c r="I27" s="6"/>
      <c r="J27">
        <f t="shared" si="0"/>
        <v>3115.2539999999999</v>
      </c>
      <c r="K27" s="35"/>
      <c r="L27" s="6">
        <f t="shared" si="1"/>
        <v>3413.6</v>
      </c>
      <c r="M27" s="6">
        <f t="shared" si="2"/>
        <v>3413.6</v>
      </c>
      <c r="N27" s="6">
        <f t="shared" si="3"/>
        <v>11652664.959999999</v>
      </c>
      <c r="O27" s="22"/>
    </row>
    <row r="28" spans="1:15" x14ac:dyDescent="0.45">
      <c r="A28">
        <v>27</v>
      </c>
      <c r="B28" s="19">
        <v>43831</v>
      </c>
      <c r="C28" s="20">
        <v>3222.6</v>
      </c>
      <c r="D28" s="6">
        <f t="shared" si="4"/>
        <v>3101.5083333333332</v>
      </c>
      <c r="E28" s="6">
        <f t="shared" si="5"/>
        <v>3092.0625</v>
      </c>
      <c r="F28" s="5">
        <f t="shared" si="6"/>
        <v>1.0422169668303922</v>
      </c>
      <c r="G28" s="5"/>
      <c r="H28" s="6">
        <f t="shared" ref="H28" si="16">C28/$G$16</f>
        <v>3099.6904540826381</v>
      </c>
      <c r="I28" s="6"/>
      <c r="J28">
        <f t="shared" si="0"/>
        <v>3128.8830000000003</v>
      </c>
      <c r="K28" s="35"/>
      <c r="L28" s="6">
        <f t="shared" si="1"/>
        <v>3222.6</v>
      </c>
      <c r="M28" s="6">
        <f t="shared" si="2"/>
        <v>3222.6</v>
      </c>
      <c r="N28" s="6">
        <f t="shared" si="3"/>
        <v>10385150.76</v>
      </c>
      <c r="O28" s="22"/>
    </row>
    <row r="29" spans="1:15" x14ac:dyDescent="0.45">
      <c r="A29">
        <v>28</v>
      </c>
      <c r="B29" s="19">
        <v>43862</v>
      </c>
      <c r="C29" s="20">
        <v>2884.3</v>
      </c>
      <c r="D29" s="6">
        <f t="shared" si="4"/>
        <v>3115.375</v>
      </c>
      <c r="E29" s="6">
        <f t="shared" si="5"/>
        <v>3108.4416666666666</v>
      </c>
      <c r="F29" s="5">
        <f t="shared" si="6"/>
        <v>0.92789259355572062</v>
      </c>
      <c r="G29" s="5"/>
      <c r="H29" s="6">
        <f t="shared" ref="H29" si="17">C29/$G$17</f>
        <v>3085.4359058154228</v>
      </c>
      <c r="I29" s="6"/>
      <c r="J29">
        <f t="shared" si="0"/>
        <v>3142.5120000000002</v>
      </c>
      <c r="K29" s="35"/>
      <c r="L29" s="6">
        <f t="shared" si="1"/>
        <v>2884.3</v>
      </c>
      <c r="M29" s="6">
        <f t="shared" si="2"/>
        <v>2884.3</v>
      </c>
      <c r="N29" s="6">
        <f t="shared" si="3"/>
        <v>8319186.4900000012</v>
      </c>
      <c r="O29" s="22"/>
    </row>
    <row r="30" spans="1:15" x14ac:dyDescent="0.45">
      <c r="A30">
        <v>29</v>
      </c>
      <c r="B30" s="19">
        <v>43891</v>
      </c>
      <c r="C30" s="20">
        <v>3077.1</v>
      </c>
      <c r="D30" s="6">
        <f t="shared" si="4"/>
        <v>3134.2416666666668</v>
      </c>
      <c r="E30" s="6">
        <f t="shared" si="5"/>
        <v>3124.8083333333334</v>
      </c>
      <c r="F30" s="5">
        <f t="shared" si="6"/>
        <v>0.98473239692034442</v>
      </c>
      <c r="G30" s="5"/>
      <c r="H30" s="6">
        <f t="shared" ref="H30" si="18">C30/$G$18</f>
        <v>3033.0440940332346</v>
      </c>
      <c r="I30" s="6"/>
      <c r="J30">
        <f t="shared" si="0"/>
        <v>3156.1410000000001</v>
      </c>
      <c r="K30" s="35"/>
      <c r="L30" s="6">
        <f t="shared" si="1"/>
        <v>3077.1</v>
      </c>
      <c r="M30" s="6">
        <f t="shared" si="2"/>
        <v>3077.1</v>
      </c>
      <c r="N30" s="6">
        <f t="shared" si="3"/>
        <v>9468544.4100000001</v>
      </c>
      <c r="O30" s="22"/>
    </row>
    <row r="31" spans="1:15" x14ac:dyDescent="0.45">
      <c r="A31">
        <v>30</v>
      </c>
      <c r="B31" s="19">
        <v>43922</v>
      </c>
      <c r="C31" s="20">
        <v>3104.8</v>
      </c>
      <c r="D31" s="6">
        <f t="shared" si="4"/>
        <v>3155.7749999999996</v>
      </c>
      <c r="E31" s="6">
        <f t="shared" si="5"/>
        <v>3145.0083333333332</v>
      </c>
      <c r="F31" s="5">
        <f t="shared" si="6"/>
        <v>0.98721519020882309</v>
      </c>
      <c r="G31" s="5"/>
      <c r="H31" s="6">
        <f>C31/$G$19</f>
        <v>3183.2713527387091</v>
      </c>
      <c r="I31" s="6"/>
      <c r="J31">
        <f t="shared" si="0"/>
        <v>3169.77</v>
      </c>
      <c r="K31" s="35"/>
      <c r="L31" s="6">
        <f t="shared" si="1"/>
        <v>3104.8</v>
      </c>
      <c r="M31" s="6">
        <f t="shared" si="2"/>
        <v>3104.8</v>
      </c>
      <c r="N31" s="6">
        <f t="shared" si="3"/>
        <v>9639783.040000001</v>
      </c>
      <c r="O31" s="22"/>
    </row>
    <row r="32" spans="1:15" x14ac:dyDescent="0.45">
      <c r="A32">
        <v>31</v>
      </c>
      <c r="B32" s="19">
        <v>43952</v>
      </c>
      <c r="C32" s="20">
        <v>3147.5</v>
      </c>
      <c r="D32" s="6">
        <f t="shared" si="4"/>
        <v>3168.9083333333333</v>
      </c>
      <c r="E32" s="6">
        <f t="shared" si="5"/>
        <v>3162.3416666666662</v>
      </c>
      <c r="F32" s="5">
        <f t="shared" si="6"/>
        <v>0.99530674790042206</v>
      </c>
      <c r="G32" s="5"/>
      <c r="H32" s="6">
        <f t="shared" ref="H32" si="19">C32/$G$8</f>
        <v>3122.2954328060696</v>
      </c>
      <c r="I32" s="6"/>
      <c r="J32">
        <f t="shared" si="0"/>
        <v>3183.3989999999999</v>
      </c>
      <c r="K32" s="35"/>
      <c r="L32" s="6">
        <f t="shared" si="1"/>
        <v>3147.5</v>
      </c>
      <c r="M32" s="6">
        <f t="shared" si="2"/>
        <v>3147.5</v>
      </c>
      <c r="N32" s="6">
        <f t="shared" si="3"/>
        <v>9906756.25</v>
      </c>
      <c r="O32" s="22"/>
    </row>
    <row r="33" spans="1:15" x14ac:dyDescent="0.45">
      <c r="A33">
        <v>32</v>
      </c>
      <c r="B33" s="19">
        <v>43983</v>
      </c>
      <c r="C33" s="20">
        <v>3002.4</v>
      </c>
      <c r="D33" s="6">
        <f t="shared" si="4"/>
        <v>3190.5500000000006</v>
      </c>
      <c r="E33" s="6">
        <f t="shared" si="5"/>
        <v>3179.729166666667</v>
      </c>
      <c r="F33" s="5">
        <f t="shared" si="6"/>
        <v>0.94423136142360131</v>
      </c>
      <c r="G33" s="5"/>
      <c r="H33" s="6">
        <f t="shared" ref="H33" si="20">C33/$G$9</f>
        <v>3184.3250089738453</v>
      </c>
      <c r="I33" s="6"/>
      <c r="J33">
        <f t="shared" si="0"/>
        <v>3197.0280000000002</v>
      </c>
      <c r="K33" s="35"/>
      <c r="L33" s="6">
        <f t="shared" si="1"/>
        <v>3002.4</v>
      </c>
      <c r="M33" s="6">
        <f t="shared" si="2"/>
        <v>3002.4</v>
      </c>
      <c r="N33" s="6">
        <f t="shared" si="3"/>
        <v>9014405.7599999998</v>
      </c>
      <c r="O33" s="22"/>
    </row>
    <row r="34" spans="1:15" x14ac:dyDescent="0.45">
      <c r="A34">
        <v>33</v>
      </c>
      <c r="B34" s="19">
        <v>44013</v>
      </c>
      <c r="C34" s="20">
        <v>3207.6</v>
      </c>
      <c r="D34" s="6">
        <f t="shared" si="4"/>
        <v>3209</v>
      </c>
      <c r="E34" s="6">
        <f t="shared" si="5"/>
        <v>3199.7750000000005</v>
      </c>
      <c r="F34" s="5">
        <f t="shared" si="6"/>
        <v>1.002445484448125</v>
      </c>
      <c r="G34" s="5"/>
      <c r="H34" s="6">
        <f t="shared" ref="H34" si="21">C34/$G$10</f>
        <v>3245.33966342024</v>
      </c>
      <c r="I34" s="6"/>
      <c r="J34">
        <f t="shared" si="0"/>
        <v>3210.6570000000002</v>
      </c>
      <c r="K34" s="35"/>
      <c r="L34" s="6">
        <f t="shared" si="1"/>
        <v>3207.6</v>
      </c>
      <c r="M34" s="6">
        <f t="shared" si="2"/>
        <v>3207.6</v>
      </c>
      <c r="N34" s="6">
        <f t="shared" si="3"/>
        <v>10288697.76</v>
      </c>
      <c r="O34" s="22"/>
    </row>
    <row r="35" spans="1:15" x14ac:dyDescent="0.45">
      <c r="A35">
        <v>34</v>
      </c>
      <c r="B35" s="19">
        <v>44044</v>
      </c>
      <c r="C35" s="20">
        <v>3160.6</v>
      </c>
      <c r="D35" s="6">
        <f t="shared" si="4"/>
        <v>3228.6499999999996</v>
      </c>
      <c r="E35" s="6">
        <f t="shared" si="5"/>
        <v>3218.8249999999998</v>
      </c>
      <c r="F35" s="5">
        <f t="shared" si="6"/>
        <v>0.9819111011005569</v>
      </c>
      <c r="G35" s="5"/>
      <c r="H35" s="6">
        <f t="shared" ref="H35" si="22">C35/$G$11</f>
        <v>3176.6322626216406</v>
      </c>
      <c r="I35" s="6"/>
      <c r="J35">
        <f t="shared" si="0"/>
        <v>3224.2860000000001</v>
      </c>
      <c r="K35" s="35"/>
      <c r="L35" s="6">
        <f t="shared" si="1"/>
        <v>3160.6</v>
      </c>
      <c r="M35" s="6">
        <f t="shared" si="2"/>
        <v>3160.6</v>
      </c>
      <c r="N35" s="6">
        <f t="shared" si="3"/>
        <v>9989392.3599999994</v>
      </c>
      <c r="O35" s="22"/>
    </row>
    <row r="36" spans="1:15" x14ac:dyDescent="0.45">
      <c r="A36">
        <v>35</v>
      </c>
      <c r="B36" s="19">
        <v>44075</v>
      </c>
      <c r="C36" s="20">
        <v>3148.9</v>
      </c>
      <c r="D36" s="6">
        <f t="shared" si="4"/>
        <v>3260.1583333333333</v>
      </c>
      <c r="E36" s="6">
        <f t="shared" si="5"/>
        <v>3244.4041666666662</v>
      </c>
      <c r="F36" s="5">
        <f t="shared" si="6"/>
        <v>0.97056341880956587</v>
      </c>
      <c r="G36" s="5"/>
      <c r="H36" s="6">
        <f t="shared" ref="H36" si="23">C36/$G$12</f>
        <v>3273.3803079685094</v>
      </c>
      <c r="I36" s="6"/>
      <c r="J36">
        <f t="shared" si="0"/>
        <v>3237.915</v>
      </c>
      <c r="K36" s="35"/>
      <c r="L36" s="6">
        <f t="shared" si="1"/>
        <v>3148.9</v>
      </c>
      <c r="M36" s="6">
        <f t="shared" si="2"/>
        <v>3148.9</v>
      </c>
      <c r="N36" s="6">
        <f t="shared" si="3"/>
        <v>9915571.2100000009</v>
      </c>
      <c r="O36" s="22"/>
    </row>
    <row r="37" spans="1:15" x14ac:dyDescent="0.45">
      <c r="A37">
        <v>36</v>
      </c>
      <c r="B37" s="19">
        <v>44105</v>
      </c>
      <c r="C37" s="20">
        <v>3424.2</v>
      </c>
      <c r="D37" s="6">
        <f t="shared" si="4"/>
        <v>3276.0166666666664</v>
      </c>
      <c r="E37" s="6">
        <f t="shared" si="5"/>
        <v>3268.0874999999996</v>
      </c>
      <c r="F37" s="5">
        <f t="shared" si="6"/>
        <v>1.0477687638412374</v>
      </c>
      <c r="G37" s="5"/>
      <c r="H37" s="6">
        <f t="shared" ref="H37" si="24">C37/$G$13</f>
        <v>3298.5556269599342</v>
      </c>
      <c r="I37" s="6"/>
      <c r="J37">
        <f t="shared" si="0"/>
        <v>3251.5439999999999</v>
      </c>
      <c r="K37" s="35"/>
      <c r="L37" s="6">
        <f t="shared" si="1"/>
        <v>3424.2</v>
      </c>
      <c r="M37" s="6">
        <f t="shared" si="2"/>
        <v>3424.2</v>
      </c>
      <c r="N37" s="6">
        <f t="shared" si="3"/>
        <v>11725145.639999999</v>
      </c>
      <c r="O37" s="22"/>
    </row>
    <row r="38" spans="1:15" x14ac:dyDescent="0.45">
      <c r="A38">
        <v>37</v>
      </c>
      <c r="B38" s="19">
        <v>44136</v>
      </c>
      <c r="C38" s="20">
        <v>3233.3</v>
      </c>
      <c r="D38" s="6">
        <f t="shared" si="4"/>
        <v>3289.5166666666664</v>
      </c>
      <c r="E38" s="6">
        <f t="shared" si="5"/>
        <v>3282.7666666666664</v>
      </c>
      <c r="F38" s="5">
        <f t="shared" si="6"/>
        <v>0.98493140948183966</v>
      </c>
      <c r="G38" s="5"/>
      <c r="H38" s="6">
        <f t="shared" ref="H38" si="25">C38/$G$14</f>
        <v>3223.1571162636346</v>
      </c>
      <c r="I38" s="6"/>
      <c r="J38">
        <f t="shared" si="0"/>
        <v>3265.1730000000002</v>
      </c>
      <c r="K38" s="35"/>
      <c r="L38" s="6">
        <f t="shared" si="1"/>
        <v>3233.3</v>
      </c>
      <c r="M38" s="6">
        <f t="shared" si="2"/>
        <v>3233.3</v>
      </c>
      <c r="N38" s="6">
        <f t="shared" si="3"/>
        <v>10454228.890000001</v>
      </c>
      <c r="O38" s="22"/>
    </row>
    <row r="39" spans="1:15" x14ac:dyDescent="0.45">
      <c r="A39">
        <v>38</v>
      </c>
      <c r="B39" s="19">
        <v>44166</v>
      </c>
      <c r="C39" s="20">
        <v>3673.3</v>
      </c>
      <c r="D39" s="6">
        <f t="shared" si="4"/>
        <v>3306.7749999999996</v>
      </c>
      <c r="E39" s="6">
        <f t="shared" si="5"/>
        <v>3298.145833333333</v>
      </c>
      <c r="F39" s="5">
        <f t="shared" si="6"/>
        <v>1.1137469916809319</v>
      </c>
      <c r="G39" s="5"/>
      <c r="H39" s="6">
        <f t="shared" ref="H39" si="26">C39/$G$15</f>
        <v>3319.3385112652868</v>
      </c>
      <c r="I39" s="6"/>
      <c r="J39">
        <f t="shared" si="0"/>
        <v>3278.8020000000001</v>
      </c>
      <c r="K39" s="35"/>
      <c r="L39" s="6">
        <f t="shared" si="1"/>
        <v>3673.3</v>
      </c>
      <c r="M39" s="6">
        <f t="shared" si="2"/>
        <v>3673.3</v>
      </c>
      <c r="N39" s="6">
        <f t="shared" si="3"/>
        <v>13493132.890000001</v>
      </c>
      <c r="O39" s="22"/>
    </row>
    <row r="40" spans="1:15" x14ac:dyDescent="0.45">
      <c r="A40">
        <v>39</v>
      </c>
      <c r="B40" s="19">
        <v>44197</v>
      </c>
      <c r="C40" s="20">
        <v>3444</v>
      </c>
      <c r="D40" s="6">
        <f t="shared" si="4"/>
        <v>3324.6416666666664</v>
      </c>
      <c r="E40" s="6">
        <f t="shared" si="5"/>
        <v>3315.708333333333</v>
      </c>
      <c r="F40" s="34"/>
      <c r="G40" s="5"/>
      <c r="H40" s="35"/>
      <c r="I40" s="6"/>
      <c r="J40">
        <f t="shared" si="0"/>
        <v>3292.431</v>
      </c>
      <c r="K40" s="35"/>
      <c r="L40" s="6">
        <f t="shared" si="1"/>
        <v>3444</v>
      </c>
      <c r="M40" s="6">
        <f t="shared" si="2"/>
        <v>3444</v>
      </c>
      <c r="N40" s="6">
        <f t="shared" si="3"/>
        <v>11861136</v>
      </c>
      <c r="O40" s="22"/>
    </row>
    <row r="41" spans="1:15" x14ac:dyDescent="0.45">
      <c r="A41">
        <v>40</v>
      </c>
      <c r="B41" s="19">
        <v>44228</v>
      </c>
      <c r="C41" s="20">
        <v>3120.1</v>
      </c>
      <c r="D41" s="6">
        <f t="shared" si="4"/>
        <v>3338.0499999999997</v>
      </c>
      <c r="E41" s="6">
        <f t="shared" si="5"/>
        <v>3331.3458333333328</v>
      </c>
      <c r="F41" s="5">
        <f t="shared" si="6"/>
        <v>0.93658844085786164</v>
      </c>
      <c r="G41" s="5"/>
      <c r="H41" s="6">
        <f t="shared" ref="H41" si="27">C41/$G$17</f>
        <v>3337.6793571177404</v>
      </c>
      <c r="I41" s="6"/>
      <c r="J41">
        <f t="shared" si="0"/>
        <v>3306.06</v>
      </c>
      <c r="K41" s="35"/>
      <c r="L41" s="6">
        <f t="shared" si="1"/>
        <v>3120.1</v>
      </c>
      <c r="M41" s="6">
        <f t="shared" si="2"/>
        <v>3120.1</v>
      </c>
      <c r="N41" s="6">
        <f t="shared" si="3"/>
        <v>9735024.0099999998</v>
      </c>
      <c r="O41" s="22"/>
    </row>
    <row r="42" spans="1:15" x14ac:dyDescent="0.45">
      <c r="A42">
        <v>41</v>
      </c>
      <c r="B42" s="19">
        <v>44256</v>
      </c>
      <c r="C42" s="20">
        <v>3455.2</v>
      </c>
      <c r="D42" s="6">
        <f t="shared" si="4"/>
        <v>3356.4249999999997</v>
      </c>
      <c r="E42" s="6">
        <f t="shared" si="5"/>
        <v>3347.2374999999997</v>
      </c>
      <c r="F42" s="5">
        <f t="shared" si="6"/>
        <v>1.0322542096280889</v>
      </c>
      <c r="G42" s="5"/>
      <c r="H42" s="6">
        <f t="shared" ref="H42" si="28">C42/$G$18</f>
        <v>3405.7307054381176</v>
      </c>
      <c r="I42" s="6"/>
      <c r="J42">
        <f t="shared" si="0"/>
        <v>3319.6890000000003</v>
      </c>
      <c r="K42" s="35"/>
      <c r="L42" s="6">
        <f t="shared" si="1"/>
        <v>3455.2</v>
      </c>
      <c r="M42" s="6">
        <f t="shared" si="2"/>
        <v>3455.2</v>
      </c>
      <c r="N42" s="6">
        <f t="shared" si="3"/>
        <v>11938407.039999999</v>
      </c>
      <c r="O42" s="22"/>
    </row>
    <row r="43" spans="1:15" x14ac:dyDescent="0.45">
      <c r="A43">
        <v>42</v>
      </c>
      <c r="B43" s="19">
        <v>44287</v>
      </c>
      <c r="C43" s="20">
        <v>3295.1</v>
      </c>
      <c r="D43" s="6">
        <f>AVERAGE(C38:C49)</f>
        <v>3363.9833333333336</v>
      </c>
      <c r="E43" s="6">
        <f t="shared" si="5"/>
        <v>3360.2041666666664</v>
      </c>
      <c r="F43" s="5">
        <f t="shared" si="6"/>
        <v>0.9806249372247966</v>
      </c>
      <c r="G43" s="5"/>
      <c r="H43" s="6">
        <f>C43/$G$19</f>
        <v>3378.3810340148543</v>
      </c>
      <c r="I43" s="6"/>
      <c r="J43">
        <f t="shared" si="0"/>
        <v>3333.3180000000002</v>
      </c>
      <c r="K43" s="35"/>
      <c r="L43" s="6">
        <f t="shared" si="1"/>
        <v>3295.1</v>
      </c>
      <c r="M43" s="6">
        <f t="shared" si="2"/>
        <v>3295.1</v>
      </c>
      <c r="N43" s="6">
        <f t="shared" si="3"/>
        <v>10857684.01</v>
      </c>
      <c r="O43" s="22"/>
    </row>
    <row r="44" spans="1:15" x14ac:dyDescent="0.45">
      <c r="A44">
        <v>43</v>
      </c>
      <c r="B44" s="19">
        <v>44317</v>
      </c>
      <c r="C44" s="20">
        <v>3309.5</v>
      </c>
      <c r="H44" s="6">
        <f t="shared" ref="H44" si="29">C44/$G$8</f>
        <v>3282.9981683468427</v>
      </c>
      <c r="I44" s="6"/>
      <c r="J44">
        <f t="shared" si="0"/>
        <v>3346.9470000000001</v>
      </c>
      <c r="K44" s="35"/>
      <c r="L44" s="6">
        <f t="shared" si="1"/>
        <v>3309.5</v>
      </c>
      <c r="M44" s="6">
        <f t="shared" si="2"/>
        <v>3309.5</v>
      </c>
      <c r="N44" s="6">
        <f t="shared" si="3"/>
        <v>10952790.25</v>
      </c>
      <c r="O44" s="22"/>
    </row>
    <row r="45" spans="1:15" x14ac:dyDescent="0.45">
      <c r="A45">
        <v>44</v>
      </c>
      <c r="B45" s="19">
        <v>44348</v>
      </c>
      <c r="C45" s="20">
        <v>3209.5</v>
      </c>
      <c r="H45" s="6">
        <f t="shared" ref="H45" si="30">C45/$G$9</f>
        <v>3403.9738596794418</v>
      </c>
      <c r="I45" s="6"/>
      <c r="J45">
        <f t="shared" si="0"/>
        <v>3360.576</v>
      </c>
      <c r="K45" s="35"/>
      <c r="L45" s="6">
        <f t="shared" si="1"/>
        <v>3209.5</v>
      </c>
      <c r="M45" s="6">
        <f t="shared" si="2"/>
        <v>3209.5</v>
      </c>
      <c r="N45" s="6">
        <f t="shared" si="3"/>
        <v>10300890.25</v>
      </c>
      <c r="O45" s="22"/>
    </row>
    <row r="46" spans="1:15" x14ac:dyDescent="0.45">
      <c r="A46">
        <v>45</v>
      </c>
      <c r="B46" s="19">
        <v>44378</v>
      </c>
      <c r="C46" s="20">
        <v>3422</v>
      </c>
      <c r="F46" s="24" t="s">
        <v>30</v>
      </c>
      <c r="H46" s="6">
        <f t="shared" ref="H46" si="31">C46/$G$10</f>
        <v>3462.2622297743051</v>
      </c>
      <c r="I46" s="6"/>
      <c r="J46">
        <f t="shared" si="0"/>
        <v>3374.2049999999999</v>
      </c>
      <c r="K46" s="35"/>
      <c r="L46" s="6">
        <f t="shared" si="1"/>
        <v>3422</v>
      </c>
      <c r="M46" s="6">
        <f t="shared" si="2"/>
        <v>3422</v>
      </c>
      <c r="N46" s="6">
        <f t="shared" si="3"/>
        <v>11710084</v>
      </c>
      <c r="O46" s="22"/>
    </row>
    <row r="47" spans="1:15" x14ac:dyDescent="0.45">
      <c r="A47">
        <v>46</v>
      </c>
      <c r="B47" s="19">
        <v>44409</v>
      </c>
      <c r="C47" s="20">
        <v>3321.5</v>
      </c>
      <c r="E47" s="25" t="s">
        <v>34</v>
      </c>
      <c r="F47" s="25"/>
      <c r="G47" s="25"/>
      <c r="H47" s="6">
        <f t="shared" ref="H47" si="32">C47/$G$11</f>
        <v>3338.3484339358915</v>
      </c>
      <c r="I47" s="6"/>
      <c r="J47">
        <f t="shared" si="0"/>
        <v>3387.8339999999998</v>
      </c>
      <c r="K47" s="35"/>
      <c r="L47" s="6">
        <f t="shared" si="1"/>
        <v>3321.5</v>
      </c>
      <c r="M47" s="6">
        <f t="shared" si="2"/>
        <v>3321.5</v>
      </c>
      <c r="N47" s="6">
        <f t="shared" si="3"/>
        <v>11032362.25</v>
      </c>
      <c r="O47" s="22"/>
    </row>
    <row r="48" spans="1:15" x14ac:dyDescent="0.45">
      <c r="A48">
        <v>47</v>
      </c>
      <c r="B48" s="19">
        <v>44440</v>
      </c>
      <c r="C48" s="20">
        <v>3369.4</v>
      </c>
      <c r="E48" s="25" t="s">
        <v>35</v>
      </c>
      <c r="F48" s="25"/>
      <c r="G48" s="25"/>
      <c r="H48" s="6">
        <f t="shared" ref="H48" si="33">C48/$G$12</f>
        <v>3502.596973441232</v>
      </c>
      <c r="I48" s="6"/>
      <c r="J48">
        <f t="shared" si="0"/>
        <v>3401.4630000000002</v>
      </c>
      <c r="K48" s="35"/>
      <c r="L48" s="6">
        <f t="shared" si="1"/>
        <v>3369.4</v>
      </c>
      <c r="M48" s="6">
        <f t="shared" si="2"/>
        <v>3369.4</v>
      </c>
      <c r="N48" s="6">
        <f t="shared" si="3"/>
        <v>11352856.360000001</v>
      </c>
      <c r="O48" s="22"/>
    </row>
    <row r="49" spans="1:15" x14ac:dyDescent="0.45">
      <c r="A49">
        <v>48</v>
      </c>
      <c r="B49" s="19">
        <v>44470</v>
      </c>
      <c r="C49" s="20">
        <v>3514.9</v>
      </c>
      <c r="H49" s="6">
        <f>C49/$G$13</f>
        <v>3385.9275664977145</v>
      </c>
      <c r="I49" s="6"/>
      <c r="J49">
        <f t="shared" si="0"/>
        <v>3415.0920000000001</v>
      </c>
      <c r="K49" s="35"/>
      <c r="L49" s="6">
        <f t="shared" si="1"/>
        <v>3514.9</v>
      </c>
      <c r="M49" s="6">
        <f t="shared" si="2"/>
        <v>3514.9</v>
      </c>
      <c r="N49" s="6">
        <f t="shared" si="3"/>
        <v>12354522.01</v>
      </c>
      <c r="O49" s="22"/>
    </row>
    <row r="50" spans="1:15" x14ac:dyDescent="0.45">
      <c r="A50" s="26">
        <v>49</v>
      </c>
      <c r="B50" s="19">
        <v>44501</v>
      </c>
      <c r="C50" s="27"/>
      <c r="D50" s="28"/>
      <c r="E50" s="28"/>
      <c r="F50" s="28"/>
      <c r="G50" s="28"/>
      <c r="H50" s="21"/>
      <c r="I50" s="29">
        <v>3429.9423613919398</v>
      </c>
      <c r="J50">
        <f t="shared" si="0"/>
        <v>3428.721</v>
      </c>
      <c r="K50" s="36"/>
    </row>
    <row r="51" spans="1:15" x14ac:dyDescent="0.45">
      <c r="A51" s="26">
        <v>50</v>
      </c>
      <c r="B51" s="19">
        <v>44531</v>
      </c>
      <c r="C51" s="27"/>
      <c r="D51" s="28"/>
      <c r="E51" s="28"/>
      <c r="F51" s="28" t="s">
        <v>36</v>
      </c>
      <c r="G51" s="28"/>
      <c r="H51" s="21"/>
      <c r="I51" s="29">
        <v>3443.60191358367</v>
      </c>
      <c r="J51">
        <f t="shared" si="0"/>
        <v>3442.35</v>
      </c>
      <c r="K51" s="31">
        <f t="shared" ref="K51" si="34">$G$15*J51</f>
        <v>3809.4289606455295</v>
      </c>
    </row>
    <row r="52" spans="1:15" x14ac:dyDescent="0.45">
      <c r="A52" s="26">
        <v>51</v>
      </c>
      <c r="B52" s="19">
        <v>44562</v>
      </c>
      <c r="C52" s="27"/>
      <c r="D52" s="28"/>
      <c r="E52" s="28"/>
      <c r="F52" s="28"/>
      <c r="G52" s="28"/>
      <c r="H52" s="21"/>
      <c r="I52" s="29">
        <v>3457.2614657753902</v>
      </c>
      <c r="J52">
        <f t="shared" si="0"/>
        <v>3455.9790000000003</v>
      </c>
      <c r="K52" s="31">
        <f t="shared" ref="K52" si="35">$G$16*J52</f>
        <v>3593.0161706085896</v>
      </c>
      <c r="M52" s="32" t="s">
        <v>4</v>
      </c>
      <c r="N52" s="32" t="s">
        <v>5</v>
      </c>
      <c r="O52" s="32"/>
    </row>
    <row r="53" spans="1:15" x14ac:dyDescent="0.45">
      <c r="A53" s="26">
        <v>52</v>
      </c>
      <c r="B53" s="19">
        <v>44593</v>
      </c>
      <c r="C53" s="27"/>
      <c r="D53" s="28"/>
      <c r="E53" s="28"/>
      <c r="F53" s="28"/>
      <c r="G53" s="28"/>
      <c r="H53" s="21"/>
      <c r="I53" s="29">
        <v>3470.9210179671099</v>
      </c>
      <c r="J53">
        <f t="shared" si="0"/>
        <v>3469.6080000000002</v>
      </c>
      <c r="K53" s="31">
        <f t="shared" ref="K53" si="36">$G$17*J53</f>
        <v>3243.4283711867406</v>
      </c>
      <c r="M53">
        <f>AVERAGE(M2:M49)</f>
        <v>3096.4854166666669</v>
      </c>
      <c r="N53">
        <f t="shared" ref="N53" si="37">AVERAGE(N2:N49)</f>
        <v>9641087.5414583329</v>
      </c>
    </row>
    <row r="54" spans="1:15" x14ac:dyDescent="0.45">
      <c r="A54" s="26">
        <v>53</v>
      </c>
      <c r="B54" s="19">
        <v>44621</v>
      </c>
      <c r="C54" s="27"/>
      <c r="D54" s="28"/>
      <c r="E54" s="28" t="s">
        <v>37</v>
      </c>
      <c r="F54" s="28"/>
      <c r="G54" s="28"/>
      <c r="H54" s="21"/>
      <c r="I54" s="29">
        <v>3484.5805701588401</v>
      </c>
      <c r="J54">
        <f t="shared" si="0"/>
        <v>3483.2370000000001</v>
      </c>
      <c r="K54" s="31">
        <f t="shared" ref="K54" si="38">$G$18*J54</f>
        <v>3533.8320975239189</v>
      </c>
    </row>
    <row r="55" spans="1:15" x14ac:dyDescent="0.45">
      <c r="A55" s="26">
        <v>54</v>
      </c>
      <c r="B55" s="19">
        <v>44652</v>
      </c>
      <c r="C55" s="27"/>
      <c r="D55" s="28"/>
      <c r="E55" s="28" t="s">
        <v>38</v>
      </c>
      <c r="F55" s="28"/>
      <c r="G55" s="28"/>
      <c r="H55" s="21"/>
      <c r="I55" s="29">
        <v>3498.2401223505599</v>
      </c>
      <c r="J55">
        <f t="shared" si="0"/>
        <v>3496.866</v>
      </c>
      <c r="K55" s="31">
        <f t="shared" ref="K55" si="39">$G$19*J55</f>
        <v>3410.6641733382808</v>
      </c>
      <c r="N55" s="32" t="s">
        <v>6</v>
      </c>
    </row>
    <row r="56" spans="1:15" x14ac:dyDescent="0.45">
      <c r="A56" s="26">
        <v>55</v>
      </c>
      <c r="B56" s="19">
        <v>44682</v>
      </c>
      <c r="C56" s="27"/>
      <c r="D56" s="28"/>
      <c r="E56" s="28" t="s">
        <v>39</v>
      </c>
      <c r="F56" s="28"/>
      <c r="G56" s="28"/>
      <c r="H56" s="21"/>
      <c r="I56" s="29">
        <v>3511.8996745422801</v>
      </c>
      <c r="J56">
        <f t="shared" si="0"/>
        <v>3510.4949999999999</v>
      </c>
      <c r="K56" s="31">
        <f t="shared" ref="K56" si="40">$G$8*J56</f>
        <v>3538.8332879729405</v>
      </c>
      <c r="N56">
        <f>N53^0.5</f>
        <v>3105.0100710719657</v>
      </c>
    </row>
    <row r="57" spans="1:15" x14ac:dyDescent="0.45">
      <c r="A57" s="26">
        <v>56</v>
      </c>
      <c r="B57" s="19">
        <v>44713</v>
      </c>
      <c r="C57" s="27"/>
      <c r="D57" s="28"/>
      <c r="E57" s="28" t="s">
        <v>40</v>
      </c>
      <c r="F57" s="28"/>
      <c r="G57" s="28"/>
      <c r="H57" s="21"/>
      <c r="I57" s="29">
        <v>3525.5592267340098</v>
      </c>
      <c r="J57">
        <f t="shared" si="0"/>
        <v>3524.1239999999998</v>
      </c>
      <c r="K57" s="31">
        <f t="shared" ref="K57" si="41">$G$9*J57</f>
        <v>3322.785792210856</v>
      </c>
    </row>
    <row r="58" spans="1:15" x14ac:dyDescent="0.45">
      <c r="A58" s="26">
        <v>57</v>
      </c>
      <c r="B58" s="19">
        <v>44743</v>
      </c>
      <c r="C58" s="27"/>
      <c r="D58" s="28"/>
      <c r="E58" s="28" t="s">
        <v>41</v>
      </c>
      <c r="F58" s="28"/>
      <c r="G58" s="28"/>
      <c r="H58" s="21"/>
      <c r="I58" s="29">
        <v>3539.21877892573</v>
      </c>
      <c r="J58">
        <f t="shared" si="0"/>
        <v>3537.7530000000002</v>
      </c>
      <c r="K58" s="31">
        <f t="shared" ref="K58" si="42">$G$10*J58</f>
        <v>3496.6128971661306</v>
      </c>
    </row>
    <row r="59" spans="1:15" x14ac:dyDescent="0.45">
      <c r="A59" s="26">
        <v>58</v>
      </c>
      <c r="B59" s="19">
        <v>44774</v>
      </c>
      <c r="C59" s="33"/>
      <c r="D59" s="28"/>
      <c r="E59" s="28" t="s">
        <v>42</v>
      </c>
      <c r="F59" s="28"/>
      <c r="G59" s="28"/>
      <c r="H59" s="21"/>
      <c r="I59" s="29">
        <v>3552.8783311174502</v>
      </c>
      <c r="J59">
        <f t="shared" si="0"/>
        <v>3551.3820000000001</v>
      </c>
      <c r="K59" s="31">
        <f t="shared" ref="K59" si="43">$G$11*J59</f>
        <v>3533.4583990960737</v>
      </c>
    </row>
    <row r="60" spans="1:15" x14ac:dyDescent="0.45">
      <c r="A60" s="26">
        <v>59</v>
      </c>
      <c r="B60" s="19">
        <v>44805</v>
      </c>
      <c r="C60" s="27"/>
      <c r="D60" s="30"/>
      <c r="E60" s="30" t="s">
        <v>43</v>
      </c>
      <c r="F60" s="30"/>
      <c r="G60" s="30"/>
      <c r="H60" s="30"/>
      <c r="I60" s="29">
        <v>3566.53788330918</v>
      </c>
      <c r="J60">
        <f t="shared" si="0"/>
        <v>3565.011</v>
      </c>
      <c r="K60" s="31">
        <f t="shared" ref="K60" si="44">$G$12*J60</f>
        <v>3429.4405421125284</v>
      </c>
      <c r="M60" t="s">
        <v>44</v>
      </c>
    </row>
    <row r="61" spans="1:15" x14ac:dyDescent="0.45">
      <c r="A61" s="26">
        <v>60</v>
      </c>
      <c r="B61" s="19">
        <v>44835</v>
      </c>
      <c r="C61" s="27"/>
      <c r="D61" s="28"/>
      <c r="E61" s="28"/>
      <c r="F61" s="28"/>
      <c r="G61" s="28"/>
      <c r="H61" s="21"/>
      <c r="I61" s="29">
        <v>3580.1974355009002</v>
      </c>
      <c r="J61">
        <f t="shared" si="0"/>
        <v>3578.6400000000003</v>
      </c>
      <c r="K61" s="31">
        <f t="shared" ref="K61" si="45">$G$13*J61</f>
        <v>3714.9529896798199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8C7D35-D3CF-4873-8A61-3B75DE264839}"/>
</file>

<file path=customXml/itemProps2.xml><?xml version="1.0" encoding="utf-8"?>
<ds:datastoreItem xmlns:ds="http://schemas.openxmlformats.org/officeDocument/2006/customXml" ds:itemID="{B3705EAD-8429-461C-A7BD-5334CD5BCEAF}"/>
</file>

<file path=customXml/itemProps3.xml><?xml version="1.0" encoding="utf-8"?>
<ds:datastoreItem xmlns:ds="http://schemas.openxmlformats.org/officeDocument/2006/customXml" ds:itemID="{23C06810-6090-41B7-A3C4-61FC73161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DeSeas Turnover</vt:lpstr>
      <vt:lpstr>Raw Turnover</vt:lpstr>
      <vt:lpstr>Sales</vt:lpstr>
      <vt:lpstr>'DeSeas Turnover'!A3348582J_Data</vt:lpstr>
      <vt:lpstr>'DeSeas Turnover'!A3348582J_Latest</vt:lpstr>
      <vt:lpstr>'DeSeas Turnover'!A3348588W</vt:lpstr>
      <vt:lpstr>'DeSeas Turnover'!A3348588W_Data</vt:lpstr>
      <vt:lpstr>'DeSeas Turnover'!A3348588W_Latest</vt:lpstr>
      <vt:lpstr>'DeSeas Turnover'!A3348594T</vt:lpstr>
      <vt:lpstr>'DeSeas Turnover'!A3348594T_Data</vt:lpstr>
      <vt:lpstr>'DeSeas Turnover'!A3348594T_Latest</vt:lpstr>
      <vt:lpstr>'DeSeas Turnover'!A3348597X</vt:lpstr>
      <vt:lpstr>'DeSeas Turnover'!A3348597X_Data</vt:lpstr>
      <vt:lpstr>'DeSeas Turnover'!A3348597X_Latest</vt:lpstr>
      <vt:lpstr>'DeSeas Turnover'!A3348600A</vt:lpstr>
      <vt:lpstr>'DeSeas Turnover'!A3348600A_Data</vt:lpstr>
      <vt:lpstr>'DeSeas Turnover'!A3348600A_Latest</vt:lpstr>
      <vt:lpstr>'DeSeas Turnover'!A3348603J_Data</vt:lpstr>
      <vt:lpstr>'DeSeas Turnover'!A3348603J_Latest</vt:lpstr>
      <vt:lpstr>'DeSeas Turnover'!A3348606R</vt:lpstr>
      <vt:lpstr>'DeSeas Turnover'!A3348606R_Data</vt:lpstr>
      <vt:lpstr>'DeSeas Turnover'!A3348606R_Latest</vt:lpstr>
      <vt:lpstr>'DeSeas Turnover'!A3348609W</vt:lpstr>
      <vt:lpstr>'DeSeas Turnover'!A3348609W_Data</vt:lpstr>
      <vt:lpstr>'DeSeas Turnover'!A3348609W_Latest</vt:lpstr>
      <vt:lpstr>'DeSeas Turnover'!A3348612K</vt:lpstr>
      <vt:lpstr>'DeSeas Turnover'!A3348612K_Data</vt:lpstr>
      <vt:lpstr>'DeSeas Turnover'!A3348612K_Latest</vt:lpstr>
      <vt:lpstr>'DeSeas Turnover'!A3348615T</vt:lpstr>
      <vt:lpstr>'DeSeas Turnover'!A3348615T_Data</vt:lpstr>
      <vt:lpstr>'DeSeas Turnover'!A3348615T_Latest</vt:lpstr>
      <vt:lpstr>'DeSeas Turnover'!A3348618X</vt:lpstr>
      <vt:lpstr>'DeSeas Turnover'!A3348618X_Data</vt:lpstr>
      <vt:lpstr>'DeSeas Turnover'!A3348618X_Latest</vt:lpstr>
      <vt:lpstr>'DeSeas Turnover'!A3348624V</vt:lpstr>
      <vt:lpstr>'DeSeas Turnover'!A3348624V_Data</vt:lpstr>
      <vt:lpstr>'DeSeas Turnover'!A3348624V_Latest</vt:lpstr>
      <vt:lpstr>'DeSeas Turnover'!A3348627A</vt:lpstr>
      <vt:lpstr>'DeSeas Turnover'!A3348627A_Data</vt:lpstr>
      <vt:lpstr>'DeSeas Turnover'!A3348627A_Latest</vt:lpstr>
      <vt:lpstr>'DeSeas Turnover'!A3348633W</vt:lpstr>
      <vt:lpstr>'DeSeas Turnover'!A3348633W_Data</vt:lpstr>
      <vt:lpstr>'DeSeas Turnover'!A3348633W_Latest</vt:lpstr>
      <vt:lpstr>'DeSeas Turnover'!A3348636C</vt:lpstr>
      <vt:lpstr>'DeSeas Turnover'!A3348636C_Data</vt:lpstr>
      <vt:lpstr>'DeSeas Turnover'!A3348636C_Latest</vt:lpstr>
      <vt:lpstr>'DeSeas Turnover'!A3348642X</vt:lpstr>
      <vt:lpstr>'DeSeas Turnover'!A3348642X_Data</vt:lpstr>
      <vt:lpstr>'DeSeas Turnover'!A3348642X_Latest</vt:lpstr>
      <vt:lpstr>'DeSeas Turnover'!Date_Range_Data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2020-07-29T23:57:35Z</dcterms:created>
  <dcterms:modified xsi:type="dcterms:W3CDTF">2021-03-17T06:12:39Z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