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3/Excel Files/"/>
    </mc:Choice>
  </mc:AlternateContent>
  <xr:revisionPtr revIDLastSave="0" documentId="8_{E441EB5B-6317-489D-811C-78E641F1A759}" xr6:coauthVersionLast="46" xr6:coauthVersionMax="46" xr10:uidLastSave="{00000000-0000-0000-0000-000000000000}"/>
  <bookViews>
    <workbookView xWindow="-120" yWindow="-120" windowWidth="29040" windowHeight="15840" xr2:uid="{E5746D7D-8A29-4505-95B8-94EDFAEA9271}"/>
  </bookViews>
  <sheets>
    <sheet name="Summary" sheetId="9" r:id="rId1"/>
    <sheet name="SalesJury" sheetId="2" r:id="rId2"/>
    <sheet name="SubjectiveProb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6" l="1"/>
  <c r="E7" i="6"/>
  <c r="E3" i="6"/>
  <c r="E4" i="6"/>
  <c r="E5" i="6"/>
  <c r="E6" i="6"/>
  <c r="E2" i="6"/>
  <c r="D7" i="6"/>
  <c r="D3" i="6"/>
  <c r="D4" i="6"/>
  <c r="D5" i="6"/>
  <c r="D6" i="6"/>
  <c r="D2" i="6"/>
  <c r="D19" i="9"/>
  <c r="D18" i="9"/>
</calcChain>
</file>

<file path=xl/sharedStrings.xml><?xml version="1.0" encoding="utf-8"?>
<sst xmlns="http://schemas.openxmlformats.org/spreadsheetml/2006/main" count="271" uniqueCount="44">
  <si>
    <t>Baulkham Hills</t>
  </si>
  <si>
    <t>Bella Vista</t>
  </si>
  <si>
    <t>Blacktown</t>
  </si>
  <si>
    <t>Castle Hill</t>
  </si>
  <si>
    <t>Claremont Meadows</t>
  </si>
  <si>
    <t>Dee Why</t>
  </si>
  <si>
    <t>Forestville</t>
  </si>
  <si>
    <t>Frenchs Forest</t>
  </si>
  <si>
    <t>Glenwood</t>
  </si>
  <si>
    <t>Killara</t>
  </si>
  <si>
    <t>Macquarie Park</t>
  </si>
  <si>
    <t>North Ryde</t>
  </si>
  <si>
    <t>Penrith</t>
  </si>
  <si>
    <t>Rhodes</t>
  </si>
  <si>
    <t>West Pennant Hills</t>
  </si>
  <si>
    <t>Wynyard</t>
  </si>
  <si>
    <t>Low</t>
  </si>
  <si>
    <t>High</t>
  </si>
  <si>
    <t>Expected Value</t>
  </si>
  <si>
    <t>Below Average</t>
  </si>
  <si>
    <t>Average</t>
  </si>
  <si>
    <t>Above Average</t>
  </si>
  <si>
    <t>Probability</t>
  </si>
  <si>
    <t>Sales Forecast</t>
  </si>
  <si>
    <t>Calculating Standard Deviation</t>
  </si>
  <si>
    <t>Standard Deviation</t>
  </si>
  <si>
    <t>Daily Sales (Units)</t>
  </si>
  <si>
    <t>Store Location</t>
  </si>
  <si>
    <t>Mean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</si>
  <si>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</si>
  <si>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</si>
  <si>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</si>
  <si>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</si>
  <si>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</si>
  <si>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</si>
  <si>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</si>
  <si>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</si>
  <si>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</si>
  <si>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</si>
  <si>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</si>
  <si>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</si>
  <si>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lower CI</t>
  </si>
  <si>
    <t>upper CI</t>
  </si>
  <si>
    <t>Sales Outlook (Bella 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</si>
</sst>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8F4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2" xfId="0" applyFont="1" applyBorder="1" applyAlignment="1">
      <alignment horizontal="center" vertical="center" wrapText="1"/>
    </xf>
    <xf numFmtId="17" fontId="1" fillId="0" borderId="3" xfId="0" applyNumberFormat="1" applyFont="1" applyBorder="1"/>
    <xf numFmtId="0" fontId="1" fillId="0" borderId="3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2" borderId="3" xfId="0" applyFont="1" applyFill="1" applyBorder="1"/>
    <xf numFmtId="0" fontId="1" fillId="6" borderId="0" xfId="0" applyFont="1" applyFill="1"/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8F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79E4-2F62-4F80-9C24-E15D73890F0F}">
  <dimension ref="A1:AF19"/>
  <sheetViews>
    <sheetView tabSelected="1" workbookViewId="0"/>
  </sheetViews>
  <sheetFormatPr defaultRowHeight="15" x14ac:dyDescent="0.25"/>
  <cols>
    <col min="1" max="1" width="23.28515625" bestFit="1" customWidth="1"/>
    <col min="2" max="2" width="13.140625" bestFit="1" customWidth="1"/>
    <col min="3" max="3" width="23.28515625" bestFit="1" customWidth="1"/>
    <col min="4" max="4" width="13.140625" bestFit="1" customWidth="1"/>
    <col min="5" max="5" width="23.28515625" bestFit="1" customWidth="1"/>
    <col min="6" max="6" width="13.140625" bestFit="1" customWidth="1"/>
    <col min="7" max="7" width="23.28515625" bestFit="1" customWidth="1"/>
    <col min="8" max="8" width="13.140625" bestFit="1" customWidth="1"/>
    <col min="9" max="9" width="23.28515625" bestFit="1" customWidth="1"/>
    <col min="10" max="10" width="13.140625" bestFit="1" customWidth="1"/>
    <col min="11" max="11" width="23.28515625" bestFit="1" customWidth="1"/>
    <col min="12" max="12" width="13.140625" bestFit="1" customWidth="1"/>
    <col min="13" max="13" width="23.28515625" bestFit="1" customWidth="1"/>
    <col min="14" max="14" width="13.140625" bestFit="1" customWidth="1"/>
    <col min="15" max="15" width="23.28515625" bestFit="1" customWidth="1"/>
    <col min="16" max="16" width="13.140625" bestFit="1" customWidth="1"/>
    <col min="17" max="17" width="23.28515625" bestFit="1" customWidth="1"/>
    <col min="18" max="18" width="13.140625" bestFit="1" customWidth="1"/>
    <col min="19" max="19" width="23.28515625" bestFit="1" customWidth="1"/>
    <col min="20" max="20" width="13.140625" bestFit="1" customWidth="1"/>
    <col min="21" max="21" width="23.28515625" bestFit="1" customWidth="1"/>
    <col min="22" max="22" width="13.140625" bestFit="1" customWidth="1"/>
    <col min="23" max="23" width="23.28515625" bestFit="1" customWidth="1"/>
    <col min="24" max="24" width="13.140625" bestFit="1" customWidth="1"/>
    <col min="25" max="25" width="23.28515625" bestFit="1" customWidth="1"/>
    <col min="26" max="26" width="13.140625" bestFit="1" customWidth="1"/>
    <col min="27" max="27" width="23.28515625" bestFit="1" customWidth="1"/>
    <col min="28" max="28" width="13.140625" bestFit="1" customWidth="1"/>
    <col min="29" max="29" width="23.28515625" bestFit="1" customWidth="1"/>
    <col min="30" max="30" width="13.140625" bestFit="1" customWidth="1"/>
    <col min="31" max="31" width="23.28515625" bestFit="1" customWidth="1"/>
    <col min="32" max="32" width="12.42578125" bestFit="1" customWidth="1"/>
  </cols>
  <sheetData>
    <row r="1" spans="1:32" x14ac:dyDescent="0.25">
      <c r="A1" s="16" t="s">
        <v>0</v>
      </c>
      <c r="B1" s="16"/>
      <c r="C1" s="16" t="s">
        <v>1</v>
      </c>
      <c r="D1" s="16"/>
      <c r="E1" s="16" t="s">
        <v>2</v>
      </c>
      <c r="F1" s="16"/>
      <c r="G1" s="16" t="s">
        <v>3</v>
      </c>
      <c r="H1" s="16"/>
      <c r="I1" s="16" t="s">
        <v>4</v>
      </c>
      <c r="J1" s="16"/>
      <c r="K1" s="16" t="s">
        <v>5</v>
      </c>
      <c r="L1" s="16"/>
      <c r="M1" s="16" t="s">
        <v>6</v>
      </c>
      <c r="N1" s="16"/>
      <c r="O1" s="16" t="s">
        <v>7</v>
      </c>
      <c r="P1" s="16"/>
      <c r="Q1" s="16" t="s">
        <v>8</v>
      </c>
      <c r="R1" s="16"/>
      <c r="S1" s="16" t="s">
        <v>9</v>
      </c>
      <c r="T1" s="16"/>
      <c r="U1" s="16" t="s">
        <v>10</v>
      </c>
      <c r="V1" s="16"/>
      <c r="W1" s="16" t="s">
        <v>11</v>
      </c>
      <c r="X1" s="16"/>
      <c r="Y1" s="16" t="s">
        <v>12</v>
      </c>
      <c r="Z1" s="16"/>
      <c r="AA1" s="16" t="s">
        <v>13</v>
      </c>
      <c r="AB1" s="16"/>
      <c r="AC1" s="16" t="s">
        <v>14</v>
      </c>
      <c r="AD1" s="16"/>
      <c r="AE1" s="16" t="s">
        <v>15</v>
      </c>
      <c r="AF1" s="16"/>
    </row>
    <row r="2" spans="1:3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25">
      <c r="A3" s="14" t="s">
        <v>28</v>
      </c>
      <c r="B3" s="14">
        <v>5320.1</v>
      </c>
      <c r="C3" s="14" t="s">
        <v>28</v>
      </c>
      <c r="D3" s="14">
        <v>4771.6333333333332</v>
      </c>
      <c r="E3" s="14" t="s">
        <v>28</v>
      </c>
      <c r="F3" s="14">
        <v>98.2</v>
      </c>
      <c r="G3" s="14" t="s">
        <v>28</v>
      </c>
      <c r="H3" s="14">
        <v>196.26666666666668</v>
      </c>
      <c r="I3" s="14" t="s">
        <v>28</v>
      </c>
      <c r="J3" s="14">
        <v>5141.7333333333336</v>
      </c>
      <c r="K3" s="14" t="s">
        <v>28</v>
      </c>
      <c r="L3" s="14">
        <v>5409.8</v>
      </c>
      <c r="M3" s="14" t="s">
        <v>28</v>
      </c>
      <c r="N3" s="14">
        <v>4714.7666666666664</v>
      </c>
      <c r="O3" s="14" t="s">
        <v>28</v>
      </c>
      <c r="P3" s="14">
        <v>5379.7</v>
      </c>
      <c r="Q3" s="14" t="s">
        <v>28</v>
      </c>
      <c r="R3" s="14">
        <v>5437.5</v>
      </c>
      <c r="S3" s="14" t="s">
        <v>28</v>
      </c>
      <c r="T3" s="14">
        <v>4627.4666666666662</v>
      </c>
      <c r="U3" s="14" t="s">
        <v>28</v>
      </c>
      <c r="V3" s="14">
        <v>10473.700000000001</v>
      </c>
      <c r="W3" s="14" t="s">
        <v>28</v>
      </c>
      <c r="X3" s="14">
        <v>4494.3</v>
      </c>
      <c r="Y3" s="14" t="s">
        <v>28</v>
      </c>
      <c r="Z3" s="14">
        <v>4492.9333333333334</v>
      </c>
      <c r="AA3" s="14" t="s">
        <v>28</v>
      </c>
      <c r="AB3" s="14">
        <v>4633.1000000000004</v>
      </c>
      <c r="AC3" s="14" t="s">
        <v>28</v>
      </c>
      <c r="AD3" s="14">
        <v>5501.7333333333336</v>
      </c>
      <c r="AE3" s="14" t="s">
        <v>28</v>
      </c>
      <c r="AF3" s="14">
        <v>4145.8999999999996</v>
      </c>
    </row>
    <row r="4" spans="1:32" x14ac:dyDescent="0.25">
      <c r="A4" s="14" t="s">
        <v>29</v>
      </c>
      <c r="B4" s="14">
        <v>483.13217141634368</v>
      </c>
      <c r="C4" s="14" t="s">
        <v>29</v>
      </c>
      <c r="D4" s="14">
        <v>564.26577964344813</v>
      </c>
      <c r="E4" s="14" t="s">
        <v>29</v>
      </c>
      <c r="F4" s="14">
        <v>10.217001832082715</v>
      </c>
      <c r="G4" s="14" t="s">
        <v>29</v>
      </c>
      <c r="H4" s="14">
        <v>27.540229021549315</v>
      </c>
      <c r="I4" s="14" t="s">
        <v>29</v>
      </c>
      <c r="J4" s="14">
        <v>589.66035993326568</v>
      </c>
      <c r="K4" s="14" t="s">
        <v>29</v>
      </c>
      <c r="L4" s="14">
        <v>555.69602084791541</v>
      </c>
      <c r="M4" s="14" t="s">
        <v>29</v>
      </c>
      <c r="N4" s="14">
        <v>492.37484712018784</v>
      </c>
      <c r="O4" s="14" t="s">
        <v>29</v>
      </c>
      <c r="P4" s="14">
        <v>552.0025323738347</v>
      </c>
      <c r="Q4" s="14" t="s">
        <v>29</v>
      </c>
      <c r="R4" s="14">
        <v>513.30996158916173</v>
      </c>
      <c r="S4" s="14" t="s">
        <v>29</v>
      </c>
      <c r="T4" s="14">
        <v>450.06405350853828</v>
      </c>
      <c r="U4" s="14" t="s">
        <v>29</v>
      </c>
      <c r="V4" s="14">
        <v>963.32636614033868</v>
      </c>
      <c r="W4" s="14" t="s">
        <v>29</v>
      </c>
      <c r="X4" s="14">
        <v>419.03611933858969</v>
      </c>
      <c r="Y4" s="14" t="s">
        <v>29</v>
      </c>
      <c r="Z4" s="14">
        <v>475.73803506516361</v>
      </c>
      <c r="AA4" s="14" t="s">
        <v>29</v>
      </c>
      <c r="AB4" s="14">
        <v>503.92211437515016</v>
      </c>
      <c r="AC4" s="14" t="s">
        <v>29</v>
      </c>
      <c r="AD4" s="14">
        <v>582.53392961877182</v>
      </c>
      <c r="AE4" s="14" t="s">
        <v>29</v>
      </c>
      <c r="AF4" s="14">
        <v>486.0345391208229</v>
      </c>
    </row>
    <row r="5" spans="1:32" x14ac:dyDescent="0.25">
      <c r="A5" s="14" t="s">
        <v>30</v>
      </c>
      <c r="B5" s="14">
        <v>5377</v>
      </c>
      <c r="C5" s="14" t="s">
        <v>30</v>
      </c>
      <c r="D5" s="14">
        <v>4783.5</v>
      </c>
      <c r="E5" s="14" t="s">
        <v>30</v>
      </c>
      <c r="F5" s="14">
        <v>93</v>
      </c>
      <c r="G5" s="14" t="s">
        <v>30</v>
      </c>
      <c r="H5" s="14">
        <v>184</v>
      </c>
      <c r="I5" s="14" t="s">
        <v>30</v>
      </c>
      <c r="J5" s="14">
        <v>5370</v>
      </c>
      <c r="K5" s="14" t="s">
        <v>30</v>
      </c>
      <c r="L5" s="14">
        <v>5515.5</v>
      </c>
      <c r="M5" s="14" t="s">
        <v>30</v>
      </c>
      <c r="N5" s="14">
        <v>4884</v>
      </c>
      <c r="O5" s="14" t="s">
        <v>30</v>
      </c>
      <c r="P5" s="14">
        <v>5957</v>
      </c>
      <c r="Q5" s="14" t="s">
        <v>30</v>
      </c>
      <c r="R5" s="14">
        <v>5992</v>
      </c>
      <c r="S5" s="14" t="s">
        <v>30</v>
      </c>
      <c r="T5" s="14">
        <v>4408</v>
      </c>
      <c r="U5" s="14" t="s">
        <v>30</v>
      </c>
      <c r="V5" s="14">
        <v>10699</v>
      </c>
      <c r="W5" s="14" t="s">
        <v>30</v>
      </c>
      <c r="X5" s="14">
        <v>4737</v>
      </c>
      <c r="Y5" s="14" t="s">
        <v>30</v>
      </c>
      <c r="Z5" s="14">
        <v>4796</v>
      </c>
      <c r="AA5" s="14" t="s">
        <v>30</v>
      </c>
      <c r="AB5" s="14">
        <v>4897.5</v>
      </c>
      <c r="AC5" s="14" t="s">
        <v>30</v>
      </c>
      <c r="AD5" s="14">
        <v>5958</v>
      </c>
      <c r="AE5" s="14" t="s">
        <v>30</v>
      </c>
      <c r="AF5" s="14">
        <v>3289</v>
      </c>
    </row>
    <row r="6" spans="1:32" x14ac:dyDescent="0.25">
      <c r="A6" s="14" t="s">
        <v>31</v>
      </c>
      <c r="B6" s="14" t="e">
        <v>#N/A</v>
      </c>
      <c r="C6" s="14" t="s">
        <v>31</v>
      </c>
      <c r="D6" s="14" t="e">
        <v>#N/A</v>
      </c>
      <c r="E6" s="14" t="s">
        <v>31</v>
      </c>
      <c r="F6" s="14">
        <v>114</v>
      </c>
      <c r="G6" s="14" t="s">
        <v>31</v>
      </c>
      <c r="H6" s="14" t="e">
        <v>#N/A</v>
      </c>
      <c r="I6" s="14" t="s">
        <v>31</v>
      </c>
      <c r="J6" s="14" t="e">
        <v>#N/A</v>
      </c>
      <c r="K6" s="14" t="s">
        <v>31</v>
      </c>
      <c r="L6" s="14" t="e">
        <v>#N/A</v>
      </c>
      <c r="M6" s="14" t="s">
        <v>31</v>
      </c>
      <c r="N6" s="14" t="e">
        <v>#N/A</v>
      </c>
      <c r="O6" s="14" t="s">
        <v>31</v>
      </c>
      <c r="P6" s="14" t="e">
        <v>#N/A</v>
      </c>
      <c r="Q6" s="14" t="s">
        <v>31</v>
      </c>
      <c r="R6" s="14" t="e">
        <v>#N/A</v>
      </c>
      <c r="S6" s="14" t="s">
        <v>31</v>
      </c>
      <c r="T6" s="14" t="e">
        <v>#N/A</v>
      </c>
      <c r="U6" s="14" t="s">
        <v>31</v>
      </c>
      <c r="V6" s="14" t="e">
        <v>#N/A</v>
      </c>
      <c r="W6" s="14" t="s">
        <v>31</v>
      </c>
      <c r="X6" s="14" t="e">
        <v>#N/A</v>
      </c>
      <c r="Y6" s="14" t="s">
        <v>31</v>
      </c>
      <c r="Z6" s="14" t="e">
        <v>#N/A</v>
      </c>
      <c r="AA6" s="14" t="s">
        <v>31</v>
      </c>
      <c r="AB6" s="14" t="e">
        <v>#N/A</v>
      </c>
      <c r="AC6" s="14" t="s">
        <v>31</v>
      </c>
      <c r="AD6" s="14" t="e">
        <v>#N/A</v>
      </c>
      <c r="AE6" s="14" t="s">
        <v>31</v>
      </c>
      <c r="AF6" s="14" t="e">
        <v>#N/A</v>
      </c>
    </row>
    <row r="7" spans="1:32" x14ac:dyDescent="0.25">
      <c r="A7" s="14" t="s">
        <v>25</v>
      </c>
      <c r="B7" s="14">
        <v>2646.2238854118409</v>
      </c>
      <c r="C7" s="14" t="s">
        <v>25</v>
      </c>
      <c r="D7" s="14">
        <v>3090.6109593895594</v>
      </c>
      <c r="E7" s="14" t="s">
        <v>25</v>
      </c>
      <c r="F7" s="14">
        <v>55.960823735033131</v>
      </c>
      <c r="G7" s="14" t="s">
        <v>25</v>
      </c>
      <c r="H7" s="14">
        <v>150.84404673960989</v>
      </c>
      <c r="I7" s="14" t="s">
        <v>25</v>
      </c>
      <c r="J7" s="14">
        <v>3229.7028040206505</v>
      </c>
      <c r="K7" s="14" t="s">
        <v>25</v>
      </c>
      <c r="L7" s="14">
        <v>3043.6724573426432</v>
      </c>
      <c r="M7" s="14" t="s">
        <v>25</v>
      </c>
      <c r="N7" s="14">
        <v>2696.8481051588446</v>
      </c>
      <c r="O7" s="14" t="s">
        <v>25</v>
      </c>
      <c r="P7" s="14">
        <v>3023.4423878112498</v>
      </c>
      <c r="Q7" s="14" t="s">
        <v>25</v>
      </c>
      <c r="R7" s="14">
        <v>2811.5144495449422</v>
      </c>
      <c r="S7" s="14" t="s">
        <v>25</v>
      </c>
      <c r="T7" s="14">
        <v>2465.1023442883852</v>
      </c>
      <c r="U7" s="14" t="s">
        <v>25</v>
      </c>
      <c r="V7" s="14">
        <v>5276.3558097454434</v>
      </c>
      <c r="W7" s="14" t="s">
        <v>25</v>
      </c>
      <c r="X7" s="14">
        <v>2295.1553497117234</v>
      </c>
      <c r="Y7" s="14" t="s">
        <v>25</v>
      </c>
      <c r="Z7" s="14">
        <v>2605.7245326837383</v>
      </c>
      <c r="AA7" s="14" t="s">
        <v>25</v>
      </c>
      <c r="AB7" s="14">
        <v>2760.0950926896808</v>
      </c>
      <c r="AC7" s="14" t="s">
        <v>25</v>
      </c>
      <c r="AD7" s="14">
        <v>3190.6697376432812</v>
      </c>
      <c r="AE7" s="14" t="s">
        <v>25</v>
      </c>
      <c r="AF7" s="14">
        <v>2662.1208080310184</v>
      </c>
    </row>
    <row r="8" spans="1:32" x14ac:dyDescent="0.25">
      <c r="A8" s="14" t="s">
        <v>32</v>
      </c>
      <c r="B8" s="14">
        <v>7002500.8517241394</v>
      </c>
      <c r="C8" s="14" t="s">
        <v>32</v>
      </c>
      <c r="D8" s="14">
        <v>9551876.1022988521</v>
      </c>
      <c r="E8" s="14" t="s">
        <v>32</v>
      </c>
      <c r="F8" s="14">
        <v>3131.6137931034477</v>
      </c>
      <c r="G8" s="14" t="s">
        <v>32</v>
      </c>
      <c r="H8" s="14">
        <v>22753.92643678161</v>
      </c>
      <c r="I8" s="14" t="s">
        <v>32</v>
      </c>
      <c r="J8" s="14">
        <v>10430980.202298852</v>
      </c>
      <c r="K8" s="14" t="s">
        <v>32</v>
      </c>
      <c r="L8" s="14">
        <v>9263942.0275862049</v>
      </c>
      <c r="M8" s="14" t="s">
        <v>32</v>
      </c>
      <c r="N8" s="14">
        <v>7272989.7022988508</v>
      </c>
      <c r="O8" s="14" t="s">
        <v>32</v>
      </c>
      <c r="P8" s="14">
        <v>9141203.8724137917</v>
      </c>
      <c r="Q8" s="14" t="s">
        <v>32</v>
      </c>
      <c r="R8" s="14">
        <v>7904613.5</v>
      </c>
      <c r="S8" s="14" t="s">
        <v>32</v>
      </c>
      <c r="T8" s="14">
        <v>6076729.5678160926</v>
      </c>
      <c r="U8" s="14" t="s">
        <v>32</v>
      </c>
      <c r="V8" s="14">
        <v>27839930.63103449</v>
      </c>
      <c r="W8" s="14" t="s">
        <v>32</v>
      </c>
      <c r="X8" s="14">
        <v>5267738.0793103436</v>
      </c>
      <c r="Y8" s="14" t="s">
        <v>32</v>
      </c>
      <c r="Z8" s="14">
        <v>6789800.3402298857</v>
      </c>
      <c r="AA8" s="14" t="s">
        <v>32</v>
      </c>
      <c r="AB8" s="14">
        <v>7618124.9206896564</v>
      </c>
      <c r="AC8" s="14" t="s">
        <v>32</v>
      </c>
      <c r="AD8" s="14">
        <v>10180373.374712644</v>
      </c>
      <c r="AE8" s="14" t="s">
        <v>32</v>
      </c>
      <c r="AF8" s="14">
        <v>7086887.1965517234</v>
      </c>
    </row>
    <row r="9" spans="1:32" x14ac:dyDescent="0.25">
      <c r="A9" s="14" t="s">
        <v>33</v>
      </c>
      <c r="B9" s="14">
        <v>-1.3806282750423042</v>
      </c>
      <c r="C9" s="14" t="s">
        <v>33</v>
      </c>
      <c r="D9" s="14">
        <v>-1.3214111268219368</v>
      </c>
      <c r="E9" s="14" t="s">
        <v>33</v>
      </c>
      <c r="F9" s="14">
        <v>-1.3219843643554947</v>
      </c>
      <c r="G9" s="14" t="s">
        <v>33</v>
      </c>
      <c r="H9" s="14">
        <v>-1.2259896351743018</v>
      </c>
      <c r="I9" s="14" t="s">
        <v>33</v>
      </c>
      <c r="J9" s="14">
        <v>-1.4172059120014955</v>
      </c>
      <c r="K9" s="14" t="s">
        <v>33</v>
      </c>
      <c r="L9" s="14">
        <v>-1.3743149191495487</v>
      </c>
      <c r="M9" s="14" t="s">
        <v>33</v>
      </c>
      <c r="N9" s="14">
        <v>-1.109090081260856</v>
      </c>
      <c r="O9" s="14" t="s">
        <v>33</v>
      </c>
      <c r="P9" s="14">
        <v>-1.4487916462803223</v>
      </c>
      <c r="Q9" s="14" t="s">
        <v>33</v>
      </c>
      <c r="R9" s="14">
        <v>-1.1937515559659175</v>
      </c>
      <c r="S9" s="14" t="s">
        <v>33</v>
      </c>
      <c r="T9" s="14">
        <v>-0.94609054076700261</v>
      </c>
      <c r="U9" s="14" t="s">
        <v>33</v>
      </c>
      <c r="V9" s="14">
        <v>-1.021150073684618</v>
      </c>
      <c r="W9" s="14" t="s">
        <v>33</v>
      </c>
      <c r="X9" s="14">
        <v>-0.47145856227943739</v>
      </c>
      <c r="Y9" s="14" t="s">
        <v>33</v>
      </c>
      <c r="Z9" s="14">
        <v>-0.80446146438389032</v>
      </c>
      <c r="AA9" s="14" t="s">
        <v>33</v>
      </c>
      <c r="AB9" s="14">
        <v>-1.2314161778775312</v>
      </c>
      <c r="AC9" s="14" t="s">
        <v>33</v>
      </c>
      <c r="AD9" s="14">
        <v>-1.288657872252946</v>
      </c>
      <c r="AE9" s="14" t="s">
        <v>33</v>
      </c>
      <c r="AF9" s="14">
        <v>-0.69116442038441805</v>
      </c>
    </row>
    <row r="10" spans="1:32" x14ac:dyDescent="0.25">
      <c r="A10" s="14" t="s">
        <v>34</v>
      </c>
      <c r="B10" s="14">
        <v>-2.7554214214134481E-2</v>
      </c>
      <c r="C10" s="14" t="s">
        <v>34</v>
      </c>
      <c r="D10" s="14">
        <v>0.12603385900231184</v>
      </c>
      <c r="E10" s="14" t="s">
        <v>34</v>
      </c>
      <c r="F10" s="14">
        <v>0.15230976438921687</v>
      </c>
      <c r="G10" s="14" t="s">
        <v>34</v>
      </c>
      <c r="H10" s="14">
        <v>0.31265809005214684</v>
      </c>
      <c r="I10" s="14" t="s">
        <v>34</v>
      </c>
      <c r="J10" s="14">
        <v>7.7830821723924956E-2</v>
      </c>
      <c r="K10" s="14" t="s">
        <v>34</v>
      </c>
      <c r="L10" s="14">
        <v>-0.1174947341837822</v>
      </c>
      <c r="M10" s="14" t="s">
        <v>34</v>
      </c>
      <c r="N10" s="14">
        <v>8.5180627124045283E-2</v>
      </c>
      <c r="O10" s="14" t="s">
        <v>34</v>
      </c>
      <c r="P10" s="14">
        <v>-0.16191387557259801</v>
      </c>
      <c r="Q10" s="14" t="s">
        <v>34</v>
      </c>
      <c r="R10" s="14">
        <v>-0.2276557072411689</v>
      </c>
      <c r="S10" s="14" t="s">
        <v>34</v>
      </c>
      <c r="T10" s="14">
        <v>0.1211321135895278</v>
      </c>
      <c r="U10" s="14" t="s">
        <v>34</v>
      </c>
      <c r="V10" s="14">
        <v>0.12076207602896114</v>
      </c>
      <c r="W10" s="14" t="s">
        <v>34</v>
      </c>
      <c r="X10" s="14">
        <v>-0.28993489988010801</v>
      </c>
      <c r="Y10" s="14" t="s">
        <v>34</v>
      </c>
      <c r="Z10" s="14">
        <v>9.431574156929233E-2</v>
      </c>
      <c r="AA10" s="14" t="s">
        <v>34</v>
      </c>
      <c r="AB10" s="14">
        <v>-6.6196448911616079E-2</v>
      </c>
      <c r="AC10" s="14" t="s">
        <v>34</v>
      </c>
      <c r="AD10" s="14">
        <v>-0.33034347352104326</v>
      </c>
      <c r="AE10" s="14" t="s">
        <v>34</v>
      </c>
      <c r="AF10" s="14">
        <v>0.59629679614902453</v>
      </c>
    </row>
    <row r="11" spans="1:32" x14ac:dyDescent="0.25">
      <c r="A11" s="14" t="s">
        <v>35</v>
      </c>
      <c r="B11" s="14">
        <v>8748</v>
      </c>
      <c r="C11" s="14" t="s">
        <v>35</v>
      </c>
      <c r="D11" s="14">
        <v>9535</v>
      </c>
      <c r="E11" s="14" t="s">
        <v>35</v>
      </c>
      <c r="F11" s="14">
        <v>185</v>
      </c>
      <c r="G11" s="14" t="s">
        <v>35</v>
      </c>
      <c r="H11" s="14">
        <v>475</v>
      </c>
      <c r="I11" s="14" t="s">
        <v>35</v>
      </c>
      <c r="J11" s="14">
        <v>9894</v>
      </c>
      <c r="K11" s="14" t="s">
        <v>35</v>
      </c>
      <c r="L11" s="14">
        <v>9213</v>
      </c>
      <c r="M11" s="14" t="s">
        <v>35</v>
      </c>
      <c r="N11" s="14">
        <v>9039</v>
      </c>
      <c r="O11" s="14" t="s">
        <v>35</v>
      </c>
      <c r="P11" s="14">
        <v>9269</v>
      </c>
      <c r="Q11" s="14" t="s">
        <v>35</v>
      </c>
      <c r="R11" s="14">
        <v>9422</v>
      </c>
      <c r="S11" s="14" t="s">
        <v>35</v>
      </c>
      <c r="T11" s="14">
        <v>8269</v>
      </c>
      <c r="U11" s="14" t="s">
        <v>35</v>
      </c>
      <c r="V11" s="14">
        <v>17696</v>
      </c>
      <c r="W11" s="14" t="s">
        <v>35</v>
      </c>
      <c r="X11" s="14">
        <v>8877</v>
      </c>
      <c r="Y11" s="14" t="s">
        <v>35</v>
      </c>
      <c r="Z11" s="14">
        <v>9278</v>
      </c>
      <c r="AA11" s="14" t="s">
        <v>35</v>
      </c>
      <c r="AB11" s="14">
        <v>8977</v>
      </c>
      <c r="AC11" s="14" t="s">
        <v>35</v>
      </c>
      <c r="AD11" s="14">
        <v>9762</v>
      </c>
      <c r="AE11" s="14" t="s">
        <v>35</v>
      </c>
      <c r="AF11" s="14">
        <v>9112</v>
      </c>
    </row>
    <row r="12" spans="1:32" x14ac:dyDescent="0.25">
      <c r="A12" s="14" t="s">
        <v>36</v>
      </c>
      <c r="B12" s="14">
        <v>950</v>
      </c>
      <c r="C12" s="14" t="s">
        <v>36</v>
      </c>
      <c r="D12" s="14">
        <v>352</v>
      </c>
      <c r="E12" s="14" t="s">
        <v>36</v>
      </c>
      <c r="F12" s="14">
        <v>12</v>
      </c>
      <c r="G12" s="14" t="s">
        <v>36</v>
      </c>
      <c r="H12" s="14">
        <v>6</v>
      </c>
      <c r="I12" s="14" t="s">
        <v>36</v>
      </c>
      <c r="J12" s="14">
        <v>14</v>
      </c>
      <c r="K12" s="14" t="s">
        <v>36</v>
      </c>
      <c r="L12" s="14">
        <v>585</v>
      </c>
      <c r="M12" s="14" t="s">
        <v>36</v>
      </c>
      <c r="N12" s="14">
        <v>540</v>
      </c>
      <c r="O12" s="14" t="s">
        <v>36</v>
      </c>
      <c r="P12" s="14">
        <v>599</v>
      </c>
      <c r="Q12" s="14" t="s">
        <v>36</v>
      </c>
      <c r="R12" s="14">
        <v>462</v>
      </c>
      <c r="S12" s="14" t="s">
        <v>36</v>
      </c>
      <c r="T12" s="14">
        <v>600</v>
      </c>
      <c r="U12" s="14" t="s">
        <v>36</v>
      </c>
      <c r="V12" s="14">
        <v>2158</v>
      </c>
      <c r="W12" s="14" t="s">
        <v>36</v>
      </c>
      <c r="X12" s="14">
        <v>49</v>
      </c>
      <c r="Y12" s="14" t="s">
        <v>36</v>
      </c>
      <c r="Z12" s="14">
        <v>258</v>
      </c>
      <c r="AA12" s="14" t="s">
        <v>36</v>
      </c>
      <c r="AB12" s="14">
        <v>359</v>
      </c>
      <c r="AC12" s="14" t="s">
        <v>36</v>
      </c>
      <c r="AD12" s="14">
        <v>15</v>
      </c>
      <c r="AE12" s="14" t="s">
        <v>36</v>
      </c>
      <c r="AF12" s="14">
        <v>357</v>
      </c>
    </row>
    <row r="13" spans="1:32" x14ac:dyDescent="0.25">
      <c r="A13" s="14" t="s">
        <v>37</v>
      </c>
      <c r="B13" s="14">
        <v>9698</v>
      </c>
      <c r="C13" s="14" t="s">
        <v>37</v>
      </c>
      <c r="D13" s="14">
        <v>9887</v>
      </c>
      <c r="E13" s="14" t="s">
        <v>37</v>
      </c>
      <c r="F13" s="14">
        <v>197</v>
      </c>
      <c r="G13" s="14" t="s">
        <v>37</v>
      </c>
      <c r="H13" s="14">
        <v>481</v>
      </c>
      <c r="I13" s="14" t="s">
        <v>37</v>
      </c>
      <c r="J13" s="14">
        <v>9908</v>
      </c>
      <c r="K13" s="14" t="s">
        <v>37</v>
      </c>
      <c r="L13" s="14">
        <v>9798</v>
      </c>
      <c r="M13" s="14" t="s">
        <v>37</v>
      </c>
      <c r="N13" s="14">
        <v>9579</v>
      </c>
      <c r="O13" s="14" t="s">
        <v>37</v>
      </c>
      <c r="P13" s="14">
        <v>9868</v>
      </c>
      <c r="Q13" s="14" t="s">
        <v>37</v>
      </c>
      <c r="R13" s="14">
        <v>9884</v>
      </c>
      <c r="S13" s="14" t="s">
        <v>37</v>
      </c>
      <c r="T13" s="14">
        <v>8869</v>
      </c>
      <c r="U13" s="14" t="s">
        <v>37</v>
      </c>
      <c r="V13" s="14">
        <v>19854</v>
      </c>
      <c r="W13" s="14" t="s">
        <v>37</v>
      </c>
      <c r="X13" s="14">
        <v>8926</v>
      </c>
      <c r="Y13" s="14" t="s">
        <v>37</v>
      </c>
      <c r="Z13" s="14">
        <v>9536</v>
      </c>
      <c r="AA13" s="14" t="s">
        <v>37</v>
      </c>
      <c r="AB13" s="14">
        <v>9336</v>
      </c>
      <c r="AC13" s="14" t="s">
        <v>37</v>
      </c>
      <c r="AD13" s="14">
        <v>9777</v>
      </c>
      <c r="AE13" s="14" t="s">
        <v>37</v>
      </c>
      <c r="AF13" s="14">
        <v>9469</v>
      </c>
    </row>
    <row r="14" spans="1:32" x14ac:dyDescent="0.25">
      <c r="A14" s="14" t="s">
        <v>38</v>
      </c>
      <c r="B14" s="14">
        <v>159603</v>
      </c>
      <c r="C14" s="14" t="s">
        <v>38</v>
      </c>
      <c r="D14" s="14">
        <v>143149</v>
      </c>
      <c r="E14" s="14" t="s">
        <v>38</v>
      </c>
      <c r="F14" s="14">
        <v>2946</v>
      </c>
      <c r="G14" s="14" t="s">
        <v>38</v>
      </c>
      <c r="H14" s="14">
        <v>5888</v>
      </c>
      <c r="I14" s="14" t="s">
        <v>38</v>
      </c>
      <c r="J14" s="14">
        <v>154252</v>
      </c>
      <c r="K14" s="14" t="s">
        <v>38</v>
      </c>
      <c r="L14" s="14">
        <v>162294</v>
      </c>
      <c r="M14" s="14" t="s">
        <v>38</v>
      </c>
      <c r="N14" s="14">
        <v>141443</v>
      </c>
      <c r="O14" s="14" t="s">
        <v>38</v>
      </c>
      <c r="P14" s="14">
        <v>161391</v>
      </c>
      <c r="Q14" s="14" t="s">
        <v>38</v>
      </c>
      <c r="R14" s="14">
        <v>163125</v>
      </c>
      <c r="S14" s="14" t="s">
        <v>38</v>
      </c>
      <c r="T14" s="14">
        <v>138824</v>
      </c>
      <c r="U14" s="14" t="s">
        <v>38</v>
      </c>
      <c r="V14" s="14">
        <v>314211</v>
      </c>
      <c r="W14" s="14" t="s">
        <v>38</v>
      </c>
      <c r="X14" s="14">
        <v>134829</v>
      </c>
      <c r="Y14" s="14" t="s">
        <v>38</v>
      </c>
      <c r="Z14" s="14">
        <v>134788</v>
      </c>
      <c r="AA14" s="14" t="s">
        <v>38</v>
      </c>
      <c r="AB14" s="14">
        <v>138993</v>
      </c>
      <c r="AC14" s="14" t="s">
        <v>38</v>
      </c>
      <c r="AD14" s="14">
        <v>165052</v>
      </c>
      <c r="AE14" s="14" t="s">
        <v>38</v>
      </c>
      <c r="AF14" s="14">
        <v>124377</v>
      </c>
    </row>
    <row r="15" spans="1:32" x14ac:dyDescent="0.25">
      <c r="A15" s="14" t="s">
        <v>39</v>
      </c>
      <c r="B15" s="14">
        <v>30</v>
      </c>
      <c r="C15" s="14" t="s">
        <v>39</v>
      </c>
      <c r="D15" s="14">
        <v>30</v>
      </c>
      <c r="E15" s="14" t="s">
        <v>39</v>
      </c>
      <c r="F15" s="14">
        <v>30</v>
      </c>
      <c r="G15" s="14" t="s">
        <v>39</v>
      </c>
      <c r="H15" s="14">
        <v>30</v>
      </c>
      <c r="I15" s="14" t="s">
        <v>39</v>
      </c>
      <c r="J15" s="14">
        <v>30</v>
      </c>
      <c r="K15" s="14" t="s">
        <v>39</v>
      </c>
      <c r="L15" s="14">
        <v>30</v>
      </c>
      <c r="M15" s="14" t="s">
        <v>39</v>
      </c>
      <c r="N15" s="14">
        <v>30</v>
      </c>
      <c r="O15" s="14" t="s">
        <v>39</v>
      </c>
      <c r="P15" s="14">
        <v>30</v>
      </c>
      <c r="Q15" s="14" t="s">
        <v>39</v>
      </c>
      <c r="R15" s="14">
        <v>30</v>
      </c>
      <c r="S15" s="14" t="s">
        <v>39</v>
      </c>
      <c r="T15" s="14">
        <v>30</v>
      </c>
      <c r="U15" s="14" t="s">
        <v>39</v>
      </c>
      <c r="V15" s="14">
        <v>30</v>
      </c>
      <c r="W15" s="14" t="s">
        <v>39</v>
      </c>
      <c r="X15" s="14">
        <v>30</v>
      </c>
      <c r="Y15" s="14" t="s">
        <v>39</v>
      </c>
      <c r="Z15" s="14">
        <v>30</v>
      </c>
      <c r="AA15" s="14" t="s">
        <v>39</v>
      </c>
      <c r="AB15" s="14">
        <v>30</v>
      </c>
      <c r="AC15" s="14" t="s">
        <v>39</v>
      </c>
      <c r="AD15" s="14">
        <v>30</v>
      </c>
      <c r="AE15" s="14" t="s">
        <v>39</v>
      </c>
      <c r="AF15" s="14">
        <v>30</v>
      </c>
    </row>
    <row r="16" spans="1:32" ht="15.75" thickBot="1" x14ac:dyDescent="0.3">
      <c r="A16" s="15" t="s">
        <v>40</v>
      </c>
      <c r="B16" s="15">
        <v>988.1162380486445</v>
      </c>
      <c r="C16" s="15" t="s">
        <v>40</v>
      </c>
      <c r="D16" s="15">
        <v>1154.0530985679004</v>
      </c>
      <c r="E16" s="15" t="s">
        <v>40</v>
      </c>
      <c r="F16" s="15">
        <v>20.896115000699709</v>
      </c>
      <c r="G16" s="15" t="s">
        <v>40</v>
      </c>
      <c r="H16" s="15">
        <v>56.326092745996</v>
      </c>
      <c r="I16" s="15" t="s">
        <v>40</v>
      </c>
      <c r="J16" s="15">
        <v>1205.9908469261541</v>
      </c>
      <c r="K16" s="15" t="s">
        <v>40</v>
      </c>
      <c r="L16" s="15">
        <v>1136.5259738533493</v>
      </c>
      <c r="M16" s="15" t="s">
        <v>40</v>
      </c>
      <c r="N16" s="15">
        <v>1007.0196323707663</v>
      </c>
      <c r="O16" s="15" t="s">
        <v>40</v>
      </c>
      <c r="P16" s="15">
        <v>1128.9719417432839</v>
      </c>
      <c r="Q16" s="15" t="s">
        <v>40</v>
      </c>
      <c r="R16" s="15">
        <v>1049.8367490441531</v>
      </c>
      <c r="S16" s="15" t="s">
        <v>40</v>
      </c>
      <c r="T16" s="15">
        <v>920.48434309406161</v>
      </c>
      <c r="U16" s="15" t="s">
        <v>40</v>
      </c>
      <c r="V16" s="15">
        <v>1970.2236390782025</v>
      </c>
      <c r="W16" s="15" t="s">
        <v>40</v>
      </c>
      <c r="X16" s="15">
        <v>857.02509239554058</v>
      </c>
      <c r="Y16" s="15" t="s">
        <v>40</v>
      </c>
      <c r="Z16" s="15">
        <v>972.99353120524006</v>
      </c>
      <c r="AA16" s="15" t="s">
        <v>40</v>
      </c>
      <c r="AB16" s="15">
        <v>1030.6364456462436</v>
      </c>
      <c r="AC16" s="15" t="s">
        <v>40</v>
      </c>
      <c r="AD16" s="15">
        <v>1191.4156604043581</v>
      </c>
      <c r="AE16" s="15" t="s">
        <v>40</v>
      </c>
      <c r="AF16" s="15">
        <v>994.0522465102141</v>
      </c>
    </row>
    <row r="18" spans="3:4" x14ac:dyDescent="0.25">
      <c r="C18" t="s">
        <v>41</v>
      </c>
      <c r="D18">
        <f>D3-D16</f>
        <v>3617.5802347654326</v>
      </c>
    </row>
    <row r="19" spans="3:4" x14ac:dyDescent="0.25">
      <c r="C19" t="s">
        <v>42</v>
      </c>
      <c r="D19">
        <f>D3+D16</f>
        <v>5925.6864319012338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B85-A0BF-4378-B8A9-2331FFF58DEA}">
  <dimension ref="A1:R31"/>
  <sheetViews>
    <sheetView zoomScaleNormal="100" workbookViewId="0"/>
  </sheetViews>
  <sheetFormatPr defaultColWidth="12" defaultRowHeight="15" x14ac:dyDescent="0.25"/>
  <cols>
    <col min="1" max="1" width="10.85546875" style="5" customWidth="1"/>
  </cols>
  <sheetData>
    <row r="1" spans="1:18" s="3" customFormat="1" ht="24.75" customHeight="1" thickBot="1" x14ac:dyDescent="0.3">
      <c r="A1" s="8" t="s">
        <v>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27</v>
      </c>
    </row>
    <row r="2" spans="1:18" x14ac:dyDescent="0.25">
      <c r="A2" s="4">
        <v>37043</v>
      </c>
      <c r="B2" s="7">
        <v>6397</v>
      </c>
      <c r="C2" s="7">
        <v>1157</v>
      </c>
      <c r="D2" s="7">
        <v>197</v>
      </c>
      <c r="E2" s="7">
        <v>20</v>
      </c>
      <c r="F2" s="7">
        <v>5458</v>
      </c>
      <c r="G2" s="7">
        <v>1805</v>
      </c>
      <c r="H2" s="7">
        <v>9419</v>
      </c>
      <c r="I2" s="7">
        <v>1498</v>
      </c>
      <c r="J2" s="7">
        <v>7151</v>
      </c>
      <c r="K2" s="7">
        <v>5649</v>
      </c>
      <c r="L2" s="7">
        <v>16322</v>
      </c>
      <c r="M2" s="7">
        <v>7200</v>
      </c>
      <c r="N2" s="7">
        <v>442</v>
      </c>
      <c r="O2" s="7">
        <v>5646</v>
      </c>
      <c r="P2" s="7">
        <v>1328</v>
      </c>
      <c r="Q2" s="7">
        <v>1823</v>
      </c>
    </row>
    <row r="3" spans="1:18" x14ac:dyDescent="0.25">
      <c r="A3" s="4">
        <v>37408</v>
      </c>
      <c r="B3" s="7">
        <v>4328</v>
      </c>
      <c r="C3" s="7">
        <v>7630</v>
      </c>
      <c r="D3" s="7">
        <v>44</v>
      </c>
      <c r="E3" s="7">
        <v>263</v>
      </c>
      <c r="F3" s="7">
        <v>9612</v>
      </c>
      <c r="G3" s="7">
        <v>5105</v>
      </c>
      <c r="H3" s="7">
        <v>854</v>
      </c>
      <c r="I3" s="7">
        <v>6656</v>
      </c>
      <c r="J3" s="7">
        <v>2025</v>
      </c>
      <c r="K3" s="7">
        <v>3661</v>
      </c>
      <c r="L3" s="7">
        <v>18290</v>
      </c>
      <c r="M3" s="7">
        <v>1289</v>
      </c>
      <c r="N3" s="7">
        <v>4462</v>
      </c>
      <c r="O3" s="7">
        <v>5189</v>
      </c>
      <c r="P3" s="7">
        <v>6757</v>
      </c>
      <c r="Q3" s="7">
        <v>3349</v>
      </c>
    </row>
    <row r="4" spans="1:18" x14ac:dyDescent="0.25">
      <c r="A4" s="4">
        <v>37773</v>
      </c>
      <c r="B4" s="7">
        <v>7359</v>
      </c>
      <c r="C4" s="7">
        <v>4885</v>
      </c>
      <c r="D4" s="7">
        <v>25</v>
      </c>
      <c r="E4" s="7">
        <v>85</v>
      </c>
      <c r="F4" s="7">
        <v>14</v>
      </c>
      <c r="G4" s="7">
        <v>1551</v>
      </c>
      <c r="H4" s="7">
        <v>5680</v>
      </c>
      <c r="I4" s="7">
        <v>8155</v>
      </c>
      <c r="J4" s="7">
        <v>6404</v>
      </c>
      <c r="K4" s="7">
        <v>5092</v>
      </c>
      <c r="L4" s="7">
        <v>10165</v>
      </c>
      <c r="M4" s="7">
        <v>6009</v>
      </c>
      <c r="N4" s="7">
        <v>6504</v>
      </c>
      <c r="O4" s="7">
        <v>1549</v>
      </c>
      <c r="P4" s="7">
        <v>3177</v>
      </c>
      <c r="Q4" s="7">
        <v>3858</v>
      </c>
    </row>
    <row r="5" spans="1:18" x14ac:dyDescent="0.25">
      <c r="A5" s="4">
        <v>38139</v>
      </c>
      <c r="B5" s="7">
        <v>9430</v>
      </c>
      <c r="C5" s="7">
        <v>8432</v>
      </c>
      <c r="D5" s="7">
        <v>69</v>
      </c>
      <c r="E5" s="7">
        <v>248</v>
      </c>
      <c r="F5" s="7">
        <v>2566</v>
      </c>
      <c r="G5" s="7">
        <v>4189</v>
      </c>
      <c r="H5" s="7">
        <v>4195</v>
      </c>
      <c r="I5" s="7">
        <v>5392</v>
      </c>
      <c r="J5" s="7">
        <v>1423</v>
      </c>
      <c r="K5" s="7">
        <v>8869</v>
      </c>
      <c r="L5" s="7">
        <v>11463</v>
      </c>
      <c r="M5" s="7">
        <v>7641</v>
      </c>
      <c r="N5" s="7">
        <v>3283</v>
      </c>
      <c r="O5" s="7">
        <v>6492</v>
      </c>
      <c r="P5" s="7">
        <v>7764</v>
      </c>
      <c r="Q5" s="7">
        <v>3062</v>
      </c>
    </row>
    <row r="6" spans="1:18" x14ac:dyDescent="0.25">
      <c r="A6" s="4">
        <v>38504</v>
      </c>
      <c r="B6" s="7">
        <v>7230</v>
      </c>
      <c r="C6" s="7">
        <v>6004</v>
      </c>
      <c r="D6" s="7">
        <v>82</v>
      </c>
      <c r="E6" s="7">
        <v>10</v>
      </c>
      <c r="F6" s="7">
        <v>5749</v>
      </c>
      <c r="G6" s="7">
        <v>8544</v>
      </c>
      <c r="H6" s="7">
        <v>6283</v>
      </c>
      <c r="I6" s="7">
        <v>6088</v>
      </c>
      <c r="J6" s="7">
        <v>5815</v>
      </c>
      <c r="K6" s="7">
        <v>864</v>
      </c>
      <c r="L6" s="7">
        <v>11022</v>
      </c>
      <c r="M6" s="7">
        <v>5177</v>
      </c>
      <c r="N6" s="7">
        <v>2717</v>
      </c>
      <c r="O6" s="7">
        <v>4988</v>
      </c>
      <c r="P6" s="7">
        <v>2052</v>
      </c>
      <c r="Q6" s="7">
        <v>9292</v>
      </c>
    </row>
    <row r="7" spans="1:18" x14ac:dyDescent="0.25">
      <c r="A7" s="4">
        <v>38869</v>
      </c>
      <c r="B7" s="7">
        <v>5345</v>
      </c>
      <c r="C7" s="7">
        <v>8696</v>
      </c>
      <c r="D7" s="7">
        <v>161</v>
      </c>
      <c r="E7" s="7">
        <v>451</v>
      </c>
      <c r="F7" s="7">
        <v>8384</v>
      </c>
      <c r="G7" s="7">
        <v>9798</v>
      </c>
      <c r="H7" s="7">
        <v>7702</v>
      </c>
      <c r="I7" s="7">
        <v>1967</v>
      </c>
      <c r="J7" s="7">
        <v>2454</v>
      </c>
      <c r="K7" s="7">
        <v>5801</v>
      </c>
      <c r="L7" s="7">
        <v>3606</v>
      </c>
      <c r="M7" s="7">
        <v>6419</v>
      </c>
      <c r="N7" s="7">
        <v>7890</v>
      </c>
      <c r="O7" s="7">
        <v>8499</v>
      </c>
      <c r="P7" s="7">
        <v>9094</v>
      </c>
      <c r="Q7" s="7">
        <v>6864</v>
      </c>
    </row>
    <row r="8" spans="1:18" x14ac:dyDescent="0.25">
      <c r="A8" s="4">
        <v>39234</v>
      </c>
      <c r="B8" s="7">
        <v>8187</v>
      </c>
      <c r="C8" s="7">
        <v>9188</v>
      </c>
      <c r="D8" s="7">
        <v>131</v>
      </c>
      <c r="E8" s="7">
        <v>113</v>
      </c>
      <c r="F8" s="7">
        <v>1558</v>
      </c>
      <c r="G8" s="7">
        <v>1482</v>
      </c>
      <c r="H8" s="7">
        <v>898</v>
      </c>
      <c r="I8" s="7">
        <v>7729</v>
      </c>
      <c r="J8" s="7">
        <v>9884</v>
      </c>
      <c r="K8" s="7">
        <v>4328</v>
      </c>
      <c r="L8" s="7">
        <v>19583</v>
      </c>
      <c r="M8" s="7">
        <v>7440</v>
      </c>
      <c r="N8" s="7">
        <v>867</v>
      </c>
      <c r="O8" s="7">
        <v>7519</v>
      </c>
      <c r="P8" s="7">
        <v>9595</v>
      </c>
      <c r="Q8" s="7">
        <v>7874</v>
      </c>
    </row>
    <row r="9" spans="1:18" x14ac:dyDescent="0.25">
      <c r="A9" s="4">
        <v>39600</v>
      </c>
      <c r="B9" s="7">
        <v>2396</v>
      </c>
      <c r="C9" s="7">
        <v>6376</v>
      </c>
      <c r="D9" s="7">
        <v>145</v>
      </c>
      <c r="E9" s="7">
        <v>266</v>
      </c>
      <c r="F9" s="7">
        <v>1310</v>
      </c>
      <c r="G9" s="7">
        <v>1022</v>
      </c>
      <c r="H9" s="7">
        <v>4682</v>
      </c>
      <c r="I9" s="7">
        <v>8147</v>
      </c>
      <c r="J9" s="7">
        <v>3657</v>
      </c>
      <c r="K9" s="7">
        <v>7705</v>
      </c>
      <c r="L9" s="7">
        <v>17193</v>
      </c>
      <c r="M9" s="7">
        <v>395</v>
      </c>
      <c r="N9" s="7">
        <v>4397</v>
      </c>
      <c r="O9" s="7">
        <v>465</v>
      </c>
      <c r="P9" s="7">
        <v>2621</v>
      </c>
      <c r="Q9" s="7">
        <v>7893</v>
      </c>
    </row>
    <row r="10" spans="1:18" x14ac:dyDescent="0.25">
      <c r="A10" s="4">
        <v>39965</v>
      </c>
      <c r="B10" s="7">
        <v>2620</v>
      </c>
      <c r="C10" s="7">
        <v>2309</v>
      </c>
      <c r="D10" s="7">
        <v>61</v>
      </c>
      <c r="E10" s="7">
        <v>110</v>
      </c>
      <c r="F10" s="7">
        <v>2875</v>
      </c>
      <c r="G10" s="7">
        <v>4369</v>
      </c>
      <c r="H10" s="7">
        <v>540</v>
      </c>
      <c r="I10" s="7">
        <v>2186</v>
      </c>
      <c r="J10" s="7">
        <v>4477</v>
      </c>
      <c r="K10" s="7">
        <v>7298</v>
      </c>
      <c r="L10" s="7">
        <v>9675</v>
      </c>
      <c r="M10" s="7">
        <v>4346</v>
      </c>
      <c r="N10" s="7">
        <v>1930</v>
      </c>
      <c r="O10" s="7">
        <v>4118</v>
      </c>
      <c r="P10" s="7">
        <v>8358</v>
      </c>
      <c r="Q10" s="7">
        <v>2399</v>
      </c>
    </row>
    <row r="11" spans="1:18" x14ac:dyDescent="0.25">
      <c r="A11" s="4">
        <v>40330</v>
      </c>
      <c r="B11" s="7">
        <v>2436</v>
      </c>
      <c r="C11" s="7">
        <v>9161</v>
      </c>
      <c r="D11" s="7">
        <v>74</v>
      </c>
      <c r="E11" s="7">
        <v>398</v>
      </c>
      <c r="F11" s="7">
        <v>1612</v>
      </c>
      <c r="G11" s="7">
        <v>8859</v>
      </c>
      <c r="H11" s="7">
        <v>2349</v>
      </c>
      <c r="I11" s="7">
        <v>7075</v>
      </c>
      <c r="J11" s="7">
        <v>5926</v>
      </c>
      <c r="K11" s="7">
        <v>1831</v>
      </c>
      <c r="L11" s="7">
        <v>2158</v>
      </c>
      <c r="M11" s="7">
        <v>652</v>
      </c>
      <c r="N11" s="7">
        <v>8102</v>
      </c>
      <c r="O11" s="7">
        <v>3333</v>
      </c>
      <c r="P11" s="7">
        <v>7995</v>
      </c>
      <c r="Q11" s="7">
        <v>680</v>
      </c>
    </row>
    <row r="12" spans="1:18" x14ac:dyDescent="0.25">
      <c r="A12" s="4">
        <v>40695</v>
      </c>
      <c r="B12" s="7">
        <v>8193</v>
      </c>
      <c r="C12" s="7">
        <v>352</v>
      </c>
      <c r="D12" s="7">
        <v>114</v>
      </c>
      <c r="E12" s="7">
        <v>159</v>
      </c>
      <c r="F12" s="7">
        <v>4703</v>
      </c>
      <c r="G12" s="7">
        <v>1401</v>
      </c>
      <c r="H12" s="7">
        <v>1585</v>
      </c>
      <c r="I12" s="7">
        <v>599</v>
      </c>
      <c r="J12" s="7">
        <v>4653</v>
      </c>
      <c r="K12" s="7">
        <v>8675</v>
      </c>
      <c r="L12" s="7">
        <v>12327</v>
      </c>
      <c r="M12" s="7">
        <v>5908</v>
      </c>
      <c r="N12" s="7">
        <v>258</v>
      </c>
      <c r="O12" s="7">
        <v>4884</v>
      </c>
      <c r="P12" s="7">
        <v>5794</v>
      </c>
      <c r="Q12" s="7">
        <v>9469</v>
      </c>
    </row>
    <row r="13" spans="1:18" x14ac:dyDescent="0.25">
      <c r="A13" s="4">
        <v>41061</v>
      </c>
      <c r="B13" s="7">
        <v>3929</v>
      </c>
      <c r="C13" s="7">
        <v>3908</v>
      </c>
      <c r="D13" s="7">
        <v>56</v>
      </c>
      <c r="E13" s="7">
        <v>6</v>
      </c>
      <c r="F13" s="7">
        <v>9117</v>
      </c>
      <c r="G13" s="7">
        <v>4167</v>
      </c>
      <c r="H13" s="7">
        <v>8212</v>
      </c>
      <c r="I13" s="7">
        <v>4294</v>
      </c>
      <c r="J13" s="7">
        <v>1778</v>
      </c>
      <c r="K13" s="7">
        <v>2384</v>
      </c>
      <c r="L13" s="7">
        <v>3450</v>
      </c>
      <c r="M13" s="7">
        <v>5484</v>
      </c>
      <c r="N13" s="7">
        <v>1615</v>
      </c>
      <c r="O13" s="7">
        <v>6592</v>
      </c>
      <c r="P13" s="7">
        <v>7318</v>
      </c>
      <c r="Q13" s="7">
        <v>5274</v>
      </c>
    </row>
    <row r="14" spans="1:18" x14ac:dyDescent="0.25">
      <c r="A14" s="4">
        <v>41426</v>
      </c>
      <c r="B14" s="7">
        <v>2811</v>
      </c>
      <c r="C14" s="7">
        <v>7390</v>
      </c>
      <c r="D14" s="7">
        <v>12</v>
      </c>
      <c r="E14" s="7">
        <v>112</v>
      </c>
      <c r="F14" s="7">
        <v>7809</v>
      </c>
      <c r="G14" s="7">
        <v>2700</v>
      </c>
      <c r="H14" s="7">
        <v>6007</v>
      </c>
      <c r="I14" s="7">
        <v>6754</v>
      </c>
      <c r="J14" s="7">
        <v>8985</v>
      </c>
      <c r="K14" s="7">
        <v>3607</v>
      </c>
      <c r="L14" s="7">
        <v>10918</v>
      </c>
      <c r="M14" s="7">
        <v>5103</v>
      </c>
      <c r="N14" s="7">
        <v>1320</v>
      </c>
      <c r="O14" s="7">
        <v>9336</v>
      </c>
      <c r="P14" s="7">
        <v>15</v>
      </c>
      <c r="Q14" s="7">
        <v>6933</v>
      </c>
    </row>
    <row r="15" spans="1:18" x14ac:dyDescent="0.25">
      <c r="A15" s="4">
        <v>41791</v>
      </c>
      <c r="B15" s="7">
        <v>5743</v>
      </c>
      <c r="C15" s="7">
        <v>8089</v>
      </c>
      <c r="D15" s="7">
        <v>54</v>
      </c>
      <c r="E15" s="7">
        <v>274</v>
      </c>
      <c r="F15" s="7">
        <v>8210</v>
      </c>
      <c r="G15" s="7">
        <v>6765</v>
      </c>
      <c r="H15" s="7">
        <v>7073</v>
      </c>
      <c r="I15" s="7">
        <v>1441</v>
      </c>
      <c r="J15" s="7">
        <v>7548</v>
      </c>
      <c r="K15" s="7">
        <v>5913</v>
      </c>
      <c r="L15" s="7">
        <v>9840</v>
      </c>
      <c r="M15" s="7">
        <v>4014</v>
      </c>
      <c r="N15" s="7">
        <v>6316</v>
      </c>
      <c r="O15" s="7">
        <v>359</v>
      </c>
      <c r="P15" s="7">
        <v>1954</v>
      </c>
      <c r="Q15" s="7">
        <v>5248</v>
      </c>
    </row>
    <row r="16" spans="1:18" x14ac:dyDescent="0.25">
      <c r="A16" s="4">
        <v>42156</v>
      </c>
      <c r="B16" s="7">
        <v>2374</v>
      </c>
      <c r="C16" s="7">
        <v>3878</v>
      </c>
      <c r="D16" s="7">
        <v>70</v>
      </c>
      <c r="E16" s="7">
        <v>269</v>
      </c>
      <c r="F16" s="7">
        <v>9893</v>
      </c>
      <c r="G16" s="7">
        <v>7086</v>
      </c>
      <c r="H16" s="7">
        <v>3913</v>
      </c>
      <c r="I16" s="7">
        <v>7937</v>
      </c>
      <c r="J16" s="7">
        <v>3132</v>
      </c>
      <c r="K16" s="7">
        <v>6101</v>
      </c>
      <c r="L16" s="7">
        <v>16097</v>
      </c>
      <c r="M16" s="7">
        <v>3369</v>
      </c>
      <c r="N16" s="7">
        <v>971</v>
      </c>
      <c r="O16" s="7">
        <v>7633</v>
      </c>
      <c r="P16" s="7">
        <v>9131</v>
      </c>
      <c r="Q16" s="7">
        <v>4830</v>
      </c>
    </row>
    <row r="17" spans="1:17" x14ac:dyDescent="0.25">
      <c r="A17" s="4">
        <v>42522</v>
      </c>
      <c r="B17" s="7">
        <v>5409</v>
      </c>
      <c r="C17" s="7">
        <v>4682</v>
      </c>
      <c r="D17" s="7">
        <v>29</v>
      </c>
      <c r="E17" s="7">
        <v>198</v>
      </c>
      <c r="F17" s="7">
        <v>6258</v>
      </c>
      <c r="G17" s="7">
        <v>585</v>
      </c>
      <c r="H17" s="7">
        <v>2285</v>
      </c>
      <c r="I17" s="7">
        <v>2335</v>
      </c>
      <c r="J17" s="7">
        <v>938</v>
      </c>
      <c r="K17" s="7">
        <v>1363</v>
      </c>
      <c r="L17" s="7">
        <v>14988</v>
      </c>
      <c r="M17" s="7">
        <v>2424</v>
      </c>
      <c r="N17" s="7">
        <v>5083</v>
      </c>
      <c r="O17" s="7">
        <v>7055</v>
      </c>
      <c r="P17" s="7">
        <v>6122</v>
      </c>
      <c r="Q17" s="7">
        <v>3096</v>
      </c>
    </row>
    <row r="18" spans="1:17" x14ac:dyDescent="0.25">
      <c r="A18" s="4">
        <v>42887</v>
      </c>
      <c r="B18" s="7">
        <v>1492</v>
      </c>
      <c r="C18" s="7">
        <v>1344</v>
      </c>
      <c r="D18" s="7">
        <v>56</v>
      </c>
      <c r="E18" s="7">
        <v>397</v>
      </c>
      <c r="F18" s="7">
        <v>2796</v>
      </c>
      <c r="G18" s="7">
        <v>3563</v>
      </c>
      <c r="H18" s="7">
        <v>2453</v>
      </c>
      <c r="I18" s="7">
        <v>9815</v>
      </c>
      <c r="J18" s="7">
        <v>8420</v>
      </c>
      <c r="K18" s="7">
        <v>4488</v>
      </c>
      <c r="L18" s="7">
        <v>4029</v>
      </c>
      <c r="M18" s="7">
        <v>3105</v>
      </c>
      <c r="N18" s="7">
        <v>9536</v>
      </c>
      <c r="O18" s="7">
        <v>771</v>
      </c>
      <c r="P18" s="7">
        <v>3885</v>
      </c>
      <c r="Q18" s="7">
        <v>799</v>
      </c>
    </row>
    <row r="19" spans="1:17" x14ac:dyDescent="0.25">
      <c r="A19" s="4">
        <v>43252</v>
      </c>
      <c r="B19" s="7">
        <v>6945</v>
      </c>
      <c r="C19" s="7">
        <v>9217</v>
      </c>
      <c r="D19" s="7">
        <v>162</v>
      </c>
      <c r="E19" s="7">
        <v>30</v>
      </c>
      <c r="F19" s="7">
        <v>2813</v>
      </c>
      <c r="G19" s="7">
        <v>9619</v>
      </c>
      <c r="H19" s="7">
        <v>6339</v>
      </c>
      <c r="I19" s="7">
        <v>6719</v>
      </c>
      <c r="J19" s="7">
        <v>8000</v>
      </c>
      <c r="K19" s="7">
        <v>3452</v>
      </c>
      <c r="L19" s="7">
        <v>16461</v>
      </c>
      <c r="M19" s="7">
        <v>8926</v>
      </c>
      <c r="N19" s="7">
        <v>2025</v>
      </c>
      <c r="O19" s="7">
        <v>1045</v>
      </c>
      <c r="P19" s="7">
        <v>7285</v>
      </c>
      <c r="Q19" s="7">
        <v>2058</v>
      </c>
    </row>
    <row r="20" spans="1:17" x14ac:dyDescent="0.25">
      <c r="A20" s="4">
        <v>43617</v>
      </c>
      <c r="B20" s="7">
        <v>8148</v>
      </c>
      <c r="C20" s="7">
        <v>2225</v>
      </c>
      <c r="D20" s="7">
        <v>114</v>
      </c>
      <c r="E20" s="7">
        <v>59</v>
      </c>
      <c r="F20" s="7">
        <v>5569</v>
      </c>
      <c r="G20" s="7">
        <v>9609</v>
      </c>
      <c r="H20" s="7">
        <v>5086</v>
      </c>
      <c r="I20" s="7">
        <v>8710</v>
      </c>
      <c r="J20" s="7">
        <v>462</v>
      </c>
      <c r="K20" s="7">
        <v>3354</v>
      </c>
      <c r="L20" s="7">
        <v>6368</v>
      </c>
      <c r="M20" s="7">
        <v>7448</v>
      </c>
      <c r="N20" s="7">
        <v>3326</v>
      </c>
      <c r="O20" s="7">
        <v>3449</v>
      </c>
      <c r="P20" s="7">
        <v>18</v>
      </c>
      <c r="Q20" s="7">
        <v>3229</v>
      </c>
    </row>
    <row r="21" spans="1:17" x14ac:dyDescent="0.25">
      <c r="A21" s="4">
        <v>43983</v>
      </c>
      <c r="B21" s="7">
        <v>7026</v>
      </c>
      <c r="C21" s="7">
        <v>583</v>
      </c>
      <c r="D21" s="7">
        <v>120</v>
      </c>
      <c r="E21" s="7">
        <v>399</v>
      </c>
      <c r="F21" s="7">
        <v>4216</v>
      </c>
      <c r="G21" s="7">
        <v>3875</v>
      </c>
      <c r="H21" s="7">
        <v>2389</v>
      </c>
      <c r="I21" s="7">
        <v>2242</v>
      </c>
      <c r="J21" s="7">
        <v>6149</v>
      </c>
      <c r="K21" s="7">
        <v>3269</v>
      </c>
      <c r="L21" s="7">
        <v>19854</v>
      </c>
      <c r="M21" s="7">
        <v>5204</v>
      </c>
      <c r="N21" s="7">
        <v>5565</v>
      </c>
      <c r="O21" s="7">
        <v>4911</v>
      </c>
      <c r="P21" s="7">
        <v>5584</v>
      </c>
      <c r="Q21" s="7">
        <v>8637</v>
      </c>
    </row>
    <row r="22" spans="1:17" x14ac:dyDescent="0.25">
      <c r="A22" s="4">
        <v>44348</v>
      </c>
      <c r="B22" s="7">
        <v>5173</v>
      </c>
      <c r="C22" s="7">
        <v>616</v>
      </c>
      <c r="D22" s="7">
        <v>160</v>
      </c>
      <c r="E22" s="7">
        <v>26</v>
      </c>
      <c r="F22" s="7">
        <v>5282</v>
      </c>
      <c r="G22" s="7">
        <v>8255</v>
      </c>
      <c r="H22" s="7">
        <v>3561</v>
      </c>
      <c r="I22" s="7">
        <v>4859</v>
      </c>
      <c r="J22" s="7">
        <v>7457</v>
      </c>
      <c r="K22" s="7">
        <v>7318</v>
      </c>
      <c r="L22" s="7">
        <v>4236</v>
      </c>
      <c r="M22" s="7">
        <v>4841</v>
      </c>
      <c r="N22" s="7">
        <v>3533</v>
      </c>
      <c r="O22" s="7">
        <v>2844</v>
      </c>
      <c r="P22" s="7">
        <v>3316</v>
      </c>
      <c r="Q22" s="7">
        <v>2204</v>
      </c>
    </row>
    <row r="23" spans="1:17" x14ac:dyDescent="0.25">
      <c r="A23" s="4">
        <v>44713</v>
      </c>
      <c r="B23" s="7">
        <v>8480</v>
      </c>
      <c r="C23" s="7">
        <v>848</v>
      </c>
      <c r="D23" s="7">
        <v>175</v>
      </c>
      <c r="E23" s="7">
        <v>352</v>
      </c>
      <c r="F23" s="7">
        <v>8919</v>
      </c>
      <c r="G23" s="7">
        <v>8800</v>
      </c>
      <c r="H23" s="7">
        <v>7022</v>
      </c>
      <c r="I23" s="7">
        <v>5826</v>
      </c>
      <c r="J23" s="7">
        <v>6415</v>
      </c>
      <c r="K23" s="7">
        <v>7718</v>
      </c>
      <c r="L23" s="7">
        <v>6992</v>
      </c>
      <c r="M23" s="7">
        <v>49</v>
      </c>
      <c r="N23" s="7">
        <v>6113</v>
      </c>
      <c r="O23" s="7">
        <v>8604</v>
      </c>
      <c r="P23" s="7">
        <v>9039</v>
      </c>
      <c r="Q23" s="7">
        <v>2540</v>
      </c>
    </row>
    <row r="24" spans="1:17" x14ac:dyDescent="0.25">
      <c r="A24" s="4">
        <v>45078</v>
      </c>
      <c r="B24" s="7">
        <v>3588</v>
      </c>
      <c r="C24" s="7">
        <v>4178</v>
      </c>
      <c r="D24" s="7">
        <v>142</v>
      </c>
      <c r="E24" s="7">
        <v>24</v>
      </c>
      <c r="F24" s="7">
        <v>2259</v>
      </c>
      <c r="G24" s="7">
        <v>7872</v>
      </c>
      <c r="H24" s="7">
        <v>6959</v>
      </c>
      <c r="I24" s="7">
        <v>9868</v>
      </c>
      <c r="J24" s="7">
        <v>1740</v>
      </c>
      <c r="K24" s="7">
        <v>827</v>
      </c>
      <c r="L24" s="7">
        <v>7814</v>
      </c>
      <c r="M24" s="7">
        <v>4706</v>
      </c>
      <c r="N24" s="7">
        <v>6236</v>
      </c>
      <c r="O24" s="7">
        <v>3153</v>
      </c>
      <c r="P24" s="7">
        <v>8476</v>
      </c>
      <c r="Q24" s="7">
        <v>2800</v>
      </c>
    </row>
    <row r="25" spans="1:17" x14ac:dyDescent="0.25">
      <c r="A25" s="4">
        <v>45444</v>
      </c>
      <c r="B25" s="7">
        <v>1841</v>
      </c>
      <c r="C25" s="7">
        <v>1841</v>
      </c>
      <c r="D25" s="7">
        <v>42</v>
      </c>
      <c r="E25" s="7">
        <v>180</v>
      </c>
      <c r="F25" s="7">
        <v>9538</v>
      </c>
      <c r="G25" s="7">
        <v>7201</v>
      </c>
      <c r="H25" s="7">
        <v>3408</v>
      </c>
      <c r="I25" s="7">
        <v>3850</v>
      </c>
      <c r="J25" s="7">
        <v>6058</v>
      </c>
      <c r="K25" s="7">
        <v>8697</v>
      </c>
      <c r="L25" s="7">
        <v>11284</v>
      </c>
      <c r="M25" s="7">
        <v>6170</v>
      </c>
      <c r="N25" s="7">
        <v>5273</v>
      </c>
      <c r="O25" s="7">
        <v>6358</v>
      </c>
      <c r="P25" s="7">
        <v>9064</v>
      </c>
      <c r="Q25" s="7">
        <v>889</v>
      </c>
    </row>
    <row r="26" spans="1:17" x14ac:dyDescent="0.25">
      <c r="A26" s="4">
        <v>45809</v>
      </c>
      <c r="B26" s="7">
        <v>7956</v>
      </c>
      <c r="C26" s="7">
        <v>5304</v>
      </c>
      <c r="D26" s="7">
        <v>35</v>
      </c>
      <c r="E26" s="7">
        <v>481</v>
      </c>
      <c r="F26" s="7">
        <v>5698</v>
      </c>
      <c r="G26" s="7">
        <v>5926</v>
      </c>
      <c r="H26" s="7">
        <v>9579</v>
      </c>
      <c r="I26" s="7">
        <v>1634</v>
      </c>
      <c r="J26" s="7">
        <v>8791</v>
      </c>
      <c r="K26" s="7">
        <v>3019</v>
      </c>
      <c r="L26" s="7">
        <v>3147</v>
      </c>
      <c r="M26" s="7">
        <v>4768</v>
      </c>
      <c r="N26" s="7">
        <v>5130</v>
      </c>
      <c r="O26" s="7">
        <v>693</v>
      </c>
      <c r="P26" s="7">
        <v>1913</v>
      </c>
      <c r="Q26" s="7">
        <v>4911</v>
      </c>
    </row>
    <row r="27" spans="1:17" x14ac:dyDescent="0.25">
      <c r="A27" s="4">
        <v>46174</v>
      </c>
      <c r="B27" s="7">
        <v>8123</v>
      </c>
      <c r="C27" s="7">
        <v>5452</v>
      </c>
      <c r="D27" s="7">
        <v>21</v>
      </c>
      <c r="E27" s="7">
        <v>52</v>
      </c>
      <c r="F27" s="7">
        <v>342</v>
      </c>
      <c r="G27" s="7">
        <v>1008</v>
      </c>
      <c r="H27" s="7">
        <v>1914</v>
      </c>
      <c r="I27" s="7">
        <v>9178</v>
      </c>
      <c r="J27" s="7">
        <v>7368</v>
      </c>
      <c r="K27" s="7">
        <v>3766</v>
      </c>
      <c r="L27" s="7">
        <v>12780</v>
      </c>
      <c r="M27" s="7">
        <v>4655</v>
      </c>
      <c r="N27" s="7">
        <v>7867</v>
      </c>
      <c r="O27" s="7">
        <v>4592</v>
      </c>
      <c r="P27" s="7">
        <v>284</v>
      </c>
      <c r="Q27" s="7">
        <v>357</v>
      </c>
    </row>
    <row r="28" spans="1:17" x14ac:dyDescent="0.25">
      <c r="A28" s="4">
        <v>46539</v>
      </c>
      <c r="B28" s="7">
        <v>950</v>
      </c>
      <c r="C28" s="7">
        <v>5078</v>
      </c>
      <c r="D28" s="7">
        <v>104</v>
      </c>
      <c r="E28" s="7">
        <v>364</v>
      </c>
      <c r="F28" s="7">
        <v>1431</v>
      </c>
      <c r="G28" s="7">
        <v>6535</v>
      </c>
      <c r="H28" s="7">
        <v>5796</v>
      </c>
      <c r="I28" s="7">
        <v>8429</v>
      </c>
      <c r="J28" s="7">
        <v>9263</v>
      </c>
      <c r="K28" s="7">
        <v>600</v>
      </c>
      <c r="L28" s="7">
        <v>3983</v>
      </c>
      <c r="M28" s="7">
        <v>4689</v>
      </c>
      <c r="N28" s="7">
        <v>5098</v>
      </c>
      <c r="O28" s="7">
        <v>7782</v>
      </c>
      <c r="P28" s="7">
        <v>9777</v>
      </c>
      <c r="Q28" s="7">
        <v>3786</v>
      </c>
    </row>
    <row r="29" spans="1:17" x14ac:dyDescent="0.25">
      <c r="A29" s="4">
        <v>46905</v>
      </c>
      <c r="B29" s="7">
        <v>3816</v>
      </c>
      <c r="C29" s="7">
        <v>1244</v>
      </c>
      <c r="D29" s="7">
        <v>163</v>
      </c>
      <c r="E29" s="7">
        <v>188</v>
      </c>
      <c r="F29" s="7">
        <v>1755</v>
      </c>
      <c r="G29" s="7">
        <v>9261</v>
      </c>
      <c r="H29" s="7">
        <v>1028</v>
      </c>
      <c r="I29" s="7">
        <v>8810</v>
      </c>
      <c r="J29" s="7">
        <v>2929</v>
      </c>
      <c r="K29" s="7">
        <v>2285</v>
      </c>
      <c r="L29" s="7">
        <v>6900</v>
      </c>
      <c r="M29" s="7">
        <v>2296</v>
      </c>
      <c r="N29" s="7">
        <v>5335</v>
      </c>
      <c r="O29" s="7">
        <v>7654</v>
      </c>
      <c r="P29" s="7">
        <v>4874</v>
      </c>
      <c r="Q29" s="7">
        <v>5877</v>
      </c>
    </row>
    <row r="30" spans="1:17" x14ac:dyDescent="0.25">
      <c r="A30" s="4">
        <v>47270</v>
      </c>
      <c r="B30" s="7">
        <v>2180</v>
      </c>
      <c r="C30" s="7">
        <v>3195</v>
      </c>
      <c r="D30" s="7">
        <v>189</v>
      </c>
      <c r="E30" s="7">
        <v>338</v>
      </c>
      <c r="F30" s="7">
        <v>8598</v>
      </c>
      <c r="G30" s="7">
        <v>7033</v>
      </c>
      <c r="H30" s="7">
        <v>8420</v>
      </c>
      <c r="I30" s="7">
        <v>2489</v>
      </c>
      <c r="J30" s="7">
        <v>4938</v>
      </c>
      <c r="K30" s="7">
        <v>5525</v>
      </c>
      <c r="L30" s="7">
        <v>10480</v>
      </c>
      <c r="M30" s="7">
        <v>1257</v>
      </c>
      <c r="N30" s="7">
        <v>9085</v>
      </c>
      <c r="O30" s="7">
        <v>1868</v>
      </c>
      <c r="P30" s="7">
        <v>8143</v>
      </c>
      <c r="Q30" s="7">
        <v>2130</v>
      </c>
    </row>
    <row r="31" spans="1:17" x14ac:dyDescent="0.25">
      <c r="A31" s="4">
        <v>47635</v>
      </c>
      <c r="B31" s="7">
        <v>9698</v>
      </c>
      <c r="C31" s="7">
        <v>9887</v>
      </c>
      <c r="D31" s="7">
        <v>139</v>
      </c>
      <c r="E31" s="7">
        <v>16</v>
      </c>
      <c r="F31" s="7">
        <v>9908</v>
      </c>
      <c r="G31" s="7">
        <v>4309</v>
      </c>
      <c r="H31" s="7">
        <v>5812</v>
      </c>
      <c r="I31" s="7">
        <v>709</v>
      </c>
      <c r="J31" s="7">
        <v>8885</v>
      </c>
      <c r="K31" s="7">
        <v>5365</v>
      </c>
      <c r="L31" s="7">
        <v>12786</v>
      </c>
      <c r="M31" s="7">
        <v>3845</v>
      </c>
      <c r="N31" s="7">
        <v>4509</v>
      </c>
      <c r="O31" s="7">
        <v>1612</v>
      </c>
      <c r="P31" s="7">
        <v>4319</v>
      </c>
      <c r="Q31" s="7">
        <v>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6699-8422-43E2-BB98-45F9175B8769}">
  <dimension ref="A1:F8"/>
  <sheetViews>
    <sheetView zoomScaleNormal="100" workbookViewId="0"/>
  </sheetViews>
  <sheetFormatPr defaultRowHeight="15" x14ac:dyDescent="0.25"/>
  <cols>
    <col min="1" max="1" width="24.7109375" style="5" bestFit="1" customWidth="1"/>
    <col min="2" max="2" width="13.5703125" bestFit="1" customWidth="1"/>
    <col min="3" max="3" width="10.7109375" bestFit="1" customWidth="1"/>
    <col min="4" max="4" width="14.85546875" bestFit="1" customWidth="1"/>
    <col min="5" max="5" width="28.5703125" bestFit="1" customWidth="1"/>
    <col min="6" max="6" width="18.140625" bestFit="1" customWidth="1"/>
  </cols>
  <sheetData>
    <row r="1" spans="1:6" s="10" customFormat="1" ht="15.75" thickBot="1" x14ac:dyDescent="0.3">
      <c r="A1" s="11" t="s">
        <v>43</v>
      </c>
      <c r="B1" s="9" t="s">
        <v>23</v>
      </c>
      <c r="C1" s="10" t="s">
        <v>22</v>
      </c>
      <c r="D1" s="10" t="s">
        <v>18</v>
      </c>
      <c r="E1" s="10" t="s">
        <v>24</v>
      </c>
    </row>
    <row r="2" spans="1:6" x14ac:dyDescent="0.25">
      <c r="A2" s="5" t="s">
        <v>16</v>
      </c>
      <c r="B2" s="2">
        <v>3000</v>
      </c>
      <c r="C2">
        <v>0.3</v>
      </c>
      <c r="D2">
        <f>B2*C2</f>
        <v>900</v>
      </c>
      <c r="E2">
        <f>((B2-$D$7)^2)*C2</f>
        <v>588000</v>
      </c>
    </row>
    <row r="3" spans="1:6" x14ac:dyDescent="0.25">
      <c r="A3" s="5" t="s">
        <v>19</v>
      </c>
      <c r="B3" s="2">
        <v>4000</v>
      </c>
      <c r="C3">
        <v>0.3</v>
      </c>
      <c r="D3">
        <f t="shared" ref="D3:D6" si="0">B3*C3</f>
        <v>1200</v>
      </c>
      <c r="E3">
        <f t="shared" ref="E3:E6" si="1">((B3-$D$7)^2)*C3</f>
        <v>48000</v>
      </c>
    </row>
    <row r="4" spans="1:6" x14ac:dyDescent="0.25">
      <c r="A4" s="5" t="s">
        <v>20</v>
      </c>
      <c r="B4" s="2">
        <v>5000</v>
      </c>
      <c r="C4">
        <v>0.2</v>
      </c>
      <c r="D4">
        <f t="shared" si="0"/>
        <v>1000</v>
      </c>
      <c r="E4">
        <f t="shared" si="1"/>
        <v>72000</v>
      </c>
    </row>
    <row r="5" spans="1:6" x14ac:dyDescent="0.25">
      <c r="A5" s="5" t="s">
        <v>21</v>
      </c>
      <c r="B5" s="2">
        <v>6000</v>
      </c>
      <c r="C5">
        <v>0.1</v>
      </c>
      <c r="D5">
        <f t="shared" si="0"/>
        <v>600</v>
      </c>
      <c r="E5">
        <f t="shared" si="1"/>
        <v>256000</v>
      </c>
    </row>
    <row r="6" spans="1:6" x14ac:dyDescent="0.25">
      <c r="A6" s="5" t="s">
        <v>17</v>
      </c>
      <c r="B6" s="2">
        <v>7000</v>
      </c>
      <c r="C6">
        <v>0.1</v>
      </c>
      <c r="D6">
        <f t="shared" si="0"/>
        <v>700</v>
      </c>
      <c r="E6">
        <f t="shared" si="1"/>
        <v>676000</v>
      </c>
    </row>
    <row r="7" spans="1:6" s="1" customFormat="1" x14ac:dyDescent="0.25">
      <c r="A7" s="12"/>
      <c r="D7" s="1">
        <f>SUM(D2:D6)</f>
        <v>4400</v>
      </c>
      <c r="E7" s="1">
        <f>SUM(E2:E6)</f>
        <v>1640000</v>
      </c>
    </row>
    <row r="8" spans="1:6" x14ac:dyDescent="0.25">
      <c r="E8" s="17">
        <f>SQRT(E7)</f>
        <v>1280.6248474865697</v>
      </c>
      <c r="F8" s="1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EC88E-A751-48BA-B6C7-5580C9EF62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BA04A-42BB-4FD3-B8ED-6C59D2A9C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8ADC6-2A6E-40B8-AD40-9A5F43D96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SalesJury</vt:lpstr>
      <vt:lpstr>SubjectiveProb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Tim Keighley</cp:lastModifiedBy>
  <dcterms:created xsi:type="dcterms:W3CDTF">2021-03-25T01:52:59Z</dcterms:created>
  <dcterms:modified xsi:type="dcterms:W3CDTF">2021-05-28T05:37:39Z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